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toddsutter/Documents/Personal/Money/Budget_/"/>
    </mc:Choice>
  </mc:AlternateContent>
  <bookViews>
    <workbookView xWindow="0" yWindow="460" windowWidth="25600" windowHeight="14720"/>
  </bookViews>
  <sheets>
    <sheet name="Monthly Plan" sheetId="1" r:id="rId1"/>
    <sheet name="January16" sheetId="3" r:id="rId2"/>
    <sheet name="February16" sheetId="4" r:id="rId3"/>
    <sheet name="March16" sheetId="5" r:id="rId4"/>
    <sheet name="April16" sheetId="6" r:id="rId5"/>
    <sheet name="May16" sheetId="7" r:id="rId6"/>
    <sheet name="June16" sheetId="9" r:id="rId7"/>
    <sheet name="July16" sheetId="10" r:id="rId8"/>
    <sheet name="August16" sheetId="11" r:id="rId9"/>
    <sheet name="September16" sheetId="12" r:id="rId10"/>
    <sheet name="October16" sheetId="13" r:id="rId11"/>
    <sheet name="November16" sheetId="14" r:id="rId12"/>
    <sheet name="December16" sheetId="15" r:id="rId13"/>
    <sheet name="Chart Data" sheetId="2" state="hidden" r:id="rId14"/>
  </sheets>
  <definedNames>
    <definedName name="as" localSheetId="4">April16!#REF!</definedName>
    <definedName name="as" localSheetId="8">August16!#REF!</definedName>
    <definedName name="as" localSheetId="12">December16!#REF!</definedName>
    <definedName name="as" localSheetId="2">February16!#REF!</definedName>
    <definedName name="as" localSheetId="7">July16!#REF!</definedName>
    <definedName name="as" localSheetId="6">June16!#REF!</definedName>
    <definedName name="as" localSheetId="3">March16!#REF!</definedName>
    <definedName name="as" localSheetId="5">'May16'!#REF!</definedName>
    <definedName name="as" localSheetId="11">November16!#REF!</definedName>
    <definedName name="as" localSheetId="10">October16!#REF!</definedName>
    <definedName name="as" localSheetId="9">September16!#REF!</definedName>
    <definedName name="as">January16!#REF!</definedName>
    <definedName name="asdf" localSheetId="4">April16!#REF!</definedName>
    <definedName name="asdf" localSheetId="8">August16!#REF!</definedName>
    <definedName name="asdf" localSheetId="12">December16!#REF!</definedName>
    <definedName name="asdf" localSheetId="2">February16!#REF!</definedName>
    <definedName name="asdf" localSheetId="7">July16!#REF!</definedName>
    <definedName name="asdf" localSheetId="6">June16!#REF!</definedName>
    <definedName name="asdf" localSheetId="3">March16!#REF!</definedName>
    <definedName name="asdf" localSheetId="5">'May16'!#REF!</definedName>
    <definedName name="asdf" localSheetId="11">November16!#REF!</definedName>
    <definedName name="asdf" localSheetId="10">October16!#REF!</definedName>
    <definedName name="asdf" localSheetId="9">September16!#REF!</definedName>
    <definedName name="asdf">January16!#REF!</definedName>
    <definedName name="BillsBalance" localSheetId="4">April16!$D$36</definedName>
    <definedName name="BillsBalance" localSheetId="8">August16!$D$36</definedName>
    <definedName name="BillsBalance" localSheetId="12">December16!$D$36</definedName>
    <definedName name="BillsBalance" localSheetId="7">July16!$D$36</definedName>
    <definedName name="BillsBalance" localSheetId="6">June16!$D$36</definedName>
    <definedName name="BillsBalance" localSheetId="3">March16!$D$37</definedName>
    <definedName name="BillsBalance" localSheetId="5">'May16'!$D$36</definedName>
    <definedName name="BillsBalance" localSheetId="11">November16!$D$36</definedName>
    <definedName name="BillsBalance" localSheetId="10">October16!$D$36</definedName>
    <definedName name="BillsBalance" localSheetId="9">September16!$D$36</definedName>
    <definedName name="BillsBalance">February16!$D$36</definedName>
    <definedName name="BillsBudget">'Monthly Plan'!$C$19</definedName>
    <definedName name="BillsJan16Balance" localSheetId="4">April16!$D$36</definedName>
    <definedName name="BillsJan16Balance" localSheetId="8">August16!$D$36</definedName>
    <definedName name="BillsJan16Balance" localSheetId="12">December16!$D$36</definedName>
    <definedName name="BillsJan16Balance" localSheetId="2">February16!$D$36</definedName>
    <definedName name="BillsJan16Balance" localSheetId="7">July16!$D$36</definedName>
    <definedName name="BillsJan16Balance" localSheetId="6">June16!$D$36</definedName>
    <definedName name="BillsJan16Balance" localSheetId="3">March16!$D$37</definedName>
    <definedName name="BillsJan16Balance" localSheetId="5">'May16'!$D$36</definedName>
    <definedName name="BillsJan16Balance" localSheetId="11">November16!$D$36</definedName>
    <definedName name="BillsJan16Balance" localSheetId="10">October16!$D$36</definedName>
    <definedName name="BillsJan16Balance" localSheetId="9">September16!$D$36</definedName>
    <definedName name="BillsJan16Balance">January16!$D$36</definedName>
    <definedName name="BillsJan16Total" localSheetId="4">April16!$B$36</definedName>
    <definedName name="BillsJan16Total" localSheetId="8">August16!$B$36</definedName>
    <definedName name="BillsJan16Total" localSheetId="12">December16!$B$36</definedName>
    <definedName name="BillsJan16Total" localSheetId="2">February16!$B$36</definedName>
    <definedName name="BillsJan16Total" localSheetId="7">July16!$B$36</definedName>
    <definedName name="BillsJan16Total" localSheetId="6">June16!$B$36</definedName>
    <definedName name="BillsJan16Total" localSheetId="3">March16!$B$37</definedName>
    <definedName name="BillsJan16Total" localSheetId="5">'May16'!$B$36</definedName>
    <definedName name="BillsJan16Total" localSheetId="11">November16!$B$36</definedName>
    <definedName name="BillsJan16Total" localSheetId="10">October16!$B$36</definedName>
    <definedName name="BillsJan16Total" localSheetId="9">September16!$B$36</definedName>
    <definedName name="BillsJan16Total">January16!$B$36</definedName>
    <definedName name="BillsJanTotal" localSheetId="4">April16!$B$36</definedName>
    <definedName name="BillsJanTotal" localSheetId="8">August16!$B$36</definedName>
    <definedName name="BillsJanTotal" localSheetId="12">December16!$B$36</definedName>
    <definedName name="BillsJanTotal" localSheetId="2">February16!$B$36</definedName>
    <definedName name="BillsJanTotal" localSheetId="7">July16!$B$36</definedName>
    <definedName name="BillsJanTotal" localSheetId="6">June16!$B$36</definedName>
    <definedName name="BillsJanTotal" localSheetId="3">March16!$B$37</definedName>
    <definedName name="BillsJanTotal" localSheetId="5">'May16'!$B$36</definedName>
    <definedName name="BillsJanTotal" localSheetId="11">November16!$B$36</definedName>
    <definedName name="BillsJanTotal" localSheetId="10">October16!$B$36</definedName>
    <definedName name="BillsJanTotal" localSheetId="9">September16!$B$36</definedName>
    <definedName name="BillsJanTotal">January16!$B$36</definedName>
    <definedName name="BillsTableTotal" localSheetId="4">April16!$B$36</definedName>
    <definedName name="BillsTableTotal" localSheetId="8">August16!$B$36</definedName>
    <definedName name="BillsTableTotal" localSheetId="12">December16!$B$36</definedName>
    <definedName name="BillsTableTotal" localSheetId="7">July16!$B$36</definedName>
    <definedName name="BillsTableTotal" localSheetId="6">June16!$B$36</definedName>
    <definedName name="BillsTableTotal" localSheetId="3">March16!$B$37</definedName>
    <definedName name="BillsTableTotal" localSheetId="5">'May16'!$B$36</definedName>
    <definedName name="BillsTableTotal" localSheetId="11">November16!$B$36</definedName>
    <definedName name="BillsTableTotal" localSheetId="10">October16!$B$36</definedName>
    <definedName name="BillsTableTotal" localSheetId="9">September16!$B$36</definedName>
    <definedName name="BillsTableTotal">February16!$B$36</definedName>
    <definedName name="BillsTotal">'Monthly Plan'!$C$19</definedName>
    <definedName name="EntertainmentBalance" localSheetId="4">April16!$D$72</definedName>
    <definedName name="EntertainmentBalance" localSheetId="8">August16!$D$72</definedName>
    <definedName name="EntertainmentBalance" localSheetId="12">December16!$D$72</definedName>
    <definedName name="EntertainmentBalance" localSheetId="7">July16!$D$72</definedName>
    <definedName name="EntertainmentBalance" localSheetId="6">June16!$D$72</definedName>
    <definedName name="EntertainmentBalance" localSheetId="3">March16!$D$119</definedName>
    <definedName name="EntertainmentBalance" localSheetId="5">'May16'!$D$72</definedName>
    <definedName name="EntertainmentBalance" localSheetId="11">November16!$D$72</definedName>
    <definedName name="EntertainmentBalance" localSheetId="10">October16!$D$72</definedName>
    <definedName name="EntertainmentBalance" localSheetId="9">September16!$D$72</definedName>
    <definedName name="EntertainmentBalance">February16!$D$115</definedName>
    <definedName name="EntertainmentBudget">'Monthly Plan'!$C$24</definedName>
    <definedName name="EntertainmentJan16Balance" localSheetId="4">April16!$D$72</definedName>
    <definedName name="EntertainmentJan16Balance" localSheetId="8">August16!$D$72</definedName>
    <definedName name="EntertainmentJan16Balance" localSheetId="12">December16!$D$72</definedName>
    <definedName name="EntertainmentJan16Balance" localSheetId="2">February16!$D$115</definedName>
    <definedName name="EntertainmentJan16Balance" localSheetId="7">July16!$D$72</definedName>
    <definedName name="EntertainmentJan16Balance" localSheetId="6">June16!$D$72</definedName>
    <definedName name="EntertainmentJan16Balance" localSheetId="3">March16!$D$119</definedName>
    <definedName name="EntertainmentJan16Balance" localSheetId="5">'May16'!$D$72</definedName>
    <definedName name="EntertainmentJan16Balance" localSheetId="11">November16!$D$72</definedName>
    <definedName name="EntertainmentJan16Balance" localSheetId="10">October16!$D$72</definedName>
    <definedName name="EntertainmentJan16Balance" localSheetId="9">September16!$D$72</definedName>
    <definedName name="EntertainmentJan16Balance">January16!$D$116</definedName>
    <definedName name="EntertainmentJan16Total" localSheetId="4">April16!$B$72</definedName>
    <definedName name="EntertainmentJan16Total" localSheetId="8">August16!$B$72</definedName>
    <definedName name="EntertainmentJan16Total" localSheetId="12">December16!$B$72</definedName>
    <definedName name="EntertainmentJan16Total" localSheetId="2">February16!$B$115</definedName>
    <definedName name="EntertainmentJan16Total" localSheetId="7">July16!$B$72</definedName>
    <definedName name="EntertainmentJan16Total" localSheetId="6">June16!$B$72</definedName>
    <definedName name="EntertainmentJan16Total" localSheetId="3">March16!$B$119</definedName>
    <definedName name="EntertainmentJan16Total" localSheetId="5">'May16'!$B$72</definedName>
    <definedName name="EntertainmentJan16Total" localSheetId="11">November16!$B$72</definedName>
    <definedName name="EntertainmentJan16Total" localSheetId="10">October16!$B$72</definedName>
    <definedName name="EntertainmentJan16Total" localSheetId="9">September16!$B$72</definedName>
    <definedName name="EntertainmentJan16Total">January16!$B$116</definedName>
    <definedName name="EntertainmentTotal" localSheetId="4">April16!$B$72</definedName>
    <definedName name="EntertainmentTotal" localSheetId="8">August16!$B$72</definedName>
    <definedName name="EntertainmentTotal" localSheetId="12">December16!$B$72</definedName>
    <definedName name="EntertainmentTotal" localSheetId="7">July16!$B$72</definedName>
    <definedName name="EntertainmentTotal" localSheetId="6">June16!$B$72</definedName>
    <definedName name="EntertainmentTotal" localSheetId="3">March16!$B$119</definedName>
    <definedName name="EntertainmentTotal" localSheetId="5">'May16'!$B$72</definedName>
    <definedName name="EntertainmentTotal" localSheetId="11">November16!$B$72</definedName>
    <definedName name="EntertainmentTotal" localSheetId="10">October16!$B$72</definedName>
    <definedName name="EntertainmentTotal" localSheetId="9">September16!$B$72</definedName>
    <definedName name="EntertainmentTotal">February16!$B$115</definedName>
    <definedName name="GasBalance" localSheetId="4">April16!$D$48</definedName>
    <definedName name="GasBalance" localSheetId="8">August16!$D$48</definedName>
    <definedName name="GasBalance" localSheetId="12">December16!$D$48</definedName>
    <definedName name="GasBalance" localSheetId="7">July16!$D$48</definedName>
    <definedName name="GasBalance" localSheetId="6">June16!$D$48</definedName>
    <definedName name="GasBalance" localSheetId="3">March16!$D$50</definedName>
    <definedName name="GasBalance" localSheetId="5">'May16'!$D$48</definedName>
    <definedName name="GasBalance" localSheetId="11">November16!$D$48</definedName>
    <definedName name="GasBalance" localSheetId="10">October16!$D$48</definedName>
    <definedName name="GasBalance" localSheetId="9">September16!$D$48</definedName>
    <definedName name="GasBalance">February16!$D$55</definedName>
    <definedName name="GasBudget">'Monthly Plan'!$C$20</definedName>
    <definedName name="GasJan16Balance" localSheetId="4">April16!$D$48</definedName>
    <definedName name="GasJan16Balance" localSheetId="8">August16!$D$48</definedName>
    <definedName name="GasJan16Balance" localSheetId="12">December16!$D$48</definedName>
    <definedName name="GasJan16Balance" localSheetId="2">February16!$D$55</definedName>
    <definedName name="GasJan16Balance" localSheetId="7">July16!$D$48</definedName>
    <definedName name="GasJan16Balance" localSheetId="6">June16!$D$48</definedName>
    <definedName name="GasJan16Balance" localSheetId="3">March16!$D$50</definedName>
    <definedName name="GasJan16Balance" localSheetId="5">'May16'!$D$48</definedName>
    <definedName name="GasJan16Balance" localSheetId="11">November16!$D$48</definedName>
    <definedName name="GasJan16Balance" localSheetId="10">October16!$D$48</definedName>
    <definedName name="GasJan16Balance" localSheetId="9">September16!$D$48</definedName>
    <definedName name="GasJan16Balance">January16!$D$50</definedName>
    <definedName name="GasJan16Total" localSheetId="4">April16!$B$48</definedName>
    <definedName name="GasJan16Total" localSheetId="8">August16!$B$48</definedName>
    <definedName name="GasJan16Total" localSheetId="12">December16!$B$48</definedName>
    <definedName name="GasJan16Total" localSheetId="2">February16!$B$55</definedName>
    <definedName name="GasJan16Total" localSheetId="7">July16!$B$48</definedName>
    <definedName name="GasJan16Total" localSheetId="6">June16!$B$48</definedName>
    <definedName name="GasJan16Total" localSheetId="3">March16!$B$50</definedName>
    <definedName name="GasJan16Total" localSheetId="5">'May16'!$B$48</definedName>
    <definedName name="GasJan16Total" localSheetId="11">November16!$B$48</definedName>
    <definedName name="GasJan16Total" localSheetId="10">October16!$B$48</definedName>
    <definedName name="GasJan16Total" localSheetId="9">September16!$B$48</definedName>
    <definedName name="GasJan16Total">January16!$B$50</definedName>
    <definedName name="GasJanTotal" localSheetId="4">April16!$B$48</definedName>
    <definedName name="GasJanTotal" localSheetId="8">August16!$B$48</definedName>
    <definedName name="GasJanTotal" localSheetId="12">December16!$B$48</definedName>
    <definedName name="GasJanTotal" localSheetId="2">February16!$B$55</definedName>
    <definedName name="GasJanTotal" localSheetId="7">July16!$B$48</definedName>
    <definedName name="GasJanTotal" localSheetId="6">June16!$B$48</definedName>
    <definedName name="GasJanTotal" localSheetId="3">March16!$B$50</definedName>
    <definedName name="GasJanTotal" localSheetId="5">'May16'!$B$48</definedName>
    <definedName name="GasJanTotal" localSheetId="11">November16!$B$48</definedName>
    <definedName name="GasJanTotal" localSheetId="10">October16!$B$48</definedName>
    <definedName name="GasJanTotal" localSheetId="9">September16!$B$48</definedName>
    <definedName name="GasJanTotal">January16!$B$50</definedName>
    <definedName name="GasTableTotal" localSheetId="4">April16!$B$48</definedName>
    <definedName name="GasTableTotal" localSheetId="8">August16!$B$48</definedName>
    <definedName name="GasTableTotal" localSheetId="12">December16!$B$48</definedName>
    <definedName name="GasTableTotal" localSheetId="7">July16!$B$48</definedName>
    <definedName name="GasTableTotal" localSheetId="6">June16!$B$48</definedName>
    <definedName name="GasTableTotal" localSheetId="3">March16!$B$50</definedName>
    <definedName name="GasTableTotal" localSheetId="5">'May16'!$B$48</definedName>
    <definedName name="GasTableTotal" localSheetId="11">November16!$B$48</definedName>
    <definedName name="GasTableTotal" localSheetId="10">October16!$B$48</definedName>
    <definedName name="GasTableTotal" localSheetId="9">September16!$B$48</definedName>
    <definedName name="GasTableTotal">February16!$B$55</definedName>
    <definedName name="GasTotal">'Monthly Plan'!$C$20</definedName>
    <definedName name="GroceriesBalance" localSheetId="4">April16!$D$54</definedName>
    <definedName name="GroceriesBalance" localSheetId="8">August16!$D$54</definedName>
    <definedName name="GroceriesBalance" localSheetId="12">December16!$D$54</definedName>
    <definedName name="GroceriesBalance" localSheetId="7">July16!$D$54</definedName>
    <definedName name="GroceriesBalance" localSheetId="6">June16!$D$54</definedName>
    <definedName name="GroceriesBalance" localSheetId="3">March16!$D$61</definedName>
    <definedName name="GroceriesBalance" localSheetId="5">'May16'!$D$54</definedName>
    <definedName name="GroceriesBalance" localSheetId="11">November16!$D$54</definedName>
    <definedName name="GroceriesBalance" localSheetId="10">October16!$D$54</definedName>
    <definedName name="GroceriesBalance" localSheetId="9">September16!$D$54</definedName>
    <definedName name="GroceriesBalance">February16!$D$68</definedName>
    <definedName name="GroceriesBudget">'Monthly Plan'!$C$21</definedName>
    <definedName name="GroceriesJan16Balance" localSheetId="4">April16!$D$54</definedName>
    <definedName name="GroceriesJan16Balance" localSheetId="8">August16!$D$54</definedName>
    <definedName name="GroceriesJan16Balance" localSheetId="12">December16!$D$54</definedName>
    <definedName name="GroceriesJan16Balance" localSheetId="2">February16!$D$68</definedName>
    <definedName name="GroceriesJan16Balance" localSheetId="7">July16!$D$54</definedName>
    <definedName name="GroceriesJan16Balance" localSheetId="6">June16!$D$54</definedName>
    <definedName name="GroceriesJan16Balance" localSheetId="3">March16!$D$61</definedName>
    <definedName name="GroceriesJan16Balance" localSheetId="5">'May16'!$D$54</definedName>
    <definedName name="GroceriesJan16Balance" localSheetId="11">November16!$D$54</definedName>
    <definedName name="GroceriesJan16Balance" localSheetId="10">October16!$D$54</definedName>
    <definedName name="GroceriesJan16Balance" localSheetId="9">September16!$D$54</definedName>
    <definedName name="GroceriesJan16Balance">January16!$D$62</definedName>
    <definedName name="GroceriesJan16SubGroceries" localSheetId="4">April16!#REF!</definedName>
    <definedName name="GroceriesJan16SubGroceries" localSheetId="8">August16!#REF!</definedName>
    <definedName name="GroceriesJan16SubGroceries" localSheetId="12">December16!#REF!</definedName>
    <definedName name="GroceriesJan16SubGroceries" localSheetId="2">February16!#REF!</definedName>
    <definedName name="GroceriesJan16SubGroceries" localSheetId="7">July16!#REF!</definedName>
    <definedName name="GroceriesJan16SubGroceries" localSheetId="6">June16!#REF!</definedName>
    <definedName name="GroceriesJan16SubGroceries" localSheetId="3">March16!#REF!</definedName>
    <definedName name="GroceriesJan16SubGroceries" localSheetId="5">'May16'!#REF!</definedName>
    <definedName name="GroceriesJan16SubGroceries" localSheetId="11">November16!#REF!</definedName>
    <definedName name="GroceriesJan16SubGroceries" localSheetId="10">October16!#REF!</definedName>
    <definedName name="GroceriesJan16SubGroceries" localSheetId="9">September16!#REF!</definedName>
    <definedName name="GroceriesJan16SubGroceries">January16!#REF!</definedName>
    <definedName name="GroceriesJan16SubMain" localSheetId="4">April16!#REF!</definedName>
    <definedName name="GroceriesJan16SubMain" localSheetId="8">August16!#REF!</definedName>
    <definedName name="GroceriesJan16SubMain" localSheetId="12">December16!#REF!</definedName>
    <definedName name="GroceriesJan16SubMain" localSheetId="2">February16!#REF!</definedName>
    <definedName name="GroceriesJan16SubMain" localSheetId="7">July16!#REF!</definedName>
    <definedName name="GroceriesJan16SubMain" localSheetId="6">June16!#REF!</definedName>
    <definedName name="GroceriesJan16SubMain" localSheetId="3">March16!#REF!</definedName>
    <definedName name="GroceriesJan16SubMain" localSheetId="5">'May16'!#REF!</definedName>
    <definedName name="GroceriesJan16SubMain" localSheetId="11">November16!#REF!</definedName>
    <definedName name="GroceriesJan16SubMain" localSheetId="10">October16!#REF!</definedName>
    <definedName name="GroceriesJan16SubMain" localSheetId="9">September16!#REF!</definedName>
    <definedName name="GroceriesJan16SubMain">January16!#REF!</definedName>
    <definedName name="GroceriesJan16SubOTE" localSheetId="4">April16!#REF!</definedName>
    <definedName name="GroceriesJan16SubOTE" localSheetId="8">August16!#REF!</definedName>
    <definedName name="GroceriesJan16SubOTE" localSheetId="12">December16!#REF!</definedName>
    <definedName name="GroceriesJan16SubOTE" localSheetId="2">February16!#REF!</definedName>
    <definedName name="GroceriesJan16SubOTE" localSheetId="7">July16!#REF!</definedName>
    <definedName name="GroceriesJan16SubOTE" localSheetId="6">June16!#REF!</definedName>
    <definedName name="GroceriesJan16SubOTE" localSheetId="3">March16!#REF!</definedName>
    <definedName name="GroceriesJan16SubOTE" localSheetId="5">'May16'!#REF!</definedName>
    <definedName name="GroceriesJan16SubOTE" localSheetId="11">November16!#REF!</definedName>
    <definedName name="GroceriesJan16SubOTE" localSheetId="10">October16!#REF!</definedName>
    <definedName name="GroceriesJan16SubOTE" localSheetId="9">September16!#REF!</definedName>
    <definedName name="GroceriesJan16SubOTE">January16!#REF!</definedName>
    <definedName name="GroceriesJan16Total" localSheetId="4">April16!$B$54</definedName>
    <definedName name="GroceriesJan16Total" localSheetId="8">August16!$B$54</definedName>
    <definedName name="GroceriesJan16Total" localSheetId="12">December16!$B$54</definedName>
    <definedName name="GroceriesJan16Total" localSheetId="2">February16!$B$68</definedName>
    <definedName name="GroceriesJan16Total" localSheetId="7">July16!$B$54</definedName>
    <definedName name="GroceriesJan16Total" localSheetId="6">June16!$B$54</definedName>
    <definedName name="GroceriesJan16Total" localSheetId="3">March16!$B$61</definedName>
    <definedName name="GroceriesJan16Total" localSheetId="5">'May16'!$B$54</definedName>
    <definedName name="GroceriesJan16Total" localSheetId="11">November16!$B$54</definedName>
    <definedName name="GroceriesJan16Total" localSheetId="10">October16!$B$54</definedName>
    <definedName name="GroceriesJan16Total" localSheetId="9">September16!$B$54</definedName>
    <definedName name="GroceriesJan16Total">January16!$B$62</definedName>
    <definedName name="GroceriesTotal" localSheetId="4">April16!$B$54</definedName>
    <definedName name="GroceriesTotal" localSheetId="8">August16!$B$54</definedName>
    <definedName name="GroceriesTotal" localSheetId="12">December16!$B$54</definedName>
    <definedName name="GroceriesTotal" localSheetId="7">July16!$B$54</definedName>
    <definedName name="GroceriesTotal" localSheetId="6">June16!$B$54</definedName>
    <definedName name="GroceriesTotal" localSheetId="3">March16!$B$61</definedName>
    <definedName name="GroceriesTotal" localSheetId="5">'May16'!$B$54</definedName>
    <definedName name="GroceriesTotal" localSheetId="11">November16!$B$54</definedName>
    <definedName name="GroceriesTotal" localSheetId="10">October16!$B$54</definedName>
    <definedName name="GroceriesTotal" localSheetId="9">September16!$B$54</definedName>
    <definedName name="GroceriesTotal">February16!$B$68</definedName>
    <definedName name="Income1Expected">'Monthly Plan'!$C$14</definedName>
    <definedName name="Income1Jan16Difference" localSheetId="4">April16!$D$78</definedName>
    <definedName name="Income1Jan16Difference" localSheetId="8">August16!$D$78</definedName>
    <definedName name="Income1Jan16Difference" localSheetId="12">December16!$D$78</definedName>
    <definedName name="Income1Jan16Difference" localSheetId="2">February16!$D$125</definedName>
    <definedName name="Income1Jan16Difference" localSheetId="7">July16!$D$78</definedName>
    <definedName name="Income1Jan16Difference" localSheetId="6">June16!$D$78</definedName>
    <definedName name="Income1Jan16Difference" localSheetId="3">March16!$D$126</definedName>
    <definedName name="Income1Jan16Difference" localSheetId="5">'May16'!$D$78</definedName>
    <definedName name="Income1Jan16Difference" localSheetId="11">November16!$D$78</definedName>
    <definedName name="Income1Jan16Difference" localSheetId="10">October16!$D$78</definedName>
    <definedName name="Income1Jan16Difference" localSheetId="9">September16!$D$78</definedName>
    <definedName name="Income1Jan16Difference">January16!$D$129</definedName>
    <definedName name="Income1Jan16Total" localSheetId="4">April16!$B$78</definedName>
    <definedName name="Income1Jan16Total" localSheetId="8">August16!$B$78</definedName>
    <definedName name="Income1Jan16Total" localSheetId="12">December16!$B$78</definedName>
    <definedName name="Income1Jan16Total" localSheetId="2">February16!$B$125</definedName>
    <definedName name="Income1Jan16Total" localSheetId="7">July16!$B$78</definedName>
    <definedName name="Income1Jan16Total" localSheetId="6">June16!$B$78</definedName>
    <definedName name="Income1Jan16Total" localSheetId="3">March16!$B$126</definedName>
    <definedName name="Income1Jan16Total" localSheetId="5">'May16'!$B$78</definedName>
    <definedName name="Income1Jan16Total" localSheetId="11">November16!$B$78</definedName>
    <definedName name="Income1Jan16Total" localSheetId="10">October16!$B$78</definedName>
    <definedName name="Income1Jan16Total" localSheetId="9">September16!$B$78</definedName>
    <definedName name="Income1Jan16Total">January16!$B$129</definedName>
    <definedName name="Income1Total" localSheetId="4">April16!$B$78</definedName>
    <definedName name="Income1Total" localSheetId="8">August16!$B$78</definedName>
    <definedName name="Income1Total" localSheetId="12">December16!$B$78</definedName>
    <definedName name="Income1Total" localSheetId="7">July16!$B$78</definedName>
    <definedName name="Income1Total" localSheetId="6">June16!$B$78</definedName>
    <definedName name="Income1Total" localSheetId="3">March16!$B$126</definedName>
    <definedName name="Income1Total" localSheetId="5">'May16'!$B$78</definedName>
    <definedName name="Income1Total" localSheetId="11">November16!$B$78</definedName>
    <definedName name="Income1Total" localSheetId="10">October16!$B$78</definedName>
    <definedName name="Income1Total" localSheetId="9">September16!$B$78</definedName>
    <definedName name="Income1Total">February16!$B$125</definedName>
    <definedName name="Income2Expected">'Monthly Plan'!$C$15</definedName>
    <definedName name="Income2Jan16Difference" localSheetId="4">April16!$D$84</definedName>
    <definedName name="Income2Jan16Difference" localSheetId="8">August16!$D$84</definedName>
    <definedName name="Income2Jan16Difference" localSheetId="12">December16!$D$84</definedName>
    <definedName name="Income2Jan16Difference" localSheetId="2">February16!$D$136</definedName>
    <definedName name="Income2Jan16Difference" localSheetId="7">July16!$D$84</definedName>
    <definedName name="Income2Jan16Difference" localSheetId="6">June16!$D$84</definedName>
    <definedName name="Income2Jan16Difference" localSheetId="3">March16!$D$139</definedName>
    <definedName name="Income2Jan16Difference" localSheetId="5">'May16'!$D$84</definedName>
    <definedName name="Income2Jan16Difference" localSheetId="11">November16!$D$84</definedName>
    <definedName name="Income2Jan16Difference" localSheetId="10">October16!$D$84</definedName>
    <definedName name="Income2Jan16Difference" localSheetId="9">September16!$D$84</definedName>
    <definedName name="Income2Jan16Difference">January16!$D$140</definedName>
    <definedName name="Income2Jan16Total" localSheetId="4">April16!$B$84</definedName>
    <definedName name="Income2Jan16Total" localSheetId="8">August16!$B$84</definedName>
    <definedName name="Income2Jan16Total" localSheetId="12">December16!$B$84</definedName>
    <definedName name="Income2Jan16Total" localSheetId="2">February16!$B$136</definedName>
    <definedName name="Income2Jan16Total" localSheetId="7">July16!$B$84</definedName>
    <definedName name="Income2Jan16Total" localSheetId="6">June16!$B$84</definedName>
    <definedName name="Income2Jan16Total" localSheetId="3">March16!$B$139</definedName>
    <definedName name="Income2Jan16Total" localSheetId="5">'May16'!$B$84</definedName>
    <definedName name="Income2Jan16Total" localSheetId="11">November16!$B$84</definedName>
    <definedName name="Income2Jan16Total" localSheetId="10">October16!$B$84</definedName>
    <definedName name="Income2Jan16Total" localSheetId="9">September16!$B$84</definedName>
    <definedName name="Income2Jan16Total">January16!$B$140</definedName>
    <definedName name="Income2Total" localSheetId="4">April16!$B$84</definedName>
    <definedName name="Income2Total" localSheetId="8">August16!$B$84</definedName>
    <definedName name="Income2Total" localSheetId="12">December16!$B$84</definedName>
    <definedName name="Income2Total" localSheetId="7">July16!$B$84</definedName>
    <definedName name="Income2Total" localSheetId="6">June16!$B$84</definedName>
    <definedName name="Income2Total" localSheetId="3">March16!$B$139</definedName>
    <definedName name="Income2Total" localSheetId="5">'May16'!$B$84</definedName>
    <definedName name="Income2Total" localSheetId="11">November16!$B$84</definedName>
    <definedName name="Income2Total" localSheetId="10">October16!$B$84</definedName>
    <definedName name="Income2Total" localSheetId="9">September16!$B$84</definedName>
    <definedName name="Income2Total">February16!$B$136</definedName>
    <definedName name="Jan16Bills" localSheetId="4">BillsJan16[#All]</definedName>
    <definedName name="Jan16Bills" localSheetId="8">BillsJan16[#All]</definedName>
    <definedName name="Jan16Bills" localSheetId="12">BillsJan16[#All]</definedName>
    <definedName name="Jan16Bills" localSheetId="2">BillsJan16[#All]</definedName>
    <definedName name="Jan16Bills" localSheetId="7">BillsJan16[#All]</definedName>
    <definedName name="Jan16Bills" localSheetId="6">BillsJan16[#All]</definedName>
    <definedName name="Jan16Bills" localSheetId="3">BillsJan16[#All]</definedName>
    <definedName name="Jan16Bills" localSheetId="5">BillsJan16[#All]</definedName>
    <definedName name="Jan16Bills" localSheetId="11">BillsJan16[#All]</definedName>
    <definedName name="Jan16Bills" localSheetId="10">BillsJan16[#All]</definedName>
    <definedName name="Jan16Bills" localSheetId="9">BillsJan16[#All]</definedName>
    <definedName name="Jan16Bills">BillsJan16[#All]</definedName>
    <definedName name="MaintenanceBudget">'Monthly Plan'!$C$25</definedName>
    <definedName name="MaintenanceJan">March16!$B$113</definedName>
    <definedName name="MaintenanceTotal">March16!$B$113</definedName>
    <definedName name="March16" localSheetId="4">January16!#REF!</definedName>
    <definedName name="March16" localSheetId="8">January16!#REF!</definedName>
    <definedName name="March16" localSheetId="12">January16!#REF!</definedName>
    <definedName name="March16" localSheetId="7">January16!#REF!</definedName>
    <definedName name="March16" localSheetId="6">January16!#REF!</definedName>
    <definedName name="March16" localSheetId="5">January16!#REF!</definedName>
    <definedName name="March16" localSheetId="11">January16!#REF!</definedName>
    <definedName name="March16" localSheetId="10">January16!#REF!</definedName>
    <definedName name="March16" localSheetId="9">January16!#REF!</definedName>
    <definedName name="March16">January16!#REF!</definedName>
    <definedName name="Mc_Leftover">'Monthly Plan'!$Y$15</definedName>
    <definedName name="Mc_MonthsTilPurchase">'Monthly Plan'!$U$21</definedName>
    <definedName name="Mc_Price">'Monthly Plan'!$W$15</definedName>
    <definedName name="Mc_StartingPoint">'Monthly Plan'!$U$15</definedName>
    <definedName name="Mc_YearsTilPurchase">'Monthly Plan'!$W$21</definedName>
    <definedName name="MOO_Income">'Monthly Plan'!$G$15</definedName>
    <definedName name="ND_Income">'Monthly Plan'!$G$18</definedName>
    <definedName name="OOBExpensesTotal">'Monthly Plan'!$AG$6</definedName>
    <definedName name="OTEFoodBalance" localSheetId="4">April16!$D$60</definedName>
    <definedName name="OTEFoodBalance" localSheetId="8">August16!$D$60</definedName>
    <definedName name="OTEFoodBalance" localSheetId="12">December16!$D$60</definedName>
    <definedName name="OTEFoodBalance" localSheetId="7">July16!$D$60</definedName>
    <definedName name="OTEFoodBalance" localSheetId="6">June16!$D$60</definedName>
    <definedName name="OTEFoodBalance" localSheetId="3">March16!$D$79</definedName>
    <definedName name="OTEFoodBalance" localSheetId="5">'May16'!$D$60</definedName>
    <definedName name="OTEFoodBalance" localSheetId="11">November16!$D$60</definedName>
    <definedName name="OTEFoodBalance" localSheetId="10">October16!$D$60</definedName>
    <definedName name="OTEFoodBalance" localSheetId="9">September16!$D$60</definedName>
    <definedName name="OTEFoodBalance">February16!$D$87</definedName>
    <definedName name="OTEFoodBudget">'Monthly Plan'!$C$22</definedName>
    <definedName name="OTEFoodJan16Balance" localSheetId="4">April16!$D$60</definedName>
    <definedName name="OTEFoodJan16Balance" localSheetId="8">August16!$D$60</definedName>
    <definedName name="OTEFoodJan16Balance" localSheetId="12">December16!$D$60</definedName>
    <definedName name="OTEFoodJan16Balance" localSheetId="2">February16!$D$87</definedName>
    <definedName name="OTEFoodJan16Balance" localSheetId="7">July16!$D$60</definedName>
    <definedName name="OTEFoodJan16Balance" localSheetId="6">June16!$D$60</definedName>
    <definedName name="OTEFoodJan16Balance" localSheetId="3">March16!$D$79</definedName>
    <definedName name="OTEFoodJan16Balance" localSheetId="5">'May16'!$D$60</definedName>
    <definedName name="OTEFoodJan16Balance" localSheetId="11">November16!$D$60</definedName>
    <definedName name="OTEFoodJan16Balance" localSheetId="10">October16!$D$60</definedName>
    <definedName name="OTEFoodJan16Balance" localSheetId="9">September16!$D$60</definedName>
    <definedName name="OTEFoodJan16Balance">January16!$D$77</definedName>
    <definedName name="OTEFoodJan16Difference" localSheetId="4">April16!$D$60</definedName>
    <definedName name="OTEFoodJan16Difference" localSheetId="8">August16!$D$60</definedName>
    <definedName name="OTEFoodJan16Difference" localSheetId="12">December16!$D$60</definedName>
    <definedName name="OTEFoodJan16Difference" localSheetId="2">February16!$D$87</definedName>
    <definedName name="OTEFoodJan16Difference" localSheetId="7">July16!$D$60</definedName>
    <definedName name="OTEFoodJan16Difference" localSheetId="6">June16!$D$60</definedName>
    <definedName name="OTEFoodJan16Difference" localSheetId="3">March16!$D$79</definedName>
    <definedName name="OTEFoodJan16Difference" localSheetId="5">'May16'!$D$60</definedName>
    <definedName name="OTEFoodJan16Difference" localSheetId="11">November16!$D$60</definedName>
    <definedName name="OTEFoodJan16Difference" localSheetId="10">October16!$D$60</definedName>
    <definedName name="OTEFoodJan16Difference" localSheetId="9">September16!$D$60</definedName>
    <definedName name="OTEFoodJan16Difference">January16!$D$77</definedName>
    <definedName name="OTEFoodJan16Total" localSheetId="4">April16!$B$60</definedName>
    <definedName name="OTEFoodJan16Total" localSheetId="8">August16!$B$60</definedName>
    <definedName name="OTEFoodJan16Total" localSheetId="12">December16!$B$60</definedName>
    <definedName name="OTEFoodJan16Total" localSheetId="2">February16!$B$87</definedName>
    <definedName name="OTEFoodJan16Total" localSheetId="7">July16!$B$60</definedName>
    <definedName name="OTEFoodJan16Total" localSheetId="6">June16!$B$60</definedName>
    <definedName name="OTEFoodJan16Total" localSheetId="3">March16!$B$79</definedName>
    <definedName name="OTEFoodJan16Total" localSheetId="5">'May16'!$B$60</definedName>
    <definedName name="OTEFoodJan16Total" localSheetId="11">November16!$B$60</definedName>
    <definedName name="OTEFoodJan16Total" localSheetId="10">October16!$B$60</definedName>
    <definedName name="OTEFoodJan16Total" localSheetId="9">September16!$B$60</definedName>
    <definedName name="OTEFoodJan16Total">January16!$B$77</definedName>
    <definedName name="OTEFoodTotal" localSheetId="4">April16!$B$60</definedName>
    <definedName name="OTEFoodTotal" localSheetId="8">August16!$B$60</definedName>
    <definedName name="OTEFoodTotal" localSheetId="12">December16!$B$60</definedName>
    <definedName name="OTEFoodTotal" localSheetId="7">July16!$B$60</definedName>
    <definedName name="OTEFoodTotal" localSheetId="6">June16!$B$60</definedName>
    <definedName name="OTEFoodTotal" localSheetId="3">March16!$B$79</definedName>
    <definedName name="OTEFoodTotal" localSheetId="5">'May16'!$B$60</definedName>
    <definedName name="OTEFoodTotal" localSheetId="11">November16!$B$60</definedName>
    <definedName name="OTEFoodTotal" localSheetId="10">October16!$B$60</definedName>
    <definedName name="OTEFoodTotal" localSheetId="9">September16!$B$60</definedName>
    <definedName name="OTEFoodTotal">February16!$B$87</definedName>
    <definedName name="PersonalCareBalance" localSheetId="4">April16!$D$66</definedName>
    <definedName name="PersonalCareBalance" localSheetId="8">August16!$D$66</definedName>
    <definedName name="PersonalCareBalance" localSheetId="12">December16!$D$66</definedName>
    <definedName name="PersonalCareBalance" localSheetId="7">July16!$D$66</definedName>
    <definedName name="PersonalCareBalance" localSheetId="6">June16!$D$66</definedName>
    <definedName name="PersonalCareBalance" localSheetId="3">March16!$D$95</definedName>
    <definedName name="PersonalCareBalance" localSheetId="5">'May16'!$D$66</definedName>
    <definedName name="PersonalCareBalance" localSheetId="11">November16!$D$66</definedName>
    <definedName name="PersonalCareBalance" localSheetId="10">October16!$D$66</definedName>
    <definedName name="PersonalCareBalance" localSheetId="9">September16!$D$66</definedName>
    <definedName name="PersonalCareBalance">February16!$D$101</definedName>
    <definedName name="PersonalCareBudget">'Monthly Plan'!$C$23</definedName>
    <definedName name="PersonalCareJan16Balance" localSheetId="4">April16!$D$66</definedName>
    <definedName name="PersonalCareJan16Balance" localSheetId="8">August16!$D$66</definedName>
    <definedName name="PersonalCareJan16Balance" localSheetId="12">December16!$D$66</definedName>
    <definedName name="PersonalCareJan16Balance" localSheetId="2">February16!$D$101</definedName>
    <definedName name="PersonalCareJan16Balance" localSheetId="7">July16!$D$66</definedName>
    <definedName name="PersonalCareJan16Balance" localSheetId="6">June16!$D$66</definedName>
    <definedName name="PersonalCareJan16Balance" localSheetId="3">March16!$D$95</definedName>
    <definedName name="PersonalCareJan16Balance" localSheetId="5">'May16'!$D$66</definedName>
    <definedName name="PersonalCareJan16Balance" localSheetId="11">November16!$D$66</definedName>
    <definedName name="PersonalCareJan16Balance" localSheetId="10">October16!$D$66</definedName>
    <definedName name="PersonalCareJan16Balance" localSheetId="9">September16!$D$66</definedName>
    <definedName name="PersonalCareJan16Balance">January16!$D$102</definedName>
    <definedName name="PersonalCareJan16Total" localSheetId="4">April16!$B$66</definedName>
    <definedName name="PersonalCareJan16Total" localSheetId="8">August16!$B$66</definedName>
    <definedName name="PersonalCareJan16Total" localSheetId="12">December16!$B$66</definedName>
    <definedName name="PersonalCareJan16Total" localSheetId="2">February16!$B$101</definedName>
    <definedName name="PersonalCareJan16Total" localSheetId="7">July16!$B$66</definedName>
    <definedName name="PersonalCareJan16Total" localSheetId="6">June16!$B$66</definedName>
    <definedName name="PersonalCareJan16Total" localSheetId="3">March16!$B$95</definedName>
    <definedName name="PersonalCareJan16Total" localSheetId="5">'May16'!$B$66</definedName>
    <definedName name="PersonalCareJan16Total" localSheetId="11">November16!$B$66</definedName>
    <definedName name="PersonalCareJan16Total" localSheetId="10">October16!$B$66</definedName>
    <definedName name="PersonalCareJan16Total" localSheetId="9">September16!$B$66</definedName>
    <definedName name="PersonalCareJan16Total">January16!$B$102</definedName>
    <definedName name="PersonalCareTotal" localSheetId="4">April16!$B$66</definedName>
    <definedName name="PersonalCareTotal" localSheetId="8">August16!$B$66</definedName>
    <definedName name="PersonalCareTotal" localSheetId="12">December16!$B$66</definedName>
    <definedName name="PersonalCareTotal" localSheetId="7">July16!$B$66</definedName>
    <definedName name="PersonalCareTotal" localSheetId="6">June16!$B$66</definedName>
    <definedName name="PersonalCareTotal" localSheetId="3">March16!$B$95</definedName>
    <definedName name="PersonalCareTotal" localSheetId="5">'May16'!$B$66</definedName>
    <definedName name="PersonalCareTotal" localSheetId="11">November16!$B$66</definedName>
    <definedName name="PersonalCareTotal" localSheetId="10">October16!$B$66</definedName>
    <definedName name="PersonalCareTotal" localSheetId="9">September16!$B$66</definedName>
    <definedName name="PersonalCareTotal">February16!$B$101</definedName>
    <definedName name="R_Income">'Monthly Plan'!$G$19</definedName>
    <definedName name="s" localSheetId="4">April16!#REF!</definedName>
    <definedName name="s" localSheetId="8">August16!#REF!</definedName>
    <definedName name="s" localSheetId="12">December16!#REF!</definedName>
    <definedName name="s" localSheetId="2">February16!#REF!</definedName>
    <definedName name="s" localSheetId="7">July16!#REF!</definedName>
    <definedName name="s" localSheetId="6">June16!#REF!</definedName>
    <definedName name="s" localSheetId="3">March16!#REF!</definedName>
    <definedName name="s" localSheetId="5">'May16'!#REF!</definedName>
    <definedName name="s" localSheetId="11">November16!#REF!</definedName>
    <definedName name="s" localSheetId="10">October16!#REF!</definedName>
    <definedName name="s" localSheetId="9">September16!#REF!</definedName>
    <definedName name="s">January16!#REF!</definedName>
    <definedName name="SF_Income">'Monthly Plan'!$G$16</definedName>
    <definedName name="SV_Income">'Monthly Plan'!$G$17</definedName>
    <definedName name="t" localSheetId="4">April16!#REF!</definedName>
    <definedName name="t" localSheetId="8">August16!#REF!</definedName>
    <definedName name="t" localSheetId="12">December16!#REF!</definedName>
    <definedName name="t" localSheetId="2">February16!#REF!</definedName>
    <definedName name="t" localSheetId="7">July16!#REF!</definedName>
    <definedName name="t" localSheetId="6">June16!#REF!</definedName>
    <definedName name="t" localSheetId="3">March16!#REF!</definedName>
    <definedName name="t" localSheetId="5">'May16'!#REF!</definedName>
    <definedName name="t" localSheetId="11">November16!#REF!</definedName>
    <definedName name="t" localSheetId="10">October16!#REF!</definedName>
    <definedName name="t" localSheetId="9">September16!#REF!</definedName>
    <definedName name="t">January16!#REF!</definedName>
    <definedName name="Total_2016_Expenses">'Monthly Plan'!$G$6</definedName>
    <definedName name="Total_2016_Income">'Monthly Plan'!$G$4</definedName>
    <definedName name="Total_2016_Savings">'Monthly Plan'!$G$8</definedName>
    <definedName name="Total_Monthly_Expenses">'Monthly Plan'!$C$6</definedName>
    <definedName name="Total_Monthly_Income">'Monthly Plan'!$C$4</definedName>
    <definedName name="Total_Monthly_Savings">'Monthly Plan'!$C$8</definedName>
    <definedName name="Total_Yearly_Expenses">'Monthly Plan'!$E$6</definedName>
    <definedName name="Total_Yearly_Income">'Monthly Plan'!$E$4</definedName>
    <definedName name="Total_Yearly_Savings">'Monthly Plan'!$E$8</definedName>
    <definedName name="TotalBalanceJan16" localSheetId="4">April16!#REF!</definedName>
    <definedName name="TotalBalanceJan16" localSheetId="8">August16!#REF!</definedName>
    <definedName name="TotalBalanceJan16" localSheetId="12">December16!#REF!</definedName>
    <definedName name="TotalBalanceJan16" localSheetId="2">February16!#REF!</definedName>
    <definedName name="TotalBalanceJan16" localSheetId="7">July16!#REF!</definedName>
    <definedName name="TotalBalanceJan16" localSheetId="6">June16!#REF!</definedName>
    <definedName name="TotalBalanceJan16" localSheetId="3">March16!#REF!</definedName>
    <definedName name="TotalBalanceJan16" localSheetId="5">'May16'!#REF!</definedName>
    <definedName name="TotalBalanceJan16" localSheetId="11">November16!#REF!</definedName>
    <definedName name="TotalBalanceJan16" localSheetId="10">October16!#REF!</definedName>
    <definedName name="TotalBalanceJan16" localSheetId="9">September16!#REF!</definedName>
    <definedName name="TotalBalanceJan16">January16!#REF!</definedName>
    <definedName name="TotalExpenses" localSheetId="4">April16!$B$5</definedName>
    <definedName name="TotalExpenses" localSheetId="8">August16!$B$5</definedName>
    <definedName name="TotalExpenses" localSheetId="12">December16!$B$5</definedName>
    <definedName name="TotalExpenses" localSheetId="7">July16!$B$5</definedName>
    <definedName name="TotalExpenses" localSheetId="6">June16!$B$5</definedName>
    <definedName name="TotalExpenses" localSheetId="3">March16!$B$5</definedName>
    <definedName name="TotalExpenses" localSheetId="5">'May16'!$B$5</definedName>
    <definedName name="TotalExpenses" localSheetId="11">November16!$B$5</definedName>
    <definedName name="TotalExpenses" localSheetId="10">October16!$B$5</definedName>
    <definedName name="TotalExpenses" localSheetId="9">September16!$B$5</definedName>
    <definedName name="TotalExpenses">February16!$B$5</definedName>
    <definedName name="TotalExpensesDifferenceJan16">January16!$D$5</definedName>
    <definedName name="TotalExpensesFeb16" localSheetId="4">April16!$B$5</definedName>
    <definedName name="TotalExpensesFeb16" localSheetId="8">August16!$B$5</definedName>
    <definedName name="TotalExpensesFeb16" localSheetId="12">December16!$B$5</definedName>
    <definedName name="TotalExpensesFeb16" localSheetId="7">July16!$B$5</definedName>
    <definedName name="TotalExpensesFeb16" localSheetId="6">June16!$B$5</definedName>
    <definedName name="TotalExpensesFeb16" localSheetId="3">March16!$B$5</definedName>
    <definedName name="TotalExpensesFeb16" localSheetId="5">'May16'!$B$5</definedName>
    <definedName name="TotalExpensesFeb16" localSheetId="11">November16!$B$5</definedName>
    <definedName name="TotalExpensesFeb16" localSheetId="10">October16!$B$5</definedName>
    <definedName name="TotalExpensesFeb16" localSheetId="9">September16!$B$5</definedName>
    <definedName name="TotalExpensesFeb16">February16!$B$5</definedName>
    <definedName name="TotalExpensesJan16" localSheetId="4">April16!$B$5</definedName>
    <definedName name="TotalExpensesJan16" localSheetId="8">August16!$B$5</definedName>
    <definedName name="TotalExpensesJan16" localSheetId="12">December16!$B$5</definedName>
    <definedName name="TotalExpensesJan16" localSheetId="2">February16!$B$5</definedName>
    <definedName name="TotalExpensesJan16" localSheetId="7">July16!$B$5</definedName>
    <definedName name="TotalExpensesJan16" localSheetId="6">June16!$B$5</definedName>
    <definedName name="TotalExpensesJan16" localSheetId="3">March16!$B$5</definedName>
    <definedName name="TotalExpensesJan16" localSheetId="5">'May16'!$B$5</definedName>
    <definedName name="TotalExpensesJan16" localSheetId="11">November16!$B$5</definedName>
    <definedName name="TotalExpensesJan16" localSheetId="10">October16!$B$5</definedName>
    <definedName name="TotalExpensesJan16" localSheetId="9">September16!$B$5</definedName>
    <definedName name="TotalExpensesJan16">January16!$B$5</definedName>
    <definedName name="TotalIncome" localSheetId="4">April16!$B$6</definedName>
    <definedName name="TotalIncome" localSheetId="8">August16!$B$6</definedName>
    <definedName name="TotalIncome" localSheetId="12">December16!$B$6</definedName>
    <definedName name="TotalIncome" localSheetId="7">July16!$B$6</definedName>
    <definedName name="TotalIncome" localSheetId="6">June16!$B$6</definedName>
    <definedName name="TotalIncome" localSheetId="3">March16!$B$6</definedName>
    <definedName name="TotalIncome" localSheetId="5">'May16'!$B$6</definedName>
    <definedName name="TotalIncome" localSheetId="11">November16!$B$6</definedName>
    <definedName name="TotalIncome" localSheetId="10">October16!$B$6</definedName>
    <definedName name="TotalIncome" localSheetId="9">September16!$B$6</definedName>
    <definedName name="TotalIncome">February16!$B$6</definedName>
    <definedName name="TotalIncomeDifferenceJan16">January16!$D$6</definedName>
    <definedName name="TotalIncomeFeb16" localSheetId="4">April16!$B$6</definedName>
    <definedName name="TotalIncomeFeb16" localSheetId="8">August16!$B$6</definedName>
    <definedName name="TotalIncomeFeb16" localSheetId="12">December16!$B$6</definedName>
    <definedName name="TotalIncomeFeb16" localSheetId="7">July16!$B$6</definedName>
    <definedName name="TotalIncomeFeb16" localSheetId="6">June16!$B$6</definedName>
    <definedName name="TotalIncomeFeb16" localSheetId="3">March16!$B$6</definedName>
    <definedName name="TotalIncomeFeb16" localSheetId="5">'May16'!$B$6</definedName>
    <definedName name="TotalIncomeFeb16" localSheetId="11">November16!$B$6</definedName>
    <definedName name="TotalIncomeFeb16" localSheetId="10">October16!$B$6</definedName>
    <definedName name="TotalIncomeFeb16" localSheetId="9">September16!$B$6</definedName>
    <definedName name="TotalIncomeFeb16">February16!$B$6</definedName>
    <definedName name="TotalIncomeJan16" localSheetId="4">April16!$B$6</definedName>
    <definedName name="TotalIncomeJan16" localSheetId="8">August16!$B$6</definedName>
    <definedName name="TotalIncomeJan16" localSheetId="12">December16!$B$6</definedName>
    <definedName name="TotalIncomeJan16" localSheetId="2">February16!$B$6</definedName>
    <definedName name="TotalIncomeJan16" localSheetId="7">July16!$B$6</definedName>
    <definedName name="TotalIncomeJan16" localSheetId="6">June16!$B$6</definedName>
    <definedName name="TotalIncomeJan16" localSheetId="3">March16!$B$6</definedName>
    <definedName name="TotalIncomeJan16" localSheetId="5">'May16'!$B$6</definedName>
    <definedName name="TotalIncomeJan16" localSheetId="11">November16!$B$6</definedName>
    <definedName name="TotalIncomeJan16" localSheetId="10">October16!$B$6</definedName>
    <definedName name="TotalIncomeJan16" localSheetId="9">September16!$B$6</definedName>
    <definedName name="TotalIncomeJan16">January16!$B$6</definedName>
    <definedName name="TotalRemainingExpensesJan16">January16!$D$5</definedName>
    <definedName name="TotalSavings" localSheetId="4">April16!$B$7</definedName>
    <definedName name="TotalSavings" localSheetId="8">August16!$B$7</definedName>
    <definedName name="TotalSavings" localSheetId="12">December16!$B$7</definedName>
    <definedName name="TotalSavings" localSheetId="7">July16!$B$7</definedName>
    <definedName name="TotalSavings" localSheetId="6">June16!$B$7</definedName>
    <definedName name="TotalSavings" localSheetId="3">March16!$B$7</definedName>
    <definedName name="TotalSavings" localSheetId="5">'May16'!$B$7</definedName>
    <definedName name="TotalSavings" localSheetId="11">November16!$B$7</definedName>
    <definedName name="TotalSavings" localSheetId="10">October16!$B$7</definedName>
    <definedName name="TotalSavings" localSheetId="9">September16!$B$7</definedName>
    <definedName name="TotalSavings">February16!$B$7</definedName>
    <definedName name="TotalSavingsFeb16" localSheetId="4">April16!$B$7</definedName>
    <definedName name="TotalSavingsFeb16" localSheetId="8">August16!$B$7</definedName>
    <definedName name="TotalSavingsFeb16" localSheetId="12">December16!$B$7</definedName>
    <definedName name="TotalSavingsFeb16" localSheetId="7">July16!$B$7</definedName>
    <definedName name="TotalSavingsFeb16" localSheetId="6">June16!$B$7</definedName>
    <definedName name="TotalSavingsFeb16" localSheetId="3">March16!$B$7</definedName>
    <definedName name="TotalSavingsFeb16" localSheetId="5">'May16'!$B$7</definedName>
    <definedName name="TotalSavingsFeb16" localSheetId="11">November16!$B$7</definedName>
    <definedName name="TotalSavingsFeb16" localSheetId="10">October16!$B$7</definedName>
    <definedName name="TotalSavingsFeb16" localSheetId="9">September16!$B$7</definedName>
    <definedName name="TotalSavingsFeb16">February16!$B$7</definedName>
    <definedName name="TotalSavingsJan16" localSheetId="4">April16!$B$7</definedName>
    <definedName name="TotalSavingsJan16" localSheetId="8">August16!$B$7</definedName>
    <definedName name="TotalSavingsJan16" localSheetId="12">December16!$B$7</definedName>
    <definedName name="TotalSavingsJan16" localSheetId="2">February16!$B$7</definedName>
    <definedName name="TotalSavingsJan16" localSheetId="7">July16!$B$7</definedName>
    <definedName name="TotalSavingsJan16" localSheetId="6">June16!$B$7</definedName>
    <definedName name="TotalSavingsJan16" localSheetId="3">March16!$B$7</definedName>
    <definedName name="TotalSavingsJan16" localSheetId="5">'May16'!$B$7</definedName>
    <definedName name="TotalSavingsJan16" localSheetId="11">November16!$B$7</definedName>
    <definedName name="TotalSavingsJan16" localSheetId="10">October16!$B$7</definedName>
    <definedName name="TotalSavingsJan16" localSheetId="9">September16!$B$7</definedName>
    <definedName name="TotalSavingsJan16">January16!$B$7</definedName>
    <definedName name="VM_Income">'Monthly Plan'!$G$14</definedName>
    <definedName name="withheld">'Monthly Plan'!$O$18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3" i="5" l="1"/>
  <c r="B20" i="5"/>
  <c r="A20" i="5"/>
  <c r="C20" i="5"/>
  <c r="D20" i="5"/>
  <c r="E20" i="5"/>
  <c r="C113" i="5"/>
  <c r="D113" i="5"/>
  <c r="B95" i="5"/>
  <c r="B121" i="5"/>
  <c r="C14" i="1"/>
  <c r="C15" i="1"/>
  <c r="C4" i="1"/>
  <c r="C6" i="1"/>
  <c r="C8" i="1"/>
  <c r="U18" i="1"/>
  <c r="E8" i="1"/>
  <c r="W18" i="1"/>
  <c r="B14" i="3"/>
  <c r="B15" i="3"/>
  <c r="B16" i="3"/>
  <c r="B17" i="3"/>
  <c r="B18" i="3"/>
  <c r="B19" i="3"/>
  <c r="B5" i="3"/>
  <c r="B14" i="4"/>
  <c r="B15" i="4"/>
  <c r="B16" i="4"/>
  <c r="B17" i="4"/>
  <c r="B18" i="4"/>
  <c r="B19" i="4"/>
  <c r="B5" i="4"/>
  <c r="B37" i="5"/>
  <c r="B14" i="5"/>
  <c r="B50" i="5"/>
  <c r="B15" i="5"/>
  <c r="B61" i="5"/>
  <c r="B16" i="5"/>
  <c r="B79" i="5"/>
  <c r="B17" i="5"/>
  <c r="B18" i="5"/>
  <c r="B119" i="5"/>
  <c r="B19" i="5"/>
  <c r="B5" i="5"/>
  <c r="B14" i="6"/>
  <c r="B15" i="6"/>
  <c r="B16" i="6"/>
  <c r="B17" i="6"/>
  <c r="B18" i="6"/>
  <c r="B19" i="6"/>
  <c r="B5" i="6"/>
  <c r="B14" i="7"/>
  <c r="B15" i="7"/>
  <c r="B16" i="7"/>
  <c r="B17" i="7"/>
  <c r="B18" i="7"/>
  <c r="B19" i="7"/>
  <c r="B5" i="7"/>
  <c r="B14" i="9"/>
  <c r="B15" i="9"/>
  <c r="B16" i="9"/>
  <c r="B17" i="9"/>
  <c r="B18" i="9"/>
  <c r="B19" i="9"/>
  <c r="B5" i="9"/>
  <c r="B14" i="10"/>
  <c r="B15" i="10"/>
  <c r="B16" i="10"/>
  <c r="B17" i="10"/>
  <c r="B18" i="10"/>
  <c r="B19" i="10"/>
  <c r="B5" i="10"/>
  <c r="B14" i="11"/>
  <c r="B15" i="11"/>
  <c r="B16" i="11"/>
  <c r="B17" i="11"/>
  <c r="B18" i="11"/>
  <c r="B19" i="11"/>
  <c r="B5" i="11"/>
  <c r="B14" i="12"/>
  <c r="B15" i="12"/>
  <c r="B16" i="12"/>
  <c r="B17" i="12"/>
  <c r="B18" i="12"/>
  <c r="B19" i="12"/>
  <c r="B5" i="12"/>
  <c r="B14" i="13"/>
  <c r="B15" i="13"/>
  <c r="B16" i="13"/>
  <c r="B17" i="13"/>
  <c r="B18" i="13"/>
  <c r="B19" i="13"/>
  <c r="B5" i="13"/>
  <c r="B14" i="14"/>
  <c r="B15" i="14"/>
  <c r="B16" i="14"/>
  <c r="B17" i="14"/>
  <c r="B18" i="14"/>
  <c r="B19" i="14"/>
  <c r="B5" i="14"/>
  <c r="B14" i="15"/>
  <c r="B15" i="15"/>
  <c r="B16" i="15"/>
  <c r="B17" i="15"/>
  <c r="B18" i="15"/>
  <c r="B19" i="15"/>
  <c r="B5" i="15"/>
  <c r="AG6" i="1"/>
  <c r="G6" i="1"/>
  <c r="B26" i="5"/>
  <c r="B27" i="5"/>
  <c r="B6" i="5"/>
  <c r="G4" i="1"/>
  <c r="G8" i="1"/>
  <c r="C39" i="1"/>
  <c r="M21" i="1"/>
  <c r="K21" i="1"/>
  <c r="M23" i="1"/>
  <c r="K23" i="1"/>
  <c r="B117" i="4"/>
  <c r="B120" i="4"/>
  <c r="B32" i="15"/>
  <c r="B7" i="15"/>
  <c r="AE8" i="1"/>
  <c r="AE6" i="1"/>
  <c r="AE4" i="1"/>
  <c r="B32" i="14"/>
  <c r="B7" i="14"/>
  <c r="AC8" i="1"/>
  <c r="AC6" i="1"/>
  <c r="AC4" i="1"/>
  <c r="B32" i="13"/>
  <c r="B7" i="13"/>
  <c r="AA8" i="1"/>
  <c r="AA6" i="1"/>
  <c r="AA4" i="1"/>
  <c r="B32" i="12"/>
  <c r="B7" i="12"/>
  <c r="Y8" i="1"/>
  <c r="Y6" i="1"/>
  <c r="Y4" i="1"/>
  <c r="B32" i="11"/>
  <c r="B7" i="11"/>
  <c r="W8" i="1"/>
  <c r="W6" i="1"/>
  <c r="W4" i="1"/>
  <c r="B32" i="10"/>
  <c r="B7" i="10"/>
  <c r="U8" i="1"/>
  <c r="U6" i="1"/>
  <c r="U4" i="1"/>
  <c r="B32" i="9"/>
  <c r="B7" i="9"/>
  <c r="S8" i="1"/>
  <c r="S6" i="1"/>
  <c r="S4" i="1"/>
  <c r="B32" i="7"/>
  <c r="B7" i="7"/>
  <c r="Q8" i="1"/>
  <c r="Q6" i="1"/>
  <c r="Q4" i="1"/>
  <c r="B32" i="6"/>
  <c r="B7" i="6"/>
  <c r="O8" i="1"/>
  <c r="O6" i="1"/>
  <c r="O4" i="1"/>
  <c r="B33" i="5"/>
  <c r="B7" i="5"/>
  <c r="M8" i="1"/>
  <c r="M6" i="1"/>
  <c r="M4" i="1"/>
  <c r="B36" i="4"/>
  <c r="B55" i="4"/>
  <c r="B68" i="4"/>
  <c r="B92" i="4"/>
  <c r="B87" i="4"/>
  <c r="B101" i="4"/>
  <c r="B115" i="4"/>
  <c r="B25" i="4"/>
  <c r="B26" i="4"/>
  <c r="B6" i="4"/>
  <c r="B32" i="4"/>
  <c r="B7" i="4"/>
  <c r="K8" i="1"/>
  <c r="K6" i="1"/>
  <c r="K4" i="1"/>
  <c r="B32" i="3"/>
  <c r="B7" i="3"/>
  <c r="I8" i="1"/>
  <c r="I6" i="1"/>
  <c r="I4" i="1"/>
  <c r="C19" i="1"/>
  <c r="B36" i="12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14" i="7"/>
  <c r="D14" i="7"/>
  <c r="E14" i="7"/>
  <c r="C15" i="7"/>
  <c r="D15" i="7"/>
  <c r="E15" i="7"/>
  <c r="C16" i="7"/>
  <c r="D16" i="7"/>
  <c r="E16" i="7"/>
  <c r="C17" i="7"/>
  <c r="D17" i="7"/>
  <c r="E17" i="7"/>
  <c r="C18" i="7"/>
  <c r="D18" i="7"/>
  <c r="E18" i="7"/>
  <c r="C19" i="7"/>
  <c r="D19" i="7"/>
  <c r="E19" i="7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14" i="11"/>
  <c r="D14" i="11"/>
  <c r="E14" i="11"/>
  <c r="C15" i="11"/>
  <c r="D15" i="11"/>
  <c r="E15" i="11"/>
  <c r="C16" i="11"/>
  <c r="D16" i="11"/>
  <c r="E16" i="11"/>
  <c r="C17" i="11"/>
  <c r="D17" i="11"/>
  <c r="E17" i="11"/>
  <c r="C18" i="11"/>
  <c r="D18" i="11"/>
  <c r="E18" i="11"/>
  <c r="C19" i="11"/>
  <c r="D19" i="11"/>
  <c r="E19" i="11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B36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B36" i="14"/>
  <c r="C14" i="14"/>
  <c r="D14" i="14"/>
  <c r="E14" i="14"/>
  <c r="C15" i="14"/>
  <c r="D15" i="14"/>
  <c r="E15" i="14"/>
  <c r="C16" i="14"/>
  <c r="D16" i="14"/>
  <c r="E16" i="14"/>
  <c r="C17" i="14"/>
  <c r="D17" i="14"/>
  <c r="E17" i="14"/>
  <c r="C18" i="14"/>
  <c r="D18" i="14"/>
  <c r="E18" i="14"/>
  <c r="C19" i="14"/>
  <c r="D19" i="14"/>
  <c r="E19" i="14"/>
  <c r="B36" i="15"/>
  <c r="C14" i="15"/>
  <c r="D14" i="15"/>
  <c r="E14" i="15"/>
  <c r="C15" i="15"/>
  <c r="D15" i="15"/>
  <c r="E15" i="15"/>
  <c r="C16" i="15"/>
  <c r="D16" i="15"/>
  <c r="E16" i="15"/>
  <c r="C17" i="15"/>
  <c r="D17" i="15"/>
  <c r="E17" i="15"/>
  <c r="C18" i="15"/>
  <c r="D18" i="15"/>
  <c r="E18" i="15"/>
  <c r="C19" i="15"/>
  <c r="D19" i="15"/>
  <c r="E19" i="1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B84" i="15"/>
  <c r="D84" i="15"/>
  <c r="C84" i="15"/>
  <c r="B78" i="15"/>
  <c r="D78" i="15"/>
  <c r="C78" i="15"/>
  <c r="B72" i="15"/>
  <c r="D72" i="15"/>
  <c r="C72" i="15"/>
  <c r="B66" i="15"/>
  <c r="D66" i="15"/>
  <c r="C66" i="15"/>
  <c r="B60" i="15"/>
  <c r="D60" i="15"/>
  <c r="C60" i="15"/>
  <c r="B54" i="15"/>
  <c r="D54" i="15"/>
  <c r="C54" i="15"/>
  <c r="B48" i="15"/>
  <c r="D48" i="15"/>
  <c r="C48" i="15"/>
  <c r="D36" i="15"/>
  <c r="C36" i="15"/>
  <c r="C32" i="15"/>
  <c r="B25" i="15"/>
  <c r="B26" i="15"/>
  <c r="B6" i="15"/>
  <c r="C26" i="15"/>
  <c r="C25" i="15"/>
  <c r="A19" i="15"/>
  <c r="A18" i="15"/>
  <c r="A17" i="15"/>
  <c r="A16" i="15"/>
  <c r="A15" i="15"/>
  <c r="A14" i="15"/>
  <c r="C7" i="15"/>
  <c r="E6" i="15"/>
  <c r="D6" i="15"/>
  <c r="C6" i="15"/>
  <c r="E5" i="15"/>
  <c r="D5" i="15"/>
  <c r="C5" i="15"/>
  <c r="B84" i="14"/>
  <c r="D84" i="14"/>
  <c r="C84" i="14"/>
  <c r="B78" i="14"/>
  <c r="D78" i="14"/>
  <c r="C78" i="14"/>
  <c r="B72" i="14"/>
  <c r="D72" i="14"/>
  <c r="C72" i="14"/>
  <c r="B66" i="14"/>
  <c r="D66" i="14"/>
  <c r="C66" i="14"/>
  <c r="B60" i="14"/>
  <c r="D60" i="14"/>
  <c r="C60" i="14"/>
  <c r="B54" i="14"/>
  <c r="D54" i="14"/>
  <c r="C54" i="14"/>
  <c r="B48" i="14"/>
  <c r="D48" i="14"/>
  <c r="C48" i="14"/>
  <c r="D36" i="14"/>
  <c r="C36" i="14"/>
  <c r="C32" i="14"/>
  <c r="B25" i="14"/>
  <c r="B26" i="14"/>
  <c r="B6" i="14"/>
  <c r="C26" i="14"/>
  <c r="C25" i="14"/>
  <c r="A19" i="14"/>
  <c r="A18" i="14"/>
  <c r="A17" i="14"/>
  <c r="A16" i="14"/>
  <c r="A15" i="14"/>
  <c r="A14" i="14"/>
  <c r="C7" i="14"/>
  <c r="E6" i="14"/>
  <c r="D6" i="14"/>
  <c r="C6" i="14"/>
  <c r="E5" i="14"/>
  <c r="D5" i="14"/>
  <c r="C5" i="14"/>
  <c r="B84" i="13"/>
  <c r="D84" i="13"/>
  <c r="C84" i="13"/>
  <c r="B78" i="13"/>
  <c r="D78" i="13"/>
  <c r="C78" i="13"/>
  <c r="B72" i="13"/>
  <c r="D72" i="13"/>
  <c r="C72" i="13"/>
  <c r="B66" i="13"/>
  <c r="D66" i="13"/>
  <c r="C66" i="13"/>
  <c r="B60" i="13"/>
  <c r="D60" i="13"/>
  <c r="C60" i="13"/>
  <c r="B54" i="13"/>
  <c r="D54" i="13"/>
  <c r="C54" i="13"/>
  <c r="B48" i="13"/>
  <c r="D48" i="13"/>
  <c r="C48" i="13"/>
  <c r="D36" i="13"/>
  <c r="C36" i="13"/>
  <c r="C32" i="13"/>
  <c r="B25" i="13"/>
  <c r="B26" i="13"/>
  <c r="B6" i="13"/>
  <c r="C26" i="13"/>
  <c r="C25" i="13"/>
  <c r="A19" i="13"/>
  <c r="A18" i="13"/>
  <c r="A17" i="13"/>
  <c r="A16" i="13"/>
  <c r="A15" i="13"/>
  <c r="A14" i="13"/>
  <c r="C7" i="13"/>
  <c r="E6" i="13"/>
  <c r="D6" i="13"/>
  <c r="C6" i="13"/>
  <c r="E5" i="13"/>
  <c r="D5" i="13"/>
  <c r="C5" i="13"/>
  <c r="B84" i="12"/>
  <c r="D84" i="12"/>
  <c r="C84" i="12"/>
  <c r="B78" i="12"/>
  <c r="D78" i="12"/>
  <c r="C78" i="12"/>
  <c r="B72" i="12"/>
  <c r="D72" i="12"/>
  <c r="C72" i="12"/>
  <c r="B66" i="12"/>
  <c r="D66" i="12"/>
  <c r="C66" i="12"/>
  <c r="B60" i="12"/>
  <c r="D60" i="12"/>
  <c r="C60" i="12"/>
  <c r="B54" i="12"/>
  <c r="D54" i="12"/>
  <c r="C54" i="12"/>
  <c r="B48" i="12"/>
  <c r="D48" i="12"/>
  <c r="C48" i="12"/>
  <c r="D36" i="12"/>
  <c r="C36" i="12"/>
  <c r="C32" i="12"/>
  <c r="B25" i="12"/>
  <c r="B26" i="12"/>
  <c r="B6" i="12"/>
  <c r="C26" i="12"/>
  <c r="C25" i="12"/>
  <c r="A19" i="12"/>
  <c r="A18" i="12"/>
  <c r="A17" i="12"/>
  <c r="A16" i="12"/>
  <c r="A15" i="12"/>
  <c r="A14" i="12"/>
  <c r="C7" i="12"/>
  <c r="E6" i="12"/>
  <c r="D6" i="12"/>
  <c r="C6" i="12"/>
  <c r="E5" i="12"/>
  <c r="D5" i="12"/>
  <c r="C5" i="12"/>
  <c r="B84" i="11"/>
  <c r="D84" i="11"/>
  <c r="C84" i="11"/>
  <c r="B78" i="11"/>
  <c r="D78" i="11"/>
  <c r="C78" i="11"/>
  <c r="B72" i="11"/>
  <c r="D72" i="11"/>
  <c r="C72" i="11"/>
  <c r="B66" i="11"/>
  <c r="D66" i="11"/>
  <c r="C66" i="11"/>
  <c r="B60" i="11"/>
  <c r="D60" i="11"/>
  <c r="C60" i="11"/>
  <c r="B54" i="11"/>
  <c r="D54" i="11"/>
  <c r="C54" i="11"/>
  <c r="B48" i="11"/>
  <c r="D48" i="11"/>
  <c r="C48" i="11"/>
  <c r="B36" i="11"/>
  <c r="D36" i="11"/>
  <c r="C36" i="11"/>
  <c r="C32" i="11"/>
  <c r="B25" i="11"/>
  <c r="B26" i="11"/>
  <c r="B6" i="11"/>
  <c r="C26" i="11"/>
  <c r="C25" i="11"/>
  <c r="A19" i="11"/>
  <c r="A18" i="11"/>
  <c r="A17" i="11"/>
  <c r="A16" i="11"/>
  <c r="A15" i="11"/>
  <c r="A14" i="11"/>
  <c r="C7" i="11"/>
  <c r="E6" i="11"/>
  <c r="D6" i="11"/>
  <c r="C6" i="11"/>
  <c r="E5" i="11"/>
  <c r="D5" i="11"/>
  <c r="C5" i="11"/>
  <c r="B84" i="10"/>
  <c r="D84" i="10"/>
  <c r="C84" i="10"/>
  <c r="B78" i="10"/>
  <c r="D78" i="10"/>
  <c r="C78" i="10"/>
  <c r="B72" i="10"/>
  <c r="D72" i="10"/>
  <c r="C72" i="10"/>
  <c r="B66" i="10"/>
  <c r="D66" i="10"/>
  <c r="C66" i="10"/>
  <c r="B60" i="10"/>
  <c r="D60" i="10"/>
  <c r="C60" i="10"/>
  <c r="B54" i="10"/>
  <c r="D54" i="10"/>
  <c r="C54" i="10"/>
  <c r="B48" i="10"/>
  <c r="D48" i="10"/>
  <c r="C48" i="10"/>
  <c r="B36" i="10"/>
  <c r="D36" i="10"/>
  <c r="C36" i="10"/>
  <c r="C32" i="10"/>
  <c r="B25" i="10"/>
  <c r="B26" i="10"/>
  <c r="B6" i="10"/>
  <c r="C26" i="10"/>
  <c r="C25" i="10"/>
  <c r="A19" i="10"/>
  <c r="A18" i="10"/>
  <c r="A17" i="10"/>
  <c r="A16" i="10"/>
  <c r="A15" i="10"/>
  <c r="A14" i="10"/>
  <c r="C7" i="10"/>
  <c r="E6" i="10"/>
  <c r="D6" i="10"/>
  <c r="C6" i="10"/>
  <c r="E5" i="10"/>
  <c r="D5" i="10"/>
  <c r="C5" i="10"/>
  <c r="B84" i="9"/>
  <c r="D84" i="9"/>
  <c r="C84" i="9"/>
  <c r="B78" i="9"/>
  <c r="D78" i="9"/>
  <c r="C78" i="9"/>
  <c r="B72" i="9"/>
  <c r="D72" i="9"/>
  <c r="C72" i="9"/>
  <c r="B66" i="9"/>
  <c r="D66" i="9"/>
  <c r="C66" i="9"/>
  <c r="B60" i="9"/>
  <c r="D60" i="9"/>
  <c r="C60" i="9"/>
  <c r="B54" i="9"/>
  <c r="D54" i="9"/>
  <c r="C54" i="9"/>
  <c r="B48" i="9"/>
  <c r="D48" i="9"/>
  <c r="C48" i="9"/>
  <c r="B36" i="9"/>
  <c r="D36" i="9"/>
  <c r="C36" i="9"/>
  <c r="C32" i="9"/>
  <c r="B25" i="9"/>
  <c r="B26" i="9"/>
  <c r="B6" i="9"/>
  <c r="C26" i="9"/>
  <c r="C25" i="9"/>
  <c r="A19" i="9"/>
  <c r="A18" i="9"/>
  <c r="A17" i="9"/>
  <c r="A16" i="9"/>
  <c r="A15" i="9"/>
  <c r="A14" i="9"/>
  <c r="C7" i="9"/>
  <c r="E6" i="9"/>
  <c r="D6" i="9"/>
  <c r="C6" i="9"/>
  <c r="E5" i="9"/>
  <c r="D5" i="9"/>
  <c r="C5" i="9"/>
  <c r="B84" i="7"/>
  <c r="D84" i="7"/>
  <c r="C84" i="7"/>
  <c r="B78" i="7"/>
  <c r="D78" i="7"/>
  <c r="C78" i="7"/>
  <c r="B72" i="7"/>
  <c r="D72" i="7"/>
  <c r="C72" i="7"/>
  <c r="B66" i="7"/>
  <c r="D66" i="7"/>
  <c r="C66" i="7"/>
  <c r="B60" i="7"/>
  <c r="D60" i="7"/>
  <c r="C60" i="7"/>
  <c r="B54" i="7"/>
  <c r="D54" i="7"/>
  <c r="C54" i="7"/>
  <c r="B48" i="7"/>
  <c r="D48" i="7"/>
  <c r="C48" i="7"/>
  <c r="B36" i="7"/>
  <c r="D36" i="7"/>
  <c r="C36" i="7"/>
  <c r="C32" i="7"/>
  <c r="B25" i="7"/>
  <c r="B26" i="7"/>
  <c r="B6" i="7"/>
  <c r="C26" i="7"/>
  <c r="C25" i="7"/>
  <c r="A19" i="7"/>
  <c r="A18" i="7"/>
  <c r="A17" i="7"/>
  <c r="A16" i="7"/>
  <c r="A15" i="7"/>
  <c r="A14" i="7"/>
  <c r="C7" i="7"/>
  <c r="E6" i="7"/>
  <c r="D6" i="7"/>
  <c r="C6" i="7"/>
  <c r="E5" i="7"/>
  <c r="D5" i="7"/>
  <c r="C5" i="7"/>
  <c r="B84" i="6"/>
  <c r="D84" i="6"/>
  <c r="C84" i="6"/>
  <c r="B78" i="6"/>
  <c r="D78" i="6"/>
  <c r="C78" i="6"/>
  <c r="B72" i="6"/>
  <c r="D72" i="6"/>
  <c r="C72" i="6"/>
  <c r="B66" i="6"/>
  <c r="D66" i="6"/>
  <c r="C66" i="6"/>
  <c r="B60" i="6"/>
  <c r="D60" i="6"/>
  <c r="C60" i="6"/>
  <c r="B54" i="6"/>
  <c r="D54" i="6"/>
  <c r="C54" i="6"/>
  <c r="B48" i="6"/>
  <c r="D48" i="6"/>
  <c r="C48" i="6"/>
  <c r="B36" i="6"/>
  <c r="D36" i="6"/>
  <c r="C36" i="6"/>
  <c r="C32" i="6"/>
  <c r="B25" i="6"/>
  <c r="B26" i="6"/>
  <c r="B6" i="6"/>
  <c r="C26" i="6"/>
  <c r="C25" i="6"/>
  <c r="A19" i="6"/>
  <c r="A18" i="6"/>
  <c r="A17" i="6"/>
  <c r="A16" i="6"/>
  <c r="A15" i="6"/>
  <c r="A14" i="6"/>
  <c r="C7" i="6"/>
  <c r="E6" i="6"/>
  <c r="D6" i="6"/>
  <c r="C6" i="6"/>
  <c r="E5" i="6"/>
  <c r="D5" i="6"/>
  <c r="C5" i="6"/>
  <c r="B139" i="5"/>
  <c r="D139" i="5"/>
  <c r="C139" i="5"/>
  <c r="B126" i="5"/>
  <c r="D126" i="5"/>
  <c r="C126" i="5"/>
  <c r="D119" i="5"/>
  <c r="C119" i="5"/>
  <c r="D95" i="5"/>
  <c r="C95" i="5"/>
  <c r="D79" i="5"/>
  <c r="C79" i="5"/>
  <c r="D61" i="5"/>
  <c r="C61" i="5"/>
  <c r="D50" i="5"/>
  <c r="C50" i="5"/>
  <c r="D37" i="5"/>
  <c r="C37" i="5"/>
  <c r="C33" i="5"/>
  <c r="C27" i="5"/>
  <c r="C26" i="5"/>
  <c r="A19" i="5"/>
  <c r="A18" i="5"/>
  <c r="A17" i="5"/>
  <c r="A16" i="5"/>
  <c r="A15" i="5"/>
  <c r="A14" i="5"/>
  <c r="C7" i="5"/>
  <c r="E6" i="5"/>
  <c r="D6" i="5"/>
  <c r="C6" i="5"/>
  <c r="E5" i="5"/>
  <c r="D5" i="5"/>
  <c r="C5" i="5"/>
  <c r="E6" i="1"/>
  <c r="E4" i="1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B36" i="3"/>
  <c r="B116" i="3"/>
  <c r="C116" i="3"/>
  <c r="D116" i="3"/>
  <c r="B102" i="3"/>
  <c r="C102" i="3"/>
  <c r="D102" i="3"/>
  <c r="B77" i="3"/>
  <c r="C77" i="3"/>
  <c r="D77" i="3"/>
  <c r="C36" i="3"/>
  <c r="D36" i="3"/>
  <c r="B136" i="4"/>
  <c r="B125" i="4"/>
  <c r="C125" i="4"/>
  <c r="C136" i="4"/>
  <c r="C101" i="4"/>
  <c r="D101" i="4"/>
  <c r="C87" i="4"/>
  <c r="D87" i="4"/>
  <c r="C68" i="4"/>
  <c r="D68" i="4"/>
  <c r="D55" i="4"/>
  <c r="C55" i="4"/>
  <c r="D36" i="4"/>
  <c r="C36" i="4"/>
  <c r="D115" i="4"/>
  <c r="C115" i="4"/>
  <c r="E6" i="4"/>
  <c r="E5" i="4"/>
  <c r="D136" i="4"/>
  <c r="D125" i="4"/>
  <c r="D6" i="4"/>
  <c r="D5" i="4"/>
  <c r="B50" i="3"/>
  <c r="B62" i="3"/>
  <c r="D5" i="3"/>
  <c r="E5" i="3"/>
  <c r="C32" i="4"/>
  <c r="C26" i="4"/>
  <c r="C25" i="4"/>
  <c r="A19" i="4"/>
  <c r="A18" i="4"/>
  <c r="A17" i="4"/>
  <c r="A16" i="4"/>
  <c r="A15" i="4"/>
  <c r="A14" i="4"/>
  <c r="C7" i="4"/>
  <c r="C6" i="4"/>
  <c r="C5" i="4"/>
  <c r="D50" i="3"/>
  <c r="C50" i="3"/>
  <c r="D62" i="3"/>
  <c r="C62" i="3"/>
  <c r="A19" i="3"/>
  <c r="A18" i="3"/>
  <c r="A17" i="3"/>
  <c r="A16" i="3"/>
  <c r="A15" i="3"/>
  <c r="A14" i="3"/>
  <c r="B140" i="3"/>
  <c r="C140" i="3"/>
  <c r="B129" i="3"/>
  <c r="C129" i="3"/>
  <c r="D129" i="3"/>
  <c r="B25" i="3"/>
  <c r="B26" i="3"/>
  <c r="B6" i="3"/>
  <c r="E6" i="3"/>
  <c r="D6" i="3"/>
  <c r="C7" i="3"/>
  <c r="C6" i="3"/>
  <c r="C5" i="3"/>
  <c r="C32" i="3"/>
  <c r="D140" i="3"/>
  <c r="C25" i="3"/>
  <c r="C26" i="3"/>
  <c r="B11" i="1"/>
  <c r="B6" i="2"/>
  <c r="B5" i="2"/>
  <c r="B4" i="2"/>
</calcChain>
</file>

<file path=xl/sharedStrings.xml><?xml version="1.0" encoding="utf-8"?>
<sst xmlns="http://schemas.openxmlformats.org/spreadsheetml/2006/main" count="952" uniqueCount="227">
  <si>
    <t>Monthly Income</t>
  </si>
  <si>
    <t>Item</t>
  </si>
  <si>
    <t>Amount</t>
  </si>
  <si>
    <t>Monthly Expenses</t>
  </si>
  <si>
    <t>Electric</t>
  </si>
  <si>
    <t>Gas</t>
  </si>
  <si>
    <t>Groceries</t>
  </si>
  <si>
    <t>Car payment</t>
  </si>
  <si>
    <t>% of Income Spent</t>
  </si>
  <si>
    <t>Budget</t>
  </si>
  <si>
    <t>CHART DATA</t>
  </si>
  <si>
    <t>Mortgage</t>
  </si>
  <si>
    <t>Rent</t>
  </si>
  <si>
    <t>Entertainment</t>
  </si>
  <si>
    <t>Do Space</t>
  </si>
  <si>
    <t>HOAs</t>
  </si>
  <si>
    <t>Cox Internet</t>
  </si>
  <si>
    <t>Dr Pepper</t>
  </si>
  <si>
    <t>Bills</t>
  </si>
  <si>
    <t>Anti Anns</t>
  </si>
  <si>
    <t>Sun Tan City</t>
  </si>
  <si>
    <t>Estimated Yearly Savings</t>
  </si>
  <si>
    <t>BILLS</t>
  </si>
  <si>
    <t>GAS</t>
  </si>
  <si>
    <t>GROCERIES</t>
  </si>
  <si>
    <t>ENTERTAINMENT</t>
  </si>
  <si>
    <t>Income 1</t>
  </si>
  <si>
    <t>INCOME 1</t>
  </si>
  <si>
    <t>INCOME 2</t>
  </si>
  <si>
    <t>January 2016</t>
  </si>
  <si>
    <t>Category</t>
  </si>
  <si>
    <t>Current</t>
  </si>
  <si>
    <t>Balance</t>
  </si>
  <si>
    <t>OVERALL EXPENSES</t>
  </si>
  <si>
    <t>OVERALL INCOME</t>
  </si>
  <si>
    <t>Income 2</t>
  </si>
  <si>
    <t>Expected</t>
  </si>
  <si>
    <t>SAVINGS</t>
  </si>
  <si>
    <t>Michaels</t>
  </si>
  <si>
    <t>All</t>
  </si>
  <si>
    <t>TOTALS</t>
  </si>
  <si>
    <t>Expenses</t>
  </si>
  <si>
    <t>Income</t>
  </si>
  <si>
    <t>Savings</t>
  </si>
  <si>
    <t>Overview</t>
  </si>
  <si>
    <t>Details</t>
  </si>
  <si>
    <t>Hyvee</t>
  </si>
  <si>
    <t>Lennys</t>
  </si>
  <si>
    <t>Gandolfos Deli</t>
  </si>
  <si>
    <t>Jersey Mikes</t>
  </si>
  <si>
    <t>Pie Five</t>
  </si>
  <si>
    <t>Starbucks</t>
  </si>
  <si>
    <t>Parking</t>
  </si>
  <si>
    <t>Target</t>
  </si>
  <si>
    <t>Cheesecake Factory</t>
  </si>
  <si>
    <t>Vaun Maur tights</t>
  </si>
  <si>
    <t>Falafel</t>
  </si>
  <si>
    <t>UNO Food Court</t>
  </si>
  <si>
    <t>Lighthouse</t>
  </si>
  <si>
    <t>Runza</t>
  </si>
  <si>
    <t>Romeos</t>
  </si>
  <si>
    <t>Sarah Last Item</t>
  </si>
  <si>
    <t>Checks For Todd</t>
  </si>
  <si>
    <t>Todd Last Item</t>
  </si>
  <si>
    <t>Canes 1/21</t>
  </si>
  <si>
    <t>Canes 1/7</t>
  </si>
  <si>
    <t>Insurance For Apt.</t>
  </si>
  <si>
    <t>15-Jan SV</t>
  </si>
  <si>
    <t>04-Jan SF</t>
  </si>
  <si>
    <t>08-Jan MOO</t>
  </si>
  <si>
    <t>08-Jan VM</t>
  </si>
  <si>
    <t>Out To Eat Food</t>
  </si>
  <si>
    <t>Personal Care</t>
  </si>
  <si>
    <t>OTE FOOD</t>
  </si>
  <si>
    <t>PERSONAL CARE</t>
  </si>
  <si>
    <t>Sarah Shoes</t>
  </si>
  <si>
    <t>04-Jan T</t>
  </si>
  <si>
    <t>11-Jan T</t>
  </si>
  <si>
    <t>17-Jan S</t>
  </si>
  <si>
    <t>21-Jan S</t>
  </si>
  <si>
    <t>22-Jan T</t>
  </si>
  <si>
    <t>Romeos 1/25</t>
  </si>
  <si>
    <t>Canes</t>
  </si>
  <si>
    <t>22-Jan VM</t>
  </si>
  <si>
    <t>Claires</t>
  </si>
  <si>
    <t>Lowes</t>
  </si>
  <si>
    <t>Panera</t>
  </si>
  <si>
    <t>Bookstore</t>
  </si>
  <si>
    <t>Return Old Navy</t>
  </si>
  <si>
    <t>Nails</t>
  </si>
  <si>
    <t>Wohlners</t>
  </si>
  <si>
    <t>31-Jan S</t>
  </si>
  <si>
    <t>Juice Stop</t>
  </si>
  <si>
    <t>Walmart</t>
  </si>
  <si>
    <t>25-Jan MOO</t>
  </si>
  <si>
    <t>29-Jan SV</t>
  </si>
  <si>
    <t>February 2016</t>
  </si>
  <si>
    <t>05-Feb VM</t>
  </si>
  <si>
    <t>01-Feb SF</t>
  </si>
  <si>
    <t>Unexpected</t>
  </si>
  <si>
    <t>_</t>
  </si>
  <si>
    <t>Estimated Yearly Income</t>
  </si>
  <si>
    <t>Estimated Yearly Expenses</t>
  </si>
  <si>
    <t>Estimated Monthly Income</t>
  </si>
  <si>
    <t>Estimated Monthly Expenses</t>
  </si>
  <si>
    <t>Estimated Monthly Savings</t>
  </si>
  <si>
    <t>Actual 2016 Income</t>
  </si>
  <si>
    <t>Actual 2016 Expenses</t>
  </si>
  <si>
    <t>Actual 2016 Savings</t>
  </si>
  <si>
    <t>SF Income</t>
  </si>
  <si>
    <t>MOO Income</t>
  </si>
  <si>
    <t>SV Income</t>
  </si>
  <si>
    <t>VM Income</t>
  </si>
  <si>
    <t>ND Income</t>
  </si>
  <si>
    <t>Income Source</t>
  </si>
  <si>
    <t>01-Feb T</t>
  </si>
  <si>
    <t>`</t>
  </si>
  <si>
    <t>JCPenny</t>
  </si>
  <si>
    <t>09-Feb S</t>
  </si>
  <si>
    <t>UNO</t>
  </si>
  <si>
    <t>Candyopolis</t>
  </si>
  <si>
    <t>Aeropostle</t>
  </si>
  <si>
    <t>Bakers</t>
  </si>
  <si>
    <t>19-Feb VM</t>
  </si>
  <si>
    <t>Von Maur (work)</t>
  </si>
  <si>
    <t>Yonkers (work)</t>
  </si>
  <si>
    <t>10-Feb MOO</t>
  </si>
  <si>
    <t>Symbis</t>
  </si>
  <si>
    <t>Humira</t>
  </si>
  <si>
    <t>12-Feb SV</t>
  </si>
  <si>
    <t>Dex Rent</t>
  </si>
  <si>
    <t>La Mesa (v-day)</t>
  </si>
  <si>
    <t>16-Feb S</t>
  </si>
  <si>
    <t>16-Feb T</t>
  </si>
  <si>
    <t>R Income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</si>
  <si>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</si>
  <si>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</si>
  <si>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</si>
  <si>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</si>
  <si>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</si>
  <si>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</si>
  <si>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</si>
  <si>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</si>
  <si>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</si>
  <si>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</si>
  <si>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</si>
  <si>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</si>
  <si>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25-Feb MOO</t>
  </si>
  <si>
    <t>25-Feb T</t>
  </si>
  <si>
    <t>20-Feb S</t>
  </si>
  <si>
    <t>Von Maur tights</t>
  </si>
  <si>
    <t>23-Feb Poshmark</t>
  </si>
  <si>
    <t>OPPD S</t>
  </si>
  <si>
    <t>25-Feb S</t>
  </si>
  <si>
    <t>Walmart (flud)</t>
  </si>
  <si>
    <t>VM Birks (flud)</t>
  </si>
  <si>
    <t>Run Shoes (flud)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</si>
  <si>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</si>
  <si>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</si>
  <si>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</si>
  <si>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</si>
  <si>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</si>
  <si>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</si>
  <si>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</si>
  <si>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</si>
  <si>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</si>
  <si>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</si>
  <si>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Poshmark</t>
  </si>
  <si>
    <t>Target (flood)</t>
  </si>
  <si>
    <t xml:space="preserve">03/02 S </t>
  </si>
  <si>
    <t>Tanning</t>
  </si>
  <si>
    <t>VM 03/04</t>
  </si>
  <si>
    <t>nails</t>
  </si>
  <si>
    <t>target (flood)</t>
  </si>
  <si>
    <t>Finishline (flood)</t>
  </si>
  <si>
    <t>TJ MAXX (flood)</t>
  </si>
  <si>
    <t>03/07 S</t>
  </si>
  <si>
    <t>Famous Footwear</t>
  </si>
  <si>
    <t>Hair</t>
  </si>
  <si>
    <t>Target (Meds)</t>
  </si>
  <si>
    <t>Beauty Brands (Flood)</t>
  </si>
  <si>
    <t>Sonic</t>
  </si>
  <si>
    <t>29-Feb SV</t>
  </si>
  <si>
    <t>SF 3/1</t>
  </si>
  <si>
    <t>Dexter Rent</t>
  </si>
  <si>
    <t>03/04 T</t>
  </si>
  <si>
    <t>Meter Park</t>
  </si>
  <si>
    <t>Juan Taco</t>
  </si>
  <si>
    <t>MOO 3/10</t>
  </si>
  <si>
    <t>MOO 3/11 (Bonus)</t>
  </si>
  <si>
    <t>Wohlners (dp)</t>
  </si>
  <si>
    <t>IRS Tax Return 3/11</t>
  </si>
  <si>
    <t>HOURLY</t>
  </si>
  <si>
    <t>SALARY</t>
  </si>
  <si>
    <t>Yearly Pay</t>
  </si>
  <si>
    <t>// Before Taxes</t>
  </si>
  <si>
    <t>Hourly Rate</t>
  </si>
  <si>
    <t>MONTHLY PAY CALCULATOR</t>
  </si>
  <si>
    <t>Total Pay Per Month</t>
  </si>
  <si>
    <t>Withheld</t>
  </si>
  <si>
    <t>Est. Yearly</t>
  </si>
  <si>
    <t>Est. Hourly</t>
  </si>
  <si>
    <t>Hours Per Week</t>
  </si>
  <si>
    <t>Estimated Monthly Incomes</t>
  </si>
  <si>
    <t>State Tax Teturn</t>
  </si>
  <si>
    <t>Cold Stone</t>
  </si>
  <si>
    <t>03/21 T</t>
  </si>
  <si>
    <t>Walgreens</t>
  </si>
  <si>
    <t>MOO 3/25</t>
  </si>
  <si>
    <t>03/14 T</t>
  </si>
  <si>
    <t>SV 3/15</t>
  </si>
  <si>
    <t>Out Of Budget Expenses</t>
  </si>
  <si>
    <t>Out Of Budget</t>
  </si>
  <si>
    <t>// After Taxes</t>
  </si>
  <si>
    <t>MCLAREN CALCULATOR</t>
  </si>
  <si>
    <t>Price</t>
  </si>
  <si>
    <t>Taxes</t>
  </si>
  <si>
    <t>Starting Point</t>
  </si>
  <si>
    <t>Leftover</t>
  </si>
  <si>
    <t>Time Until Purchase</t>
  </si>
  <si>
    <t>Years</t>
  </si>
  <si>
    <t>Months</t>
  </si>
  <si>
    <t>in Savings after purchase</t>
  </si>
  <si>
    <t>// Desired Amount to remain</t>
  </si>
  <si>
    <t>Summary (After Taxes)</t>
  </si>
  <si>
    <t>March - PS4 - Todd</t>
  </si>
  <si>
    <t>Maintenance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</si>
</sst>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&quot;$&quot;#,##0"/>
    <numFmt numFmtId="166" formatCode="0.0"/>
  </numFmts>
  <fonts count="25" x14ac:knownFonts="1">
    <font>
      <b/>
      <sz val="12"/>
      <color theme="3" tint="0.39991454817346722"/>
      <name val="Trebuchet MS"/>
      <family val="2"/>
      <scheme val="minor"/>
    </font>
    <font>
      <b/>
      <sz val="18"/>
      <color theme="3"/>
      <name val="Trebuchet MS"/>
      <family val="2"/>
      <scheme val="minor"/>
    </font>
    <font>
      <sz val="12"/>
      <color theme="0"/>
      <name val="Trebuchet MS"/>
      <family val="2"/>
      <scheme val="minor"/>
    </font>
    <font>
      <b/>
      <sz val="14"/>
      <color theme="4"/>
      <name val="Trebuchet MS"/>
      <family val="2"/>
      <scheme val="minor"/>
    </font>
    <font>
      <b/>
      <sz val="18"/>
      <color theme="3"/>
      <name val="Trebuchet MS"/>
      <family val="2"/>
      <scheme val="major"/>
    </font>
    <font>
      <b/>
      <sz val="12"/>
      <color theme="4"/>
      <name val="Trebuchet MS"/>
      <family val="2"/>
      <scheme val="major"/>
    </font>
    <font>
      <b/>
      <sz val="12"/>
      <color theme="3" tint="0.39991454817346722"/>
      <name val="Trebuchet MS"/>
      <family val="2"/>
      <scheme val="major"/>
    </font>
    <font>
      <b/>
      <sz val="29"/>
      <color theme="3"/>
      <name val="Trebuchet MS"/>
      <family val="2"/>
      <scheme val="major"/>
    </font>
    <font>
      <sz val="12"/>
      <name val="Trebuchet MS"/>
      <family val="2"/>
      <scheme val="minor"/>
    </font>
    <font>
      <b/>
      <sz val="8"/>
      <name val="Trebuchet MS"/>
      <family val="2"/>
      <scheme val="minor"/>
    </font>
    <font>
      <b/>
      <sz val="16"/>
      <color theme="3" tint="0.39991454817346722"/>
      <name val="Trebuchet MS"/>
      <family val="2"/>
      <scheme val="minor"/>
    </font>
    <font>
      <b/>
      <sz val="16"/>
      <color theme="5"/>
      <name val="Trebuchet MS"/>
      <family val="2"/>
      <scheme val="minor"/>
    </font>
    <font>
      <b/>
      <sz val="12"/>
      <color theme="5"/>
      <name val="Trebuchet MS"/>
      <family val="2"/>
      <scheme val="minor"/>
    </font>
    <font>
      <b/>
      <sz val="16"/>
      <color theme="1"/>
      <name val="Trebuchet MS"/>
      <family val="2"/>
      <scheme val="minor"/>
    </font>
    <font>
      <b/>
      <sz val="16"/>
      <color theme="3" tint="0.39991454817346722"/>
      <name val="Trebuchet MS"/>
      <family val="2"/>
      <scheme val="major"/>
    </font>
    <font>
      <b/>
      <u/>
      <sz val="12"/>
      <color theme="10"/>
      <name val="Trebuchet MS"/>
      <family val="2"/>
      <scheme val="minor"/>
    </font>
    <font>
      <b/>
      <u/>
      <sz val="12"/>
      <color theme="11"/>
      <name val="Trebuchet MS"/>
      <family val="2"/>
      <scheme val="minor"/>
    </font>
    <font>
      <b/>
      <sz val="20"/>
      <color theme="0"/>
      <name val="Trebuchet MS"/>
      <family val="2"/>
      <scheme val="minor"/>
    </font>
    <font>
      <b/>
      <sz val="16"/>
      <color rgb="FFFF0000"/>
      <name val="Trebuchet MS"/>
      <family val="2"/>
      <scheme val="minor"/>
    </font>
    <font>
      <b/>
      <sz val="20"/>
      <color theme="3"/>
      <name val="Trebuchet MS"/>
      <family val="2"/>
      <scheme val="major"/>
    </font>
    <font>
      <b/>
      <sz val="14"/>
      <color rgb="FF6D92A0"/>
      <name val="Trebuchet MS"/>
      <scheme val="minor"/>
    </font>
    <font>
      <b/>
      <sz val="12"/>
      <color theme="1"/>
      <name val="Trebuchet MS"/>
      <family val="2"/>
      <scheme val="major"/>
    </font>
    <font>
      <b/>
      <sz val="1"/>
      <color theme="3" tint="0.39991454817346722"/>
      <name val="Trebuchet MS"/>
      <family val="2"/>
      <scheme val="minor"/>
    </font>
    <font>
      <b/>
      <sz val="14"/>
      <color rgb="FFC00000"/>
      <name val="Trebuchet MS"/>
      <scheme val="minor"/>
    </font>
    <font>
      <b/>
      <sz val="12"/>
      <color theme="3" tint="0.39997558519241921"/>
      <name val="Trebuchet MS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90C22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">
    <xf numFmtId="0" fontId="0" fillId="0" borderId="0"/>
    <xf numFmtId="0" fontId="7" fillId="0" borderId="0" applyNumberFormat="0" applyFill="0" applyAlignment="0" applyProtection="0"/>
    <xf numFmtId="0" fontId="4" fillId="0" borderId="0" applyNumberFormat="0" applyFill="0" applyProtection="0">
      <alignment horizontal="left"/>
    </xf>
    <xf numFmtId="0" fontId="1" fillId="0" borderId="0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1">
    <xf numFmtId="0" fontId="0" fillId="0" borderId="0" xfId="0"/>
    <xf numFmtId="0" fontId="4" fillId="0" borderId="0" xfId="2">
      <alignment horizontal="left"/>
    </xf>
    <xf numFmtId="9" fontId="2" fillId="0" borderId="0" xfId="0" applyNumberFormat="1" applyFont="1"/>
    <xf numFmtId="9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1" applyFont="1" applyAlignment="1">
      <alignment horizontal="left"/>
    </xf>
    <xf numFmtId="9" fontId="8" fillId="0" borderId="0" xfId="0" applyNumberFormat="1" applyFont="1"/>
    <xf numFmtId="0" fontId="6" fillId="0" borderId="0" xfId="0" applyFont="1" applyFill="1"/>
    <xf numFmtId="0" fontId="11" fillId="0" borderId="0" xfId="0" applyNumberFormat="1" applyFont="1"/>
    <xf numFmtId="0" fontId="12" fillId="0" borderId="0" xfId="0" applyNumberFormat="1" applyFont="1"/>
    <xf numFmtId="0" fontId="12" fillId="0" borderId="0" xfId="0" applyFont="1"/>
    <xf numFmtId="164" fontId="12" fillId="0" borderId="0" xfId="0" applyNumberFormat="1" applyFont="1"/>
    <xf numFmtId="16" fontId="12" fillId="0" borderId="0" xfId="0" applyNumberFormat="1" applyFont="1"/>
    <xf numFmtId="0" fontId="13" fillId="0" borderId="0" xfId="0" applyNumberFormat="1" applyFont="1"/>
    <xf numFmtId="164" fontId="13" fillId="0" borderId="0" xfId="0" applyNumberFormat="1" applyFont="1" applyAlignment="1">
      <alignment horizontal="left"/>
    </xf>
    <xf numFmtId="16" fontId="0" fillId="0" borderId="0" xfId="0" applyNumberFormat="1" applyAlignment="1">
      <alignment horizontal="left"/>
    </xf>
    <xf numFmtId="49" fontId="13" fillId="0" borderId="0" xfId="0" applyNumberFormat="1" applyFont="1"/>
    <xf numFmtId="0" fontId="14" fillId="0" borderId="0" xfId="0" applyFont="1"/>
    <xf numFmtId="0" fontId="10" fillId="0" borderId="0" xfId="0" applyFont="1"/>
    <xf numFmtId="164" fontId="10" fillId="0" borderId="0" xfId="0" applyNumberFormat="1" applyFont="1" applyAlignment="1">
      <alignment horizontal="left"/>
    </xf>
    <xf numFmtId="0" fontId="14" fillId="0" borderId="0" xfId="0" applyFont="1" applyFill="1"/>
    <xf numFmtId="0" fontId="0" fillId="2" borderId="0" xfId="0" applyFill="1"/>
    <xf numFmtId="49" fontId="17" fillId="2" borderId="0" xfId="0" applyNumberFormat="1" applyFont="1" applyFill="1"/>
    <xf numFmtId="164" fontId="10" fillId="0" borderId="0" xfId="0" applyNumberFormat="1" applyFont="1"/>
    <xf numFmtId="164" fontId="13" fillId="0" borderId="0" xfId="0" applyNumberFormat="1" applyFont="1" applyAlignment="1">
      <alignment horizontal="right"/>
    </xf>
    <xf numFmtId="0" fontId="10" fillId="0" borderId="1" xfId="0" applyFont="1" applyFill="1" applyBorder="1"/>
    <xf numFmtId="164" fontId="10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164" fontId="6" fillId="0" borderId="0" xfId="0" applyNumberFormat="1" applyFont="1" applyAlignment="1">
      <alignment horizontal="left"/>
    </xf>
    <xf numFmtId="16" fontId="6" fillId="0" borderId="0" xfId="0" applyNumberFormat="1" applyFont="1"/>
    <xf numFmtId="0" fontId="18" fillId="0" borderId="0" xfId="0" applyFont="1"/>
    <xf numFmtId="0" fontId="19" fillId="0" borderId="0" xfId="2" applyFont="1">
      <alignment horizontal="left"/>
    </xf>
    <xf numFmtId="165" fontId="20" fillId="0" borderId="0" xfId="0" applyNumberFormat="1" applyFont="1" applyAlignment="1">
      <alignment horizontal="left"/>
    </xf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2" xfId="0" applyBorder="1"/>
    <xf numFmtId="0" fontId="21" fillId="0" borderId="2" xfId="0" applyFont="1" applyBorder="1" applyAlignment="1">
      <alignment horizontal="center"/>
    </xf>
    <xf numFmtId="10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20" fillId="0" borderId="3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 indent="7"/>
    </xf>
    <xf numFmtId="0" fontId="21" fillId="0" borderId="4" xfId="0" applyFont="1" applyBorder="1" applyAlignment="1">
      <alignment horizontal="center"/>
    </xf>
    <xf numFmtId="165" fontId="20" fillId="0" borderId="5" xfId="0" applyNumberFormat="1" applyFont="1" applyBorder="1" applyAlignment="1">
      <alignment horizontal="left"/>
    </xf>
    <xf numFmtId="0" fontId="0" fillId="0" borderId="0" xfId="0" applyBorder="1"/>
    <xf numFmtId="164" fontId="20" fillId="0" borderId="0" xfId="0" applyNumberFormat="1" applyFont="1" applyBorder="1" applyAlignment="1">
      <alignment horizontal="center"/>
    </xf>
    <xf numFmtId="165" fontId="20" fillId="0" borderId="8" xfId="0" applyNumberFormat="1" applyFont="1" applyBorder="1" applyAlignment="1">
      <alignment horizontal="left"/>
    </xf>
    <xf numFmtId="165" fontId="20" fillId="0" borderId="9" xfId="0" applyNumberFormat="1" applyFont="1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0" fillId="0" borderId="7" xfId="0" applyBorder="1"/>
    <xf numFmtId="165" fontId="20" fillId="0" borderId="4" xfId="0" applyNumberFormat="1" applyFont="1" applyBorder="1" applyAlignment="1">
      <alignment horizontal="center"/>
    </xf>
    <xf numFmtId="165" fontId="23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/>
    </xf>
    <xf numFmtId="0" fontId="22" fillId="0" borderId="5" xfId="0" applyFont="1" applyBorder="1"/>
    <xf numFmtId="165" fontId="20" fillId="0" borderId="0" xfId="0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5" fontId="20" fillId="0" borderId="6" xfId="0" applyNumberFormat="1" applyFont="1" applyBorder="1" applyAlignment="1">
      <alignment horizontal="left"/>
    </xf>
    <xf numFmtId="165" fontId="20" fillId="0" borderId="7" xfId="0" applyNumberFormat="1" applyFont="1" applyBorder="1" applyAlignment="1">
      <alignment horizontal="left"/>
    </xf>
    <xf numFmtId="166" fontId="20" fillId="0" borderId="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left"/>
    </xf>
    <xf numFmtId="0" fontId="18" fillId="0" borderId="0" xfId="0" applyNumberFormat="1" applyFont="1"/>
  </cellXfs>
  <cellStyles count="6">
    <cellStyle name="Followed Hyperlink" xfId="5" builtinId="9" hidden="1"/>
    <cellStyle name="Heading 1" xfId="2" builtinId="16" customBuiltin="1"/>
    <cellStyle name="Heading 2" xfId="3" builtinId="17" customBuiltin="1"/>
    <cellStyle name="Hyperlink" xfId="4" builtinId="8" hidden="1"/>
    <cellStyle name="Normal" xfId="0" builtinId="0" customBuiltin="1"/>
    <cellStyle name="Title" xfId="1" builtinId="15" customBuiltin="1"/>
  </cellStyles>
  <dxfs count="579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font>
        <color theme="4"/>
      </font>
    </dxf>
    <dxf>
      <font>
        <b/>
        <i val="0"/>
        <color theme="3" tint="0.39991454817346722"/>
      </font>
    </dxf>
  </dxfs>
  <tableStyles count="1" defaultTableStyle="TableStyleMedium2" defaultPivotStyle="PivotStyleLight16">
    <tableStyle name="BudgetTable" pivot="0" count="2">
      <tableStyleElement type="wholeTable" dxfId="578"/>
      <tableStyleElement type="headerRow" dxfId="577"/>
    </tableStyle>
  </tableStyles>
  <colors>
    <mruColors>
      <color rgb="FF6D92A0"/>
      <color rgb="FF0396A6"/>
      <color rgb="FF90C226"/>
      <color rgb="FF7AA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03679653679654"/>
          <c:y val="0.0461361014994233"/>
          <c:w val="0.835497835497836"/>
          <c:h val="0.8904267589388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explosion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val>
            <c:numRef>
              <c:f>'Chart Data'!$B$4:$B$5</c:f>
              <c:numCache>
                <c:formatCode>0%</c:formatCode>
                <c:ptCount val="2"/>
                <c:pt idx="0">
                  <c:v>0.376355517754625</c:v>
                </c:pt>
                <c:pt idx="1">
                  <c:v>0.623644482245375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2346960</xdr:colOff>
      <xdr:row>10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Income" displayName="Income" ref="B13:C15" headerRowDxfId="576">
  <autoFilter ref="B13:C15">
    <filterColumn colId="0" hiddenButton="1"/>
    <filterColumn colId="1" hiddenButton="1"/>
  </autoFilter>
  <sortState ref="B14:C15">
    <sortCondition descending="1" ref="C13:C15"/>
  </sortState>
  <tableColumns count="2">
    <tableColumn id="1" name="Item" totalsRowLabel="Total"/>
    <tableColumn id="2" name="Amount" totalsRowFunction="sum" dataDxfId="575"/>
  </tableColumns>
  <tableStyleInfo name="BudgetTable" showFirstColumn="0" showLastColumn="0" showRowStripes="1" showColumnStripes="0"/>
</table>
</file>

<file path=xl/tables/table2.xml><?xml version="1.0" encoding="utf-8"?>
<table xmlns="http://schemas.openxmlformats.org/spreadsheetml/2006/main" id="2" name="Expenses" displayName="Expenses" ref="B18:C25" totalsRowShown="0" headerRowDxfId="574" headerRowCellStyle="Normal">
  <autoFilter ref="B18:C25">
    <filterColumn colId="0" hiddenButton="1"/>
    <filterColumn colId="1" hiddenButton="1"/>
  </autoFilter>
  <sortState ref="B19:C25">
    <sortCondition descending="1" ref="C18:C25"/>
  </sortState>
  <tableColumns count="2">
    <tableColumn id="1" name="Item"/>
    <tableColumn id="2" name="Amount" dataDxfId="573"/>
  </tableColumns>
  <tableStyleInfo name="BudgetTable" showFirstColumn="0" showLastColumn="0" showRowStripes="1" showColumnStripes="0"/>
</table>
</file>

<file path=xl/tables/table3.xml><?xml version="1.0" encoding="utf-8"?>
<table xmlns="http://schemas.openxmlformats.org/spreadsheetml/2006/main" id="3" name="Bills" displayName="Bills" ref="B28:C35" totalsRowShown="0" headerRowDxfId="572" headerRowCellStyle="Normal">
  <autoFilter ref="B28:C35">
    <filterColumn colId="0" hiddenButton="1"/>
    <filterColumn colId="1" hiddenButton="1"/>
  </autoFilter>
  <sortState ref="B31:C37">
    <sortCondition descending="1" ref="C18:C25"/>
  </sortState>
  <tableColumns count="2">
    <tableColumn id="1" name="Item"/>
    <tableColumn id="2" name="Amount" dataDxfId="571"/>
  </tableColumns>
  <tableStyleInfo name="BudgetTable" showFirstColumn="0" showLastColumn="0" showRowStripes="1" showColumnStripes="0"/>
</table>
</file>

<file path=xl/tables/table4.xml><?xml version="1.0" encoding="utf-8"?>
<table xmlns="http://schemas.openxmlformats.org/spreadsheetml/2006/main" id="150" name="Table149151" displayName="Table149151" ref="E13:G19" totalsRowShown="0">
  <autoFilter ref="E13:G19">
    <filterColumn colId="0" hiddenButton="1"/>
    <filterColumn colId="1" hiddenButton="1"/>
  </autoFilter>
  <tableColumns count="3">
    <tableColumn id="1" name="Income Source" dataDxfId="570"/>
    <tableColumn id="2" name="`" dataDxfId="569"/>
    <tableColumn id="3" name="Amount" dataDxfId="568"/>
  </tableColumns>
  <tableStyleInfo name="BudgetTable" showFirstColumn="0" showLastColumn="0" showRowStripes="1" showColumnStripes="0"/>
</table>
</file>

<file path=xl/tables/table5.xml><?xml version="1.0" encoding="utf-8"?>
<table xmlns="http://schemas.openxmlformats.org/spreadsheetml/2006/main" id="148" name="OOBExpenses" displayName="OOBExpenses" ref="B38:C39" totalsRowShown="0" headerRowDxfId="567" headerRowCellStyle="Normal">
  <autoFilter ref="B38:C39"/>
  <sortState ref="B38:C44">
    <sortCondition descending="1" ref="C18:C25"/>
  </sortState>
  <tableColumns count="2">
    <tableColumn id="1" name="Item"/>
    <tableColumn id="2" name="Amount" dataDxfId="566"/>
  </tableColumns>
  <tableStyleInfo name="BudgetTable" showFirstColumn="0" showLastColumn="0" showRowStripes="1" showColumnStripes="0"/>
</table>
</file>

<file path=xl/tables/table6.xml><?xml version="1.0" encoding="utf-8"?>
<table xmlns="http://schemas.openxmlformats.org/spreadsheetml/2006/main" id="6" name="BillsJan16" displayName="BillsJan16" ref="A37:B46" totalsRowShown="0" headerRowDxfId="565" headerRowCellStyle="Normal">
  <autoFilter ref="A37:B46">
    <filterColumn colId="0" hiddenButton="1"/>
    <filterColumn colId="1" hiddenButton="1"/>
  </autoFilter>
  <tableColumns count="2">
    <tableColumn id="1" name="Item"/>
    <tableColumn id="2" name="Amount" dataDxfId="564"/>
  </tableColumns>
  <tableStyleInfo name="BudgetTable" showFirstColumn="0" showLastColumn="0" showRowStripes="1" showColumnStripes="0"/>
</table>
</file>

<file path=xl/tables/table7.xml><?xml version="1.0" encoding="utf-8"?>
<table xmlns="http://schemas.openxmlformats.org/spreadsheetml/2006/main" id="7" name="GasJan16" displayName="GasJan16" ref="A51:B58" totalsRowShown="0" headerRowDxfId="563" headerRowCellStyle="Normal">
  <autoFilter ref="A51:B58">
    <filterColumn colId="0" hiddenButton="1"/>
    <filterColumn colId="1" hiddenButton="1"/>
  </autoFilter>
  <tableColumns count="2">
    <tableColumn id="1" name="Item"/>
    <tableColumn id="2" name="Amount" dataDxfId="562"/>
  </tableColumns>
  <tableStyleInfo name="BudgetTable" showFirstColumn="0" showLastColumn="0" showRowStripes="1" showColumnStripes="0"/>
</table>
</file>

<file path=xl/tables/table8.xml><?xml version="1.0" encoding="utf-8"?>
<table xmlns="http://schemas.openxmlformats.org/spreadsheetml/2006/main" id="8" name="GroceriesJan16" displayName="GroceriesJan16" ref="A63:B73" totalsRowShown="0" headerRowDxfId="561" headerRowCellStyle="Normal">
  <autoFilter ref="A63:B73">
    <filterColumn colId="0" hiddenButton="1"/>
    <filterColumn colId="1" hiddenButton="1"/>
  </autoFilter>
  <tableColumns count="2">
    <tableColumn id="1" name="Item"/>
    <tableColumn id="2" name="Amount" dataDxfId="560"/>
  </tableColumns>
  <tableStyleInfo name="BudgetTable" showFirstColumn="0" showLastColumn="0" showRowStripes="1" showColumnStripes="0"/>
</table>
</file>

<file path=xl/tables/table9.xml><?xml version="1.0" encoding="utf-8"?>
<table xmlns="http://schemas.openxmlformats.org/spreadsheetml/2006/main" id="11" name="EntertainmentJan16" displayName="EntertainmentJan16" ref="A117:B125" totalsRowShown="0" headerRowDxfId="559" headerRowCellStyle="Normal">
  <autoFilter ref="A117:B125">
    <filterColumn colId="0" hiddenButton="1"/>
    <filterColumn colId="1" hiddenButton="1"/>
  </autoFilter>
  <tableColumns count="2">
    <tableColumn id="1" name="Item"/>
    <tableColumn id="2" name="Amount" dataDxfId="558"/>
  </tableColumns>
  <tableStyleInfo name="BudgetTable" showFirstColumn="0" showLastColumn="0" showRowStripes="1" showColumnStripes="0"/>
</table>
</file>

<file path=xl/tables/table10.xml><?xml version="1.0" encoding="utf-8"?>
<table xmlns="http://schemas.openxmlformats.org/spreadsheetml/2006/main" id="12" name="Income1Jan16" displayName="Income1Jan16" ref="A130:B136" totalsRowShown="0" headerRowDxfId="557" headerRowCellStyle="Normal">
  <autoFilter ref="A130:B136">
    <filterColumn colId="0" hiddenButton="1"/>
    <filterColumn colId="1" hiddenButton="1"/>
  </autoFilter>
  <tableColumns count="2">
    <tableColumn id="1" name="Item"/>
    <tableColumn id="2" name="Amount" dataDxfId="556"/>
  </tableColumns>
  <tableStyleInfo name="BudgetTable" showFirstColumn="0" showLastColumn="0" showRowStripes="1" showColumnStripes="0"/>
</table>
</file>

<file path=xl/tables/table11.xml><?xml version="1.0" encoding="utf-8"?>
<table xmlns="http://schemas.openxmlformats.org/spreadsheetml/2006/main" id="13" name="Income2Jan16" displayName="Income2Jan16" ref="A141:B144" totalsRowShown="0" headerRowDxfId="555" headerRowCellStyle="Normal">
  <autoFilter ref="A141:B144">
    <filterColumn colId="0" hiddenButton="1"/>
    <filterColumn colId="1" hiddenButton="1"/>
  </autoFilter>
  <tableColumns count="2">
    <tableColumn id="1" name="Item"/>
    <tableColumn id="2" name="Amount" dataDxfId="554"/>
  </tableColumns>
  <tableStyleInfo name="BudgetTable" showFirstColumn="0" showLastColumn="0" showRowStripes="1" showColumnStripes="0"/>
</table>
</file>

<file path=xl/tables/table12.xml><?xml version="1.0" encoding="utf-8"?>
<table xmlns="http://schemas.openxmlformats.org/spreadsheetml/2006/main" id="15" name="ExpensesJan16" displayName="ExpensesJan16" ref="A13:E19" totalsRowShown="0" headerRowDxfId="553" dataDxfId="552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5:D11">
    <sortCondition descending="1" ref="D4:D11"/>
  </sortState>
  <tableColumns count="5">
    <tableColumn id="1" name="Category" dataDxfId="551"/>
    <tableColumn id="2" name="Current" dataDxfId="550"/>
    <tableColumn id="4" name="Budget" dataDxfId="549">
      <calculatedColumnFormula>'Monthly Plan'!C19</calculatedColumnFormula>
    </tableColumn>
    <tableColumn id="5" name="Balance" dataDxfId="548">
      <calculatedColumnFormula>ExpensesJan16[[#This Row],[Budget]]-ExpensesJan16[[#This Row],[Current]]</calculatedColumnFormula>
    </tableColumn>
    <tableColumn id="3" name="_" dataDxfId="547">
      <calculatedColumnFormula>IF(ExpensesJan16[[#This Row],[Balance]] &lt; 0,"OVER","")</calculatedColumnFormula>
    </tableColumn>
  </tableColumns>
  <tableStyleInfo name="BudgetTable" showFirstColumn="0" showLastColumn="0" showRowStripes="1" showColumnStripes="0"/>
</table>
</file>

<file path=xl/tables/table13.xml><?xml version="1.0" encoding="utf-8"?>
<table xmlns="http://schemas.openxmlformats.org/spreadsheetml/2006/main" id="16" name="IncomeJan16" displayName="IncomeJan16" ref="A24:C26" totalsRowShown="0" headerRowDxfId="546" dataDxfId="545" headerRowCellStyle="Normal">
  <autoFilter ref="A24:C26">
    <filterColumn colId="0" hiddenButton="1"/>
    <filterColumn colId="1" hiddenButton="1"/>
    <filterColumn colId="2" hiddenButton="1"/>
  </autoFilter>
  <sortState ref="A13:D19">
    <sortCondition descending="1" ref="D4:D11"/>
  </sortState>
  <tableColumns count="3">
    <tableColumn id="1" name="Category" dataDxfId="544"/>
    <tableColumn id="2" name="Current" dataDxfId="543"/>
    <tableColumn id="4" name="Expected" dataDxfId="54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.xml><?xml version="1.0" encoding="utf-8"?>
<table xmlns="http://schemas.openxmlformats.org/spreadsheetml/2006/main" id="17" name="SavingsJan16" displayName="SavingsJan16" ref="A31:C32" totalsRowShown="0" headerRowDxfId="541" dataDxfId="540" headerRowCellStyle="Normal">
  <autoFilter ref="A31:C32">
    <filterColumn colId="0" hiddenButton="1"/>
    <filterColumn colId="1" hiddenButton="1"/>
    <filterColumn colId="2" hiddenButton="1"/>
  </autoFilter>
  <sortState ref="A19:D25">
    <sortCondition descending="1" ref="D4:D11"/>
  </sortState>
  <tableColumns count="3">
    <tableColumn id="1" name="Category" dataDxfId="539"/>
    <tableColumn id="2" name="Current" dataDxfId="538">
      <calculatedColumnFormula>TotalIncomeJan16-TotalExpensesJan16</calculatedColumnFormula>
    </tableColumn>
    <tableColumn id="4" name="Expected" dataDxfId="53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5.xml><?xml version="1.0" encoding="utf-8"?>
<table xmlns="http://schemas.openxmlformats.org/spreadsheetml/2006/main" id="4" name="ExpensesJan165" displayName="ExpensesJan165" ref="A4:C7" totalsRowShown="0" headerRowDxfId="536" dataDxfId="535" headerRowCellStyle="Normal">
  <autoFilter ref="A4:C7">
    <filterColumn colId="0" hiddenButton="1"/>
    <filterColumn colId="1" hiddenButton="1"/>
    <filterColumn colId="2" hiddenButton="1"/>
  </autoFilter>
  <sortState ref="A9:D15">
    <sortCondition descending="1" ref="D4:D11"/>
  </sortState>
  <tableColumns count="3">
    <tableColumn id="1" name="Category" dataDxfId="534"/>
    <tableColumn id="2" name="Current" dataDxfId="533"/>
    <tableColumn id="4" name="Expected" dataDxfId="532"/>
  </tableColumns>
  <tableStyleInfo name="BudgetTable" showFirstColumn="0" showLastColumn="0" showRowStripes="1" showColumnStripes="0"/>
</table>
</file>

<file path=xl/tables/table16.xml><?xml version="1.0" encoding="utf-8"?>
<table xmlns="http://schemas.openxmlformats.org/spreadsheetml/2006/main" id="5" name="OTEFoodJan16" displayName="OTEFoodJan16" ref="A78:B98" totalsRowShown="0" headerRowDxfId="531" headerRowCellStyle="Normal">
  <autoFilter ref="A78:B98">
    <filterColumn colId="0" hiddenButton="1"/>
    <filterColumn colId="1" hiddenButton="1"/>
  </autoFilter>
  <tableColumns count="2">
    <tableColumn id="1" name="Item"/>
    <tableColumn id="2" name="Amount" dataDxfId="530"/>
  </tableColumns>
  <tableStyleInfo name="BudgetTable" showFirstColumn="0" showLastColumn="0" showRowStripes="1" showColumnStripes="0"/>
</table>
</file>

<file path=xl/tables/table17.xml><?xml version="1.0" encoding="utf-8"?>
<table xmlns="http://schemas.openxmlformats.org/spreadsheetml/2006/main" id="10" name="PersonalCareJan16" displayName="PersonalCareJan16" ref="A103:B112" totalsRowShown="0" headerRowDxfId="529" headerRowCellStyle="Normal">
  <autoFilter ref="A103:B112">
    <filterColumn colId="0" hiddenButton="1"/>
    <filterColumn colId="1" hiddenButton="1"/>
  </autoFilter>
  <tableColumns count="2">
    <tableColumn id="1" name="Item"/>
    <tableColumn id="2" name="Amount" dataDxfId="528"/>
  </tableColumns>
  <tableStyleInfo name="BudgetTable" showFirstColumn="0" showLastColumn="0" showRowStripes="1" showColumnStripes="0"/>
</table>
</file>

<file path=xl/tables/table18.xml><?xml version="1.0" encoding="utf-8"?>
<table xmlns="http://schemas.openxmlformats.org/spreadsheetml/2006/main" id="9" name="BillsTable" displayName="BillsTable" ref="A37:B51" totalsRowShown="0" headerRowDxfId="527" headerRowCellStyle="Normal">
  <autoFilter ref="A37:B51">
    <filterColumn colId="0" hiddenButton="1"/>
    <filterColumn colId="1" hiddenButton="1"/>
  </autoFilter>
  <tableColumns count="2">
    <tableColumn id="1" name="Item"/>
    <tableColumn id="2" name="Amount" dataDxfId="526"/>
  </tableColumns>
  <tableStyleInfo name="BudgetTable" showFirstColumn="0" showLastColumn="0" showRowStripes="1" showColumnStripes="0"/>
</table>
</file>

<file path=xl/tables/table19.xml><?xml version="1.0" encoding="utf-8"?>
<table xmlns="http://schemas.openxmlformats.org/spreadsheetml/2006/main" id="14" name="Gas" displayName="Gas" ref="A56:B64" totalsRowShown="0" headerRowDxfId="525" headerRowCellStyle="Normal">
  <autoFilter ref="A56:B64">
    <filterColumn colId="0" hiddenButton="1"/>
    <filterColumn colId="1" hiddenButton="1"/>
  </autoFilter>
  <tableColumns count="2">
    <tableColumn id="1" name="Item"/>
    <tableColumn id="2" name="Amount" dataDxfId="524"/>
  </tableColumns>
  <tableStyleInfo name="BudgetTable" showFirstColumn="0" showLastColumn="0" showRowStripes="1" showColumnStripes="0"/>
</table>
</file>

<file path=xl/tables/table20.xml><?xml version="1.0" encoding="utf-8"?>
<table xmlns="http://schemas.openxmlformats.org/spreadsheetml/2006/main" id="18" name="Groceries" displayName="Groceries" ref="A69:B83" totalsRowShown="0" headerRowDxfId="523" headerRowCellStyle="Normal">
  <autoFilter ref="A69:B83">
    <filterColumn colId="0" hiddenButton="1"/>
    <filterColumn colId="1" hiddenButton="1"/>
  </autoFilter>
  <tableColumns count="2">
    <tableColumn id="1" name="Item"/>
    <tableColumn id="2" name="Amount" dataDxfId="522"/>
  </tableColumns>
  <tableStyleInfo name="BudgetTable" showFirstColumn="0" showLastColumn="0" showRowStripes="1" showColumnStripes="0"/>
</table>
</file>

<file path=xl/tables/table21.xml><?xml version="1.0" encoding="utf-8"?>
<table xmlns="http://schemas.openxmlformats.org/spreadsheetml/2006/main" id="19" name="Entertainment" displayName="Entertainment" ref="A116:B121" totalsRowShown="0" headerRowDxfId="521" headerRowCellStyle="Normal">
  <autoFilter ref="A116:B121">
    <filterColumn colId="0" hiddenButton="1"/>
    <filterColumn colId="1" hiddenButton="1"/>
  </autoFilter>
  <tableColumns count="2">
    <tableColumn id="1" name="Item"/>
    <tableColumn id="2" name="Amount" dataDxfId="520"/>
  </tableColumns>
  <tableStyleInfo name="BudgetTable" showFirstColumn="0" showLastColumn="0" showRowStripes="1" showColumnStripes="0"/>
</table>
</file>

<file path=xl/tables/table22.xml><?xml version="1.0" encoding="utf-8"?>
<table xmlns="http://schemas.openxmlformats.org/spreadsheetml/2006/main" id="20" name="Income1" displayName="Income1" ref="A126:B132" totalsRowShown="0" headerRowDxfId="519" headerRowCellStyle="Normal">
  <autoFilter ref="A126:B132">
    <filterColumn colId="0" hiddenButton="1"/>
    <filterColumn colId="1" hiddenButton="1"/>
  </autoFilter>
  <tableColumns count="2">
    <tableColumn id="1" name="Item"/>
    <tableColumn id="2" name="Amount" dataDxfId="518"/>
  </tableColumns>
  <tableStyleInfo name="BudgetTable" showFirstColumn="0" showLastColumn="0" showRowStripes="1" showColumnStripes="0"/>
</table>
</file>

<file path=xl/tables/table23.xml><?xml version="1.0" encoding="utf-8"?>
<table xmlns="http://schemas.openxmlformats.org/spreadsheetml/2006/main" id="21" name="Income2" displayName="Income2" ref="A137:B141" totalsRowShown="0" headerRowDxfId="517" headerRowCellStyle="Normal">
  <autoFilter ref="A137:B141">
    <filterColumn colId="0" hiddenButton="1"/>
    <filterColumn colId="1" hiddenButton="1"/>
  </autoFilter>
  <tableColumns count="2">
    <tableColumn id="1" name="Item"/>
    <tableColumn id="2" name="Amount" dataDxfId="516"/>
  </tableColumns>
  <tableStyleInfo name="BudgetTable" showFirstColumn="0" showLastColumn="0" showRowStripes="1" showColumnStripes="0"/>
</table>
</file>

<file path=xl/tables/table24.xml><?xml version="1.0" encoding="utf-8"?>
<table xmlns="http://schemas.openxmlformats.org/spreadsheetml/2006/main" id="22" name="OverallExpenses" displayName="OverallExpenses" ref="A13:E19" totalsRowShown="0" headerRowDxfId="515" dataDxfId="514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513">
      <calculatedColumnFormula>'Monthly Plan'!B19</calculatedColumnFormula>
    </tableColumn>
    <tableColumn id="2" name="Current" dataDxfId="512"/>
    <tableColumn id="4" name="Budget" dataDxfId="511">
      <calculatedColumnFormula>'Monthly Plan'!C19</calculatedColumnFormula>
    </tableColumn>
    <tableColumn id="5" name="Balance" dataDxfId="510">
      <calculatedColumnFormula>OverallExpenses[[#This Row],[Budget]]-OverallExpenses[[#This Row],[Current]]</calculatedColumnFormula>
    </tableColumn>
    <tableColumn id="3" name="_" dataDxfId="509">
      <calculatedColumnFormula>IF(OverallExpenses[[#This Row],[Balance]] &lt; 0,"OVER","")</calculatedColumnFormula>
    </tableColumn>
  </tableColumns>
  <tableStyleInfo name="BudgetTable" showFirstColumn="0" showLastColumn="0" showRowStripes="1" showColumnStripes="0"/>
</table>
</file>

<file path=xl/tables/table25.xml><?xml version="1.0" encoding="utf-8"?>
<table xmlns="http://schemas.openxmlformats.org/spreadsheetml/2006/main" id="23" name="OverallIncome" displayName="OverallIncome" ref="A24:C26" totalsRowShown="0" headerRowDxfId="508" dataDxfId="507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506"/>
    <tableColumn id="2" name="Current" dataDxfId="505"/>
    <tableColumn id="4" name="Expected" dataDxfId="50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26.xml><?xml version="1.0" encoding="utf-8"?>
<table xmlns="http://schemas.openxmlformats.org/spreadsheetml/2006/main" id="24" name="Savings" displayName="Savings" ref="A31:C32" totalsRowShown="0" headerRowDxfId="503" dataDxfId="502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501"/>
    <tableColumn id="2" name="Current" dataDxfId="500">
      <calculatedColumnFormula>TotalIncomeJan16-TotalExpensesJan16</calculatedColumnFormula>
    </tableColumn>
    <tableColumn id="4" name="Expected" dataDxfId="49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27.xml><?xml version="1.0" encoding="utf-8"?>
<table xmlns="http://schemas.openxmlformats.org/spreadsheetml/2006/main" id="25" name="ExpensesJan16526" displayName="ExpensesJan16526" ref="A4:C7" totalsRowShown="0" headerRowDxfId="498" dataDxfId="497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96"/>
    <tableColumn id="2" name="Current" dataDxfId="495"/>
    <tableColumn id="4" name="Expected" dataDxfId="494"/>
  </tableColumns>
  <tableStyleInfo name="BudgetTable" showFirstColumn="0" showLastColumn="0" showRowStripes="1" showColumnStripes="0"/>
</table>
</file>

<file path=xl/tables/table28.xml><?xml version="1.0" encoding="utf-8"?>
<table xmlns="http://schemas.openxmlformats.org/spreadsheetml/2006/main" id="26" name="OTEFood" displayName="OTEFood" ref="A88:B97" totalsRowShown="0" headerRowDxfId="493" headerRowCellStyle="Normal">
  <autoFilter ref="A88:B97">
    <filterColumn colId="0" hiddenButton="1"/>
    <filterColumn colId="1" hiddenButton="1"/>
  </autoFilter>
  <tableColumns count="2">
    <tableColumn id="1" name="Item"/>
    <tableColumn id="2" name="Amount" dataDxfId="492"/>
  </tableColumns>
  <tableStyleInfo name="BudgetTable" showFirstColumn="0" showLastColumn="0" showRowStripes="1" showColumnStripes="0"/>
</table>
</file>

<file path=xl/tables/table29.xml><?xml version="1.0" encoding="utf-8"?>
<table xmlns="http://schemas.openxmlformats.org/spreadsheetml/2006/main" id="27" name="PersonalCare" displayName="PersonalCare" ref="A102:B111" totalsRowShown="0" headerRowDxfId="491" headerRowCellStyle="Normal">
  <autoFilter ref="A102:B111">
    <filterColumn colId="0" hiddenButton="1"/>
    <filterColumn colId="1" hiddenButton="1"/>
  </autoFilter>
  <tableColumns count="2">
    <tableColumn id="1" name="Item"/>
    <tableColumn id="2" name="Amount" dataDxfId="490"/>
  </tableColumns>
  <tableStyleInfo name="BudgetTable" showFirstColumn="0" showLastColumn="0" showRowStripes="1" showColumnStripes="0"/>
</table>
</file>

<file path=xl/tables/table30.xml><?xml version="1.0" encoding="utf-8"?>
<table xmlns="http://schemas.openxmlformats.org/spreadsheetml/2006/main" id="28" name="BillsTable29" displayName="BillsTable29" ref="A38:B46" totalsRowShown="0" headerRowDxfId="489" headerRowCellStyle="Normal">
  <autoFilter ref="A38:B46"/>
  <tableColumns count="2">
    <tableColumn id="1" name="Item"/>
    <tableColumn id="2" name="Amount" dataDxfId="488"/>
  </tableColumns>
  <tableStyleInfo name="BudgetTable" showFirstColumn="0" showLastColumn="0" showRowStripes="1" showColumnStripes="0"/>
</table>
</file>

<file path=xl/tables/table31.xml><?xml version="1.0" encoding="utf-8"?>
<table xmlns="http://schemas.openxmlformats.org/spreadsheetml/2006/main" id="29" name="Gas_30" displayName="Gas_30" ref="A51:B57" totalsRowShown="0" headerRowDxfId="487" headerRowCellStyle="Normal">
  <autoFilter ref="A51:B57"/>
  <tableColumns count="2">
    <tableColumn id="1" name="Item"/>
    <tableColumn id="2" name="Amount" dataDxfId="486"/>
  </tableColumns>
  <tableStyleInfo name="BudgetTable" showFirstColumn="0" showLastColumn="0" showRowStripes="1" showColumnStripes="0"/>
</table>
</file>

<file path=xl/tables/table32.xml><?xml version="1.0" encoding="utf-8"?>
<table xmlns="http://schemas.openxmlformats.org/spreadsheetml/2006/main" id="30" name="Groceries31" displayName="Groceries31" ref="A62:B75" totalsRowShown="0" headerRowDxfId="485" headerRowCellStyle="Normal">
  <autoFilter ref="A62:B75"/>
  <tableColumns count="2">
    <tableColumn id="1" name="Item"/>
    <tableColumn id="2" name="Amount" dataDxfId="484"/>
  </tableColumns>
  <tableStyleInfo name="BudgetTable" showFirstColumn="0" showLastColumn="0" showRowStripes="1" showColumnStripes="0"/>
</table>
</file>

<file path=xl/tables/table33.xml><?xml version="1.0" encoding="utf-8"?>
<table xmlns="http://schemas.openxmlformats.org/spreadsheetml/2006/main" id="31" name="Entertainment32" displayName="Entertainment32" ref="A120:B122" totalsRowShown="0" headerRowDxfId="483" headerRowCellStyle="Normal">
  <autoFilter ref="A120:B122"/>
  <tableColumns count="2">
    <tableColumn id="1" name="Item"/>
    <tableColumn id="2" name="Amount" dataDxfId="482">
      <calculatedColumnFormula>6+4+10+8+10</calculatedColumnFormula>
    </tableColumn>
  </tableColumns>
  <tableStyleInfo name="BudgetTable" showFirstColumn="0" showLastColumn="0" showRowStripes="1" showColumnStripes="0"/>
</table>
</file>

<file path=xl/tables/table34.xml><?xml version="1.0" encoding="utf-8"?>
<table xmlns="http://schemas.openxmlformats.org/spreadsheetml/2006/main" id="32" name="Income133" displayName="Income133" ref="A127:B135" totalsRowShown="0" headerRowDxfId="481" headerRowCellStyle="Normal">
  <autoFilter ref="A127:B135"/>
  <tableColumns count="2">
    <tableColumn id="1" name="Item"/>
    <tableColumn id="2" name="Amount" dataDxfId="480"/>
  </tableColumns>
  <tableStyleInfo name="BudgetTable" showFirstColumn="0" showLastColumn="0" showRowStripes="1" showColumnStripes="0"/>
</table>
</file>

<file path=xl/tables/table35.xml><?xml version="1.0" encoding="utf-8"?>
<table xmlns="http://schemas.openxmlformats.org/spreadsheetml/2006/main" id="33" name="Income234" displayName="Income234" ref="A140:B144" totalsRowShown="0" headerRowDxfId="479" headerRowCellStyle="Normal">
  <autoFilter ref="A140:B144"/>
  <tableColumns count="2">
    <tableColumn id="1" name="Item"/>
    <tableColumn id="2" name="Amount" dataDxfId="478"/>
  </tableColumns>
  <tableStyleInfo name="BudgetTable" showFirstColumn="0" showLastColumn="0" showRowStripes="1" showColumnStripes="0"/>
</table>
</file>

<file path=xl/tables/table36.xml><?xml version="1.0" encoding="utf-8"?>
<table xmlns="http://schemas.openxmlformats.org/spreadsheetml/2006/main" id="34" name="OverallExpenses35" displayName="OverallExpenses35" ref="A13:E20" totalsRowShown="0" headerRowDxfId="477" dataDxfId="476" headerRowCellStyle="Normal">
  <autoFilter ref="A13:E20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75">
      <calculatedColumnFormula>'Monthly Plan'!B19</calculatedColumnFormula>
    </tableColumn>
    <tableColumn id="2" name="Current" dataDxfId="474"/>
    <tableColumn id="4" name="Budget" dataDxfId="473">
      <calculatedColumnFormula>'Monthly Plan'!C19</calculatedColumnFormula>
    </tableColumn>
    <tableColumn id="5" name="Balance" dataDxfId="472">
      <calculatedColumnFormula>OverallExpenses35[[#This Row],[Budget]]-OverallExpenses35[[#This Row],[Current]]</calculatedColumnFormula>
    </tableColumn>
    <tableColumn id="3" name="_" dataDxfId="471">
      <calculatedColumnFormula>IF(OverallExpenses35[[#This Row],[Balance]] &lt; 0,"OVER","")</calculatedColumnFormula>
    </tableColumn>
  </tableColumns>
  <tableStyleInfo name="BudgetTable" showFirstColumn="0" showLastColumn="0" showRowStripes="1" showColumnStripes="0"/>
</table>
</file>

<file path=xl/tables/table37.xml><?xml version="1.0" encoding="utf-8"?>
<table xmlns="http://schemas.openxmlformats.org/spreadsheetml/2006/main" id="35" name="OverallIncome36" displayName="OverallIncome36" ref="A25:C27" totalsRowShown="0" headerRowDxfId="470" dataDxfId="469" headerRowCellStyle="Normal">
  <autoFilter ref="A25:C27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68"/>
    <tableColumn id="2" name="Current" dataDxfId="467"/>
    <tableColumn id="4" name="Expected" dataDxfId="46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38.xml><?xml version="1.0" encoding="utf-8"?>
<table xmlns="http://schemas.openxmlformats.org/spreadsheetml/2006/main" id="36" name="Savings37" displayName="Savings37" ref="A32:C33" totalsRowShown="0" headerRowDxfId="465" dataDxfId="464" headerRowCellStyle="Normal">
  <autoFilter ref="A32:C33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63"/>
    <tableColumn id="2" name="Current" dataDxfId="462">
      <calculatedColumnFormula>TotalIncomeJan16-TotalExpensesJan16</calculatedColumnFormula>
    </tableColumn>
    <tableColumn id="4" name="Expected" dataDxfId="46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39.xml><?xml version="1.0" encoding="utf-8"?>
<table xmlns="http://schemas.openxmlformats.org/spreadsheetml/2006/main" id="37" name="ExpensesJan1652638" displayName="ExpensesJan1652638" ref="A4:C7" totalsRowShown="0" headerRowDxfId="460" dataDxfId="459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58"/>
    <tableColumn id="2" name="Current" dataDxfId="457"/>
    <tableColumn id="4" name="Expected" dataDxfId="456"/>
  </tableColumns>
  <tableStyleInfo name="BudgetTable" showFirstColumn="0" showLastColumn="0" showRowStripes="1" showColumnStripes="0"/>
</table>
</file>

<file path=xl/tables/table40.xml><?xml version="1.0" encoding="utf-8"?>
<table xmlns="http://schemas.openxmlformats.org/spreadsheetml/2006/main" id="38" name="OTEFood39" displayName="OTEFood39" ref="A80:B91" totalsRowShown="0" headerRowDxfId="455" headerRowCellStyle="Normal">
  <autoFilter ref="A80:B91"/>
  <tableColumns count="2">
    <tableColumn id="1" name="Item"/>
    <tableColumn id="2" name="Amount" dataDxfId="454"/>
  </tableColumns>
  <tableStyleInfo name="BudgetTable" showFirstColumn="0" showLastColumn="0" showRowStripes="1" showColumnStripes="0"/>
</table>
</file>

<file path=xl/tables/table41.xml><?xml version="1.0" encoding="utf-8"?>
<table xmlns="http://schemas.openxmlformats.org/spreadsheetml/2006/main" id="39" name="PersonalCare40" displayName="PersonalCare40" ref="A96:B109" totalsRowShown="0" headerRowDxfId="453" headerRowCellStyle="Normal">
  <autoFilter ref="A96:B109"/>
  <tableColumns count="2">
    <tableColumn id="1" name="Item"/>
    <tableColumn id="2" name="Amount" dataDxfId="452"/>
  </tableColumns>
  <tableStyleInfo name="BudgetTable" showFirstColumn="0" showLastColumn="0" showRowStripes="1" showColumnStripes="0"/>
</table>
</file>

<file path=xl/tables/table42.xml><?xml version="1.0" encoding="utf-8"?>
<table xmlns="http://schemas.openxmlformats.org/spreadsheetml/2006/main" id="149" name="Maintenance" displayName="Maintenance" ref="A114:B115" totalsRowShown="0" headerRowDxfId="109" headerRowCellStyle="Normal">
  <autoFilter ref="A114:B115"/>
  <tableColumns count="2">
    <tableColumn id="1" name="Item"/>
    <tableColumn id="2" name="Amount" dataDxfId="108"/>
  </tableColumns>
  <tableStyleInfo name="BudgetTable" showFirstColumn="0" showLastColumn="0" showRowStripes="1" showColumnStripes="0"/>
</table>
</file>

<file path=xl/tables/table43.xml><?xml version="1.0" encoding="utf-8"?>
<table xmlns="http://schemas.openxmlformats.org/spreadsheetml/2006/main" id="40" name="BillsTable2941" displayName="BillsTable2941" ref="A37:B43" totalsRowShown="0" headerRowDxfId="451" headerRowCellStyle="Normal">
  <autoFilter ref="A37:B43"/>
  <tableColumns count="2">
    <tableColumn id="1" name="Item"/>
    <tableColumn id="2" name="Amount" dataDxfId="450"/>
  </tableColumns>
  <tableStyleInfo name="BudgetTable" showFirstColumn="0" showLastColumn="0" showRowStripes="1" showColumnStripes="0"/>
</table>
</file>

<file path=xl/tables/table44.xml><?xml version="1.0" encoding="utf-8"?>
<table xmlns="http://schemas.openxmlformats.org/spreadsheetml/2006/main" id="41" name="Gas_3042" displayName="Gas_3042" ref="A49:B50" totalsRowShown="0" headerRowDxfId="449" headerRowCellStyle="Normal">
  <autoFilter ref="A49:B50"/>
  <tableColumns count="2">
    <tableColumn id="1" name="Item"/>
    <tableColumn id="2" name="Amount" dataDxfId="448"/>
  </tableColumns>
  <tableStyleInfo name="BudgetTable" showFirstColumn="0" showLastColumn="0" showRowStripes="1" showColumnStripes="0"/>
</table>
</file>

<file path=xl/tables/table45.xml><?xml version="1.0" encoding="utf-8"?>
<table xmlns="http://schemas.openxmlformats.org/spreadsheetml/2006/main" id="42" name="Groceries3143" displayName="Groceries3143" ref="A55:B56" totalsRowShown="0" headerRowDxfId="447" headerRowCellStyle="Normal">
  <autoFilter ref="A55:B56"/>
  <tableColumns count="2">
    <tableColumn id="1" name="Item"/>
    <tableColumn id="2" name="Amount" dataDxfId="446"/>
  </tableColumns>
  <tableStyleInfo name="BudgetTable" showFirstColumn="0" showLastColumn="0" showRowStripes="1" showColumnStripes="0"/>
</table>
</file>

<file path=xl/tables/table46.xml><?xml version="1.0" encoding="utf-8"?>
<table xmlns="http://schemas.openxmlformats.org/spreadsheetml/2006/main" id="43" name="Entertainment3244" displayName="Entertainment3244" ref="A73:B74" totalsRowShown="0" headerRowDxfId="445" headerRowCellStyle="Normal">
  <autoFilter ref="A73:B74"/>
  <tableColumns count="2">
    <tableColumn id="1" name="Item"/>
    <tableColumn id="2" name="Amount" dataDxfId="444"/>
  </tableColumns>
  <tableStyleInfo name="BudgetTable" showFirstColumn="0" showLastColumn="0" showRowStripes="1" showColumnStripes="0"/>
</table>
</file>

<file path=xl/tables/table47.xml><?xml version="1.0" encoding="utf-8"?>
<table xmlns="http://schemas.openxmlformats.org/spreadsheetml/2006/main" id="44" name="Income13345" displayName="Income13345" ref="A79:B80" totalsRowShown="0" headerRowDxfId="443" headerRowCellStyle="Normal">
  <autoFilter ref="A79:B80"/>
  <tableColumns count="2">
    <tableColumn id="1" name="Item"/>
    <tableColumn id="2" name="Amount" dataDxfId="442"/>
  </tableColumns>
  <tableStyleInfo name="BudgetTable" showFirstColumn="0" showLastColumn="0" showRowStripes="1" showColumnStripes="0"/>
</table>
</file>

<file path=xl/tables/table48.xml><?xml version="1.0" encoding="utf-8"?>
<table xmlns="http://schemas.openxmlformats.org/spreadsheetml/2006/main" id="45" name="Income23446" displayName="Income23446" ref="A85:B86" totalsRowShown="0" headerRowDxfId="441" headerRowCellStyle="Normal">
  <autoFilter ref="A85:B86"/>
  <tableColumns count="2">
    <tableColumn id="1" name="Item"/>
    <tableColumn id="2" name="Amount" dataDxfId="440"/>
  </tableColumns>
  <tableStyleInfo name="BudgetTable" showFirstColumn="0" showLastColumn="0" showRowStripes="1" showColumnStripes="0"/>
</table>
</file>

<file path=xl/tables/table49.xml><?xml version="1.0" encoding="utf-8"?>
<table xmlns="http://schemas.openxmlformats.org/spreadsheetml/2006/main" id="46" name="OverallExpenses3547" displayName="OverallExpenses3547" ref="A13:E19" totalsRowShown="0" headerRowDxfId="439" dataDxfId="438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37">
      <calculatedColumnFormula>'Monthly Plan'!B19</calculatedColumnFormula>
    </tableColumn>
    <tableColumn id="2" name="Current" dataDxfId="436"/>
    <tableColumn id="4" name="Budget" dataDxfId="435">
      <calculatedColumnFormula>'Monthly Plan'!C19</calculatedColumnFormula>
    </tableColumn>
    <tableColumn id="5" name="Balance" dataDxfId="434">
      <calculatedColumnFormula>OverallExpenses3547[[#This Row],[Budget]]-OverallExpenses3547[[#This Row],[Current]]</calculatedColumnFormula>
    </tableColumn>
    <tableColumn id="3" name="_" dataDxfId="433">
      <calculatedColumnFormula>IF(OverallExpenses3547[[#This Row],[Balance]] &lt; 0,"OVER","")</calculatedColumnFormula>
    </tableColumn>
  </tableColumns>
  <tableStyleInfo name="BudgetTable" showFirstColumn="0" showLastColumn="0" showRowStripes="1" showColumnStripes="0"/>
</table>
</file>

<file path=xl/tables/table50.xml><?xml version="1.0" encoding="utf-8"?>
<table xmlns="http://schemas.openxmlformats.org/spreadsheetml/2006/main" id="47" name="OverallIncome3648" displayName="OverallIncome3648" ref="A24:C26" totalsRowShown="0" headerRowDxfId="432" dataDxfId="431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30"/>
    <tableColumn id="2" name="Current" dataDxfId="429"/>
    <tableColumn id="4" name="Expected" dataDxfId="42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51.xml><?xml version="1.0" encoding="utf-8"?>
<table xmlns="http://schemas.openxmlformats.org/spreadsheetml/2006/main" id="48" name="Savings3749" displayName="Savings3749" ref="A31:C32" totalsRowShown="0" headerRowDxfId="427" dataDxfId="426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25"/>
    <tableColumn id="2" name="Current" dataDxfId="424">
      <calculatedColumnFormula>TotalIncomeJan16-TotalExpensesJan16</calculatedColumnFormula>
    </tableColumn>
    <tableColumn id="4" name="Expected" dataDxfId="42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52.xml><?xml version="1.0" encoding="utf-8"?>
<table xmlns="http://schemas.openxmlformats.org/spreadsheetml/2006/main" id="49" name="ExpensesJan165263850" displayName="ExpensesJan165263850" ref="A4:C7" totalsRowShown="0" headerRowDxfId="422" dataDxfId="421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20"/>
    <tableColumn id="2" name="Current" dataDxfId="419"/>
    <tableColumn id="4" name="Expected" dataDxfId="418"/>
  </tableColumns>
  <tableStyleInfo name="BudgetTable" showFirstColumn="0" showLastColumn="0" showRowStripes="1" showColumnStripes="0"/>
</table>
</file>

<file path=xl/tables/table53.xml><?xml version="1.0" encoding="utf-8"?>
<table xmlns="http://schemas.openxmlformats.org/spreadsheetml/2006/main" id="50" name="OTEFood3951" displayName="OTEFood3951" ref="A61:B62" totalsRowShown="0" headerRowDxfId="417" headerRowCellStyle="Normal">
  <autoFilter ref="A61:B62"/>
  <tableColumns count="2">
    <tableColumn id="1" name="Item"/>
    <tableColumn id="2" name="Amount" dataDxfId="416"/>
  </tableColumns>
  <tableStyleInfo name="BudgetTable" showFirstColumn="0" showLastColumn="0" showRowStripes="1" showColumnStripes="0"/>
</table>
</file>

<file path=xl/tables/table54.xml><?xml version="1.0" encoding="utf-8"?>
<table xmlns="http://schemas.openxmlformats.org/spreadsheetml/2006/main" id="51" name="PersonalCare4052" displayName="PersonalCare4052" ref="A67:B68" totalsRowShown="0" headerRowDxfId="415" headerRowCellStyle="Normal">
  <autoFilter ref="A67:B68"/>
  <tableColumns count="2">
    <tableColumn id="1" name="Item"/>
    <tableColumn id="2" name="Amount" dataDxfId="414"/>
  </tableColumns>
  <tableStyleInfo name="BudgetTable" showFirstColumn="0" showLastColumn="0" showRowStripes="1" showColumnStripes="0"/>
</table>
</file>

<file path=xl/tables/table55.xml><?xml version="1.0" encoding="utf-8"?>
<table xmlns="http://schemas.openxmlformats.org/spreadsheetml/2006/main" id="52" name="BillsTable294153" displayName="BillsTable294153" ref="A37:B43" totalsRowShown="0" headerRowDxfId="413" headerRowCellStyle="Normal">
  <autoFilter ref="A37:B43"/>
  <tableColumns count="2">
    <tableColumn id="1" name="Item"/>
    <tableColumn id="2" name="Amount" dataDxfId="412"/>
  </tableColumns>
  <tableStyleInfo name="BudgetTable" showFirstColumn="0" showLastColumn="0" showRowStripes="1" showColumnStripes="0"/>
</table>
</file>

<file path=xl/tables/table56.xml><?xml version="1.0" encoding="utf-8"?>
<table xmlns="http://schemas.openxmlformats.org/spreadsheetml/2006/main" id="53" name="Gas_304254" displayName="Gas_304254" ref="A49:B50" totalsRowShown="0" headerRowDxfId="411" headerRowCellStyle="Normal">
  <autoFilter ref="A49:B50"/>
  <tableColumns count="2">
    <tableColumn id="1" name="Item"/>
    <tableColumn id="2" name="Amount" dataDxfId="410"/>
  </tableColumns>
  <tableStyleInfo name="BudgetTable" showFirstColumn="0" showLastColumn="0" showRowStripes="1" showColumnStripes="0"/>
</table>
</file>

<file path=xl/tables/table57.xml><?xml version="1.0" encoding="utf-8"?>
<table xmlns="http://schemas.openxmlformats.org/spreadsheetml/2006/main" id="54" name="Groceries314355" displayName="Groceries314355" ref="A55:B56" totalsRowShown="0" headerRowDxfId="409" headerRowCellStyle="Normal">
  <autoFilter ref="A55:B56"/>
  <tableColumns count="2">
    <tableColumn id="1" name="Item"/>
    <tableColumn id="2" name="Amount" dataDxfId="408"/>
  </tableColumns>
  <tableStyleInfo name="BudgetTable" showFirstColumn="0" showLastColumn="0" showRowStripes="1" showColumnStripes="0"/>
</table>
</file>

<file path=xl/tables/table58.xml><?xml version="1.0" encoding="utf-8"?>
<table xmlns="http://schemas.openxmlformats.org/spreadsheetml/2006/main" id="55" name="Entertainment324456" displayName="Entertainment324456" ref="A73:B74" totalsRowShown="0" headerRowDxfId="407" headerRowCellStyle="Normal">
  <autoFilter ref="A73:B74"/>
  <tableColumns count="2">
    <tableColumn id="1" name="Item"/>
    <tableColumn id="2" name="Amount" dataDxfId="406"/>
  </tableColumns>
  <tableStyleInfo name="BudgetTable" showFirstColumn="0" showLastColumn="0" showRowStripes="1" showColumnStripes="0"/>
</table>
</file>

<file path=xl/tables/table59.xml><?xml version="1.0" encoding="utf-8"?>
<table xmlns="http://schemas.openxmlformats.org/spreadsheetml/2006/main" id="56" name="Income1334557" displayName="Income1334557" ref="A79:B80" totalsRowShown="0" headerRowDxfId="405" headerRowCellStyle="Normal">
  <autoFilter ref="A79:B80"/>
  <tableColumns count="2">
    <tableColumn id="1" name="Item"/>
    <tableColumn id="2" name="Amount" dataDxfId="404"/>
  </tableColumns>
  <tableStyleInfo name="BudgetTable" showFirstColumn="0" showLastColumn="0" showRowStripes="1" showColumnStripes="0"/>
</table>
</file>

<file path=xl/tables/table60.xml><?xml version="1.0" encoding="utf-8"?>
<table xmlns="http://schemas.openxmlformats.org/spreadsheetml/2006/main" id="57" name="Income2344658" displayName="Income2344658" ref="A85:B86" totalsRowShown="0" headerRowDxfId="403" headerRowCellStyle="Normal">
  <autoFilter ref="A85:B86"/>
  <tableColumns count="2">
    <tableColumn id="1" name="Item"/>
    <tableColumn id="2" name="Amount" dataDxfId="402"/>
  </tableColumns>
  <tableStyleInfo name="BudgetTable" showFirstColumn="0" showLastColumn="0" showRowStripes="1" showColumnStripes="0"/>
</table>
</file>

<file path=xl/tables/table61.xml><?xml version="1.0" encoding="utf-8"?>
<table xmlns="http://schemas.openxmlformats.org/spreadsheetml/2006/main" id="58" name="OverallExpenses354759" displayName="OverallExpenses354759" ref="A13:E19" totalsRowShown="0" headerRowDxfId="401" dataDxfId="400" headerRowCellStyle="Normal">
  <autoFilter ref="A13:E19"/>
  <sortState ref="A14:D20">
    <sortCondition descending="1" ref="D4:D11"/>
  </sortState>
  <tableColumns count="5">
    <tableColumn id="1" name="Category" dataDxfId="399">
      <calculatedColumnFormula>'Monthly Plan'!B19</calculatedColumnFormula>
    </tableColumn>
    <tableColumn id="2" name="Current" dataDxfId="398"/>
    <tableColumn id="4" name="Budget" dataDxfId="397">
      <calculatedColumnFormula>'Monthly Plan'!C19</calculatedColumnFormula>
    </tableColumn>
    <tableColumn id="5" name="Balance" dataDxfId="396">
      <calculatedColumnFormula>OverallExpenses354759[[#This Row],[Budget]]-OverallExpenses354759[[#This Row],[Current]]</calculatedColumnFormula>
    </tableColumn>
    <tableColumn id="3" name="_" dataDxfId="395">
      <calculatedColumnFormula>IF(OverallExpenses354759[[#This Row],[Balance]] &lt; 0,"OVER","")</calculatedColumnFormula>
    </tableColumn>
  </tableColumns>
  <tableStyleInfo name="BudgetTable" showFirstColumn="0" showLastColumn="0" showRowStripes="1" showColumnStripes="0"/>
</table>
</file>

<file path=xl/tables/table62.xml><?xml version="1.0" encoding="utf-8"?>
<table xmlns="http://schemas.openxmlformats.org/spreadsheetml/2006/main" id="59" name="OverallIncome364860" displayName="OverallIncome364860" ref="A24:C26" totalsRowShown="0" headerRowDxfId="394" dataDxfId="393" headerRowCellStyle="Normal">
  <autoFilter ref="A24:C26"/>
  <sortState ref="A25:D31">
    <sortCondition descending="1" ref="D4:D11"/>
  </sortState>
  <tableColumns count="3">
    <tableColumn id="1" name="Category" dataDxfId="392"/>
    <tableColumn id="2" name="Current" dataDxfId="391"/>
    <tableColumn id="4" name="Expected" dataDxfId="39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63.xml><?xml version="1.0" encoding="utf-8"?>
<table xmlns="http://schemas.openxmlformats.org/spreadsheetml/2006/main" id="60" name="Savings374961" displayName="Savings374961" ref="A31:C32" totalsRowShown="0" headerRowDxfId="389" dataDxfId="388" headerRowCellStyle="Normal">
  <autoFilter ref="A31:C32"/>
  <sortState ref="A32:D38">
    <sortCondition descending="1" ref="D4:D11"/>
  </sortState>
  <tableColumns count="3">
    <tableColumn id="1" name="Category" dataDxfId="387"/>
    <tableColumn id="2" name="Current" dataDxfId="386">
      <calculatedColumnFormula>TotalIncomeJan16-TotalExpensesJan16</calculatedColumnFormula>
    </tableColumn>
    <tableColumn id="4" name="Expected" dataDxfId="38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64.xml><?xml version="1.0" encoding="utf-8"?>
<table xmlns="http://schemas.openxmlformats.org/spreadsheetml/2006/main" id="61" name="ExpensesJan16526385062" displayName="ExpensesJan16526385062" ref="A4:C7" totalsRowShown="0" headerRowDxfId="384" dataDxfId="383" headerRowCellStyle="Normal">
  <autoFilter ref="A4:C7"/>
  <sortState ref="A5:D11">
    <sortCondition descending="1" ref="D4:D11"/>
  </sortState>
  <tableColumns count="3">
    <tableColumn id="1" name="Category" dataDxfId="382"/>
    <tableColumn id="2" name="Current" dataDxfId="381"/>
    <tableColumn id="4" name="Expected" dataDxfId="380"/>
  </tableColumns>
  <tableStyleInfo name="BudgetTable" showFirstColumn="0" showLastColumn="0" showRowStripes="1" showColumnStripes="0"/>
</table>
</file>

<file path=xl/tables/table65.xml><?xml version="1.0" encoding="utf-8"?>
<table xmlns="http://schemas.openxmlformats.org/spreadsheetml/2006/main" id="62" name="OTEFood395163" displayName="OTEFood395163" ref="A61:B62" totalsRowShown="0" headerRowDxfId="379" headerRowCellStyle="Normal">
  <autoFilter ref="A61:B62"/>
  <tableColumns count="2">
    <tableColumn id="1" name="Item"/>
    <tableColumn id="2" name="Amount" dataDxfId="378"/>
  </tableColumns>
  <tableStyleInfo name="BudgetTable" showFirstColumn="0" showLastColumn="0" showRowStripes="1" showColumnStripes="0"/>
</table>
</file>

<file path=xl/tables/table66.xml><?xml version="1.0" encoding="utf-8"?>
<table xmlns="http://schemas.openxmlformats.org/spreadsheetml/2006/main" id="63" name="PersonalCare405264" displayName="PersonalCare405264" ref="A67:B68" totalsRowShown="0" headerRowDxfId="377" headerRowCellStyle="Normal">
  <autoFilter ref="A67:B68"/>
  <tableColumns count="2">
    <tableColumn id="1" name="Item"/>
    <tableColumn id="2" name="Amount" dataDxfId="376"/>
  </tableColumns>
  <tableStyleInfo name="BudgetTable" showFirstColumn="0" showLastColumn="0" showRowStripes="1" showColumnStripes="0"/>
</table>
</file>

<file path=xl/tables/table67.xml><?xml version="1.0" encoding="utf-8"?>
<table xmlns="http://schemas.openxmlformats.org/spreadsheetml/2006/main" id="64" name="BillsTable29415365" displayName="BillsTable29415365" ref="A37:B43" totalsRowShown="0" headerRowDxfId="375" headerRowCellStyle="Normal">
  <autoFilter ref="A37:B43"/>
  <tableColumns count="2">
    <tableColumn id="1" name="Item"/>
    <tableColumn id="2" name="Amount" dataDxfId="374"/>
  </tableColumns>
  <tableStyleInfo name="BudgetTable" showFirstColumn="0" showLastColumn="0" showRowStripes="1" showColumnStripes="0"/>
</table>
</file>

<file path=xl/tables/table68.xml><?xml version="1.0" encoding="utf-8"?>
<table xmlns="http://schemas.openxmlformats.org/spreadsheetml/2006/main" id="65" name="Gas_30425466" displayName="Gas_30425466" ref="A49:B50" totalsRowShown="0" headerRowDxfId="373" headerRowCellStyle="Normal">
  <autoFilter ref="A49:B50"/>
  <tableColumns count="2">
    <tableColumn id="1" name="Item"/>
    <tableColumn id="2" name="Amount" dataDxfId="372"/>
  </tableColumns>
  <tableStyleInfo name="BudgetTable" showFirstColumn="0" showLastColumn="0" showRowStripes="1" showColumnStripes="0"/>
</table>
</file>

<file path=xl/tables/table69.xml><?xml version="1.0" encoding="utf-8"?>
<table xmlns="http://schemas.openxmlformats.org/spreadsheetml/2006/main" id="66" name="Groceries31435567" displayName="Groceries31435567" ref="A55:B56" totalsRowShown="0" headerRowDxfId="371" headerRowCellStyle="Normal">
  <autoFilter ref="A55:B56"/>
  <tableColumns count="2">
    <tableColumn id="1" name="Item"/>
    <tableColumn id="2" name="Amount" dataDxfId="370"/>
  </tableColumns>
  <tableStyleInfo name="BudgetTable" showFirstColumn="0" showLastColumn="0" showRowStripes="1" showColumnStripes="0"/>
</table>
</file>

<file path=xl/tables/table70.xml><?xml version="1.0" encoding="utf-8"?>
<table xmlns="http://schemas.openxmlformats.org/spreadsheetml/2006/main" id="67" name="Entertainment32445668" displayName="Entertainment32445668" ref="A73:B74" totalsRowShown="0" headerRowDxfId="369" headerRowCellStyle="Normal">
  <autoFilter ref="A73:B74"/>
  <tableColumns count="2">
    <tableColumn id="1" name="Item"/>
    <tableColumn id="2" name="Amount" dataDxfId="368"/>
  </tableColumns>
  <tableStyleInfo name="BudgetTable" showFirstColumn="0" showLastColumn="0" showRowStripes="1" showColumnStripes="0"/>
</table>
</file>

<file path=xl/tables/table71.xml><?xml version="1.0" encoding="utf-8"?>
<table xmlns="http://schemas.openxmlformats.org/spreadsheetml/2006/main" id="68" name="Income133455769" displayName="Income133455769" ref="A79:B80" totalsRowShown="0" headerRowDxfId="367" headerRowCellStyle="Normal">
  <autoFilter ref="A79:B80"/>
  <tableColumns count="2">
    <tableColumn id="1" name="Item"/>
    <tableColumn id="2" name="Amount" dataDxfId="366"/>
  </tableColumns>
  <tableStyleInfo name="BudgetTable" showFirstColumn="0" showLastColumn="0" showRowStripes="1" showColumnStripes="0"/>
</table>
</file>

<file path=xl/tables/table72.xml><?xml version="1.0" encoding="utf-8"?>
<table xmlns="http://schemas.openxmlformats.org/spreadsheetml/2006/main" id="69" name="Income234465870" displayName="Income234465870" ref="A85:B86" totalsRowShown="0" headerRowDxfId="365" headerRowCellStyle="Normal">
  <autoFilter ref="A85:B86"/>
  <tableColumns count="2">
    <tableColumn id="1" name="Item"/>
    <tableColumn id="2" name="Amount" dataDxfId="364"/>
  </tableColumns>
  <tableStyleInfo name="BudgetTable" showFirstColumn="0" showLastColumn="0" showRowStripes="1" showColumnStripes="0"/>
</table>
</file>

<file path=xl/tables/table73.xml><?xml version="1.0" encoding="utf-8"?>
<table xmlns="http://schemas.openxmlformats.org/spreadsheetml/2006/main" id="70" name="OverallExpenses35475971" displayName="OverallExpenses35475971" ref="A13:E19" totalsRowShown="0" headerRowDxfId="363" dataDxfId="362" headerRowCellStyle="Normal">
  <autoFilter ref="A13:E19"/>
  <sortState ref="A14:D20">
    <sortCondition descending="1" ref="D4:D11"/>
  </sortState>
  <tableColumns count="5">
    <tableColumn id="1" name="Category" dataDxfId="361">
      <calculatedColumnFormula>'Monthly Plan'!B19</calculatedColumnFormula>
    </tableColumn>
    <tableColumn id="2" name="Current" dataDxfId="360"/>
    <tableColumn id="4" name="Budget" dataDxfId="359">
      <calculatedColumnFormula>'Monthly Plan'!C19</calculatedColumnFormula>
    </tableColumn>
    <tableColumn id="5" name="Balance" dataDxfId="358">
      <calculatedColumnFormula>OverallExpenses35475971[[#This Row],[Budget]]-OverallExpenses35475971[[#This Row],[Current]]</calculatedColumnFormula>
    </tableColumn>
    <tableColumn id="3" name="_" dataDxfId="357">
      <calculatedColumnFormula>IF(OverallExpenses35475971[[#This Row],[Balance]] &lt; 0,"OVER","")</calculatedColumnFormula>
    </tableColumn>
  </tableColumns>
  <tableStyleInfo name="BudgetTable" showFirstColumn="0" showLastColumn="0" showRowStripes="1" showColumnStripes="0"/>
</table>
</file>

<file path=xl/tables/table74.xml><?xml version="1.0" encoding="utf-8"?>
<table xmlns="http://schemas.openxmlformats.org/spreadsheetml/2006/main" id="71" name="OverallIncome36486072" displayName="OverallIncome36486072" ref="A24:C26" totalsRowShown="0" headerRowDxfId="356" dataDxfId="355" headerRowCellStyle="Normal">
  <autoFilter ref="A24:C26"/>
  <sortState ref="A25:D31">
    <sortCondition descending="1" ref="D4:D11"/>
  </sortState>
  <tableColumns count="3">
    <tableColumn id="1" name="Category" dataDxfId="354"/>
    <tableColumn id="2" name="Current" dataDxfId="353"/>
    <tableColumn id="4" name="Expected" dataDxfId="35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75.xml><?xml version="1.0" encoding="utf-8"?>
<table xmlns="http://schemas.openxmlformats.org/spreadsheetml/2006/main" id="72" name="Savings37496173" displayName="Savings37496173" ref="A31:C32" totalsRowShown="0" headerRowDxfId="351" dataDxfId="350" headerRowCellStyle="Normal">
  <autoFilter ref="A31:C32"/>
  <sortState ref="A32:D38">
    <sortCondition descending="1" ref="D4:D11"/>
  </sortState>
  <tableColumns count="3">
    <tableColumn id="1" name="Category" dataDxfId="349"/>
    <tableColumn id="2" name="Current" dataDxfId="348">
      <calculatedColumnFormula>TotalIncomeJan16-TotalExpensesJan16</calculatedColumnFormula>
    </tableColumn>
    <tableColumn id="4" name="Expected" dataDxfId="34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76.xml><?xml version="1.0" encoding="utf-8"?>
<table xmlns="http://schemas.openxmlformats.org/spreadsheetml/2006/main" id="73" name="ExpensesJan1652638506274" displayName="ExpensesJan1652638506274" ref="A4:C7" totalsRowShown="0" headerRowDxfId="346" dataDxfId="345" headerRowCellStyle="Normal">
  <autoFilter ref="A4:C7"/>
  <sortState ref="A5:D11">
    <sortCondition descending="1" ref="D4:D11"/>
  </sortState>
  <tableColumns count="3">
    <tableColumn id="1" name="Category" dataDxfId="344"/>
    <tableColumn id="2" name="Current" dataDxfId="343"/>
    <tableColumn id="4" name="Expected" dataDxfId="342"/>
  </tableColumns>
  <tableStyleInfo name="BudgetTable" showFirstColumn="0" showLastColumn="0" showRowStripes="1" showColumnStripes="0"/>
</table>
</file>

<file path=xl/tables/table77.xml><?xml version="1.0" encoding="utf-8"?>
<table xmlns="http://schemas.openxmlformats.org/spreadsheetml/2006/main" id="74" name="OTEFood39516375" displayName="OTEFood39516375" ref="A61:B62" totalsRowShown="0" headerRowDxfId="341" headerRowCellStyle="Normal">
  <autoFilter ref="A61:B62"/>
  <tableColumns count="2">
    <tableColumn id="1" name="Item"/>
    <tableColumn id="2" name="Amount" dataDxfId="340"/>
  </tableColumns>
  <tableStyleInfo name="BudgetTable" showFirstColumn="0" showLastColumn="0" showRowStripes="1" showColumnStripes="0"/>
</table>
</file>

<file path=xl/tables/table78.xml><?xml version="1.0" encoding="utf-8"?>
<table xmlns="http://schemas.openxmlformats.org/spreadsheetml/2006/main" id="75" name="PersonalCare40526476" displayName="PersonalCare40526476" ref="A67:B68" totalsRowShown="0" headerRowDxfId="339" headerRowCellStyle="Normal">
  <autoFilter ref="A67:B68"/>
  <tableColumns count="2">
    <tableColumn id="1" name="Item"/>
    <tableColumn id="2" name="Amount" dataDxfId="338"/>
  </tableColumns>
  <tableStyleInfo name="BudgetTable" showFirstColumn="0" showLastColumn="0" showRowStripes="1" showColumnStripes="0"/>
</table>
</file>

<file path=xl/tables/table79.xml><?xml version="1.0" encoding="utf-8"?>
<table xmlns="http://schemas.openxmlformats.org/spreadsheetml/2006/main" id="76" name="BillsTable2941536577" displayName="BillsTable2941536577" ref="A37:B43" totalsRowShown="0" headerRowDxfId="337" headerRowCellStyle="Normal">
  <autoFilter ref="A37:B43"/>
  <tableColumns count="2">
    <tableColumn id="1" name="Item"/>
    <tableColumn id="2" name="Amount" dataDxfId="336"/>
  </tableColumns>
  <tableStyleInfo name="BudgetTable" showFirstColumn="0" showLastColumn="0" showRowStripes="1" showColumnStripes="0"/>
</table>
</file>

<file path=xl/tables/table80.xml><?xml version="1.0" encoding="utf-8"?>
<table xmlns="http://schemas.openxmlformats.org/spreadsheetml/2006/main" id="77" name="Gas_3042546678" displayName="Gas_3042546678" ref="A49:B50" totalsRowShown="0" headerRowDxfId="335" headerRowCellStyle="Normal">
  <autoFilter ref="A49:B50"/>
  <tableColumns count="2">
    <tableColumn id="1" name="Item"/>
    <tableColumn id="2" name="Amount" dataDxfId="334"/>
  </tableColumns>
  <tableStyleInfo name="BudgetTable" showFirstColumn="0" showLastColumn="0" showRowStripes="1" showColumnStripes="0"/>
</table>
</file>

<file path=xl/tables/table81.xml><?xml version="1.0" encoding="utf-8"?>
<table xmlns="http://schemas.openxmlformats.org/spreadsheetml/2006/main" id="78" name="Groceries3143556779" displayName="Groceries3143556779" ref="A55:B56" totalsRowShown="0" headerRowDxfId="333" headerRowCellStyle="Normal">
  <autoFilter ref="A55:B56"/>
  <tableColumns count="2">
    <tableColumn id="1" name="Item"/>
    <tableColumn id="2" name="Amount" dataDxfId="332"/>
  </tableColumns>
  <tableStyleInfo name="BudgetTable" showFirstColumn="0" showLastColumn="0" showRowStripes="1" showColumnStripes="0"/>
</table>
</file>

<file path=xl/tables/table82.xml><?xml version="1.0" encoding="utf-8"?>
<table xmlns="http://schemas.openxmlformats.org/spreadsheetml/2006/main" id="79" name="Entertainment3244566880" displayName="Entertainment3244566880" ref="A73:B74" totalsRowShown="0" headerRowDxfId="331" headerRowCellStyle="Normal">
  <autoFilter ref="A73:B74"/>
  <tableColumns count="2">
    <tableColumn id="1" name="Item"/>
    <tableColumn id="2" name="Amount" dataDxfId="330"/>
  </tableColumns>
  <tableStyleInfo name="BudgetTable" showFirstColumn="0" showLastColumn="0" showRowStripes="1" showColumnStripes="0"/>
</table>
</file>

<file path=xl/tables/table83.xml><?xml version="1.0" encoding="utf-8"?>
<table xmlns="http://schemas.openxmlformats.org/spreadsheetml/2006/main" id="80" name="Income13345576981" displayName="Income13345576981" ref="A79:B80" totalsRowShown="0" headerRowDxfId="329" headerRowCellStyle="Normal">
  <autoFilter ref="A79:B80"/>
  <tableColumns count="2">
    <tableColumn id="1" name="Item"/>
    <tableColumn id="2" name="Amount" dataDxfId="328"/>
  </tableColumns>
  <tableStyleInfo name="BudgetTable" showFirstColumn="0" showLastColumn="0" showRowStripes="1" showColumnStripes="0"/>
</table>
</file>

<file path=xl/tables/table84.xml><?xml version="1.0" encoding="utf-8"?>
<table xmlns="http://schemas.openxmlformats.org/spreadsheetml/2006/main" id="81" name="Income23446587082" displayName="Income23446587082" ref="A85:B86" totalsRowShown="0" headerRowDxfId="327" headerRowCellStyle="Normal">
  <autoFilter ref="A85:B86"/>
  <tableColumns count="2">
    <tableColumn id="1" name="Item"/>
    <tableColumn id="2" name="Amount" dataDxfId="326"/>
  </tableColumns>
  <tableStyleInfo name="BudgetTable" showFirstColumn="0" showLastColumn="0" showRowStripes="1" showColumnStripes="0"/>
</table>
</file>

<file path=xl/tables/table85.xml><?xml version="1.0" encoding="utf-8"?>
<table xmlns="http://schemas.openxmlformats.org/spreadsheetml/2006/main" id="82" name="OverallExpenses3547597183" displayName="OverallExpenses3547597183" ref="A13:E19" totalsRowShown="0" headerRowDxfId="325" dataDxfId="324" headerRowCellStyle="Normal">
  <autoFilter ref="A13:E19"/>
  <sortState ref="A14:D20">
    <sortCondition descending="1" ref="D4:D11"/>
  </sortState>
  <tableColumns count="5">
    <tableColumn id="1" name="Category" dataDxfId="323">
      <calculatedColumnFormula>'Monthly Plan'!B19</calculatedColumnFormula>
    </tableColumn>
    <tableColumn id="2" name="Current" dataDxfId="322"/>
    <tableColumn id="4" name="Budget" dataDxfId="321">
      <calculatedColumnFormula>'Monthly Plan'!C19</calculatedColumnFormula>
    </tableColumn>
    <tableColumn id="5" name="Balance" dataDxfId="320">
      <calculatedColumnFormula>OverallExpenses3547597183[[#This Row],[Budget]]-OverallExpenses3547597183[[#This Row],[Current]]</calculatedColumnFormula>
    </tableColumn>
    <tableColumn id="3" name="_" dataDxfId="319">
      <calculatedColumnFormula>IF(OverallExpenses3547597183[[#This Row],[Balance]] &lt; 0,"OVER","")</calculatedColumnFormula>
    </tableColumn>
  </tableColumns>
  <tableStyleInfo name="BudgetTable" showFirstColumn="0" showLastColumn="0" showRowStripes="1" showColumnStripes="0"/>
</table>
</file>

<file path=xl/tables/table86.xml><?xml version="1.0" encoding="utf-8"?>
<table xmlns="http://schemas.openxmlformats.org/spreadsheetml/2006/main" id="83" name="OverallIncome3648607284" displayName="OverallIncome3648607284" ref="A24:C26" totalsRowShown="0" headerRowDxfId="318" dataDxfId="317" headerRowCellStyle="Normal">
  <autoFilter ref="A24:C26"/>
  <sortState ref="A25:D31">
    <sortCondition descending="1" ref="D4:D11"/>
  </sortState>
  <tableColumns count="3">
    <tableColumn id="1" name="Category" dataDxfId="316"/>
    <tableColumn id="2" name="Current" dataDxfId="315"/>
    <tableColumn id="4" name="Expected" dataDxfId="31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87.xml><?xml version="1.0" encoding="utf-8"?>
<table xmlns="http://schemas.openxmlformats.org/spreadsheetml/2006/main" id="84" name="Savings3749617385" displayName="Savings3749617385" ref="A31:C32" totalsRowShown="0" headerRowDxfId="313" dataDxfId="312" headerRowCellStyle="Normal">
  <autoFilter ref="A31:C32"/>
  <sortState ref="A32:D38">
    <sortCondition descending="1" ref="D4:D11"/>
  </sortState>
  <tableColumns count="3">
    <tableColumn id="1" name="Category" dataDxfId="311"/>
    <tableColumn id="2" name="Current" dataDxfId="310">
      <calculatedColumnFormula>TotalIncomeJan16-TotalExpensesJan16</calculatedColumnFormula>
    </tableColumn>
    <tableColumn id="4" name="Expected" dataDxfId="30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88.xml><?xml version="1.0" encoding="utf-8"?>
<table xmlns="http://schemas.openxmlformats.org/spreadsheetml/2006/main" id="85" name="ExpensesJan165263850627486" displayName="ExpensesJan165263850627486" ref="A4:C7" totalsRowShown="0" headerRowDxfId="308" dataDxfId="307" headerRowCellStyle="Normal">
  <autoFilter ref="A4:C7"/>
  <sortState ref="A5:D11">
    <sortCondition descending="1" ref="D4:D11"/>
  </sortState>
  <tableColumns count="3">
    <tableColumn id="1" name="Category" dataDxfId="306"/>
    <tableColumn id="2" name="Current" dataDxfId="305"/>
    <tableColumn id="4" name="Expected" dataDxfId="304"/>
  </tableColumns>
  <tableStyleInfo name="BudgetTable" showFirstColumn="0" showLastColumn="0" showRowStripes="1" showColumnStripes="0"/>
</table>
</file>

<file path=xl/tables/table89.xml><?xml version="1.0" encoding="utf-8"?>
<table xmlns="http://schemas.openxmlformats.org/spreadsheetml/2006/main" id="86" name="OTEFood3951637587" displayName="OTEFood3951637587" ref="A61:B62" totalsRowShown="0" headerRowDxfId="303" headerRowCellStyle="Normal">
  <autoFilter ref="A61:B62"/>
  <tableColumns count="2">
    <tableColumn id="1" name="Item"/>
    <tableColumn id="2" name="Amount" dataDxfId="302"/>
  </tableColumns>
  <tableStyleInfo name="BudgetTable" showFirstColumn="0" showLastColumn="0" showRowStripes="1" showColumnStripes="0"/>
</table>
</file>

<file path=xl/tables/table90.xml><?xml version="1.0" encoding="utf-8"?>
<table xmlns="http://schemas.openxmlformats.org/spreadsheetml/2006/main" id="87" name="PersonalCare4052647688" displayName="PersonalCare4052647688" ref="A67:B68" totalsRowShown="0" headerRowDxfId="301" headerRowCellStyle="Normal">
  <autoFilter ref="A67:B68"/>
  <tableColumns count="2">
    <tableColumn id="1" name="Item"/>
    <tableColumn id="2" name="Amount" dataDxfId="300"/>
  </tableColumns>
  <tableStyleInfo name="BudgetTable" showFirstColumn="0" showLastColumn="0" showRowStripes="1" showColumnStripes="0"/>
</table>
</file>

<file path=xl/tables/table91.xml><?xml version="1.0" encoding="utf-8"?>
<table xmlns="http://schemas.openxmlformats.org/spreadsheetml/2006/main" id="88" name="BillsTable294153657789" displayName="BillsTable294153657789" ref="A37:B43" totalsRowShown="0" headerRowDxfId="299" headerRowCellStyle="Normal">
  <autoFilter ref="A37:B43"/>
  <tableColumns count="2">
    <tableColumn id="1" name="Item"/>
    <tableColumn id="2" name="Amount" dataDxfId="298"/>
  </tableColumns>
  <tableStyleInfo name="BudgetTable" showFirstColumn="0" showLastColumn="0" showRowStripes="1" showColumnStripes="0"/>
</table>
</file>

<file path=xl/tables/table92.xml><?xml version="1.0" encoding="utf-8"?>
<table xmlns="http://schemas.openxmlformats.org/spreadsheetml/2006/main" id="89" name="Gas_304254667890" displayName="Gas_304254667890" ref="A49:B50" totalsRowShown="0" headerRowDxfId="297" headerRowCellStyle="Normal">
  <autoFilter ref="A49:B50"/>
  <tableColumns count="2">
    <tableColumn id="1" name="Item"/>
    <tableColumn id="2" name="Amount" dataDxfId="296"/>
  </tableColumns>
  <tableStyleInfo name="BudgetTable" showFirstColumn="0" showLastColumn="0" showRowStripes="1" showColumnStripes="0"/>
</table>
</file>

<file path=xl/tables/table93.xml><?xml version="1.0" encoding="utf-8"?>
<table xmlns="http://schemas.openxmlformats.org/spreadsheetml/2006/main" id="90" name="Groceries314355677991" displayName="Groceries314355677991" ref="A55:B56" totalsRowShown="0" headerRowDxfId="295" headerRowCellStyle="Normal">
  <autoFilter ref="A55:B56"/>
  <tableColumns count="2">
    <tableColumn id="1" name="Item"/>
    <tableColumn id="2" name="Amount" dataDxfId="294"/>
  </tableColumns>
  <tableStyleInfo name="BudgetTable" showFirstColumn="0" showLastColumn="0" showRowStripes="1" showColumnStripes="0"/>
</table>
</file>

<file path=xl/tables/table94.xml><?xml version="1.0" encoding="utf-8"?>
<table xmlns="http://schemas.openxmlformats.org/spreadsheetml/2006/main" id="91" name="Entertainment324456688092" displayName="Entertainment324456688092" ref="A73:B74" totalsRowShown="0" headerRowDxfId="293" headerRowCellStyle="Normal">
  <autoFilter ref="A73:B74"/>
  <tableColumns count="2">
    <tableColumn id="1" name="Item"/>
    <tableColumn id="2" name="Amount" dataDxfId="292"/>
  </tableColumns>
  <tableStyleInfo name="BudgetTable" showFirstColumn="0" showLastColumn="0" showRowStripes="1" showColumnStripes="0"/>
</table>
</file>

<file path=xl/tables/table95.xml><?xml version="1.0" encoding="utf-8"?>
<table xmlns="http://schemas.openxmlformats.org/spreadsheetml/2006/main" id="92" name="Income1334557698193" displayName="Income1334557698193" ref="A79:B80" totalsRowShown="0" headerRowDxfId="291" headerRowCellStyle="Normal">
  <autoFilter ref="A79:B80"/>
  <tableColumns count="2">
    <tableColumn id="1" name="Item"/>
    <tableColumn id="2" name="Amount" dataDxfId="290"/>
  </tableColumns>
  <tableStyleInfo name="BudgetTable" showFirstColumn="0" showLastColumn="0" showRowStripes="1" showColumnStripes="0"/>
</table>
</file>

<file path=xl/tables/table96.xml><?xml version="1.0" encoding="utf-8"?>
<table xmlns="http://schemas.openxmlformats.org/spreadsheetml/2006/main" id="93" name="Income2344658708294" displayName="Income2344658708294" ref="A85:B86" totalsRowShown="0" headerRowDxfId="289" headerRowCellStyle="Normal">
  <autoFilter ref="A85:B86"/>
  <tableColumns count="2">
    <tableColumn id="1" name="Item"/>
    <tableColumn id="2" name="Amount" dataDxfId="288"/>
  </tableColumns>
  <tableStyleInfo name="BudgetTable" showFirstColumn="0" showLastColumn="0" showRowStripes="1" showColumnStripes="0"/>
</table>
</file>

<file path=xl/tables/table97.xml><?xml version="1.0" encoding="utf-8"?>
<table xmlns="http://schemas.openxmlformats.org/spreadsheetml/2006/main" id="94" name="OverallExpenses354759718395" displayName="OverallExpenses354759718395" ref="A13:E19" totalsRowShown="0" headerRowDxfId="287" dataDxfId="286" headerRowCellStyle="Normal">
  <autoFilter ref="A13:E19"/>
  <sortState ref="A14:D20">
    <sortCondition descending="1" ref="D4:D11"/>
  </sortState>
  <tableColumns count="5">
    <tableColumn id="1" name="Category" dataDxfId="285">
      <calculatedColumnFormula>'Monthly Plan'!B19</calculatedColumnFormula>
    </tableColumn>
    <tableColumn id="2" name="Current" dataDxfId="284"/>
    <tableColumn id="4" name="Budget" dataDxfId="283">
      <calculatedColumnFormula>'Monthly Plan'!C19</calculatedColumnFormula>
    </tableColumn>
    <tableColumn id="5" name="Balance" dataDxfId="282">
      <calculatedColumnFormula>OverallExpenses354759718395[[#This Row],[Budget]]-OverallExpenses354759718395[[#This Row],[Current]]</calculatedColumnFormula>
    </tableColumn>
    <tableColumn id="3" name="_" dataDxfId="281">
      <calculatedColumnFormula>IF(OverallExpenses354759718395[[#This Row],[Balance]] &lt; 0,"OVER","")</calculatedColumnFormula>
    </tableColumn>
  </tableColumns>
  <tableStyleInfo name="BudgetTable" showFirstColumn="0" showLastColumn="0" showRowStripes="1" showColumnStripes="0"/>
</table>
</file>

<file path=xl/tables/table98.xml><?xml version="1.0" encoding="utf-8"?>
<table xmlns="http://schemas.openxmlformats.org/spreadsheetml/2006/main" id="95" name="OverallIncome364860728496" displayName="OverallIncome364860728496" ref="A24:C26" totalsRowShown="0" headerRowDxfId="280" dataDxfId="279" headerRowCellStyle="Normal">
  <autoFilter ref="A24:C26"/>
  <sortState ref="A25:D31">
    <sortCondition descending="1" ref="D4:D11"/>
  </sortState>
  <tableColumns count="3">
    <tableColumn id="1" name="Category" dataDxfId="278"/>
    <tableColumn id="2" name="Current" dataDxfId="277"/>
    <tableColumn id="4" name="Expected" dataDxfId="27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99.xml><?xml version="1.0" encoding="utf-8"?>
<table xmlns="http://schemas.openxmlformats.org/spreadsheetml/2006/main" id="96" name="Savings374961738597" displayName="Savings374961738597" ref="A31:C32" totalsRowShown="0" headerRowDxfId="275" dataDxfId="274" headerRowCellStyle="Normal">
  <autoFilter ref="A31:C32"/>
  <sortState ref="A32:D38">
    <sortCondition descending="1" ref="D4:D11"/>
  </sortState>
  <tableColumns count="3">
    <tableColumn id="1" name="Category" dataDxfId="273"/>
    <tableColumn id="2" name="Current" dataDxfId="272">
      <calculatedColumnFormula>TotalIncomeJan16-TotalExpensesJan16</calculatedColumnFormula>
    </tableColumn>
    <tableColumn id="4" name="Expected" dataDxfId="27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00.xml><?xml version="1.0" encoding="utf-8"?>
<table xmlns="http://schemas.openxmlformats.org/spreadsheetml/2006/main" id="97" name="ExpensesJan16526385062748698" displayName="ExpensesJan16526385062748698" ref="A4:C7" totalsRowShown="0" headerRowDxfId="270" dataDxfId="269" headerRowCellStyle="Normal">
  <autoFilter ref="A4:C7"/>
  <sortState ref="A5:D11">
    <sortCondition descending="1" ref="D4:D11"/>
  </sortState>
  <tableColumns count="3">
    <tableColumn id="1" name="Category" dataDxfId="268"/>
    <tableColumn id="2" name="Current" dataDxfId="267"/>
    <tableColumn id="4" name="Expected" dataDxfId="266"/>
  </tableColumns>
  <tableStyleInfo name="BudgetTable" showFirstColumn="0" showLastColumn="0" showRowStripes="1" showColumnStripes="0"/>
</table>
</file>

<file path=xl/tables/table101.xml><?xml version="1.0" encoding="utf-8"?>
<table xmlns="http://schemas.openxmlformats.org/spreadsheetml/2006/main" id="98" name="OTEFood395163758799" displayName="OTEFood395163758799" ref="A61:B62" totalsRowShown="0" headerRowDxfId="265" headerRowCellStyle="Normal">
  <autoFilter ref="A61:B62"/>
  <tableColumns count="2">
    <tableColumn id="1" name="Item"/>
    <tableColumn id="2" name="Amount" dataDxfId="264"/>
  </tableColumns>
  <tableStyleInfo name="BudgetTable" showFirstColumn="0" showLastColumn="0" showRowStripes="1" showColumnStripes="0"/>
</table>
</file>

<file path=xl/tables/table102.xml><?xml version="1.0" encoding="utf-8"?>
<table xmlns="http://schemas.openxmlformats.org/spreadsheetml/2006/main" id="99" name="PersonalCare4052647688100" displayName="PersonalCare4052647688100" ref="A67:B68" totalsRowShown="0" headerRowDxfId="263" headerRowCellStyle="Normal">
  <autoFilter ref="A67:B68"/>
  <tableColumns count="2">
    <tableColumn id="1" name="Item"/>
    <tableColumn id="2" name="Amount" dataDxfId="262"/>
  </tableColumns>
  <tableStyleInfo name="BudgetTable" showFirstColumn="0" showLastColumn="0" showRowStripes="1" showColumnStripes="0"/>
</table>
</file>

<file path=xl/tables/table103.xml><?xml version="1.0" encoding="utf-8"?>
<table xmlns="http://schemas.openxmlformats.org/spreadsheetml/2006/main" id="100" name="BillsTable294153657789101" displayName="BillsTable294153657789101" ref="A37:B43" totalsRowShown="0" headerRowDxfId="261" headerRowCellStyle="Normal">
  <autoFilter ref="A37:B43"/>
  <tableColumns count="2">
    <tableColumn id="1" name="Item"/>
    <tableColumn id="2" name="Amount" dataDxfId="260"/>
  </tableColumns>
  <tableStyleInfo name="BudgetTable" showFirstColumn="0" showLastColumn="0" showRowStripes="1" showColumnStripes="0"/>
</table>
</file>

<file path=xl/tables/table104.xml><?xml version="1.0" encoding="utf-8"?>
<table xmlns="http://schemas.openxmlformats.org/spreadsheetml/2006/main" id="101" name="Gas_304254667890102" displayName="Gas_304254667890102" ref="A49:B50" totalsRowShown="0" headerRowDxfId="259" headerRowCellStyle="Normal">
  <autoFilter ref="A49:B50"/>
  <tableColumns count="2">
    <tableColumn id="1" name="Item"/>
    <tableColumn id="2" name="Amount" dataDxfId="258"/>
  </tableColumns>
  <tableStyleInfo name="BudgetTable" showFirstColumn="0" showLastColumn="0" showRowStripes="1" showColumnStripes="0"/>
</table>
</file>

<file path=xl/tables/table105.xml><?xml version="1.0" encoding="utf-8"?>
<table xmlns="http://schemas.openxmlformats.org/spreadsheetml/2006/main" id="102" name="Groceries314355677991103" displayName="Groceries314355677991103" ref="A55:B56" totalsRowShown="0" headerRowDxfId="257" headerRowCellStyle="Normal">
  <autoFilter ref="A55:B56"/>
  <tableColumns count="2">
    <tableColumn id="1" name="Item"/>
    <tableColumn id="2" name="Amount" dataDxfId="256"/>
  </tableColumns>
  <tableStyleInfo name="BudgetTable" showFirstColumn="0" showLastColumn="0" showRowStripes="1" showColumnStripes="0"/>
</table>
</file>

<file path=xl/tables/table106.xml><?xml version="1.0" encoding="utf-8"?>
<table xmlns="http://schemas.openxmlformats.org/spreadsheetml/2006/main" id="103" name="Entertainment324456688092104" displayName="Entertainment324456688092104" ref="A73:B74" totalsRowShown="0" headerRowDxfId="255" headerRowCellStyle="Normal">
  <autoFilter ref="A73:B74"/>
  <tableColumns count="2">
    <tableColumn id="1" name="Item"/>
    <tableColumn id="2" name="Amount" dataDxfId="254"/>
  </tableColumns>
  <tableStyleInfo name="BudgetTable" showFirstColumn="0" showLastColumn="0" showRowStripes="1" showColumnStripes="0"/>
</table>
</file>

<file path=xl/tables/table107.xml><?xml version="1.0" encoding="utf-8"?>
<table xmlns="http://schemas.openxmlformats.org/spreadsheetml/2006/main" id="104" name="Income1334557698193105" displayName="Income1334557698193105" ref="A79:B80" totalsRowShown="0" headerRowDxfId="253" headerRowCellStyle="Normal">
  <autoFilter ref="A79:B80"/>
  <tableColumns count="2">
    <tableColumn id="1" name="Item"/>
    <tableColumn id="2" name="Amount" dataDxfId="252"/>
  </tableColumns>
  <tableStyleInfo name="BudgetTable" showFirstColumn="0" showLastColumn="0" showRowStripes="1" showColumnStripes="0"/>
</table>
</file>

<file path=xl/tables/table108.xml><?xml version="1.0" encoding="utf-8"?>
<table xmlns="http://schemas.openxmlformats.org/spreadsheetml/2006/main" id="105" name="Income2344658708294106" displayName="Income2344658708294106" ref="A85:B86" totalsRowShown="0" headerRowDxfId="251" headerRowCellStyle="Normal">
  <autoFilter ref="A85:B86"/>
  <tableColumns count="2">
    <tableColumn id="1" name="Item"/>
    <tableColumn id="2" name="Amount" dataDxfId="250"/>
  </tableColumns>
  <tableStyleInfo name="BudgetTable" showFirstColumn="0" showLastColumn="0" showRowStripes="1" showColumnStripes="0"/>
</table>
</file>

<file path=xl/tables/table109.xml><?xml version="1.0" encoding="utf-8"?>
<table xmlns="http://schemas.openxmlformats.org/spreadsheetml/2006/main" id="106" name="OverallExpenses354759718395107" displayName="OverallExpenses354759718395107" ref="A13:E19" totalsRowShown="0" headerRowDxfId="249" dataDxfId="248" headerRowCellStyle="Normal">
  <autoFilter ref="A13:E19"/>
  <sortState ref="A14:D20">
    <sortCondition descending="1" ref="D4:D11"/>
  </sortState>
  <tableColumns count="5">
    <tableColumn id="1" name="Category" dataDxfId="247">
      <calculatedColumnFormula>'Monthly Plan'!B19</calculatedColumnFormula>
    </tableColumn>
    <tableColumn id="2" name="Current" dataDxfId="246"/>
    <tableColumn id="4" name="Budget" dataDxfId="245">
      <calculatedColumnFormula>'Monthly Plan'!C19</calculatedColumnFormula>
    </tableColumn>
    <tableColumn id="5" name="Balance" dataDxfId="244">
      <calculatedColumnFormula>OverallExpenses354759718395107[[#This Row],[Budget]]-OverallExpenses354759718395107[[#This Row],[Current]]</calculatedColumnFormula>
    </tableColumn>
    <tableColumn id="3" name="_" dataDxfId="243">
      <calculatedColumnFormula>IF(OverallExpenses354759718395107[[#This Row],[Balance]] &lt; 0,"OVER","")</calculatedColumnFormula>
    </tableColumn>
  </tableColumns>
  <tableStyleInfo name="BudgetTable" showFirstColumn="0" showLastColumn="0" showRowStripes="1" showColumnStripes="0"/>
</table>
</file>

<file path=xl/tables/table110.xml><?xml version="1.0" encoding="utf-8"?>
<table xmlns="http://schemas.openxmlformats.org/spreadsheetml/2006/main" id="107" name="OverallIncome364860728496108" displayName="OverallIncome364860728496108" ref="A24:C26" totalsRowShown="0" headerRowDxfId="242" dataDxfId="241" headerRowCellStyle="Normal">
  <autoFilter ref="A24:C26"/>
  <sortState ref="A25:D31">
    <sortCondition descending="1" ref="D4:D11"/>
  </sortState>
  <tableColumns count="3">
    <tableColumn id="1" name="Category" dataDxfId="240"/>
    <tableColumn id="2" name="Current" dataDxfId="239"/>
    <tableColumn id="4" name="Expected" dataDxfId="23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11.xml><?xml version="1.0" encoding="utf-8"?>
<table xmlns="http://schemas.openxmlformats.org/spreadsheetml/2006/main" id="108" name="Savings374961738597109" displayName="Savings374961738597109" ref="A31:C32" totalsRowShown="0" headerRowDxfId="237" dataDxfId="236" headerRowCellStyle="Normal">
  <autoFilter ref="A31:C32"/>
  <sortState ref="A32:D38">
    <sortCondition descending="1" ref="D4:D11"/>
  </sortState>
  <tableColumns count="3">
    <tableColumn id="1" name="Category" dataDxfId="235"/>
    <tableColumn id="2" name="Current" dataDxfId="234">
      <calculatedColumnFormula>TotalIncomeJan16-TotalExpensesJan16</calculatedColumnFormula>
    </tableColumn>
    <tableColumn id="4" name="Expected" dataDxfId="23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12.xml><?xml version="1.0" encoding="utf-8"?>
<table xmlns="http://schemas.openxmlformats.org/spreadsheetml/2006/main" id="109" name="ExpensesJan16526385062748698110" displayName="ExpensesJan16526385062748698110" ref="A4:C7" totalsRowShown="0" headerRowDxfId="232" dataDxfId="231" headerRowCellStyle="Normal">
  <autoFilter ref="A4:C7"/>
  <sortState ref="A5:D11">
    <sortCondition descending="1" ref="D4:D11"/>
  </sortState>
  <tableColumns count="3">
    <tableColumn id="1" name="Category" dataDxfId="230"/>
    <tableColumn id="2" name="Current" dataDxfId="229"/>
    <tableColumn id="4" name="Expected" dataDxfId="228"/>
  </tableColumns>
  <tableStyleInfo name="BudgetTable" showFirstColumn="0" showLastColumn="0" showRowStripes="1" showColumnStripes="0"/>
</table>
</file>

<file path=xl/tables/table113.xml><?xml version="1.0" encoding="utf-8"?>
<table xmlns="http://schemas.openxmlformats.org/spreadsheetml/2006/main" id="110" name="OTEFood395163758799111" displayName="OTEFood395163758799111" ref="A61:B62" totalsRowShown="0" headerRowDxfId="227" headerRowCellStyle="Normal">
  <autoFilter ref="A61:B62"/>
  <tableColumns count="2">
    <tableColumn id="1" name="Item"/>
    <tableColumn id="2" name="Amount" dataDxfId="226"/>
  </tableColumns>
  <tableStyleInfo name="BudgetTable" showFirstColumn="0" showLastColumn="0" showRowStripes="1" showColumnStripes="0"/>
</table>
</file>

<file path=xl/tables/table114.xml><?xml version="1.0" encoding="utf-8"?>
<table xmlns="http://schemas.openxmlformats.org/spreadsheetml/2006/main" id="111" name="PersonalCare4052647688100112" displayName="PersonalCare4052647688100112" ref="A67:B68" totalsRowShown="0" headerRowDxfId="225" headerRowCellStyle="Normal">
  <autoFilter ref="A67:B68"/>
  <tableColumns count="2">
    <tableColumn id="1" name="Item"/>
    <tableColumn id="2" name="Amount" dataDxfId="224"/>
  </tableColumns>
  <tableStyleInfo name="BudgetTable" showFirstColumn="0" showLastColumn="0" showRowStripes="1" showColumnStripes="0"/>
</table>
</file>

<file path=xl/tables/table115.xml><?xml version="1.0" encoding="utf-8"?>
<table xmlns="http://schemas.openxmlformats.org/spreadsheetml/2006/main" id="112" name="BillsTable294153657789101113" displayName="BillsTable294153657789101113" ref="A37:B43" totalsRowShown="0" headerRowDxfId="223" headerRowCellStyle="Normal">
  <autoFilter ref="A37:B43"/>
  <tableColumns count="2">
    <tableColumn id="1" name="Item"/>
    <tableColumn id="2" name="Amount" dataDxfId="222"/>
  </tableColumns>
  <tableStyleInfo name="BudgetTable" showFirstColumn="0" showLastColumn="0" showRowStripes="1" showColumnStripes="0"/>
</table>
</file>

<file path=xl/tables/table116.xml><?xml version="1.0" encoding="utf-8"?>
<table xmlns="http://schemas.openxmlformats.org/spreadsheetml/2006/main" id="113" name="Gas_304254667890102114" displayName="Gas_304254667890102114" ref="A49:B50" totalsRowShown="0" headerRowDxfId="221" headerRowCellStyle="Normal">
  <autoFilter ref="A49:B50"/>
  <tableColumns count="2">
    <tableColumn id="1" name="Item"/>
    <tableColumn id="2" name="Amount" dataDxfId="220"/>
  </tableColumns>
  <tableStyleInfo name="BudgetTable" showFirstColumn="0" showLastColumn="0" showRowStripes="1" showColumnStripes="0"/>
</table>
</file>

<file path=xl/tables/table117.xml><?xml version="1.0" encoding="utf-8"?>
<table xmlns="http://schemas.openxmlformats.org/spreadsheetml/2006/main" id="114" name="Groceries314355677991103115" displayName="Groceries314355677991103115" ref="A55:B56" totalsRowShown="0" headerRowDxfId="219" headerRowCellStyle="Normal">
  <autoFilter ref="A55:B56"/>
  <tableColumns count="2">
    <tableColumn id="1" name="Item"/>
    <tableColumn id="2" name="Amount" dataDxfId="218"/>
  </tableColumns>
  <tableStyleInfo name="BudgetTable" showFirstColumn="0" showLastColumn="0" showRowStripes="1" showColumnStripes="0"/>
</table>
</file>

<file path=xl/tables/table118.xml><?xml version="1.0" encoding="utf-8"?>
<table xmlns="http://schemas.openxmlformats.org/spreadsheetml/2006/main" id="115" name="Entertainment324456688092104116" displayName="Entertainment324456688092104116" ref="A73:B74" totalsRowShown="0" headerRowDxfId="217" headerRowCellStyle="Normal">
  <autoFilter ref="A73:B74"/>
  <tableColumns count="2">
    <tableColumn id="1" name="Item"/>
    <tableColumn id="2" name="Amount" dataDxfId="216"/>
  </tableColumns>
  <tableStyleInfo name="BudgetTable" showFirstColumn="0" showLastColumn="0" showRowStripes="1" showColumnStripes="0"/>
</table>
</file>

<file path=xl/tables/table119.xml><?xml version="1.0" encoding="utf-8"?>
<table xmlns="http://schemas.openxmlformats.org/spreadsheetml/2006/main" id="116" name="Income1334557698193105117" displayName="Income1334557698193105117" ref="A79:B80" totalsRowShown="0" headerRowDxfId="215" headerRowCellStyle="Normal">
  <autoFilter ref="A79:B80"/>
  <tableColumns count="2">
    <tableColumn id="1" name="Item"/>
    <tableColumn id="2" name="Amount" dataDxfId="214"/>
  </tableColumns>
  <tableStyleInfo name="BudgetTable" showFirstColumn="0" showLastColumn="0" showRowStripes="1" showColumnStripes="0"/>
</table>
</file>

<file path=xl/tables/table120.xml><?xml version="1.0" encoding="utf-8"?>
<table xmlns="http://schemas.openxmlformats.org/spreadsheetml/2006/main" id="117" name="Income2344658708294106118" displayName="Income2344658708294106118" ref="A85:B86" totalsRowShown="0" headerRowDxfId="213" headerRowCellStyle="Normal">
  <autoFilter ref="A85:B86"/>
  <tableColumns count="2">
    <tableColumn id="1" name="Item"/>
    <tableColumn id="2" name="Amount" dataDxfId="212"/>
  </tableColumns>
  <tableStyleInfo name="BudgetTable" showFirstColumn="0" showLastColumn="0" showRowStripes="1" showColumnStripes="0"/>
</table>
</file>

<file path=xl/tables/table121.xml><?xml version="1.0" encoding="utf-8"?>
<table xmlns="http://schemas.openxmlformats.org/spreadsheetml/2006/main" id="118" name="OverallExpenses354759718395107119" displayName="OverallExpenses354759718395107119" ref="A13:E19" totalsRowShown="0" headerRowDxfId="211" dataDxfId="210" headerRowCellStyle="Normal">
  <autoFilter ref="A13:E19"/>
  <sortState ref="A14:D20">
    <sortCondition descending="1" ref="D4:D11"/>
  </sortState>
  <tableColumns count="5">
    <tableColumn id="1" name="Category" dataDxfId="209">
      <calculatedColumnFormula>'Monthly Plan'!B19</calculatedColumnFormula>
    </tableColumn>
    <tableColumn id="2" name="Current" dataDxfId="208"/>
    <tableColumn id="4" name="Budget" dataDxfId="207">
      <calculatedColumnFormula>'Monthly Plan'!C19</calculatedColumnFormula>
    </tableColumn>
    <tableColumn id="5" name="Balance" dataDxfId="206">
      <calculatedColumnFormula>OverallExpenses354759718395107119[[#This Row],[Budget]]-OverallExpenses354759718395107119[[#This Row],[Current]]</calculatedColumnFormula>
    </tableColumn>
    <tableColumn id="3" name="_" dataDxfId="205">
      <calculatedColumnFormula>IF(OverallExpenses354759718395107119[[#This Row],[Balance]] &lt; 0,"OVER","")</calculatedColumnFormula>
    </tableColumn>
  </tableColumns>
  <tableStyleInfo name="BudgetTable" showFirstColumn="0" showLastColumn="0" showRowStripes="1" showColumnStripes="0"/>
</table>
</file>

<file path=xl/tables/table122.xml><?xml version="1.0" encoding="utf-8"?>
<table xmlns="http://schemas.openxmlformats.org/spreadsheetml/2006/main" id="119" name="OverallIncome364860728496108120" displayName="OverallIncome364860728496108120" ref="A24:C26" totalsRowShown="0" headerRowDxfId="204" dataDxfId="203" headerRowCellStyle="Normal">
  <autoFilter ref="A24:C26"/>
  <sortState ref="A25:D31">
    <sortCondition descending="1" ref="D4:D11"/>
  </sortState>
  <tableColumns count="3">
    <tableColumn id="1" name="Category" dataDxfId="202"/>
    <tableColumn id="2" name="Current" dataDxfId="201"/>
    <tableColumn id="4" name="Expected" dataDxfId="20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23.xml><?xml version="1.0" encoding="utf-8"?>
<table xmlns="http://schemas.openxmlformats.org/spreadsheetml/2006/main" id="120" name="Savings374961738597109121" displayName="Savings374961738597109121" ref="A31:C32" totalsRowShown="0" headerRowDxfId="199" dataDxfId="198" headerRowCellStyle="Normal">
  <autoFilter ref="A31:C32"/>
  <sortState ref="A32:D38">
    <sortCondition descending="1" ref="D4:D11"/>
  </sortState>
  <tableColumns count="3">
    <tableColumn id="1" name="Category" dataDxfId="197"/>
    <tableColumn id="2" name="Current" dataDxfId="196">
      <calculatedColumnFormula>TotalIncomeJan16-TotalExpensesJan16</calculatedColumnFormula>
    </tableColumn>
    <tableColumn id="4" name="Expected" dataDxfId="19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24.xml><?xml version="1.0" encoding="utf-8"?>
<table xmlns="http://schemas.openxmlformats.org/spreadsheetml/2006/main" id="121" name="ExpensesJan16526385062748698110122" displayName="ExpensesJan16526385062748698110122" ref="A4:C7" totalsRowShown="0" headerRowDxfId="194" dataDxfId="193" headerRowCellStyle="Normal">
  <autoFilter ref="A4:C7"/>
  <sortState ref="A5:D11">
    <sortCondition descending="1" ref="D4:D11"/>
  </sortState>
  <tableColumns count="3">
    <tableColumn id="1" name="Category" dataDxfId="192"/>
    <tableColumn id="2" name="Current" dataDxfId="191"/>
    <tableColumn id="4" name="Expected" dataDxfId="190"/>
  </tableColumns>
  <tableStyleInfo name="BudgetTable" showFirstColumn="0" showLastColumn="0" showRowStripes="1" showColumnStripes="0"/>
</table>
</file>

<file path=xl/tables/table125.xml><?xml version="1.0" encoding="utf-8"?>
<table xmlns="http://schemas.openxmlformats.org/spreadsheetml/2006/main" id="122" name="OTEFood395163758799111123" displayName="OTEFood395163758799111123" ref="A61:B62" totalsRowShown="0" headerRowDxfId="189" headerRowCellStyle="Normal">
  <autoFilter ref="A61:B62"/>
  <tableColumns count="2">
    <tableColumn id="1" name="Item"/>
    <tableColumn id="2" name="Amount" dataDxfId="188"/>
  </tableColumns>
  <tableStyleInfo name="BudgetTable" showFirstColumn="0" showLastColumn="0" showRowStripes="1" showColumnStripes="0"/>
</table>
</file>

<file path=xl/tables/table126.xml><?xml version="1.0" encoding="utf-8"?>
<table xmlns="http://schemas.openxmlformats.org/spreadsheetml/2006/main" id="123" name="PersonalCare4052647688100112124" displayName="PersonalCare4052647688100112124" ref="A67:B68" totalsRowShown="0" headerRowDxfId="187" headerRowCellStyle="Normal">
  <autoFilter ref="A67:B68"/>
  <tableColumns count="2">
    <tableColumn id="1" name="Item"/>
    <tableColumn id="2" name="Amount" dataDxfId="186"/>
  </tableColumns>
  <tableStyleInfo name="BudgetTable" showFirstColumn="0" showLastColumn="0" showRowStripes="1" showColumnStripes="0"/>
</table>
</file>

<file path=xl/tables/table127.xml><?xml version="1.0" encoding="utf-8"?>
<table xmlns="http://schemas.openxmlformats.org/spreadsheetml/2006/main" id="124" name="BillsTable294153657789101113125" displayName="BillsTable294153657789101113125" ref="A37:B43" totalsRowShown="0" headerRowDxfId="185" headerRowCellStyle="Normal">
  <autoFilter ref="A37:B43"/>
  <tableColumns count="2">
    <tableColumn id="1" name="Item"/>
    <tableColumn id="2" name="Amount" dataDxfId="184"/>
  </tableColumns>
  <tableStyleInfo name="BudgetTable" showFirstColumn="0" showLastColumn="0" showRowStripes="1" showColumnStripes="0"/>
</table>
</file>

<file path=xl/tables/table128.xml><?xml version="1.0" encoding="utf-8"?>
<table xmlns="http://schemas.openxmlformats.org/spreadsheetml/2006/main" id="125" name="Gas_304254667890102114126" displayName="Gas_304254667890102114126" ref="A49:B50" totalsRowShown="0" headerRowDxfId="183" headerRowCellStyle="Normal">
  <autoFilter ref="A49:B50"/>
  <tableColumns count="2">
    <tableColumn id="1" name="Item"/>
    <tableColumn id="2" name="Amount" dataDxfId="182"/>
  </tableColumns>
  <tableStyleInfo name="BudgetTable" showFirstColumn="0" showLastColumn="0" showRowStripes="1" showColumnStripes="0"/>
</table>
</file>

<file path=xl/tables/table129.xml><?xml version="1.0" encoding="utf-8"?>
<table xmlns="http://schemas.openxmlformats.org/spreadsheetml/2006/main" id="126" name="Groceries314355677991103115127" displayName="Groceries314355677991103115127" ref="A55:B56" totalsRowShown="0" headerRowDxfId="181" headerRowCellStyle="Normal">
  <autoFilter ref="A55:B56"/>
  <tableColumns count="2">
    <tableColumn id="1" name="Item"/>
    <tableColumn id="2" name="Amount" dataDxfId="180"/>
  </tableColumns>
  <tableStyleInfo name="BudgetTable" showFirstColumn="0" showLastColumn="0" showRowStripes="1" showColumnStripes="0"/>
</table>
</file>

<file path=xl/tables/table130.xml><?xml version="1.0" encoding="utf-8"?>
<table xmlns="http://schemas.openxmlformats.org/spreadsheetml/2006/main" id="127" name="Entertainment324456688092104116128" displayName="Entertainment324456688092104116128" ref="A73:B74" totalsRowShown="0" headerRowDxfId="179" headerRowCellStyle="Normal">
  <autoFilter ref="A73:B74"/>
  <tableColumns count="2">
    <tableColumn id="1" name="Item"/>
    <tableColumn id="2" name="Amount" dataDxfId="178"/>
  </tableColumns>
  <tableStyleInfo name="BudgetTable" showFirstColumn="0" showLastColumn="0" showRowStripes="1" showColumnStripes="0"/>
</table>
</file>

<file path=xl/tables/table131.xml><?xml version="1.0" encoding="utf-8"?>
<table xmlns="http://schemas.openxmlformats.org/spreadsheetml/2006/main" id="128" name="Income1334557698193105117129" displayName="Income1334557698193105117129" ref="A79:B80" totalsRowShown="0" headerRowDxfId="177" headerRowCellStyle="Normal">
  <autoFilter ref="A79:B80"/>
  <tableColumns count="2">
    <tableColumn id="1" name="Item"/>
    <tableColumn id="2" name="Amount" dataDxfId="176"/>
  </tableColumns>
  <tableStyleInfo name="BudgetTable" showFirstColumn="0" showLastColumn="0" showRowStripes="1" showColumnStripes="0"/>
</table>
</file>

<file path=xl/tables/table132.xml><?xml version="1.0" encoding="utf-8"?>
<table xmlns="http://schemas.openxmlformats.org/spreadsheetml/2006/main" id="129" name="Income2344658708294106118130" displayName="Income2344658708294106118130" ref="A85:B86" totalsRowShown="0" headerRowDxfId="175" headerRowCellStyle="Normal">
  <autoFilter ref="A85:B86"/>
  <tableColumns count="2">
    <tableColumn id="1" name="Item"/>
    <tableColumn id="2" name="Amount" dataDxfId="174"/>
  </tableColumns>
  <tableStyleInfo name="BudgetTable" showFirstColumn="0" showLastColumn="0" showRowStripes="1" showColumnStripes="0"/>
</table>
</file>

<file path=xl/tables/table133.xml><?xml version="1.0" encoding="utf-8"?>
<table xmlns="http://schemas.openxmlformats.org/spreadsheetml/2006/main" id="130" name="OverallExpenses354759718395107119131" displayName="OverallExpenses354759718395107119131" ref="A13:E19" totalsRowShown="0" headerRowDxfId="173" dataDxfId="172" headerRowCellStyle="Normal">
  <autoFilter ref="A13:E19"/>
  <sortState ref="A14:D20">
    <sortCondition descending="1" ref="D4:D11"/>
  </sortState>
  <tableColumns count="5">
    <tableColumn id="1" name="Category" dataDxfId="171">
      <calculatedColumnFormula>'Monthly Plan'!B19</calculatedColumnFormula>
    </tableColumn>
    <tableColumn id="2" name="Current" dataDxfId="170"/>
    <tableColumn id="4" name="Budget" dataDxfId="169">
      <calculatedColumnFormula>'Monthly Plan'!C19</calculatedColumnFormula>
    </tableColumn>
    <tableColumn id="5" name="Balance" dataDxfId="168">
      <calculatedColumnFormula>OverallExpenses354759718395107119131[[#This Row],[Budget]]-OverallExpenses354759718395107119131[[#This Row],[Current]]</calculatedColumnFormula>
    </tableColumn>
    <tableColumn id="3" name="_" dataDxfId="167">
      <calculatedColumnFormula>IF(OverallExpenses354759718395107119131[[#This Row],[Balance]] &lt; 0,"OVER","")</calculatedColumnFormula>
    </tableColumn>
  </tableColumns>
  <tableStyleInfo name="BudgetTable" showFirstColumn="0" showLastColumn="0" showRowStripes="1" showColumnStripes="0"/>
</table>
</file>

<file path=xl/tables/table134.xml><?xml version="1.0" encoding="utf-8"?>
<table xmlns="http://schemas.openxmlformats.org/spreadsheetml/2006/main" id="131" name="OverallIncome364860728496108120132" displayName="OverallIncome364860728496108120132" ref="A24:C26" totalsRowShown="0" headerRowDxfId="166" dataDxfId="165" headerRowCellStyle="Normal">
  <autoFilter ref="A24:C26"/>
  <sortState ref="A25:D31">
    <sortCondition descending="1" ref="D4:D11"/>
  </sortState>
  <tableColumns count="3">
    <tableColumn id="1" name="Category" dataDxfId="164"/>
    <tableColumn id="2" name="Current" dataDxfId="163"/>
    <tableColumn id="4" name="Expected" dataDxfId="16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35.xml><?xml version="1.0" encoding="utf-8"?>
<table xmlns="http://schemas.openxmlformats.org/spreadsheetml/2006/main" id="132" name="Savings374961738597109121133" displayName="Savings374961738597109121133" ref="A31:C32" totalsRowShown="0" headerRowDxfId="161" dataDxfId="160" headerRowCellStyle="Normal">
  <autoFilter ref="A31:C32"/>
  <sortState ref="A32:D38">
    <sortCondition descending="1" ref="D4:D11"/>
  </sortState>
  <tableColumns count="3">
    <tableColumn id="1" name="Category" dataDxfId="159"/>
    <tableColumn id="2" name="Current" dataDxfId="158">
      <calculatedColumnFormula>TotalIncomeJan16-TotalExpensesJan16</calculatedColumnFormula>
    </tableColumn>
    <tableColumn id="4" name="Expected" dataDxfId="15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36.xml><?xml version="1.0" encoding="utf-8"?>
<table xmlns="http://schemas.openxmlformats.org/spreadsheetml/2006/main" id="133" name="ExpensesJan16526385062748698110122134" displayName="ExpensesJan16526385062748698110122134" ref="A4:C7" totalsRowShown="0" headerRowDxfId="156" dataDxfId="155" headerRowCellStyle="Normal">
  <autoFilter ref="A4:C7"/>
  <sortState ref="A5:D11">
    <sortCondition descending="1" ref="D4:D11"/>
  </sortState>
  <tableColumns count="3">
    <tableColumn id="1" name="Category" dataDxfId="154"/>
    <tableColumn id="2" name="Current" dataDxfId="153"/>
    <tableColumn id="4" name="Expected" dataDxfId="152"/>
  </tableColumns>
  <tableStyleInfo name="BudgetTable" showFirstColumn="0" showLastColumn="0" showRowStripes="1" showColumnStripes="0"/>
</table>
</file>

<file path=xl/tables/table137.xml><?xml version="1.0" encoding="utf-8"?>
<table xmlns="http://schemas.openxmlformats.org/spreadsheetml/2006/main" id="134" name="OTEFood395163758799111123135" displayName="OTEFood395163758799111123135" ref="A61:B62" totalsRowShown="0" headerRowDxfId="151" headerRowCellStyle="Normal">
  <autoFilter ref="A61:B62"/>
  <tableColumns count="2">
    <tableColumn id="1" name="Item"/>
    <tableColumn id="2" name="Amount" dataDxfId="150"/>
  </tableColumns>
  <tableStyleInfo name="BudgetTable" showFirstColumn="0" showLastColumn="0" showRowStripes="1" showColumnStripes="0"/>
</table>
</file>

<file path=xl/tables/table138.xml><?xml version="1.0" encoding="utf-8"?>
<table xmlns="http://schemas.openxmlformats.org/spreadsheetml/2006/main" id="135" name="PersonalCare4052647688100112124136" displayName="PersonalCare4052647688100112124136" ref="A67:B68" totalsRowShown="0" headerRowDxfId="149" headerRowCellStyle="Normal">
  <autoFilter ref="A67:B68"/>
  <tableColumns count="2">
    <tableColumn id="1" name="Item"/>
    <tableColumn id="2" name="Amount" dataDxfId="148"/>
  </tableColumns>
  <tableStyleInfo name="BudgetTable" showFirstColumn="0" showLastColumn="0" showRowStripes="1" showColumnStripes="0"/>
</table>
</file>

<file path=xl/tables/table139.xml><?xml version="1.0" encoding="utf-8"?>
<table xmlns="http://schemas.openxmlformats.org/spreadsheetml/2006/main" id="136" name="BillsTable294153657789101113125137" displayName="BillsTable294153657789101113125137" ref="A37:B43" totalsRowShown="0" headerRowDxfId="147" headerRowCellStyle="Normal">
  <autoFilter ref="A37:B43"/>
  <tableColumns count="2">
    <tableColumn id="1" name="Item"/>
    <tableColumn id="2" name="Amount" dataDxfId="146"/>
  </tableColumns>
  <tableStyleInfo name="BudgetTable" showFirstColumn="0" showLastColumn="0" showRowStripes="1" showColumnStripes="0"/>
</table>
</file>

<file path=xl/tables/table140.xml><?xml version="1.0" encoding="utf-8"?>
<table xmlns="http://schemas.openxmlformats.org/spreadsheetml/2006/main" id="137" name="Gas_304254667890102114126138" displayName="Gas_304254667890102114126138" ref="A49:B50" totalsRowShown="0" headerRowDxfId="145" headerRowCellStyle="Normal">
  <autoFilter ref="A49:B50"/>
  <tableColumns count="2">
    <tableColumn id="1" name="Item"/>
    <tableColumn id="2" name="Amount" dataDxfId="144"/>
  </tableColumns>
  <tableStyleInfo name="BudgetTable" showFirstColumn="0" showLastColumn="0" showRowStripes="1" showColumnStripes="0"/>
</table>
</file>

<file path=xl/tables/table141.xml><?xml version="1.0" encoding="utf-8"?>
<table xmlns="http://schemas.openxmlformats.org/spreadsheetml/2006/main" id="138" name="Groceries314355677991103115127139" displayName="Groceries314355677991103115127139" ref="A55:B56" totalsRowShown="0" headerRowDxfId="143" headerRowCellStyle="Normal">
  <autoFilter ref="A55:B56"/>
  <tableColumns count="2">
    <tableColumn id="1" name="Item"/>
    <tableColumn id="2" name="Amount" dataDxfId="142"/>
  </tableColumns>
  <tableStyleInfo name="BudgetTable" showFirstColumn="0" showLastColumn="0" showRowStripes="1" showColumnStripes="0"/>
</table>
</file>

<file path=xl/tables/table142.xml><?xml version="1.0" encoding="utf-8"?>
<table xmlns="http://schemas.openxmlformats.org/spreadsheetml/2006/main" id="139" name="Entertainment324456688092104116128140" displayName="Entertainment324456688092104116128140" ref="A73:B74" totalsRowShown="0" headerRowDxfId="141" headerRowCellStyle="Normal">
  <autoFilter ref="A73:B74"/>
  <tableColumns count="2">
    <tableColumn id="1" name="Item"/>
    <tableColumn id="2" name="Amount" dataDxfId="140"/>
  </tableColumns>
  <tableStyleInfo name="BudgetTable" showFirstColumn="0" showLastColumn="0" showRowStripes="1" showColumnStripes="0"/>
</table>
</file>

<file path=xl/tables/table143.xml><?xml version="1.0" encoding="utf-8"?>
<table xmlns="http://schemas.openxmlformats.org/spreadsheetml/2006/main" id="140" name="Income1334557698193105117129141" displayName="Income1334557698193105117129141" ref="A79:B80" totalsRowShown="0" headerRowDxfId="139" headerRowCellStyle="Normal">
  <autoFilter ref="A79:B80"/>
  <tableColumns count="2">
    <tableColumn id="1" name="Item"/>
    <tableColumn id="2" name="Amount" dataDxfId="138"/>
  </tableColumns>
  <tableStyleInfo name="BudgetTable" showFirstColumn="0" showLastColumn="0" showRowStripes="1" showColumnStripes="0"/>
</table>
</file>

<file path=xl/tables/table144.xml><?xml version="1.0" encoding="utf-8"?>
<table xmlns="http://schemas.openxmlformats.org/spreadsheetml/2006/main" id="141" name="Income2344658708294106118130142" displayName="Income2344658708294106118130142" ref="A85:B86" totalsRowShown="0" headerRowDxfId="137" headerRowCellStyle="Normal">
  <autoFilter ref="A85:B86"/>
  <tableColumns count="2">
    <tableColumn id="1" name="Item"/>
    <tableColumn id="2" name="Amount" dataDxfId="136"/>
  </tableColumns>
  <tableStyleInfo name="BudgetTable" showFirstColumn="0" showLastColumn="0" showRowStripes="1" showColumnStripes="0"/>
</table>
</file>

<file path=xl/tables/table145.xml><?xml version="1.0" encoding="utf-8"?>
<table xmlns="http://schemas.openxmlformats.org/spreadsheetml/2006/main" id="142" name="OverallExpenses354759718395107119131143" displayName="OverallExpenses354759718395107119131143" ref="A13:E19" totalsRowShown="0" headerRowDxfId="135" dataDxfId="134" headerRowCellStyle="Normal">
  <autoFilter ref="A13:E19"/>
  <sortState ref="A14:D20">
    <sortCondition descending="1" ref="D4:D11"/>
  </sortState>
  <tableColumns count="5">
    <tableColumn id="1" name="Category" dataDxfId="133">
      <calculatedColumnFormula>'Monthly Plan'!B19</calculatedColumnFormula>
    </tableColumn>
    <tableColumn id="2" name="Current" dataDxfId="132"/>
    <tableColumn id="4" name="Budget" dataDxfId="131">
      <calculatedColumnFormula>'Monthly Plan'!C19</calculatedColumnFormula>
    </tableColumn>
    <tableColumn id="5" name="Balance" dataDxfId="130">
      <calculatedColumnFormula>OverallExpenses354759718395107119131143[[#This Row],[Budget]]-OverallExpenses354759718395107119131143[[#This Row],[Current]]</calculatedColumnFormula>
    </tableColumn>
    <tableColumn id="3" name="_" dataDxfId="129">
      <calculatedColumnFormula>IF(OverallExpenses354759718395107119131143[[#This Row],[Balance]] &lt; 0,"OVER","")</calculatedColumnFormula>
    </tableColumn>
  </tableColumns>
  <tableStyleInfo name="BudgetTable" showFirstColumn="0" showLastColumn="0" showRowStripes="1" showColumnStripes="0"/>
</table>
</file>

<file path=xl/tables/table146.xml><?xml version="1.0" encoding="utf-8"?>
<table xmlns="http://schemas.openxmlformats.org/spreadsheetml/2006/main" id="143" name="OverallIncome364860728496108120132144" displayName="OverallIncome364860728496108120132144" ref="A24:C26" totalsRowShown="0" headerRowDxfId="128" dataDxfId="127" headerRowCellStyle="Normal">
  <autoFilter ref="A24:C26"/>
  <sortState ref="A25:D31">
    <sortCondition descending="1" ref="D4:D11"/>
  </sortState>
  <tableColumns count="3">
    <tableColumn id="1" name="Category" dataDxfId="126"/>
    <tableColumn id="2" name="Current" dataDxfId="125"/>
    <tableColumn id="4" name="Expected" dataDxfId="12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7.xml><?xml version="1.0" encoding="utf-8"?>
<table xmlns="http://schemas.openxmlformats.org/spreadsheetml/2006/main" id="144" name="Savings374961738597109121133145" displayName="Savings374961738597109121133145" ref="A31:C32" totalsRowShown="0" headerRowDxfId="123" dataDxfId="122" headerRowCellStyle="Normal">
  <autoFilter ref="A31:C32"/>
  <sortState ref="A32:D38">
    <sortCondition descending="1" ref="D4:D11"/>
  </sortState>
  <tableColumns count="3">
    <tableColumn id="1" name="Category" dataDxfId="121"/>
    <tableColumn id="2" name="Current" dataDxfId="120">
      <calculatedColumnFormula>TotalIncomeJan16-TotalExpensesJan16</calculatedColumnFormula>
    </tableColumn>
    <tableColumn id="4" name="Expected" dataDxfId="11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48.xml><?xml version="1.0" encoding="utf-8"?>
<table xmlns="http://schemas.openxmlformats.org/spreadsheetml/2006/main" id="145" name="ExpensesJan16526385062748698110122134146" displayName="ExpensesJan16526385062748698110122134146" ref="A4:C7" totalsRowShown="0" headerRowDxfId="118" dataDxfId="117" headerRowCellStyle="Normal">
  <autoFilter ref="A4:C7"/>
  <sortState ref="A5:D11">
    <sortCondition descending="1" ref="D4:D11"/>
  </sortState>
  <tableColumns count="3">
    <tableColumn id="1" name="Category" dataDxfId="116"/>
    <tableColumn id="2" name="Current" dataDxfId="115"/>
    <tableColumn id="4" name="Expected" dataDxfId="114"/>
  </tableColumns>
  <tableStyleInfo name="BudgetTable" showFirstColumn="0" showLastColumn="0" showRowStripes="1" showColumnStripes="0"/>
</table>
</file>

<file path=xl/tables/table149.xml><?xml version="1.0" encoding="utf-8"?>
<table xmlns="http://schemas.openxmlformats.org/spreadsheetml/2006/main" id="146" name="OTEFood395163758799111123135147" displayName="OTEFood395163758799111123135147" ref="A61:B62" totalsRowShown="0" headerRowDxfId="113" headerRowCellStyle="Normal">
  <autoFilter ref="A61:B62"/>
  <tableColumns count="2">
    <tableColumn id="1" name="Item"/>
    <tableColumn id="2" name="Amount" dataDxfId="112"/>
  </tableColumns>
  <tableStyleInfo name="BudgetTable" showFirstColumn="0" showLastColumn="0" showRowStripes="1" showColumnStripes="0"/>
</table>
</file>

<file path=xl/tables/table150.xml><?xml version="1.0" encoding="utf-8"?>
<table xmlns="http://schemas.openxmlformats.org/spreadsheetml/2006/main" id="147" name="PersonalCare4052647688100112124136148" displayName="PersonalCare4052647688100112124136148" ref="A67:B68" totalsRowShown="0" headerRowDxfId="111" headerRowCellStyle="Normal">
  <autoFilter ref="A67:B68"/>
  <tableColumns count="2">
    <tableColumn id="1" name="Item"/>
    <tableColumn id="2" name="Amount" dataDxfId="110"/>
  </tableColumns>
  <tableStyleInfo name="BudgetTable" showFirstColumn="0" showLastColumn="0" showRowStripes="1" showColumnStripes="0"/>
</table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6.xml"/><Relationship Id="rId12" Type="http://schemas.openxmlformats.org/officeDocument/2006/relationships/table" Target="../tables/table17.xml"/><Relationship Id="rId1" Type="http://schemas.openxmlformats.org/officeDocument/2006/relationships/table" Target="../tables/table6.xml"/><Relationship Id="rId2" Type="http://schemas.openxmlformats.org/officeDocument/2006/relationships/table" Target="../tables/table7.xml"/><Relationship Id="rId3" Type="http://schemas.openxmlformats.org/officeDocument/2006/relationships/table" Target="../tables/table8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Relationship Id="rId6" Type="http://schemas.openxmlformats.org/officeDocument/2006/relationships/table" Target="../tables/table11.xml"/><Relationship Id="rId7" Type="http://schemas.openxmlformats.org/officeDocument/2006/relationships/table" Target="../tables/table12.xml"/><Relationship Id="rId8" Type="http://schemas.openxmlformats.org/officeDocument/2006/relationships/table" Target="../tables/table13.xml"/><Relationship Id="rId9" Type="http://schemas.openxmlformats.org/officeDocument/2006/relationships/table" Target="../tables/table14.xml"/><Relationship Id="rId10" Type="http://schemas.openxmlformats.org/officeDocument/2006/relationships/table" Target="../tables/table15.xml"/></Relationships>
</file>

<file path=xl/worksheets/_rels/sheet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8.xml"/><Relationship Id="rId12" Type="http://schemas.openxmlformats.org/officeDocument/2006/relationships/table" Target="../tables/table29.xml"/><Relationship Id="rId1" Type="http://schemas.openxmlformats.org/officeDocument/2006/relationships/table" Target="../tables/table18.xml"/><Relationship Id="rId2" Type="http://schemas.openxmlformats.org/officeDocument/2006/relationships/table" Target="../tables/table19.xml"/><Relationship Id="rId3" Type="http://schemas.openxmlformats.org/officeDocument/2006/relationships/table" Target="../tables/table20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Relationship Id="rId6" Type="http://schemas.openxmlformats.org/officeDocument/2006/relationships/table" Target="../tables/table23.xml"/><Relationship Id="rId7" Type="http://schemas.openxmlformats.org/officeDocument/2006/relationships/table" Target="../tables/table24.xml"/><Relationship Id="rId8" Type="http://schemas.openxmlformats.org/officeDocument/2006/relationships/table" Target="../tables/table25.xml"/><Relationship Id="rId9" Type="http://schemas.openxmlformats.org/officeDocument/2006/relationships/table" Target="../tables/table26.xml"/><Relationship Id="rId10" Type="http://schemas.openxmlformats.org/officeDocument/2006/relationships/table" Target="../tables/table27.xml"/></Relationships>
</file>

<file path=xl/worksheets/_rels/sheet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0.xml"/><Relationship Id="rId12" Type="http://schemas.openxmlformats.org/officeDocument/2006/relationships/table" Target="../tables/table41.xml"/><Relationship Id="rId13" Type="http://schemas.openxmlformats.org/officeDocument/2006/relationships/table" Target="../tables/table42.xml"/><Relationship Id="rId1" Type="http://schemas.openxmlformats.org/officeDocument/2006/relationships/table" Target="../tables/table30.xml"/><Relationship Id="rId2" Type="http://schemas.openxmlformats.org/officeDocument/2006/relationships/table" Target="../tables/table31.xml"/><Relationship Id="rId3" Type="http://schemas.openxmlformats.org/officeDocument/2006/relationships/table" Target="../tables/table32.xml"/><Relationship Id="rId4" Type="http://schemas.openxmlformats.org/officeDocument/2006/relationships/table" Target="../tables/table33.xml"/><Relationship Id="rId5" Type="http://schemas.openxmlformats.org/officeDocument/2006/relationships/table" Target="../tables/table34.xml"/><Relationship Id="rId6" Type="http://schemas.openxmlformats.org/officeDocument/2006/relationships/table" Target="../tables/table35.xml"/><Relationship Id="rId7" Type="http://schemas.openxmlformats.org/officeDocument/2006/relationships/table" Target="../tables/table36.xml"/><Relationship Id="rId8" Type="http://schemas.openxmlformats.org/officeDocument/2006/relationships/table" Target="../tables/table37.xml"/><Relationship Id="rId9" Type="http://schemas.openxmlformats.org/officeDocument/2006/relationships/table" Target="../tables/table38.xml"/><Relationship Id="rId10" Type="http://schemas.openxmlformats.org/officeDocument/2006/relationships/table" Target="../tables/table39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53.xml"/><Relationship Id="rId12" Type="http://schemas.openxmlformats.org/officeDocument/2006/relationships/table" Target="../tables/table54.xml"/><Relationship Id="rId1" Type="http://schemas.openxmlformats.org/officeDocument/2006/relationships/table" Target="../tables/table43.xml"/><Relationship Id="rId2" Type="http://schemas.openxmlformats.org/officeDocument/2006/relationships/table" Target="../tables/table44.xml"/><Relationship Id="rId3" Type="http://schemas.openxmlformats.org/officeDocument/2006/relationships/table" Target="../tables/table45.xml"/><Relationship Id="rId4" Type="http://schemas.openxmlformats.org/officeDocument/2006/relationships/table" Target="../tables/table46.xml"/><Relationship Id="rId5" Type="http://schemas.openxmlformats.org/officeDocument/2006/relationships/table" Target="../tables/table47.xml"/><Relationship Id="rId6" Type="http://schemas.openxmlformats.org/officeDocument/2006/relationships/table" Target="../tables/table48.xml"/><Relationship Id="rId7" Type="http://schemas.openxmlformats.org/officeDocument/2006/relationships/table" Target="../tables/table49.xml"/><Relationship Id="rId8" Type="http://schemas.openxmlformats.org/officeDocument/2006/relationships/table" Target="../tables/table50.xml"/><Relationship Id="rId9" Type="http://schemas.openxmlformats.org/officeDocument/2006/relationships/table" Target="../tables/table51.xml"/><Relationship Id="rId10" Type="http://schemas.openxmlformats.org/officeDocument/2006/relationships/table" Target="../tables/table52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5.xml"/><Relationship Id="rId12" Type="http://schemas.openxmlformats.org/officeDocument/2006/relationships/table" Target="../tables/table66.xml"/><Relationship Id="rId1" Type="http://schemas.openxmlformats.org/officeDocument/2006/relationships/table" Target="../tables/table55.xml"/><Relationship Id="rId2" Type="http://schemas.openxmlformats.org/officeDocument/2006/relationships/table" Target="../tables/table56.xml"/><Relationship Id="rId3" Type="http://schemas.openxmlformats.org/officeDocument/2006/relationships/table" Target="../tables/table57.xml"/><Relationship Id="rId4" Type="http://schemas.openxmlformats.org/officeDocument/2006/relationships/table" Target="../tables/table58.xml"/><Relationship Id="rId5" Type="http://schemas.openxmlformats.org/officeDocument/2006/relationships/table" Target="../tables/table59.xml"/><Relationship Id="rId6" Type="http://schemas.openxmlformats.org/officeDocument/2006/relationships/table" Target="../tables/table60.xml"/><Relationship Id="rId7" Type="http://schemas.openxmlformats.org/officeDocument/2006/relationships/table" Target="../tables/table61.xml"/><Relationship Id="rId8" Type="http://schemas.openxmlformats.org/officeDocument/2006/relationships/table" Target="../tables/table62.xml"/><Relationship Id="rId9" Type="http://schemas.openxmlformats.org/officeDocument/2006/relationships/table" Target="../tables/table63.xml"/><Relationship Id="rId10" Type="http://schemas.openxmlformats.org/officeDocument/2006/relationships/table" Target="../tables/table64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7.xml"/><Relationship Id="rId12" Type="http://schemas.openxmlformats.org/officeDocument/2006/relationships/table" Target="../tables/table78.xml"/><Relationship Id="rId1" Type="http://schemas.openxmlformats.org/officeDocument/2006/relationships/table" Target="../tables/table67.xml"/><Relationship Id="rId2" Type="http://schemas.openxmlformats.org/officeDocument/2006/relationships/table" Target="../tables/table68.xml"/><Relationship Id="rId3" Type="http://schemas.openxmlformats.org/officeDocument/2006/relationships/table" Target="../tables/table69.xml"/><Relationship Id="rId4" Type="http://schemas.openxmlformats.org/officeDocument/2006/relationships/table" Target="../tables/table70.xml"/><Relationship Id="rId5" Type="http://schemas.openxmlformats.org/officeDocument/2006/relationships/table" Target="../tables/table71.xml"/><Relationship Id="rId6" Type="http://schemas.openxmlformats.org/officeDocument/2006/relationships/table" Target="../tables/table72.xml"/><Relationship Id="rId7" Type="http://schemas.openxmlformats.org/officeDocument/2006/relationships/table" Target="../tables/table73.xml"/><Relationship Id="rId8" Type="http://schemas.openxmlformats.org/officeDocument/2006/relationships/table" Target="../tables/table74.xml"/><Relationship Id="rId9" Type="http://schemas.openxmlformats.org/officeDocument/2006/relationships/table" Target="../tables/table75.xml"/><Relationship Id="rId10" Type="http://schemas.openxmlformats.org/officeDocument/2006/relationships/table" Target="../tables/table76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89.xml"/><Relationship Id="rId12" Type="http://schemas.openxmlformats.org/officeDocument/2006/relationships/table" Target="../tables/table90.xml"/><Relationship Id="rId1" Type="http://schemas.openxmlformats.org/officeDocument/2006/relationships/table" Target="../tables/table79.xml"/><Relationship Id="rId2" Type="http://schemas.openxmlformats.org/officeDocument/2006/relationships/table" Target="../tables/table80.xml"/><Relationship Id="rId3" Type="http://schemas.openxmlformats.org/officeDocument/2006/relationships/table" Target="../tables/table81.xml"/><Relationship Id="rId4" Type="http://schemas.openxmlformats.org/officeDocument/2006/relationships/table" Target="../tables/table82.xml"/><Relationship Id="rId5" Type="http://schemas.openxmlformats.org/officeDocument/2006/relationships/table" Target="../tables/table83.xml"/><Relationship Id="rId6" Type="http://schemas.openxmlformats.org/officeDocument/2006/relationships/table" Target="../tables/table84.xml"/><Relationship Id="rId7" Type="http://schemas.openxmlformats.org/officeDocument/2006/relationships/table" Target="../tables/table85.xml"/><Relationship Id="rId8" Type="http://schemas.openxmlformats.org/officeDocument/2006/relationships/table" Target="../tables/table86.xml"/><Relationship Id="rId9" Type="http://schemas.openxmlformats.org/officeDocument/2006/relationships/table" Target="../tables/table87.xml"/><Relationship Id="rId10" Type="http://schemas.openxmlformats.org/officeDocument/2006/relationships/table" Target="../tables/table88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01.xml"/><Relationship Id="rId12" Type="http://schemas.openxmlformats.org/officeDocument/2006/relationships/table" Target="../tables/table102.xml"/><Relationship Id="rId1" Type="http://schemas.openxmlformats.org/officeDocument/2006/relationships/table" Target="../tables/table91.xml"/><Relationship Id="rId2" Type="http://schemas.openxmlformats.org/officeDocument/2006/relationships/table" Target="../tables/table92.xml"/><Relationship Id="rId3" Type="http://schemas.openxmlformats.org/officeDocument/2006/relationships/table" Target="../tables/table93.xml"/><Relationship Id="rId4" Type="http://schemas.openxmlformats.org/officeDocument/2006/relationships/table" Target="../tables/table94.xml"/><Relationship Id="rId5" Type="http://schemas.openxmlformats.org/officeDocument/2006/relationships/table" Target="../tables/table95.xml"/><Relationship Id="rId6" Type="http://schemas.openxmlformats.org/officeDocument/2006/relationships/table" Target="../tables/table96.xml"/><Relationship Id="rId7" Type="http://schemas.openxmlformats.org/officeDocument/2006/relationships/table" Target="../tables/table97.xml"/><Relationship Id="rId8" Type="http://schemas.openxmlformats.org/officeDocument/2006/relationships/table" Target="../tables/table98.xml"/><Relationship Id="rId9" Type="http://schemas.openxmlformats.org/officeDocument/2006/relationships/table" Target="../tables/table99.xml"/><Relationship Id="rId10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13.xml"/><Relationship Id="rId12" Type="http://schemas.openxmlformats.org/officeDocument/2006/relationships/table" Target="../tables/table114.xml"/><Relationship Id="rId1" Type="http://schemas.openxmlformats.org/officeDocument/2006/relationships/table" Target="../tables/table103.xml"/><Relationship Id="rId2" Type="http://schemas.openxmlformats.org/officeDocument/2006/relationships/table" Target="../tables/table104.xml"/><Relationship Id="rId3" Type="http://schemas.openxmlformats.org/officeDocument/2006/relationships/table" Target="../tables/table105.xml"/><Relationship Id="rId4" Type="http://schemas.openxmlformats.org/officeDocument/2006/relationships/table" Target="../tables/table106.xml"/><Relationship Id="rId5" Type="http://schemas.openxmlformats.org/officeDocument/2006/relationships/table" Target="../tables/table107.xml"/><Relationship Id="rId6" Type="http://schemas.openxmlformats.org/officeDocument/2006/relationships/table" Target="../tables/table108.xml"/><Relationship Id="rId7" Type="http://schemas.openxmlformats.org/officeDocument/2006/relationships/table" Target="../tables/table109.xml"/><Relationship Id="rId8" Type="http://schemas.openxmlformats.org/officeDocument/2006/relationships/table" Target="../tables/table110.xml"/><Relationship Id="rId9" Type="http://schemas.openxmlformats.org/officeDocument/2006/relationships/table" Target="../tables/table111.xml"/><Relationship Id="rId10" Type="http://schemas.openxmlformats.org/officeDocument/2006/relationships/table" Target="../tables/table112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5.xml"/><Relationship Id="rId12" Type="http://schemas.openxmlformats.org/officeDocument/2006/relationships/table" Target="../tables/table126.xml"/><Relationship Id="rId1" Type="http://schemas.openxmlformats.org/officeDocument/2006/relationships/table" Target="../tables/table115.xml"/><Relationship Id="rId2" Type="http://schemas.openxmlformats.org/officeDocument/2006/relationships/table" Target="../tables/table116.xml"/><Relationship Id="rId3" Type="http://schemas.openxmlformats.org/officeDocument/2006/relationships/table" Target="../tables/table117.xml"/><Relationship Id="rId4" Type="http://schemas.openxmlformats.org/officeDocument/2006/relationships/table" Target="../tables/table118.xml"/><Relationship Id="rId5" Type="http://schemas.openxmlformats.org/officeDocument/2006/relationships/table" Target="../tables/table119.xml"/><Relationship Id="rId6" Type="http://schemas.openxmlformats.org/officeDocument/2006/relationships/table" Target="../tables/table120.xml"/><Relationship Id="rId7" Type="http://schemas.openxmlformats.org/officeDocument/2006/relationships/table" Target="../tables/table121.xml"/><Relationship Id="rId8" Type="http://schemas.openxmlformats.org/officeDocument/2006/relationships/table" Target="../tables/table122.xml"/><Relationship Id="rId9" Type="http://schemas.openxmlformats.org/officeDocument/2006/relationships/table" Target="../tables/table123.xml"/><Relationship Id="rId10" Type="http://schemas.openxmlformats.org/officeDocument/2006/relationships/table" Target="../tables/table124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7.xml"/><Relationship Id="rId12" Type="http://schemas.openxmlformats.org/officeDocument/2006/relationships/table" Target="../tables/table138.xml"/><Relationship Id="rId1" Type="http://schemas.openxmlformats.org/officeDocument/2006/relationships/table" Target="../tables/table127.xml"/><Relationship Id="rId2" Type="http://schemas.openxmlformats.org/officeDocument/2006/relationships/table" Target="../tables/table128.xml"/><Relationship Id="rId3" Type="http://schemas.openxmlformats.org/officeDocument/2006/relationships/table" Target="../tables/table129.xml"/><Relationship Id="rId4" Type="http://schemas.openxmlformats.org/officeDocument/2006/relationships/table" Target="../tables/table130.xml"/><Relationship Id="rId5" Type="http://schemas.openxmlformats.org/officeDocument/2006/relationships/table" Target="../tables/table131.xml"/><Relationship Id="rId6" Type="http://schemas.openxmlformats.org/officeDocument/2006/relationships/table" Target="../tables/table132.xml"/><Relationship Id="rId7" Type="http://schemas.openxmlformats.org/officeDocument/2006/relationships/table" Target="../tables/table133.xml"/><Relationship Id="rId8" Type="http://schemas.openxmlformats.org/officeDocument/2006/relationships/table" Target="../tables/table134.xml"/><Relationship Id="rId9" Type="http://schemas.openxmlformats.org/officeDocument/2006/relationships/table" Target="../tables/table135.xml"/><Relationship Id="rId10" Type="http://schemas.openxmlformats.org/officeDocument/2006/relationships/table" Target="../tables/table136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49.xml"/><Relationship Id="rId12" Type="http://schemas.openxmlformats.org/officeDocument/2006/relationships/table" Target="../tables/table150.xml"/><Relationship Id="rId1" Type="http://schemas.openxmlformats.org/officeDocument/2006/relationships/table" Target="../tables/table139.xml"/><Relationship Id="rId2" Type="http://schemas.openxmlformats.org/officeDocument/2006/relationships/table" Target="../tables/table140.xml"/><Relationship Id="rId3" Type="http://schemas.openxmlformats.org/officeDocument/2006/relationships/table" Target="../tables/table141.xml"/><Relationship Id="rId4" Type="http://schemas.openxmlformats.org/officeDocument/2006/relationships/table" Target="../tables/table142.xml"/><Relationship Id="rId5" Type="http://schemas.openxmlformats.org/officeDocument/2006/relationships/table" Target="../tables/table143.xml"/><Relationship Id="rId6" Type="http://schemas.openxmlformats.org/officeDocument/2006/relationships/table" Target="../tables/table144.xml"/><Relationship Id="rId7" Type="http://schemas.openxmlformats.org/officeDocument/2006/relationships/table" Target="../tables/table145.xml"/><Relationship Id="rId8" Type="http://schemas.openxmlformats.org/officeDocument/2006/relationships/table" Target="../tables/table146.xml"/><Relationship Id="rId9" Type="http://schemas.openxmlformats.org/officeDocument/2006/relationships/table" Target="../tables/table147.xml"/><Relationship Id="rId10" Type="http://schemas.openxmlformats.org/officeDocument/2006/relationships/table" Target="../tables/table14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4"/>
    <pageSetUpPr fitToPage="1"/>
  </sheetPr>
  <dimension ref="B1:AG40"/>
  <sheetViews>
    <sheetView showGridLines="0" tabSelected="1" topLeftCell="A14" workbookViewId="0">
      <selection activeCell="AG11" sqref="AG11"/>
    </sheetView>
  </sheetViews>
  <sheetFormatPr baseColWidth="10" defaultColWidth="8.7109375" defaultRowHeight="28.5" customHeight="1" x14ac:dyDescent="0.2"/>
  <cols>
    <col min="1" max="1" width="2.7109375" customWidth="1"/>
    <col min="2" max="2" width="28.42578125" customWidth="1"/>
    <col min="3" max="3" width="23.42578125" customWidth="1"/>
    <col min="4" max="4" width="2.85546875" customWidth="1"/>
    <col min="5" max="5" width="22.28515625" customWidth="1"/>
    <col min="6" max="6" width="2.85546875" customWidth="1"/>
    <col min="7" max="7" width="22.28515625" customWidth="1"/>
    <col min="8" max="8" width="2.85546875" customWidth="1"/>
    <col min="9" max="9" width="12.140625" customWidth="1"/>
    <col min="10" max="10" width="2.85546875" customWidth="1"/>
    <col min="11" max="11" width="12.140625" customWidth="1"/>
    <col min="12" max="12" width="2.85546875" customWidth="1"/>
    <col min="13" max="13" width="12.140625" customWidth="1"/>
    <col min="14" max="14" width="2.85546875" customWidth="1"/>
    <col min="15" max="15" width="12.140625" customWidth="1"/>
    <col min="16" max="16" width="2.85546875" customWidth="1"/>
    <col min="17" max="17" width="12.140625" customWidth="1"/>
    <col min="18" max="18" width="2.85546875" customWidth="1"/>
    <col min="19" max="19" width="12.140625" customWidth="1"/>
    <col min="20" max="20" width="2.85546875" customWidth="1"/>
    <col min="21" max="21" width="12.140625" customWidth="1"/>
    <col min="22" max="22" width="2.85546875" customWidth="1"/>
    <col min="23" max="23" width="12.140625" customWidth="1"/>
    <col min="24" max="24" width="2.85546875" customWidth="1"/>
    <col min="25" max="25" width="12.140625" customWidth="1"/>
    <col min="26" max="26" width="2.85546875" customWidth="1"/>
    <col min="27" max="27" width="12.140625" customWidth="1"/>
    <col min="28" max="28" width="2.85546875" customWidth="1"/>
    <col min="29" max="29" width="12.140625" customWidth="1"/>
    <col min="30" max="30" width="2.85546875" customWidth="1"/>
    <col min="31" max="31" width="12.140625" customWidth="1"/>
    <col min="32" max="32" width="2.85546875" customWidth="1"/>
    <col min="33" max="33" width="12.140625" customWidth="1"/>
  </cols>
  <sheetData>
    <row r="1" spans="2:33" ht="35.25" customHeight="1" x14ac:dyDescent="0.35">
      <c r="B1" s="7" t="s">
        <v>9</v>
      </c>
    </row>
    <row r="2" spans="2:33" ht="37.5" customHeight="1" x14ac:dyDescent="0.25">
      <c r="B2" s="1" t="s">
        <v>8</v>
      </c>
      <c r="C2" s="33" t="s">
        <v>224</v>
      </c>
    </row>
    <row r="3" spans="2:33" ht="30" customHeight="1" x14ac:dyDescent="0.2">
      <c r="B3" s="2"/>
      <c r="C3" s="5" t="s">
        <v>103</v>
      </c>
      <c r="E3" s="5" t="s">
        <v>101</v>
      </c>
      <c r="G3" s="5" t="s">
        <v>106</v>
      </c>
      <c r="I3" s="5" t="s">
        <v>135</v>
      </c>
      <c r="K3" s="5" t="s">
        <v>136</v>
      </c>
      <c r="M3" s="5" t="s">
        <v>137</v>
      </c>
      <c r="O3" s="5" t="s">
        <v>138</v>
      </c>
      <c r="Q3" s="5" t="s">
        <v>139</v>
      </c>
      <c r="S3" s="5" t="s">
        <v>140</v>
      </c>
      <c r="U3" s="5" t="s">
        <v>141</v>
      </c>
      <c r="W3" s="5" t="s">
        <v>142</v>
      </c>
      <c r="Y3" s="5" t="s">
        <v>143</v>
      </c>
      <c r="AA3" s="5" t="s">
        <v>144</v>
      </c>
      <c r="AC3" s="5" t="s">
        <v>145</v>
      </c>
      <c r="AE3" s="5" t="s">
        <v>146</v>
      </c>
      <c r="AG3" s="5" t="s">
        <v>212</v>
      </c>
    </row>
    <row r="4" spans="2:33" ht="20.5" customHeight="1" x14ac:dyDescent="0.2">
      <c r="C4" s="34">
        <f>SUM(Income[Amount])</f>
        <v>4703</v>
      </c>
      <c r="E4" s="34">
        <f>Total_Monthly_Income * 12</f>
        <v>56436</v>
      </c>
      <c r="G4" s="34">
        <f>TotalIncomeJan16+TotalIncome+March16!TotalIncome+April16!TotalIncome+'May16'!TotalIncome+June16!TotalIncome+July16!TotalIncome+August16!TotalIncome+September16!TotalIncome+October16!TotalIncome+November16!TotalIncome+December16!TotalIncome</f>
        <v>12584.609999999999</v>
      </c>
      <c r="I4" s="34">
        <f>TotalIncomeJan16</f>
        <v>4619</v>
      </c>
      <c r="K4" s="34">
        <f>TotalIncome</f>
        <v>4404.21</v>
      </c>
      <c r="M4" s="34">
        <f>March16!TotalIncome</f>
        <v>3561.4</v>
      </c>
      <c r="O4" s="34">
        <f>April16!TotalIncome</f>
        <v>0</v>
      </c>
      <c r="Q4" s="34">
        <f>'May16'!TotalIncome</f>
        <v>0</v>
      </c>
      <c r="S4" s="34">
        <f>June16!TotalIncome</f>
        <v>0</v>
      </c>
      <c r="U4" s="34">
        <f>July16!TotalIncome</f>
        <v>0</v>
      </c>
      <c r="W4" s="34">
        <f>August16!TotalIncome</f>
        <v>0</v>
      </c>
      <c r="Y4" s="34">
        <f>September16!TotalIncome</f>
        <v>0</v>
      </c>
      <c r="AA4" s="34">
        <f>October16!TotalIncome</f>
        <v>0</v>
      </c>
      <c r="AC4" s="34">
        <f>November16!TotalIncome</f>
        <v>0</v>
      </c>
      <c r="AE4" s="34">
        <f>December16!TotalIncome</f>
        <v>0</v>
      </c>
      <c r="AG4" s="5"/>
    </row>
    <row r="5" spans="2:33" ht="20.5" customHeight="1" x14ac:dyDescent="0.2">
      <c r="C5" s="5" t="s">
        <v>104</v>
      </c>
      <c r="E5" s="5" t="s">
        <v>102</v>
      </c>
      <c r="G5" s="5" t="s">
        <v>107</v>
      </c>
      <c r="I5" s="5"/>
      <c r="K5" s="5"/>
      <c r="M5" s="5"/>
      <c r="O5" s="5"/>
      <c r="Q5" s="5"/>
      <c r="S5" s="5"/>
      <c r="U5" s="5"/>
      <c r="W5" s="5"/>
      <c r="Y5" s="5"/>
      <c r="AA5" s="5"/>
      <c r="AC5" s="5"/>
      <c r="AE5" s="5"/>
      <c r="AG5" s="5"/>
    </row>
    <row r="6" spans="2:33" ht="20.5" customHeight="1" x14ac:dyDescent="0.2">
      <c r="C6" s="34">
        <f>SUM(Expenses[Amount])</f>
        <v>2933</v>
      </c>
      <c r="E6" s="34">
        <f>Total_Monthly_Expenses * 12</f>
        <v>35196</v>
      </c>
      <c r="G6" s="34">
        <f>TotalExpensesJan16+TotalExpenses+March16!TotalExpenses+April16!TotalExpenses+'May16'!TotalExpenses+June16!TotalExpenses+July16!TotalExpenses+August16!TotalExpenses+September16!TotalExpenses+October16!TotalExpenses+November16!TotalExpenses+December16!TotalExpenses+OOBExpensesTotal</f>
        <v>9550.4499999999989</v>
      </c>
      <c r="I6" s="34">
        <f>TotalExpensesJan16</f>
        <v>3110.2899999999995</v>
      </c>
      <c r="K6" s="34">
        <f>TotalExpenses</f>
        <v>2985.46</v>
      </c>
      <c r="M6" s="34">
        <f>March16!TotalExpenses</f>
        <v>2980.3699999999994</v>
      </c>
      <c r="O6" s="34">
        <f>April16!TotalExpenses</f>
        <v>0</v>
      </c>
      <c r="Q6" s="34">
        <f>'May16'!TotalExpenses</f>
        <v>0</v>
      </c>
      <c r="S6" s="34">
        <f>June16!TotalExpenses</f>
        <v>0</v>
      </c>
      <c r="U6" s="34">
        <f>July16!TotalExpenses</f>
        <v>0</v>
      </c>
      <c r="W6" s="34">
        <f>August16!TotalExpenses</f>
        <v>0</v>
      </c>
      <c r="Y6" s="34">
        <f>September16!TotalExpenses</f>
        <v>0</v>
      </c>
      <c r="AA6" s="34">
        <f>October16!TotalExpenses</f>
        <v>0</v>
      </c>
      <c r="AC6" s="34">
        <f>November16!TotalExpenses</f>
        <v>0</v>
      </c>
      <c r="AE6" s="34">
        <f>December16!TotalExpenses</f>
        <v>0</v>
      </c>
      <c r="AG6" s="61">
        <f>SUM(OOBExpenses[Amount])</f>
        <v>474.33000000000004</v>
      </c>
    </row>
    <row r="7" spans="2:33" ht="20.5" customHeight="1" x14ac:dyDescent="0.2">
      <c r="C7" s="5" t="s">
        <v>105</v>
      </c>
      <c r="E7" s="5" t="s">
        <v>21</v>
      </c>
      <c r="G7" s="5" t="s">
        <v>108</v>
      </c>
      <c r="I7" s="5"/>
      <c r="K7" s="5"/>
      <c r="M7" s="5"/>
      <c r="O7" s="5"/>
      <c r="Q7" s="5"/>
      <c r="S7" s="5"/>
      <c r="U7" s="5"/>
      <c r="W7" s="5"/>
      <c r="Y7" s="5"/>
      <c r="AA7" s="5"/>
      <c r="AC7" s="5"/>
      <c r="AE7" s="5"/>
      <c r="AG7" s="5"/>
    </row>
    <row r="8" spans="2:33" ht="20.5" customHeight="1" x14ac:dyDescent="0.2">
      <c r="C8" s="34">
        <f>Total_Monthly_Income-Total_Monthly_Expenses</f>
        <v>1770</v>
      </c>
      <c r="E8" s="34">
        <f>Total_Monthly_Savings * 12</f>
        <v>21240</v>
      </c>
      <c r="G8" s="34">
        <f>Total_2016_Income-Total_2016_Expenses</f>
        <v>3034.16</v>
      </c>
      <c r="I8" s="34">
        <f>TotalSavingsJan16</f>
        <v>1508.7100000000005</v>
      </c>
      <c r="K8" s="34">
        <f>TotalSavings</f>
        <v>1418.75</v>
      </c>
      <c r="M8" s="34">
        <f>March16!TotalSavings</f>
        <v>581.03000000000065</v>
      </c>
      <c r="O8" s="34">
        <f>April16!TotalSavings</f>
        <v>0</v>
      </c>
      <c r="Q8" s="34">
        <f>'May16'!TotalSavings</f>
        <v>0</v>
      </c>
      <c r="S8" s="34">
        <f>June16!TotalSavings</f>
        <v>0</v>
      </c>
      <c r="U8" s="34">
        <f>July16!TotalSavings</f>
        <v>0</v>
      </c>
      <c r="W8" s="34">
        <f>August16!TotalSavings</f>
        <v>0</v>
      </c>
      <c r="Y8" s="34">
        <f>September16!TotalSavings</f>
        <v>0</v>
      </c>
      <c r="AA8" s="34">
        <f>October16!TotalSavings</f>
        <v>0</v>
      </c>
      <c r="AC8" s="34">
        <f>November16!TotalSavings</f>
        <v>0</v>
      </c>
      <c r="AE8" s="34">
        <f>December16!TotalSavings</f>
        <v>0</v>
      </c>
      <c r="AG8" s="34"/>
    </row>
    <row r="9" spans="2:33" ht="20.5" customHeight="1" x14ac:dyDescent="0.2"/>
    <row r="10" spans="2:33" ht="20.5" customHeight="1" x14ac:dyDescent="0.2"/>
    <row r="11" spans="2:33" ht="22.5" customHeight="1" x14ac:dyDescent="0.2">
      <c r="B11" s="3">
        <f>MIN(Total_Monthly_Expenses/Total_Monthly_Income,1)</f>
        <v>0.62364448224537528</v>
      </c>
    </row>
    <row r="12" spans="2:33" ht="37.5" customHeight="1" x14ac:dyDescent="0.25">
      <c r="B12" s="1" t="s">
        <v>0</v>
      </c>
      <c r="E12" s="1" t="s">
        <v>203</v>
      </c>
      <c r="K12" s="41"/>
      <c r="L12" s="42" t="s">
        <v>197</v>
      </c>
      <c r="M12" s="41"/>
      <c r="U12" s="41"/>
      <c r="V12" s="42" t="s">
        <v>214</v>
      </c>
      <c r="W12" s="41"/>
    </row>
    <row r="13" spans="2:33" ht="25" customHeight="1" x14ac:dyDescent="0.2">
      <c r="B13" s="5" t="s">
        <v>1</v>
      </c>
      <c r="C13" s="5" t="s">
        <v>2</v>
      </c>
      <c r="E13" s="35" t="s">
        <v>114</v>
      </c>
      <c r="F13" s="36" t="s">
        <v>116</v>
      </c>
      <c r="G13" s="35" t="s">
        <v>2</v>
      </c>
      <c r="H13" s="36" t="s">
        <v>116</v>
      </c>
      <c r="I13" s="35"/>
      <c r="J13" s="36" t="s">
        <v>116</v>
      </c>
      <c r="K13" s="39" t="s">
        <v>192</v>
      </c>
      <c r="L13" s="40" t="s">
        <v>116</v>
      </c>
      <c r="M13" s="39" t="s">
        <v>193</v>
      </c>
      <c r="N13" s="36" t="s">
        <v>116</v>
      </c>
      <c r="O13" s="35"/>
      <c r="P13" s="36" t="s">
        <v>116</v>
      </c>
      <c r="Q13" s="35"/>
      <c r="R13" s="36" t="s">
        <v>116</v>
      </c>
      <c r="S13" s="35"/>
      <c r="T13" s="36" t="s">
        <v>116</v>
      </c>
      <c r="Z13" s="36"/>
      <c r="AA13" s="35"/>
      <c r="AC13" s="35"/>
      <c r="AE13" s="35"/>
      <c r="AG13" s="35"/>
    </row>
    <row r="14" spans="2:33" ht="25" customHeight="1" x14ac:dyDescent="0.2">
      <c r="B14" t="s">
        <v>26</v>
      </c>
      <c r="C14" s="4">
        <f>SUM(SF_Income,SV_Income,ND_Income,MOO_Income,R_Income)</f>
        <v>2928</v>
      </c>
      <c r="E14" s="5" t="s">
        <v>112</v>
      </c>
      <c r="F14" s="34"/>
      <c r="G14" s="34">
        <v>1775</v>
      </c>
      <c r="H14" s="34"/>
      <c r="I14" s="34"/>
      <c r="J14" s="48"/>
      <c r="K14" s="50" t="s">
        <v>196</v>
      </c>
      <c r="L14" s="60"/>
      <c r="M14" s="50" t="s">
        <v>194</v>
      </c>
      <c r="N14" s="51"/>
      <c r="P14" s="34"/>
      <c r="Q14" s="34"/>
      <c r="R14" s="34"/>
      <c r="S14" s="34"/>
      <c r="T14" s="48"/>
      <c r="U14" s="50" t="s">
        <v>217</v>
      </c>
      <c r="V14" s="60"/>
      <c r="W14" s="50" t="s">
        <v>215</v>
      </c>
      <c r="X14" s="63"/>
      <c r="Y14" s="37" t="s">
        <v>218</v>
      </c>
      <c r="AA14" s="38" t="s">
        <v>223</v>
      </c>
      <c r="AC14" s="34"/>
      <c r="AE14" s="34"/>
      <c r="AG14" s="34"/>
    </row>
    <row r="15" spans="2:33" ht="25" customHeight="1" x14ac:dyDescent="0.2">
      <c r="B15" t="s">
        <v>35</v>
      </c>
      <c r="C15" s="4">
        <f>VM_Income</f>
        <v>1775</v>
      </c>
      <c r="E15" s="5" t="s">
        <v>110</v>
      </c>
      <c r="F15" s="34"/>
      <c r="G15" s="34">
        <v>1196</v>
      </c>
      <c r="H15" s="34"/>
      <c r="I15" s="34"/>
      <c r="J15" s="54"/>
      <c r="K15" s="53">
        <v>15</v>
      </c>
      <c r="L15" s="45"/>
      <c r="M15" s="45">
        <v>25000</v>
      </c>
      <c r="N15" s="55"/>
      <c r="O15" s="38" t="s">
        <v>195</v>
      </c>
      <c r="P15" s="34"/>
      <c r="Q15" s="34"/>
      <c r="R15" s="34"/>
      <c r="S15" s="34"/>
      <c r="T15" s="54"/>
      <c r="U15" s="45">
        <v>17804.37</v>
      </c>
      <c r="V15" s="45"/>
      <c r="W15" s="45">
        <v>120000</v>
      </c>
      <c r="X15" s="55"/>
      <c r="Y15" s="62">
        <v>30000</v>
      </c>
      <c r="Z15" s="34"/>
      <c r="AA15" s="38" t="s">
        <v>222</v>
      </c>
      <c r="AC15" s="34"/>
      <c r="AE15" s="34"/>
      <c r="AG15" s="34"/>
    </row>
    <row r="16" spans="2:33" ht="25" customHeight="1" x14ac:dyDescent="0.2">
      <c r="C16" s="4"/>
      <c r="E16" s="5" t="s">
        <v>109</v>
      </c>
      <c r="F16" s="34"/>
      <c r="G16" s="34">
        <v>900</v>
      </c>
      <c r="H16" s="34"/>
      <c r="I16" s="34"/>
      <c r="J16" s="54"/>
      <c r="K16" s="52"/>
      <c r="L16" s="47" t="s">
        <v>202</v>
      </c>
      <c r="M16" s="47"/>
      <c r="N16" s="55"/>
      <c r="Q16" s="34"/>
      <c r="R16" s="34"/>
      <c r="S16" s="34"/>
      <c r="T16" s="54"/>
      <c r="U16" s="64"/>
      <c r="V16" s="47" t="s">
        <v>219</v>
      </c>
      <c r="W16" s="52"/>
      <c r="X16" s="55"/>
      <c r="Y16" s="34"/>
      <c r="Z16" s="34"/>
      <c r="AA16" s="34"/>
      <c r="AC16" s="34"/>
      <c r="AE16" s="34"/>
      <c r="AG16" s="34"/>
    </row>
    <row r="17" spans="2:33" ht="25" customHeight="1" x14ac:dyDescent="0.25">
      <c r="B17" s="1" t="s">
        <v>3</v>
      </c>
      <c r="E17" s="5" t="s">
        <v>111</v>
      </c>
      <c r="F17" s="34"/>
      <c r="G17" s="34">
        <v>832</v>
      </c>
      <c r="H17" s="34"/>
      <c r="I17" s="34"/>
      <c r="J17" s="54"/>
      <c r="K17" s="44">
        <v>16</v>
      </c>
      <c r="L17" s="45"/>
      <c r="M17" s="44">
        <v>8</v>
      </c>
      <c r="N17" s="55"/>
      <c r="O17" s="37" t="s">
        <v>199</v>
      </c>
      <c r="Q17" s="34"/>
      <c r="R17" s="34"/>
      <c r="S17" s="34"/>
      <c r="T17" s="54"/>
      <c r="U17" s="47" t="s">
        <v>221</v>
      </c>
      <c r="V17" s="52"/>
      <c r="W17" s="47" t="s">
        <v>220</v>
      </c>
      <c r="X17" s="55"/>
      <c r="Y17" s="34"/>
      <c r="Z17" s="34"/>
      <c r="AA17" s="34"/>
      <c r="AC17" s="34"/>
      <c r="AE17" s="34"/>
      <c r="AG17" s="34"/>
    </row>
    <row r="18" spans="2:33" ht="25" customHeight="1" x14ac:dyDescent="0.2">
      <c r="B18" s="6" t="s">
        <v>1</v>
      </c>
      <c r="C18" s="6" t="s">
        <v>2</v>
      </c>
      <c r="D18" s="9"/>
      <c r="E18" s="5" t="s">
        <v>113</v>
      </c>
      <c r="F18" s="34"/>
      <c r="G18" s="34">
        <v>0</v>
      </c>
      <c r="H18" s="34"/>
      <c r="I18" s="34"/>
      <c r="J18" s="58"/>
      <c r="K18" s="41"/>
      <c r="L18" s="41"/>
      <c r="M18" s="41"/>
      <c r="N18" s="59"/>
      <c r="O18" s="43">
        <v>0.2</v>
      </c>
      <c r="P18" s="38" t="s">
        <v>216</v>
      </c>
      <c r="Q18" s="34"/>
      <c r="R18" s="34"/>
      <c r="S18" s="34"/>
      <c r="T18" s="54"/>
      <c r="U18" s="68">
        <f>(Mc_Price+Mc_Leftover-Mc_StartingPoint)/Total_Monthly_Savings</f>
        <v>74.686796610169495</v>
      </c>
      <c r="V18" s="52"/>
      <c r="W18" s="44">
        <f>(Mc_Price+Mc_Leftover-Mc_StartingPoint)/Total_Yearly_Savings</f>
        <v>6.2238997175141249</v>
      </c>
      <c r="X18" s="55"/>
      <c r="Y18" s="34"/>
      <c r="Z18" s="34"/>
      <c r="AA18" s="34"/>
      <c r="AC18" s="34"/>
      <c r="AE18" s="34"/>
      <c r="AG18" s="34"/>
    </row>
    <row r="19" spans="2:33" ht="25" customHeight="1" x14ac:dyDescent="0.2">
      <c r="B19" t="s">
        <v>18</v>
      </c>
      <c r="C19" s="4">
        <f>SUM(Bills[Amount])</f>
        <v>2133</v>
      </c>
      <c r="E19" s="5" t="s">
        <v>134</v>
      </c>
      <c r="F19" s="34"/>
      <c r="G19" s="34">
        <v>0</v>
      </c>
      <c r="H19" s="34"/>
      <c r="I19" s="34"/>
      <c r="P19" s="34"/>
      <c r="Q19" s="34"/>
      <c r="R19" s="34"/>
      <c r="S19" s="34"/>
      <c r="T19" s="66"/>
      <c r="U19" s="41"/>
      <c r="V19" s="41"/>
      <c r="W19" s="41"/>
      <c r="X19" s="67"/>
      <c r="Y19" s="34"/>
      <c r="Z19" s="34"/>
      <c r="AA19" s="34"/>
      <c r="AC19" s="34"/>
      <c r="AE19" s="34"/>
      <c r="AG19" s="34"/>
    </row>
    <row r="20" spans="2:33" ht="25" customHeight="1" x14ac:dyDescent="0.2">
      <c r="B20" t="s">
        <v>5</v>
      </c>
      <c r="C20" s="4">
        <v>120</v>
      </c>
      <c r="J20" s="48"/>
      <c r="K20" s="49"/>
      <c r="L20" s="50" t="s">
        <v>198</v>
      </c>
      <c r="M20" s="50"/>
      <c r="N20" s="51"/>
      <c r="O20" s="34"/>
    </row>
    <row r="21" spans="2:33" ht="25" customHeight="1" x14ac:dyDescent="0.2">
      <c r="B21" t="s">
        <v>6</v>
      </c>
      <c r="C21" s="4">
        <v>300</v>
      </c>
      <c r="I21" s="34"/>
      <c r="J21" s="54"/>
      <c r="K21" s="45">
        <f>K15*K17*13/3*(1-withheld)</f>
        <v>832</v>
      </c>
      <c r="L21" s="46"/>
      <c r="M21" s="45">
        <f>M15/12*(1-withheld)</f>
        <v>1666.666666666667</v>
      </c>
      <c r="N21" s="55"/>
      <c r="O21" s="38" t="s">
        <v>213</v>
      </c>
      <c r="U21" s="65"/>
      <c r="W21" s="44"/>
    </row>
    <row r="22" spans="2:33" ht="25" customHeight="1" x14ac:dyDescent="0.2">
      <c r="B22" t="s">
        <v>71</v>
      </c>
      <c r="C22" s="4">
        <v>100</v>
      </c>
      <c r="I22" s="34"/>
      <c r="J22" s="56"/>
      <c r="K22" s="47" t="s">
        <v>200</v>
      </c>
      <c r="L22" s="52"/>
      <c r="M22" s="47" t="s">
        <v>201</v>
      </c>
      <c r="N22" s="57"/>
    </row>
    <row r="23" spans="2:33" ht="25" customHeight="1" x14ac:dyDescent="0.2">
      <c r="B23" t="s">
        <v>72</v>
      </c>
      <c r="C23" s="4">
        <v>100</v>
      </c>
      <c r="I23" s="34"/>
      <c r="J23" s="56"/>
      <c r="K23" s="45">
        <f>K15*K17*52</f>
        <v>12480</v>
      </c>
      <c r="L23" s="52"/>
      <c r="M23" s="53">
        <f>M15/52/M17</f>
        <v>60.096153846153847</v>
      </c>
      <c r="N23" s="57"/>
      <c r="O23" s="38" t="s">
        <v>195</v>
      </c>
    </row>
    <row r="24" spans="2:33" ht="25" customHeight="1" x14ac:dyDescent="0.2">
      <c r="B24" t="s">
        <v>13</v>
      </c>
      <c r="C24" s="4">
        <v>100</v>
      </c>
      <c r="I24" s="34"/>
      <c r="J24" s="58"/>
      <c r="K24" s="41"/>
      <c r="L24" s="41"/>
      <c r="M24" s="41"/>
      <c r="N24" s="59"/>
    </row>
    <row r="25" spans="2:33" ht="28.5" customHeight="1" x14ac:dyDescent="0.2">
      <c r="B25" t="s">
        <v>226</v>
      </c>
      <c r="C25" s="4">
        <v>80</v>
      </c>
    </row>
    <row r="27" spans="2:33" ht="28.5" customHeight="1" x14ac:dyDescent="0.25">
      <c r="B27" s="1" t="s">
        <v>18</v>
      </c>
    </row>
    <row r="28" spans="2:33" ht="28.5" customHeight="1" x14ac:dyDescent="0.2">
      <c r="B28" s="6" t="s">
        <v>1</v>
      </c>
      <c r="C28" s="6" t="s">
        <v>2</v>
      </c>
    </row>
    <row r="29" spans="2:33" ht="28.5" customHeight="1" x14ac:dyDescent="0.2">
      <c r="B29" t="s">
        <v>11</v>
      </c>
      <c r="C29" s="4">
        <v>1083</v>
      </c>
    </row>
    <row r="30" spans="2:33" ht="28.5" customHeight="1" x14ac:dyDescent="0.2">
      <c r="B30" t="s">
        <v>12</v>
      </c>
      <c r="C30" s="4">
        <v>450</v>
      </c>
    </row>
    <row r="31" spans="2:33" ht="28.5" customHeight="1" x14ac:dyDescent="0.2">
      <c r="B31" t="s">
        <v>15</v>
      </c>
      <c r="C31" s="4">
        <v>345</v>
      </c>
    </row>
    <row r="32" spans="2:33" ht="28.5" customHeight="1" x14ac:dyDescent="0.2">
      <c r="B32" t="s">
        <v>7</v>
      </c>
      <c r="C32" s="4"/>
    </row>
    <row r="33" spans="2:3" ht="28.5" customHeight="1" x14ac:dyDescent="0.2">
      <c r="B33" t="s">
        <v>4</v>
      </c>
      <c r="C33" s="4">
        <v>100</v>
      </c>
    </row>
    <row r="34" spans="2:3" ht="28.5" customHeight="1" x14ac:dyDescent="0.2">
      <c r="B34" t="s">
        <v>16</v>
      </c>
      <c r="C34" s="4">
        <v>55</v>
      </c>
    </row>
    <row r="35" spans="2:3" ht="28.5" customHeight="1" x14ac:dyDescent="0.2">
      <c r="B35" t="s">
        <v>99</v>
      </c>
      <c r="C35" s="4">
        <v>100</v>
      </c>
    </row>
    <row r="37" spans="2:3" ht="28.5" customHeight="1" x14ac:dyDescent="0.25">
      <c r="B37" s="1" t="s">
        <v>211</v>
      </c>
    </row>
    <row r="38" spans="2:3" ht="28.5" customHeight="1" x14ac:dyDescent="0.2">
      <c r="B38" s="6" t="s">
        <v>1</v>
      </c>
      <c r="C38" s="6" t="s">
        <v>2</v>
      </c>
    </row>
    <row r="39" spans="2:3" ht="28.5" customHeight="1" x14ac:dyDescent="0.2">
      <c r="B39" t="s">
        <v>225</v>
      </c>
      <c r="C39" s="4">
        <f>464.35+9.98</f>
        <v>474.33000000000004</v>
      </c>
    </row>
    <row r="40" spans="2:3" ht="28.5" customHeight="1" x14ac:dyDescent="0.2">
      <c r="C40" s="4"/>
    </row>
  </sheetData>
  <printOptions horizontalCentered="1"/>
  <pageMargins left="0.35" right="0.41" top="0.41" bottom="0.35" header="0.3" footer="0.3"/>
  <pageSetup fitToHeight="0" orientation="portrait" horizontalDpi="4294967293" verticalDpi="0" r:id="rId1"/>
  <headerFooter differentFirst="1">
    <oddFooter>&amp;CPage &amp;P of &amp;N</oddFooter>
  </headerFooter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66" id="{C9B884C1-E439-4719-A03C-9B5F520358C5}">
            <xm:f>'Chart Data'!$B$6</xm:f>
            <x14:dxf>
              <font>
                <color theme="5" tint="-0.24994659260841701"/>
              </font>
            </x14:dxf>
          </x14:cfRule>
          <xm:sqref>E8</xm:sqref>
        </x14:conditionalFormatting>
        <x14:conditionalFormatting xmlns:xm="http://schemas.microsoft.com/office/excel/2006/main">
          <x14:cfRule type="expression" priority="165" id="{ED5ED394-FC83-8441-A563-09137560C98C}">
            <xm:f>'Chart Data'!$B$6</xm:f>
            <x14:dxf>
              <font>
                <color theme="5" tint="-0.24994659260841701"/>
              </font>
            </x14:dxf>
          </x14:cfRule>
          <xm:sqref>E6</xm:sqref>
        </x14:conditionalFormatting>
        <x14:conditionalFormatting xmlns:xm="http://schemas.microsoft.com/office/excel/2006/main">
          <x14:cfRule type="expression" priority="164" id="{AA0A224D-A3A1-AB46-89D2-CD497A5D37FA}">
            <xm:f>'Chart Data'!$B$6</xm:f>
            <x14:dxf>
              <font>
                <color theme="5" tint="-0.24994659260841701"/>
              </font>
            </x14:dxf>
          </x14:cfRule>
          <xm:sqref>E4</xm:sqref>
        </x14:conditionalFormatting>
        <x14:conditionalFormatting xmlns:xm="http://schemas.microsoft.com/office/excel/2006/main">
          <x14:cfRule type="expression" priority="163" id="{D710ACCE-F192-C243-974B-8F988CD7789B}">
            <xm:f>'Chart Data'!$B$6</xm:f>
            <x14:dxf>
              <font>
                <color theme="5" tint="-0.24994659260841701"/>
              </font>
            </x14:dxf>
          </x14:cfRule>
          <xm:sqref>G6</xm:sqref>
        </x14:conditionalFormatting>
        <x14:conditionalFormatting xmlns:xm="http://schemas.microsoft.com/office/excel/2006/main">
          <x14:cfRule type="expression" priority="162" id="{0EA4614A-8095-AD46-8C14-CE8D139701F9}">
            <xm:f>'Chart Data'!$B$6</xm:f>
            <x14:dxf>
              <font>
                <color theme="5" tint="-0.24994659260841701"/>
              </font>
            </x14:dxf>
          </x14:cfRule>
          <xm:sqref>G4</xm:sqref>
        </x14:conditionalFormatting>
        <x14:conditionalFormatting xmlns:xm="http://schemas.microsoft.com/office/excel/2006/main">
          <x14:cfRule type="expression" priority="161" id="{768C2D07-BFDD-134A-848C-8C4D14D50F5F}">
            <xm:f>'Chart Data'!$B$6</xm:f>
            <x14:dxf>
              <font>
                <color theme="5" tint="-0.24994659260841701"/>
              </font>
            </x14:dxf>
          </x14:cfRule>
          <xm:sqref>G8</xm:sqref>
        </x14:conditionalFormatting>
        <x14:conditionalFormatting xmlns:xm="http://schemas.microsoft.com/office/excel/2006/main">
          <x14:cfRule type="expression" priority="138" id="{5F475EDE-4C2B-B145-A51B-1DE6D18400F9}">
            <xm:f>'Chart Data'!$B$6</xm:f>
            <x14:dxf>
              <font>
                <color theme="5" tint="-0.24994659260841701"/>
              </font>
            </x14:dxf>
          </x14:cfRule>
          <xm:sqref>I6</xm:sqref>
        </x14:conditionalFormatting>
        <x14:conditionalFormatting xmlns:xm="http://schemas.microsoft.com/office/excel/2006/main">
          <x14:cfRule type="expression" priority="137" id="{1C6F4475-9A65-9F47-8103-A6DAE2C9899F}">
            <xm:f>'Chart Data'!$B$6</xm:f>
            <x14:dxf>
              <font>
                <color theme="5" tint="-0.24994659260841701"/>
              </font>
            </x14:dxf>
          </x14:cfRule>
          <xm:sqref>I4</xm:sqref>
        </x14:conditionalFormatting>
        <x14:conditionalFormatting xmlns:xm="http://schemas.microsoft.com/office/excel/2006/main">
          <x14:cfRule type="expression" priority="136" id="{AA0DCEFB-F761-D94C-A82A-518720AB33AC}">
            <xm:f>'Chart Data'!$B$6</xm:f>
            <x14:dxf>
              <font>
                <color theme="5" tint="-0.24994659260841701"/>
              </font>
            </x14:dxf>
          </x14:cfRule>
          <xm:sqref>I8</xm:sqref>
        </x14:conditionalFormatting>
        <x14:conditionalFormatting xmlns:xm="http://schemas.microsoft.com/office/excel/2006/main">
          <x14:cfRule type="expression" priority="135" id="{E998B4B0-429D-034E-8869-C3D2BF6D7F01}">
            <xm:f>'Chart Data'!$B$6</xm:f>
            <x14:dxf>
              <font>
                <color theme="5" tint="-0.24994659260841701"/>
              </font>
            </x14:dxf>
          </x14:cfRule>
          <xm:sqref>I15</xm:sqref>
        </x14:conditionalFormatting>
        <x14:conditionalFormatting xmlns:xm="http://schemas.microsoft.com/office/excel/2006/main">
          <x14:cfRule type="expression" priority="134" id="{EE5B78F4-8585-2E4F-AC96-DF2D39ECD340}">
            <xm:f>'Chart Data'!$B$6</xm:f>
            <x14:dxf>
              <font>
                <color theme="5" tint="-0.24994659260841701"/>
              </font>
            </x14:dxf>
          </x14:cfRule>
          <xm:sqref>I16</xm:sqref>
        </x14:conditionalFormatting>
        <x14:conditionalFormatting xmlns:xm="http://schemas.microsoft.com/office/excel/2006/main">
          <x14:cfRule type="expression" priority="133" id="{ECADBFCD-E6DA-1646-AEBE-B0AAABAA2035}">
            <xm:f>'Chart Data'!$B$6</xm:f>
            <x14:dxf>
              <font>
                <color theme="5" tint="-0.24994659260841701"/>
              </font>
            </x14:dxf>
          </x14:cfRule>
          <xm:sqref>I17</xm:sqref>
        </x14:conditionalFormatting>
        <x14:conditionalFormatting xmlns:xm="http://schemas.microsoft.com/office/excel/2006/main">
          <x14:cfRule type="expression" priority="132" id="{B4472EEF-748C-1143-8205-EDCD66DAEC04}">
            <xm:f>'Chart Data'!$B$6</xm:f>
            <x14:dxf>
              <font>
                <color theme="5" tint="-0.24994659260841701"/>
              </font>
            </x14:dxf>
          </x14:cfRule>
          <xm:sqref>I14</xm:sqref>
        </x14:conditionalFormatting>
        <x14:conditionalFormatting xmlns:xm="http://schemas.microsoft.com/office/excel/2006/main">
          <x14:cfRule type="expression" priority="131" id="{16600FB9-57CF-0748-A2EB-19B0A24D7906}">
            <xm:f>'Chart Data'!$B$6</xm:f>
            <x14:dxf>
              <font>
                <color theme="5" tint="-0.24994659260841701"/>
              </font>
            </x14:dxf>
          </x14:cfRule>
          <xm:sqref>I18</xm:sqref>
        </x14:conditionalFormatting>
        <x14:conditionalFormatting xmlns:xm="http://schemas.microsoft.com/office/excel/2006/main">
          <x14:cfRule type="expression" priority="130" id="{ACB71A20-0866-FF47-81BB-7770EABB8D60}">
            <xm:f>'Chart Data'!$B$6</xm:f>
            <x14:dxf>
              <font>
                <color theme="5" tint="-0.24994659260841701"/>
              </font>
            </x14:dxf>
          </x14:cfRule>
          <xm:sqref>K6</xm:sqref>
        </x14:conditionalFormatting>
        <x14:conditionalFormatting xmlns:xm="http://schemas.microsoft.com/office/excel/2006/main">
          <x14:cfRule type="expression" priority="129" id="{77D35B73-D61A-654E-B529-832727AA02C9}">
            <xm:f>'Chart Data'!$B$6</xm:f>
            <x14:dxf>
              <font>
                <color theme="5" tint="-0.24994659260841701"/>
              </font>
            </x14:dxf>
          </x14:cfRule>
          <xm:sqref>K4</xm:sqref>
        </x14:conditionalFormatting>
        <x14:conditionalFormatting xmlns:xm="http://schemas.microsoft.com/office/excel/2006/main">
          <x14:cfRule type="expression" priority="128" id="{A98E20E3-BB84-9246-BC42-3A777D0D999F}">
            <xm:f>'Chart Data'!$B$6</xm:f>
            <x14:dxf>
              <font>
                <color theme="5" tint="-0.24994659260841701"/>
              </font>
            </x14:dxf>
          </x14:cfRule>
          <xm:sqref>K8</xm:sqref>
        </x14:conditionalFormatting>
        <x14:conditionalFormatting xmlns:xm="http://schemas.microsoft.com/office/excel/2006/main">
          <x14:cfRule type="expression" priority="122" id="{B70D9850-6FBD-204E-9A09-FA28A8575A62}">
            <xm:f>'Chart Data'!$B$6</xm:f>
            <x14:dxf>
              <font>
                <color theme="5" tint="-0.24994659260841701"/>
              </font>
            </x14:dxf>
          </x14:cfRule>
          <xm:sqref>M6</xm:sqref>
        </x14:conditionalFormatting>
        <x14:conditionalFormatting xmlns:xm="http://schemas.microsoft.com/office/excel/2006/main">
          <x14:cfRule type="expression" priority="121" id="{13ACAA55-57A4-B74B-8A4B-F537E9AFFAEB}">
            <xm:f>'Chart Data'!$B$6</xm:f>
            <x14:dxf>
              <font>
                <color theme="5" tint="-0.24994659260841701"/>
              </font>
            </x14:dxf>
          </x14:cfRule>
          <xm:sqref>M4</xm:sqref>
        </x14:conditionalFormatting>
        <x14:conditionalFormatting xmlns:xm="http://schemas.microsoft.com/office/excel/2006/main">
          <x14:cfRule type="expression" priority="120" id="{42CED26F-615E-9342-8C3A-0B6BBE3CBF96}">
            <xm:f>'Chart Data'!$B$6</xm:f>
            <x14:dxf>
              <font>
                <color theme="5" tint="-0.24994659260841701"/>
              </font>
            </x14:dxf>
          </x14:cfRule>
          <xm:sqref>M8</xm:sqref>
        </x14:conditionalFormatting>
        <x14:conditionalFormatting xmlns:xm="http://schemas.microsoft.com/office/excel/2006/main">
          <x14:cfRule type="expression" priority="112" id="{3F6DBC4B-AEEA-4D4E-BDA2-765145664EBF}">
            <xm:f>'Chart Data'!$B$6</xm:f>
            <x14:dxf>
              <font>
                <color theme="5" tint="-0.24994659260841701"/>
              </font>
            </x14:dxf>
          </x14:cfRule>
          <xm:sqref>O8</xm:sqref>
        </x14:conditionalFormatting>
        <x14:conditionalFormatting xmlns:xm="http://schemas.microsoft.com/office/excel/2006/main">
          <x14:cfRule type="expression" priority="106" id="{F4268D2A-DE40-8C41-A2C2-67C8225EDDCB}">
            <xm:f>'Chart Data'!$B$6</xm:f>
            <x14:dxf>
              <font>
                <color theme="5" tint="-0.24994659260841701"/>
              </font>
            </x14:dxf>
          </x14:cfRule>
          <xm:sqref>Q6</xm:sqref>
        </x14:conditionalFormatting>
        <x14:conditionalFormatting xmlns:xm="http://schemas.microsoft.com/office/excel/2006/main">
          <x14:cfRule type="expression" priority="107" id="{6A98A6E8-C066-6E45-86BE-1BDB09D25DD5}">
            <xm:f>'Chart Data'!$B$6</xm:f>
            <x14:dxf>
              <font>
                <color theme="5" tint="-0.24994659260841701"/>
              </font>
            </x14:dxf>
          </x14:cfRule>
          <xm:sqref>O20</xm:sqref>
        </x14:conditionalFormatting>
        <x14:conditionalFormatting xmlns:xm="http://schemas.microsoft.com/office/excel/2006/main">
          <x14:cfRule type="expression" priority="103" id="{FEB75039-C733-0D47-8F6D-D0385E324CD0}">
            <xm:f>'Chart Data'!$B$6</xm:f>
            <x14:dxf>
              <font>
                <color theme="5" tint="-0.24994659260841701"/>
              </font>
            </x14:dxf>
          </x14:cfRule>
          <xm:sqref>Q15</xm:sqref>
        </x14:conditionalFormatting>
        <x14:conditionalFormatting xmlns:xm="http://schemas.microsoft.com/office/excel/2006/main">
          <x14:cfRule type="expression" priority="114" id="{282EEBAB-EC0C-7B4D-A313-F325FAC5BC37}">
            <xm:f>'Chart Data'!$B$6</xm:f>
            <x14:dxf>
              <font>
                <color theme="5" tint="-0.24994659260841701"/>
              </font>
            </x14:dxf>
          </x14:cfRule>
          <xm:sqref>O6</xm:sqref>
        </x14:conditionalFormatting>
        <x14:conditionalFormatting xmlns:xm="http://schemas.microsoft.com/office/excel/2006/main">
          <x14:cfRule type="expression" priority="113" id="{62EC3631-6E76-6F47-B737-29CDA485C89A}">
            <xm:f>'Chart Data'!$B$6</xm:f>
            <x14:dxf>
              <font>
                <color theme="5" tint="-0.24994659260841701"/>
              </font>
            </x14:dxf>
          </x14:cfRule>
          <xm:sqref>O4</xm:sqref>
        </x14:conditionalFormatting>
        <x14:conditionalFormatting xmlns:xm="http://schemas.microsoft.com/office/excel/2006/main">
          <x14:cfRule type="expression" priority="109" id="{9DDC1AD4-0E78-FF4B-9FC4-1F6321681D72}">
            <xm:f>'Chart Data'!$B$6</xm:f>
            <x14:dxf>
              <font>
                <color theme="5" tint="-0.24994659260841701"/>
              </font>
            </x14:dxf>
          </x14:cfRule>
          <xm:sqref>O18</xm:sqref>
        </x14:conditionalFormatting>
        <x14:conditionalFormatting xmlns:xm="http://schemas.microsoft.com/office/excel/2006/main">
          <x14:cfRule type="expression" priority="105" id="{57BC82C5-A078-F34C-A502-F66BC25BB298}">
            <xm:f>'Chart Data'!$B$6</xm:f>
            <x14:dxf>
              <font>
                <color theme="5" tint="-0.24994659260841701"/>
              </font>
            </x14:dxf>
          </x14:cfRule>
          <xm:sqref>Q4</xm:sqref>
        </x14:conditionalFormatting>
        <x14:conditionalFormatting xmlns:xm="http://schemas.microsoft.com/office/excel/2006/main">
          <x14:cfRule type="expression" priority="102" id="{DF48518E-5F43-CF49-9BA1-9B018B6C529D}">
            <xm:f>'Chart Data'!$B$6</xm:f>
            <x14:dxf>
              <font>
                <color theme="5" tint="-0.24994659260841701"/>
              </font>
            </x14:dxf>
          </x14:cfRule>
          <xm:sqref>Q16</xm:sqref>
        </x14:conditionalFormatting>
        <x14:conditionalFormatting xmlns:xm="http://schemas.microsoft.com/office/excel/2006/main">
          <x14:cfRule type="expression" priority="101" id="{62A14202-894D-734C-BABD-82313D380CAD}">
            <xm:f>'Chart Data'!$B$6</xm:f>
            <x14:dxf>
              <font>
                <color theme="5" tint="-0.24994659260841701"/>
              </font>
            </x14:dxf>
          </x14:cfRule>
          <xm:sqref>Q17</xm:sqref>
        </x14:conditionalFormatting>
        <x14:conditionalFormatting xmlns:xm="http://schemas.microsoft.com/office/excel/2006/main">
          <x14:cfRule type="expression" priority="104" id="{64DB8AFD-0F35-A345-9092-552232C99F02}">
            <xm:f>'Chart Data'!$B$6</xm:f>
            <x14:dxf>
              <font>
                <color theme="5" tint="-0.24994659260841701"/>
              </font>
            </x14:dxf>
          </x14:cfRule>
          <xm:sqref>Q8</xm:sqref>
        </x14:conditionalFormatting>
        <x14:conditionalFormatting xmlns:xm="http://schemas.microsoft.com/office/excel/2006/main">
          <x14:cfRule type="expression" priority="100" id="{726D95D2-3BA5-EE4F-80EB-FCC7A63C23D8}">
            <xm:f>'Chart Data'!$B$6</xm:f>
            <x14:dxf>
              <font>
                <color theme="5" tint="-0.24994659260841701"/>
              </font>
            </x14:dxf>
          </x14:cfRule>
          <xm:sqref>Q14</xm:sqref>
        </x14:conditionalFormatting>
        <x14:conditionalFormatting xmlns:xm="http://schemas.microsoft.com/office/excel/2006/main">
          <x14:cfRule type="expression" priority="99" id="{D4F5A90C-4602-5C43-A98E-0CBA83B17831}">
            <xm:f>'Chart Data'!$B$6</xm:f>
            <x14:dxf>
              <font>
                <color theme="5" tint="-0.24994659260841701"/>
              </font>
            </x14:dxf>
          </x14:cfRule>
          <xm:sqref>Q18</xm:sqref>
        </x14:conditionalFormatting>
        <x14:conditionalFormatting xmlns:xm="http://schemas.microsoft.com/office/excel/2006/main">
          <x14:cfRule type="expression" priority="98" id="{6E931FD8-A6BB-2D4C-AF0C-F50FAE9E8E7A}">
            <xm:f>'Chart Data'!$B$6</xm:f>
            <x14:dxf>
              <font>
                <color theme="5" tint="-0.24994659260841701"/>
              </font>
            </x14:dxf>
          </x14:cfRule>
          <xm:sqref>S6</xm:sqref>
        </x14:conditionalFormatting>
        <x14:conditionalFormatting xmlns:xm="http://schemas.microsoft.com/office/excel/2006/main">
          <x14:cfRule type="expression" priority="97" id="{F5D4B8C8-73C5-184C-B120-49B6AC059570}">
            <xm:f>'Chart Data'!$B$6</xm:f>
            <x14:dxf>
              <font>
                <color theme="5" tint="-0.24994659260841701"/>
              </font>
            </x14:dxf>
          </x14:cfRule>
          <xm:sqref>S4</xm:sqref>
        </x14:conditionalFormatting>
        <x14:conditionalFormatting xmlns:xm="http://schemas.microsoft.com/office/excel/2006/main">
          <x14:cfRule type="expression" priority="96" id="{0377E708-EE55-6646-9E54-73F99818F77C}">
            <xm:f>'Chart Data'!$B$6</xm:f>
            <x14:dxf>
              <font>
                <color theme="5" tint="-0.24994659260841701"/>
              </font>
            </x14:dxf>
          </x14:cfRule>
          <xm:sqref>S8</xm:sqref>
        </x14:conditionalFormatting>
        <x14:conditionalFormatting xmlns:xm="http://schemas.microsoft.com/office/excel/2006/main">
          <x14:cfRule type="expression" priority="95" id="{63D3477F-7A9A-604E-9401-051A78768BA1}">
            <xm:f>'Chart Data'!$B$6</xm:f>
            <x14:dxf>
              <font>
                <color theme="5" tint="-0.24994659260841701"/>
              </font>
            </x14:dxf>
          </x14:cfRule>
          <xm:sqref>S15</xm:sqref>
        </x14:conditionalFormatting>
        <x14:conditionalFormatting xmlns:xm="http://schemas.microsoft.com/office/excel/2006/main">
          <x14:cfRule type="expression" priority="94" id="{AF719E44-0148-3D4E-A90B-51DBB8F7580A}">
            <xm:f>'Chart Data'!$B$6</xm:f>
            <x14:dxf>
              <font>
                <color theme="5" tint="-0.24994659260841701"/>
              </font>
            </x14:dxf>
          </x14:cfRule>
          <xm:sqref>S16</xm:sqref>
        </x14:conditionalFormatting>
        <x14:conditionalFormatting xmlns:xm="http://schemas.microsoft.com/office/excel/2006/main">
          <x14:cfRule type="expression" priority="93" id="{677483A5-FABE-0346-88C7-EAEF74DCEF76}">
            <xm:f>'Chart Data'!$B$6</xm:f>
            <x14:dxf>
              <font>
                <color theme="5" tint="-0.24994659260841701"/>
              </font>
            </x14:dxf>
          </x14:cfRule>
          <xm:sqref>S17</xm:sqref>
        </x14:conditionalFormatting>
        <x14:conditionalFormatting xmlns:xm="http://schemas.microsoft.com/office/excel/2006/main">
          <x14:cfRule type="expression" priority="92" id="{905CA3F7-3284-574A-B547-5EA6679DF687}">
            <xm:f>'Chart Data'!$B$6</xm:f>
            <x14:dxf>
              <font>
                <color theme="5" tint="-0.24994659260841701"/>
              </font>
            </x14:dxf>
          </x14:cfRule>
          <xm:sqref>S14</xm:sqref>
        </x14:conditionalFormatting>
        <x14:conditionalFormatting xmlns:xm="http://schemas.microsoft.com/office/excel/2006/main">
          <x14:cfRule type="expression" priority="91" id="{595852A3-215C-8B48-B673-53C9AF0DE70E}">
            <xm:f>'Chart Data'!$B$6</xm:f>
            <x14:dxf>
              <font>
                <color theme="5" tint="-0.24994659260841701"/>
              </font>
            </x14:dxf>
          </x14:cfRule>
          <xm:sqref>S18</xm:sqref>
        </x14:conditionalFormatting>
        <x14:conditionalFormatting xmlns:xm="http://schemas.microsoft.com/office/excel/2006/main">
          <x14:cfRule type="expression" priority="90" id="{BCE9D8F0-7485-6642-B8AA-78CD9082055D}">
            <xm:f>'Chart Data'!$B$6</xm:f>
            <x14:dxf>
              <font>
                <color theme="5" tint="-0.24994659260841701"/>
              </font>
            </x14:dxf>
          </x14:cfRule>
          <xm:sqref>U6</xm:sqref>
        </x14:conditionalFormatting>
        <x14:conditionalFormatting xmlns:xm="http://schemas.microsoft.com/office/excel/2006/main">
          <x14:cfRule type="expression" priority="89" id="{9811EFBD-DC1D-844A-A0C5-8F4D2D273787}">
            <xm:f>'Chart Data'!$B$6</xm:f>
            <x14:dxf>
              <font>
                <color theme="5" tint="-0.24994659260841701"/>
              </font>
            </x14:dxf>
          </x14:cfRule>
          <xm:sqref>U4</xm:sqref>
        </x14:conditionalFormatting>
        <x14:conditionalFormatting xmlns:xm="http://schemas.microsoft.com/office/excel/2006/main">
          <x14:cfRule type="expression" priority="88" id="{D4C6AAC6-D403-6945-BFBD-EB0301401A73}">
            <xm:f>'Chart Data'!$B$6</xm:f>
            <x14:dxf>
              <font>
                <color theme="5" tint="-0.24994659260841701"/>
              </font>
            </x14:dxf>
          </x14:cfRule>
          <xm:sqref>U8</xm:sqref>
        </x14:conditionalFormatting>
        <x14:conditionalFormatting xmlns:xm="http://schemas.microsoft.com/office/excel/2006/main">
          <x14:cfRule type="expression" priority="87" id="{DAE3B2D0-6E4F-FA42-9A1A-FF8745A8B534}">
            <xm:f>'Chart Data'!$B$6</xm:f>
            <x14:dxf>
              <font>
                <color theme="5" tint="-0.24994659260841701"/>
              </font>
            </x14:dxf>
          </x14:cfRule>
          <xm:sqref>W15</xm:sqref>
        </x14:conditionalFormatting>
        <x14:conditionalFormatting xmlns:xm="http://schemas.microsoft.com/office/excel/2006/main">
          <x14:cfRule type="expression" priority="86" id="{73A66477-3CC2-2245-AC69-27FC91C53D3D}">
            <xm:f>'Chart Data'!$B$6</xm:f>
            <x14:dxf>
              <font>
                <color theme="5" tint="-0.24994659260841701"/>
              </font>
            </x14:dxf>
          </x14:cfRule>
          <xm:sqref>U16</xm:sqref>
        </x14:conditionalFormatting>
        <x14:conditionalFormatting xmlns:xm="http://schemas.microsoft.com/office/excel/2006/main">
          <x14:cfRule type="expression" priority="82" id="{FA7822CA-0A07-4844-9126-A4D1331C23D8}">
            <xm:f>'Chart Data'!$B$6</xm:f>
            <x14:dxf>
              <font>
                <color theme="5" tint="-0.24994659260841701"/>
              </font>
            </x14:dxf>
          </x14:cfRule>
          <xm:sqref>W6</xm:sqref>
        </x14:conditionalFormatting>
        <x14:conditionalFormatting xmlns:xm="http://schemas.microsoft.com/office/excel/2006/main">
          <x14:cfRule type="expression" priority="81" id="{97A4089A-6818-0D4E-BA35-6B76F0C694B5}">
            <xm:f>'Chart Data'!$B$6</xm:f>
            <x14:dxf>
              <font>
                <color theme="5" tint="-0.24994659260841701"/>
              </font>
            </x14:dxf>
          </x14:cfRule>
          <xm:sqref>W4</xm:sqref>
        </x14:conditionalFormatting>
        <x14:conditionalFormatting xmlns:xm="http://schemas.microsoft.com/office/excel/2006/main">
          <x14:cfRule type="expression" priority="80" id="{CD7C4895-BB73-E94F-B34F-002F6A56444E}">
            <xm:f>'Chart Data'!$B$6</xm:f>
            <x14:dxf>
              <font>
                <color theme="5" tint="-0.24994659260841701"/>
              </font>
            </x14:dxf>
          </x14:cfRule>
          <xm:sqref>W8</xm:sqref>
        </x14:conditionalFormatting>
        <x14:conditionalFormatting xmlns:xm="http://schemas.microsoft.com/office/excel/2006/main">
          <x14:cfRule type="expression" priority="79" id="{CDDC2002-1F16-B24D-8353-84E87B903325}">
            <xm:f>'Chart Data'!$B$6</xm:f>
            <x14:dxf>
              <font>
                <color theme="5" tint="-0.24994659260841701"/>
              </font>
            </x14:dxf>
          </x14:cfRule>
          <xm:sqref>W21</xm:sqref>
        </x14:conditionalFormatting>
        <x14:conditionalFormatting xmlns:xm="http://schemas.microsoft.com/office/excel/2006/main">
          <x14:cfRule type="expression" priority="74" id="{2EDCEBC1-0BCE-B14B-B66C-51DE84618344}">
            <xm:f>'Chart Data'!$B$6</xm:f>
            <x14:dxf>
              <font>
                <color theme="5" tint="-0.24994659260841701"/>
              </font>
            </x14:dxf>
          </x14:cfRule>
          <xm:sqref>Y6</xm:sqref>
        </x14:conditionalFormatting>
        <x14:conditionalFormatting xmlns:xm="http://schemas.microsoft.com/office/excel/2006/main">
          <x14:cfRule type="expression" priority="73" id="{C46D16DF-9022-6C40-97AA-7E5F6C28B9FA}">
            <xm:f>'Chart Data'!$B$6</xm:f>
            <x14:dxf>
              <font>
                <color theme="5" tint="-0.24994659260841701"/>
              </font>
            </x14:dxf>
          </x14:cfRule>
          <xm:sqref>Y4</xm:sqref>
        </x14:conditionalFormatting>
        <x14:conditionalFormatting xmlns:xm="http://schemas.microsoft.com/office/excel/2006/main">
          <x14:cfRule type="expression" priority="72" id="{DE95DE62-E2A4-2D4F-B33F-CEF095EBA78C}">
            <xm:f>'Chart Data'!$B$6</xm:f>
            <x14:dxf>
              <font>
                <color theme="5" tint="-0.24994659260841701"/>
              </font>
            </x14:dxf>
          </x14:cfRule>
          <xm:sqref>Y8</xm:sqref>
        </x14:conditionalFormatting>
        <x14:conditionalFormatting xmlns:xm="http://schemas.microsoft.com/office/excel/2006/main">
          <x14:cfRule type="expression" priority="71" id="{18665A6E-FA81-5E40-9ADE-F64FFF41D6ED}">
            <xm:f>'Chart Data'!$B$6</xm:f>
            <x14:dxf>
              <font>
                <color theme="5" tint="-0.24994659260841701"/>
              </font>
            </x14:dxf>
          </x14:cfRule>
          <xm:sqref>Y16</xm:sqref>
        </x14:conditionalFormatting>
        <x14:conditionalFormatting xmlns:xm="http://schemas.microsoft.com/office/excel/2006/main">
          <x14:cfRule type="expression" priority="70" id="{01C7E72F-11D9-4043-B88D-201256A245D0}">
            <xm:f>'Chart Data'!$B$6</xm:f>
            <x14:dxf>
              <font>
                <color theme="5" tint="-0.24994659260841701"/>
              </font>
            </x14:dxf>
          </x14:cfRule>
          <xm:sqref>Y17</xm:sqref>
        </x14:conditionalFormatting>
        <x14:conditionalFormatting xmlns:xm="http://schemas.microsoft.com/office/excel/2006/main">
          <x14:cfRule type="expression" priority="69" id="{92374E25-14CC-144C-89E1-D48CCEF073DB}">
            <xm:f>'Chart Data'!$B$6</xm:f>
            <x14:dxf>
              <font>
                <color theme="5" tint="-0.24994659260841701"/>
              </font>
            </x14:dxf>
          </x14:cfRule>
          <xm:sqref>Y18</xm:sqref>
        </x14:conditionalFormatting>
        <x14:conditionalFormatting xmlns:xm="http://schemas.microsoft.com/office/excel/2006/main">
          <x14:cfRule type="expression" priority="67" id="{D336E2EB-EFCF-3F4D-A168-572847A45CDC}">
            <xm:f>'Chart Data'!$B$6</xm:f>
            <x14:dxf>
              <font>
                <color theme="5" tint="-0.24994659260841701"/>
              </font>
            </x14:dxf>
          </x14:cfRule>
          <xm:sqref>Y19</xm:sqref>
        </x14:conditionalFormatting>
        <x14:conditionalFormatting xmlns:xm="http://schemas.microsoft.com/office/excel/2006/main">
          <x14:cfRule type="expression" priority="66" id="{6A253BF1-8ABD-6F43-9D74-B3781004243A}">
            <xm:f>'Chart Data'!$B$6</xm:f>
            <x14:dxf>
              <font>
                <color theme="5" tint="-0.24994659260841701"/>
              </font>
            </x14:dxf>
          </x14:cfRule>
          <xm:sqref>AA6</xm:sqref>
        </x14:conditionalFormatting>
        <x14:conditionalFormatting xmlns:xm="http://schemas.microsoft.com/office/excel/2006/main">
          <x14:cfRule type="expression" priority="65" id="{97AA20FF-07E5-D240-BF16-C3B15E419BCF}">
            <xm:f>'Chart Data'!$B$6</xm:f>
            <x14:dxf>
              <font>
                <color theme="5" tint="-0.24994659260841701"/>
              </font>
            </x14:dxf>
          </x14:cfRule>
          <xm:sqref>AA4</xm:sqref>
        </x14:conditionalFormatting>
        <x14:conditionalFormatting xmlns:xm="http://schemas.microsoft.com/office/excel/2006/main">
          <x14:cfRule type="expression" priority="64" id="{BD5E062C-7EC8-EE4E-BDFF-67FA5FF5E7B2}">
            <xm:f>'Chart Data'!$B$6</xm:f>
            <x14:dxf>
              <font>
                <color theme="5" tint="-0.24994659260841701"/>
              </font>
            </x14:dxf>
          </x14:cfRule>
          <xm:sqref>AA8</xm:sqref>
        </x14:conditionalFormatting>
        <x14:conditionalFormatting xmlns:xm="http://schemas.microsoft.com/office/excel/2006/main">
          <x14:cfRule type="expression" priority="62" id="{0E483DC7-1981-6047-AB68-BBB8073A050D}">
            <xm:f>'Chart Data'!$B$6</xm:f>
            <x14:dxf>
              <font>
                <color theme="5" tint="-0.24994659260841701"/>
              </font>
            </x14:dxf>
          </x14:cfRule>
          <xm:sqref>AA16</xm:sqref>
        </x14:conditionalFormatting>
        <x14:conditionalFormatting xmlns:xm="http://schemas.microsoft.com/office/excel/2006/main">
          <x14:cfRule type="expression" priority="61" id="{52BEBA90-EA7F-1C46-88DC-984FAFA170D5}">
            <xm:f>'Chart Data'!$B$6</xm:f>
            <x14:dxf>
              <font>
                <color theme="5" tint="-0.24994659260841701"/>
              </font>
            </x14:dxf>
          </x14:cfRule>
          <xm:sqref>AA17</xm:sqref>
        </x14:conditionalFormatting>
        <x14:conditionalFormatting xmlns:xm="http://schemas.microsoft.com/office/excel/2006/main">
          <x14:cfRule type="expression" priority="59" id="{5F3F0595-4C58-1647-B6F6-B2E2458FBF9E}">
            <xm:f>'Chart Data'!$B$6</xm:f>
            <x14:dxf>
              <font>
                <color theme="5" tint="-0.24994659260841701"/>
              </font>
            </x14:dxf>
          </x14:cfRule>
          <xm:sqref>AA18</xm:sqref>
        </x14:conditionalFormatting>
        <x14:conditionalFormatting xmlns:xm="http://schemas.microsoft.com/office/excel/2006/main">
          <x14:cfRule type="expression" priority="58" id="{D79D9E83-9B4C-F24C-A869-459526C8F646}">
            <xm:f>'Chart Data'!$B$6</xm:f>
            <x14:dxf>
              <font>
                <color theme="5" tint="-0.24994659260841701"/>
              </font>
            </x14:dxf>
          </x14:cfRule>
          <xm:sqref>AC6</xm:sqref>
        </x14:conditionalFormatting>
        <x14:conditionalFormatting xmlns:xm="http://schemas.microsoft.com/office/excel/2006/main">
          <x14:cfRule type="expression" priority="57" id="{34414104-B760-EA46-B1C9-A42E0C061AEE}">
            <xm:f>'Chart Data'!$B$6</xm:f>
            <x14:dxf>
              <font>
                <color theme="5" tint="-0.24994659260841701"/>
              </font>
            </x14:dxf>
          </x14:cfRule>
          <xm:sqref>AC4</xm:sqref>
        </x14:conditionalFormatting>
        <x14:conditionalFormatting xmlns:xm="http://schemas.microsoft.com/office/excel/2006/main">
          <x14:cfRule type="expression" priority="56" id="{8E1CD636-F701-1E4B-A042-6C5782066DB7}">
            <xm:f>'Chart Data'!$B$6</xm:f>
            <x14:dxf>
              <font>
                <color theme="5" tint="-0.24994659260841701"/>
              </font>
            </x14:dxf>
          </x14:cfRule>
          <xm:sqref>AC8</xm:sqref>
        </x14:conditionalFormatting>
        <x14:conditionalFormatting xmlns:xm="http://schemas.microsoft.com/office/excel/2006/main">
          <x14:cfRule type="expression" priority="55" id="{EFC0EF88-4230-4E47-BEBA-690B45C7077B}">
            <xm:f>'Chart Data'!$B$6</xm:f>
            <x14:dxf>
              <font>
                <color theme="5" tint="-0.24994659260841701"/>
              </font>
            </x14:dxf>
          </x14:cfRule>
          <xm:sqref>AC15</xm:sqref>
        </x14:conditionalFormatting>
        <x14:conditionalFormatting xmlns:xm="http://schemas.microsoft.com/office/excel/2006/main">
          <x14:cfRule type="expression" priority="54" id="{45504244-101B-BD4F-93B0-00FA33074FF7}">
            <xm:f>'Chart Data'!$B$6</xm:f>
            <x14:dxf>
              <font>
                <color theme="5" tint="-0.24994659260841701"/>
              </font>
            </x14:dxf>
          </x14:cfRule>
          <xm:sqref>AC16</xm:sqref>
        </x14:conditionalFormatting>
        <x14:conditionalFormatting xmlns:xm="http://schemas.microsoft.com/office/excel/2006/main">
          <x14:cfRule type="expression" priority="53" id="{8159FF16-058B-2C46-9090-FC0DB04350D8}">
            <xm:f>'Chart Data'!$B$6</xm:f>
            <x14:dxf>
              <font>
                <color theme="5" tint="-0.24994659260841701"/>
              </font>
            </x14:dxf>
          </x14:cfRule>
          <xm:sqref>AC17</xm:sqref>
        </x14:conditionalFormatting>
        <x14:conditionalFormatting xmlns:xm="http://schemas.microsoft.com/office/excel/2006/main">
          <x14:cfRule type="expression" priority="52" id="{3103FB0B-5E91-AD46-82B3-E8C0E24755BE}">
            <xm:f>'Chart Data'!$B$6</xm:f>
            <x14:dxf>
              <font>
                <color theme="5" tint="-0.24994659260841701"/>
              </font>
            </x14:dxf>
          </x14:cfRule>
          <xm:sqref>AC14</xm:sqref>
        </x14:conditionalFormatting>
        <x14:conditionalFormatting xmlns:xm="http://schemas.microsoft.com/office/excel/2006/main">
          <x14:cfRule type="expression" priority="51" id="{474DEA9D-E2F1-E84A-9E39-E7E93A16196E}">
            <xm:f>'Chart Data'!$B$6</xm:f>
            <x14:dxf>
              <font>
                <color theme="5" tint="-0.24994659260841701"/>
              </font>
            </x14:dxf>
          </x14:cfRule>
          <xm:sqref>AC18</xm:sqref>
        </x14:conditionalFormatting>
        <x14:conditionalFormatting xmlns:xm="http://schemas.microsoft.com/office/excel/2006/main">
          <x14:cfRule type="expression" priority="50" id="{4643F3A1-4F1C-BE4C-827A-38F9032DD705}">
            <xm:f>'Chart Data'!$B$6</xm:f>
            <x14:dxf>
              <font>
                <color theme="5" tint="-0.24994659260841701"/>
              </font>
            </x14:dxf>
          </x14:cfRule>
          <xm:sqref>AE6</xm:sqref>
        </x14:conditionalFormatting>
        <x14:conditionalFormatting xmlns:xm="http://schemas.microsoft.com/office/excel/2006/main">
          <x14:cfRule type="expression" priority="49" id="{9219FA75-DFB3-A841-8690-7F8F10810EB3}">
            <xm:f>'Chart Data'!$B$6</xm:f>
            <x14:dxf>
              <font>
                <color theme="5" tint="-0.24994659260841701"/>
              </font>
            </x14:dxf>
          </x14:cfRule>
          <xm:sqref>AE4</xm:sqref>
        </x14:conditionalFormatting>
        <x14:conditionalFormatting xmlns:xm="http://schemas.microsoft.com/office/excel/2006/main">
          <x14:cfRule type="expression" priority="48" id="{28301B3F-B2C9-1747-99D5-558A24DCEE55}">
            <xm:f>'Chart Data'!$B$6</xm:f>
            <x14:dxf>
              <font>
                <color theme="5" tint="-0.24994659260841701"/>
              </font>
            </x14:dxf>
          </x14:cfRule>
          <xm:sqref>AE8</xm:sqref>
        </x14:conditionalFormatting>
        <x14:conditionalFormatting xmlns:xm="http://schemas.microsoft.com/office/excel/2006/main">
          <x14:cfRule type="expression" priority="47" id="{05D19758-F896-5346-9265-D614AC54A6B5}">
            <xm:f>'Chart Data'!$B$6</xm:f>
            <x14:dxf>
              <font>
                <color theme="5" tint="-0.24994659260841701"/>
              </font>
            </x14:dxf>
          </x14:cfRule>
          <xm:sqref>AE15</xm:sqref>
        </x14:conditionalFormatting>
        <x14:conditionalFormatting xmlns:xm="http://schemas.microsoft.com/office/excel/2006/main">
          <x14:cfRule type="expression" priority="46" id="{FF1B2F82-5492-3541-869A-A370DDE68858}">
            <xm:f>'Chart Data'!$B$6</xm:f>
            <x14:dxf>
              <font>
                <color theme="5" tint="-0.24994659260841701"/>
              </font>
            </x14:dxf>
          </x14:cfRule>
          <xm:sqref>AE16</xm:sqref>
        </x14:conditionalFormatting>
        <x14:conditionalFormatting xmlns:xm="http://schemas.microsoft.com/office/excel/2006/main">
          <x14:cfRule type="expression" priority="45" id="{0FE79953-1DAD-FF4E-8C69-5C1DCF14D95A}">
            <xm:f>'Chart Data'!$B$6</xm:f>
            <x14:dxf>
              <font>
                <color theme="5" tint="-0.24994659260841701"/>
              </font>
            </x14:dxf>
          </x14:cfRule>
          <xm:sqref>AE17</xm:sqref>
        </x14:conditionalFormatting>
        <x14:conditionalFormatting xmlns:xm="http://schemas.microsoft.com/office/excel/2006/main">
          <x14:cfRule type="expression" priority="44" id="{27ABD745-D99E-A64B-811A-31E7F13137E0}">
            <xm:f>'Chart Data'!$B$6</xm:f>
            <x14:dxf>
              <font>
                <color theme="5" tint="-0.24994659260841701"/>
              </font>
            </x14:dxf>
          </x14:cfRule>
          <xm:sqref>AE14</xm:sqref>
        </x14:conditionalFormatting>
        <x14:conditionalFormatting xmlns:xm="http://schemas.microsoft.com/office/excel/2006/main">
          <x14:cfRule type="expression" priority="43" id="{822003A0-D5F6-4141-8E94-D0E452DA0FC6}">
            <xm:f>'Chart Data'!$B$6</xm:f>
            <x14:dxf>
              <font>
                <color theme="5" tint="-0.24994659260841701"/>
              </font>
            </x14:dxf>
          </x14:cfRule>
          <xm:sqref>AE18</xm:sqref>
        </x14:conditionalFormatting>
        <x14:conditionalFormatting xmlns:xm="http://schemas.microsoft.com/office/excel/2006/main">
          <x14:cfRule type="expression" priority="27" id="{7CFB5F2B-3780-A749-899E-538BA23A9DE2}">
            <xm:f>'Chart Data'!$B$6</xm:f>
            <x14:dxf>
              <font>
                <color theme="5" tint="-0.24994659260841701"/>
              </font>
            </x14:dxf>
          </x14:cfRule>
          <xm:sqref>I21</xm:sqref>
        </x14:conditionalFormatting>
        <x14:conditionalFormatting xmlns:xm="http://schemas.microsoft.com/office/excel/2006/main">
          <x14:cfRule type="expression" priority="33" id="{F75FFC19-3EC1-FB4A-9F76-70B685589DB6}">
            <xm:f>'Chart Data'!$B$6</xm:f>
            <x14:dxf>
              <font>
                <color theme="5" tint="-0.24994659260841701"/>
              </font>
            </x14:dxf>
          </x14:cfRule>
          <xm:sqref>G18</xm:sqref>
        </x14:conditionalFormatting>
        <x14:conditionalFormatting xmlns:xm="http://schemas.microsoft.com/office/excel/2006/main">
          <x14:cfRule type="expression" priority="26" id="{7B208081-06DA-9B47-B0F9-5DF3174D99A6}">
            <xm:f>'Chart Data'!$B$6</xm:f>
            <x14:dxf>
              <font>
                <color theme="5" tint="-0.24994659260841701"/>
              </font>
            </x14:dxf>
          </x14:cfRule>
          <xm:sqref>I24</xm:sqref>
        </x14:conditionalFormatting>
        <x14:conditionalFormatting xmlns:xm="http://schemas.microsoft.com/office/excel/2006/main">
          <x14:cfRule type="expression" priority="23" id="{DC7F3A75-AD8E-1741-82B3-EE00B2C575FD}">
            <xm:f>'Chart Data'!$B$6</xm:f>
            <x14:dxf>
              <font>
                <color theme="5" tint="-0.24994659260841701"/>
              </font>
            </x14:dxf>
          </x14:cfRule>
          <xm:sqref>K17</xm:sqref>
        </x14:conditionalFormatting>
        <x14:conditionalFormatting xmlns:xm="http://schemas.microsoft.com/office/excel/2006/main">
          <x14:cfRule type="expression" priority="29" id="{DA510AFA-BCE1-5049-A071-FB2A7362A504}">
            <xm:f>'Chart Data'!$B$6</xm:f>
            <x14:dxf>
              <font>
                <color theme="5" tint="-0.24994659260841701"/>
              </font>
            </x14:dxf>
          </x14:cfRule>
          <xm:sqref>I23</xm:sqref>
        </x14:conditionalFormatting>
        <x14:conditionalFormatting xmlns:xm="http://schemas.microsoft.com/office/excel/2006/main">
          <x14:cfRule type="expression" priority="37" id="{FF2C76B9-E540-1144-9D6D-9D64E28CFBD6}">
            <xm:f>'Chart Data'!$B$6</xm:f>
            <x14:dxf>
              <font>
                <color theme="5" tint="-0.24994659260841701"/>
              </font>
            </x14:dxf>
          </x14:cfRule>
          <xm:sqref>G15</xm:sqref>
        </x14:conditionalFormatting>
        <x14:conditionalFormatting xmlns:xm="http://schemas.microsoft.com/office/excel/2006/main">
          <x14:cfRule type="expression" priority="36" id="{4572B4E5-C672-3641-8EBC-38B60BF842BB}">
            <xm:f>'Chart Data'!$B$6</xm:f>
            <x14:dxf>
              <font>
                <color theme="5" tint="-0.24994659260841701"/>
              </font>
            </x14:dxf>
          </x14:cfRule>
          <xm:sqref>G16</xm:sqref>
        </x14:conditionalFormatting>
        <x14:conditionalFormatting xmlns:xm="http://schemas.microsoft.com/office/excel/2006/main">
          <x14:cfRule type="expression" priority="35" id="{753A4BB3-52C8-5E4E-ABD4-17D05DE44C63}">
            <xm:f>'Chart Data'!$B$6</xm:f>
            <x14:dxf>
              <font>
                <color theme="5" tint="-0.24994659260841701"/>
              </font>
            </x14:dxf>
          </x14:cfRule>
          <xm:sqref>G17</xm:sqref>
        </x14:conditionalFormatting>
        <x14:conditionalFormatting xmlns:xm="http://schemas.microsoft.com/office/excel/2006/main">
          <x14:cfRule type="expression" priority="34" id="{DA6D7CBF-B492-C54B-AAD3-CC077BD17EC8}">
            <xm:f>'Chart Data'!$B$6</xm:f>
            <x14:dxf>
              <font>
                <color theme="5" tint="-0.24994659260841701"/>
              </font>
            </x14:dxf>
          </x14:cfRule>
          <xm:sqref>G14</xm:sqref>
        </x14:conditionalFormatting>
        <x14:conditionalFormatting xmlns:xm="http://schemas.microsoft.com/office/excel/2006/main">
          <x14:cfRule type="expression" priority="28" id="{6A820DCA-5330-EE45-8DAF-779F16599DCB}">
            <xm:f>'Chart Data'!$B$6</xm:f>
            <x14:dxf>
              <font>
                <color theme="5" tint="-0.24994659260841701"/>
              </font>
            </x14:dxf>
          </x14:cfRule>
          <xm:sqref>I22</xm:sqref>
        </x14:conditionalFormatting>
        <x14:conditionalFormatting xmlns:xm="http://schemas.microsoft.com/office/excel/2006/main">
          <x14:cfRule type="expression" priority="21" id="{C10D5692-4AF6-1D40-A8B8-B5BA260AA715}">
            <xm:f>'Chart Data'!$B$6</xm:f>
            <x14:dxf>
              <font>
                <color theme="5" tint="-0.24994659260841701"/>
              </font>
            </x14:dxf>
          </x14:cfRule>
          <xm:sqref>K21</xm:sqref>
        </x14:conditionalFormatting>
        <x14:conditionalFormatting xmlns:xm="http://schemas.microsoft.com/office/excel/2006/main">
          <x14:cfRule type="expression" priority="18" id="{3A148237-8849-054F-BE5E-A24C65BCBE7E}">
            <xm:f>'Chart Data'!$B$6</xm:f>
            <x14:dxf>
              <font>
                <color theme="5" tint="-0.24994659260841701"/>
              </font>
            </x14:dxf>
          </x14:cfRule>
          <xm:sqref>M17</xm:sqref>
        </x14:conditionalFormatting>
        <x14:conditionalFormatting xmlns:xm="http://schemas.microsoft.com/office/excel/2006/main">
          <x14:cfRule type="expression" priority="17" id="{291CD318-6141-E748-A1A4-3D09C056379B}">
            <xm:f>'Chart Data'!$B$6</xm:f>
            <x14:dxf>
              <font>
                <color theme="5" tint="-0.24994659260841701"/>
              </font>
            </x14:dxf>
          </x14:cfRule>
          <xm:sqref>L21</xm:sqref>
        </x14:conditionalFormatting>
        <x14:conditionalFormatting xmlns:xm="http://schemas.microsoft.com/office/excel/2006/main">
          <x14:cfRule type="expression" priority="20" id="{6FA10101-6574-3649-8E46-491CC66CDF38}">
            <xm:f>'Chart Data'!$B$6</xm:f>
            <x14:dxf>
              <font>
                <color theme="5" tint="-0.24994659260841701"/>
              </font>
            </x14:dxf>
          </x14:cfRule>
          <xm:sqref>M21</xm:sqref>
        </x14:conditionalFormatting>
        <x14:conditionalFormatting xmlns:xm="http://schemas.microsoft.com/office/excel/2006/main">
          <x14:cfRule type="expression" priority="16" id="{52EB9E0C-5CA1-5344-B5B2-C52EB827CD81}">
            <xm:f>'Chart Data'!$B$6</xm:f>
            <x14:dxf>
              <font>
                <color theme="5" tint="-0.24994659260841701"/>
              </font>
            </x14:dxf>
          </x14:cfRule>
          <xm:sqref>M15</xm:sqref>
        </x14:conditionalFormatting>
        <x14:conditionalFormatting xmlns:xm="http://schemas.microsoft.com/office/excel/2006/main">
          <x14:cfRule type="expression" priority="15" id="{9ABE7065-1F22-854B-ACCD-C9D3862474AD}">
            <xm:f>'Chart Data'!$B$6</xm:f>
            <x14:dxf>
              <font>
                <color theme="5" tint="-0.24994659260841701"/>
              </font>
            </x14:dxf>
          </x14:cfRule>
          <xm:sqref>K15</xm:sqref>
        </x14:conditionalFormatting>
        <x14:conditionalFormatting xmlns:xm="http://schemas.microsoft.com/office/excel/2006/main">
          <x14:cfRule type="expression" priority="14" id="{D4ACF308-9F9A-6242-8341-AC7EC10AB2DC}">
            <xm:f>'Chart Data'!$B$6</xm:f>
            <x14:dxf>
              <font>
                <color theme="5" tint="-0.24994659260841701"/>
              </font>
            </x14:dxf>
          </x14:cfRule>
          <xm:sqref>K23</xm:sqref>
        </x14:conditionalFormatting>
        <x14:conditionalFormatting xmlns:xm="http://schemas.microsoft.com/office/excel/2006/main">
          <x14:cfRule type="expression" priority="13" id="{9A5E4E2F-8812-C545-8132-1148B3DBBF76}">
            <xm:f>'Chart Data'!$B$6</xm:f>
            <x14:dxf>
              <font>
                <color theme="5" tint="-0.24994659260841701"/>
              </font>
            </x14:dxf>
          </x14:cfRule>
          <xm:sqref>M23</xm:sqref>
        </x14:conditionalFormatting>
        <x14:conditionalFormatting xmlns:xm="http://schemas.microsoft.com/office/excel/2006/main">
          <x14:cfRule type="expression" priority="12" id="{5FD9AB72-EA7E-1542-92A0-46E6BEED4602}">
            <xm:f>'Chart Data'!$B$6</xm:f>
            <x14:dxf>
              <font>
                <color theme="5" tint="-0.24994659260841701"/>
              </font>
            </x14:dxf>
          </x14:cfRule>
          <xm:sqref>AG6</xm:sqref>
        </x14:conditionalFormatting>
        <x14:conditionalFormatting xmlns:xm="http://schemas.microsoft.com/office/excel/2006/main">
          <x14:cfRule type="expression" priority="10" id="{9B3BB15C-4F1C-C24C-AC37-15F8056D32EE}">
            <xm:f>'Chart Data'!$B$6</xm:f>
            <x14:dxf>
              <font>
                <color theme="5" tint="-0.24994659260841701"/>
              </font>
            </x14:dxf>
          </x14:cfRule>
          <xm:sqref>AG8</xm:sqref>
        </x14:conditionalFormatting>
        <x14:conditionalFormatting xmlns:xm="http://schemas.microsoft.com/office/excel/2006/main">
          <x14:cfRule type="expression" priority="9" id="{986BAF10-1CA4-7240-8260-1AB129EA2621}">
            <xm:f>'Chart Data'!$B$6</xm:f>
            <x14:dxf>
              <font>
                <color theme="5" tint="-0.24994659260841701"/>
              </font>
            </x14:dxf>
          </x14:cfRule>
          <xm:sqref>AG15</xm:sqref>
        </x14:conditionalFormatting>
        <x14:conditionalFormatting xmlns:xm="http://schemas.microsoft.com/office/excel/2006/main">
          <x14:cfRule type="expression" priority="8" id="{8BC65158-DED3-F54F-9C7B-051E1B51AE58}">
            <xm:f>'Chart Data'!$B$6</xm:f>
            <x14:dxf>
              <font>
                <color theme="5" tint="-0.24994659260841701"/>
              </font>
            </x14:dxf>
          </x14:cfRule>
          <xm:sqref>AG16</xm:sqref>
        </x14:conditionalFormatting>
        <x14:conditionalFormatting xmlns:xm="http://schemas.microsoft.com/office/excel/2006/main">
          <x14:cfRule type="expression" priority="7" id="{B3803AE6-C5EE-3B46-9846-E583DE2F5DC5}">
            <xm:f>'Chart Data'!$B$6</xm:f>
            <x14:dxf>
              <font>
                <color theme="5" tint="-0.24994659260841701"/>
              </font>
            </x14:dxf>
          </x14:cfRule>
          <xm:sqref>AG17</xm:sqref>
        </x14:conditionalFormatting>
        <x14:conditionalFormatting xmlns:xm="http://schemas.microsoft.com/office/excel/2006/main">
          <x14:cfRule type="expression" priority="6" id="{031E82C3-34F5-B346-9063-6F9DCF8ACF81}">
            <xm:f>'Chart Data'!$B$6</xm:f>
            <x14:dxf>
              <font>
                <color theme="5" tint="-0.24994659260841701"/>
              </font>
            </x14:dxf>
          </x14:cfRule>
          <xm:sqref>AG14</xm:sqref>
        </x14:conditionalFormatting>
        <x14:conditionalFormatting xmlns:xm="http://schemas.microsoft.com/office/excel/2006/main">
          <x14:cfRule type="expression" priority="5" id="{07B33449-ED09-DE4C-B58F-860DF53E35E1}">
            <xm:f>'Chart Data'!$B$6</xm:f>
            <x14:dxf>
              <font>
                <color theme="5" tint="-0.24994659260841701"/>
              </font>
            </x14:dxf>
          </x14:cfRule>
          <xm:sqref>AG18</xm:sqref>
        </x14:conditionalFormatting>
        <x14:conditionalFormatting xmlns:xm="http://schemas.microsoft.com/office/excel/2006/main">
          <x14:cfRule type="expression" priority="4" id="{9A995C11-51B5-CF41-9ECA-D715832B5E15}">
            <xm:f>'Chart Data'!$B$6</xm:f>
            <x14:dxf>
              <font>
                <color theme="5" tint="-0.24994659260841701"/>
              </font>
            </x14:dxf>
          </x14:cfRule>
          <xm:sqref>U15</xm:sqref>
        </x14:conditionalFormatting>
        <x14:conditionalFormatting xmlns:xm="http://schemas.microsoft.com/office/excel/2006/main">
          <x14:cfRule type="expression" priority="3" id="{F13B5CF4-1A7C-A44E-AB50-86F0E135CDBB}">
            <xm:f>'Chart Data'!$B$6</xm:f>
            <x14:dxf>
              <font>
                <color theme="5" tint="-0.24994659260841701"/>
              </font>
            </x14:dxf>
          </x14:cfRule>
          <xm:sqref>Y15</xm:sqref>
        </x14:conditionalFormatting>
        <x14:conditionalFormatting xmlns:xm="http://schemas.microsoft.com/office/excel/2006/main">
          <x14:cfRule type="expression" priority="2" id="{FBC6F20D-D445-794C-9529-913C8BB20043}">
            <xm:f>'Chart Data'!$B$6</xm:f>
            <x14:dxf>
              <font>
                <color theme="5" tint="-0.24994659260841701"/>
              </font>
            </x14:dxf>
          </x14:cfRule>
          <xm:sqref>U18</xm:sqref>
        </x14:conditionalFormatting>
        <x14:conditionalFormatting xmlns:xm="http://schemas.microsoft.com/office/excel/2006/main">
          <x14:cfRule type="expression" priority="1" id="{DFE04B6A-77C7-314C-A8DD-B143C0FB564D}">
            <xm:f>'Chart Data'!$B$6</xm:f>
            <x14:dxf>
              <font>
                <color theme="5" tint="-0.24994659260841701"/>
              </font>
            </x14:dxf>
          </x14:cfRule>
          <xm:sqref>W18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3" zoomScale="120" zoomScaleNormal="120" zoomScalePageLayoutView="120" workbookViewId="0">
      <selection activeCell="B1" sqref="B1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29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SUM(ExpensesJan16[Current])</f>
        <v>3110.2899999999995</v>
      </c>
      <c r="C5" s="16">
        <f>Total_Monthly_Expenses</f>
        <v>2933</v>
      </c>
      <c r="D5" s="26">
        <f>ABS(Total_Monthly_Expenses-TotalExpensesJan16)</f>
        <v>177.28999999999951</v>
      </c>
      <c r="E5" s="20" t="str">
        <f>IF(TotalExpensesJan16&gt;Total_Monthly_Expenses,"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SUM(IncomeJan16[Current])</f>
        <v>4619</v>
      </c>
      <c r="C6" s="16">
        <f>Total_Monthly_Income</f>
        <v>4703</v>
      </c>
      <c r="D6" s="26">
        <f>ABS(Total_Monthly_Income-TotalIncomeJan16)</f>
        <v>84</v>
      </c>
      <c r="E6" s="20" t="str">
        <f>IF(Total_Monthly_Income&gt;TotalIncomeJan16,"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SUM(SavingsJan16[Current])</f>
        <v>1508.7100000000005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BillsJan16Total</f>
        <v>2373.9999999999995</v>
      </c>
      <c r="C14" s="21">
        <f>'Monthly Plan'!C19</f>
        <v>2133</v>
      </c>
      <c r="D14" s="21">
        <f>ExpensesJan16[[#This Row],[Budget]]-ExpensesJan16[[#This Row],[Current]]</f>
        <v>-240.99999999999955</v>
      </c>
      <c r="E14" s="32" t="str">
        <f>IF(ExpensesJan16[[#This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GasJan16Total</f>
        <v>105.58000000000001</v>
      </c>
      <c r="C15" s="21">
        <f>'Monthly Plan'!C20</f>
        <v>120</v>
      </c>
      <c r="D15" s="21">
        <f>ExpensesJan16[[#This Row],[Budget]]-ExpensesJan16[[#This Row],[Current]]</f>
        <v>14.419999999999987</v>
      </c>
      <c r="E15" s="32" t="str">
        <f>IF(ExpensesJan16[[#This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GroceriesJan16Total</f>
        <v>204</v>
      </c>
      <c r="C16" s="21">
        <f>'Monthly Plan'!C21</f>
        <v>300</v>
      </c>
      <c r="D16" s="21">
        <f>ExpensesJan16[[#This Row],[Budget]]-ExpensesJan16[[#This Row],[Current]]</f>
        <v>96</v>
      </c>
      <c r="E16" s="32" t="str">
        <f>IF(ExpensesJan16[[#This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OTEFoodJan16Total</f>
        <v>198.75</v>
      </c>
      <c r="C17" s="21">
        <f>'Monthly Plan'!C22</f>
        <v>100</v>
      </c>
      <c r="D17" s="21">
        <f>ExpensesJan16[[#This Row],[Budget]]-ExpensesJan16[[#This Row],[Current]]</f>
        <v>-98.75</v>
      </c>
      <c r="E17" s="32" t="str">
        <f>IF(ExpensesJan16[[#This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PersonalCareJan16Total</f>
        <v>124.64000000000001</v>
      </c>
      <c r="C18" s="21">
        <f>'Monthly Plan'!C23</f>
        <v>100</v>
      </c>
      <c r="D18" s="21">
        <f>ExpensesJan16[[#This Row],[Budget]]-ExpensesJan16[[#This Row],[Current]]</f>
        <v>-24.640000000000015</v>
      </c>
      <c r="E18" s="32" t="str">
        <f>IF(ExpensesJan16[[#This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EntertainmentJan16Total</f>
        <v>103.32</v>
      </c>
      <c r="C19" s="21">
        <f>'Monthly Plan'!C24</f>
        <v>100</v>
      </c>
      <c r="D19" s="21">
        <f>ExpensesJan16[[#This Row],[Budget]]-ExpensesJan16[[#This Row],[Current]]</f>
        <v>-3.3199999999999932</v>
      </c>
      <c r="E19" s="32" t="str">
        <f>IF(ExpensesJan16[[#This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SUM(Income1Jan16[Amount])</f>
        <v>2892.43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SUM(Income2Jan16[Amount])</f>
        <v>1726.57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1508.7100000000005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SUM(BillsJan16[Amount])</f>
        <v>2373.9999999999995</v>
      </c>
      <c r="C36" s="15" t="str">
        <f>IF(BillsBudget-BillsJan16Total &gt; 0, "Balance Left:","Over Budget:")</f>
        <v>Over Budget:</v>
      </c>
      <c r="D36" s="16">
        <f>ABS(BillsBudget-BillsJan16Total)</f>
        <v>240.99999999999955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490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80.59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66</v>
      </c>
      <c r="B44" s="4">
        <v>111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87</v>
      </c>
      <c r="B45" s="4">
        <v>14.97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SUM(GasJan16[Amount])</f>
        <v>105.58000000000001</v>
      </c>
      <c r="C50" s="15" t="str">
        <f>IF(GasJan16Balance &gt; 0, "Balance Left:","Over Budget:")</f>
        <v>Balance Left:</v>
      </c>
      <c r="D50" s="16">
        <f>GasBudget-GasJan16Total</f>
        <v>14.419999999999987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17" t="s">
        <v>76</v>
      </c>
      <c r="B52" s="4">
        <v>20.77</v>
      </c>
      <c r="C52" s="13"/>
      <c r="D52" s="13"/>
      <c r="E52" s="12"/>
      <c r="F52" s="13"/>
      <c r="G52" s="12"/>
      <c r="H52" s="12"/>
      <c r="I52" s="12"/>
      <c r="J52" s="12"/>
      <c r="K52" s="12"/>
      <c r="L52" s="12"/>
    </row>
    <row r="53" spans="1:12" x14ac:dyDescent="0.2">
      <c r="A53" s="17" t="s">
        <v>77</v>
      </c>
      <c r="B53" s="4">
        <v>19.12</v>
      </c>
      <c r="C53" s="13"/>
      <c r="D53" s="13"/>
      <c r="E53" s="12"/>
      <c r="F53" s="13"/>
      <c r="G53" s="12"/>
      <c r="H53" s="12"/>
      <c r="I53" s="12"/>
      <c r="J53" s="12"/>
      <c r="K53" s="12"/>
      <c r="L53" s="12"/>
    </row>
    <row r="54" spans="1:12" x14ac:dyDescent="0.2">
      <c r="A54" s="17" t="s">
        <v>78</v>
      </c>
      <c r="B54" s="4">
        <v>16.32</v>
      </c>
      <c r="C54" s="13"/>
      <c r="D54" s="13"/>
      <c r="E54" s="12"/>
      <c r="F54" s="13"/>
      <c r="G54" s="12"/>
      <c r="H54" s="12"/>
      <c r="I54" s="12"/>
      <c r="J54" s="12"/>
      <c r="K54" s="12"/>
      <c r="L54" s="12"/>
    </row>
    <row r="55" spans="1:12" x14ac:dyDescent="0.2">
      <c r="A55" s="17" t="s">
        <v>79</v>
      </c>
      <c r="B55" s="4">
        <v>15.88</v>
      </c>
      <c r="E55" s="12"/>
      <c r="F55" s="13"/>
      <c r="G55" s="12"/>
      <c r="H55" s="12"/>
      <c r="I55" s="12"/>
      <c r="J55" s="12"/>
      <c r="K55" s="12"/>
      <c r="L55" s="12"/>
    </row>
    <row r="56" spans="1:12" x14ac:dyDescent="0.2">
      <c r="A56" s="17" t="s">
        <v>80</v>
      </c>
      <c r="B56" s="4">
        <v>17.68</v>
      </c>
      <c r="D56" s="13"/>
      <c r="E56" s="12"/>
      <c r="F56" s="13"/>
      <c r="G56" s="12"/>
      <c r="H56" s="12"/>
      <c r="I56" s="12"/>
      <c r="J56" s="12"/>
      <c r="K56" s="12"/>
      <c r="L56" s="12"/>
    </row>
    <row r="57" spans="1:12" x14ac:dyDescent="0.2">
      <c r="A57" s="17" t="s">
        <v>91</v>
      </c>
      <c r="B57" s="4">
        <v>15.81</v>
      </c>
      <c r="D57" s="13" t="s">
        <v>61</v>
      </c>
      <c r="E57" s="12"/>
      <c r="F57" s="13"/>
      <c r="G57" s="12"/>
      <c r="H57" s="12"/>
      <c r="I57" s="12"/>
      <c r="J57" s="12"/>
      <c r="K57" s="12"/>
      <c r="L57" s="12"/>
    </row>
    <row r="58" spans="1:12" x14ac:dyDescent="0.2">
      <c r="A58" s="17"/>
      <c r="B58" s="4"/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ht="21" x14ac:dyDescent="0.25">
      <c r="D59" s="16"/>
    </row>
    <row r="60" spans="1:12" s="29" customFormat="1" ht="4" customHeight="1" thickBot="1" x14ac:dyDescent="0.3">
      <c r="A60" s="27"/>
      <c r="B60" s="28"/>
      <c r="C60" s="27"/>
      <c r="D60" s="27"/>
    </row>
    <row r="61" spans="1:12" x14ac:dyDescent="0.2">
      <c r="C61" s="13"/>
      <c r="D61" s="13"/>
      <c r="E61" s="13"/>
      <c r="F61" s="13"/>
      <c r="G61" s="13"/>
      <c r="H61" s="13"/>
      <c r="I61" s="13"/>
      <c r="J61" s="13"/>
      <c r="K61" s="12"/>
      <c r="L61" s="12"/>
    </row>
    <row r="62" spans="1:12" ht="21" x14ac:dyDescent="0.25">
      <c r="A62" s="15" t="s">
        <v>24</v>
      </c>
      <c r="B62" s="16">
        <f>SUM(GroceriesJan16[Amount])</f>
        <v>204</v>
      </c>
      <c r="C62" s="15" t="str">
        <f>IF(GroceriesJan16Balance &gt; 0, "Balance Left:","Over Budget:")</f>
        <v>Balance Left:</v>
      </c>
      <c r="D62" s="16">
        <f>GroceriesBudget-GroceriesJan16Total</f>
        <v>96</v>
      </c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1</v>
      </c>
      <c r="B63" s="6" t="s">
        <v>2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ht="21" x14ac:dyDescent="0.25">
      <c r="A64" t="s">
        <v>17</v>
      </c>
      <c r="B64" s="4">
        <v>3.99</v>
      </c>
      <c r="C64" s="12"/>
      <c r="D64" s="16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t="s">
        <v>46</v>
      </c>
      <c r="B65" s="4">
        <v>43</v>
      </c>
      <c r="C65" s="12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t="s">
        <v>20</v>
      </c>
      <c r="B66" s="4">
        <v>10.99</v>
      </c>
      <c r="C66" s="12"/>
      <c r="D66" s="12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t="s">
        <v>53</v>
      </c>
      <c r="B67" s="4">
        <v>29.8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t="s">
        <v>46</v>
      </c>
      <c r="B68" s="4">
        <v>30.77</v>
      </c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t="s">
        <v>53</v>
      </c>
      <c r="B69" s="4">
        <v>21.3</v>
      </c>
      <c r="C69" s="12"/>
      <c r="D69" s="12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t="s">
        <v>46</v>
      </c>
      <c r="B70" s="4">
        <v>40.07</v>
      </c>
      <c r="C70" s="12"/>
      <c r="D70" s="12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t="s">
        <v>46</v>
      </c>
      <c r="B71" s="4">
        <v>16</v>
      </c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t="s">
        <v>90</v>
      </c>
      <c r="B72" s="4">
        <v>8.08</v>
      </c>
      <c r="C72" s="12"/>
      <c r="D72" s="12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73</v>
      </c>
      <c r="B77" s="16">
        <f>SUM(OTEFoodJan16[Amount])</f>
        <v>198.75</v>
      </c>
      <c r="C77" s="15" t="str">
        <f>IF(OTEFoodBudget-OTEFoodJan16Total &gt; 0, "Balance Left:","Over Budget:")</f>
        <v>Over Budget:</v>
      </c>
      <c r="D77" s="16">
        <f>ABS(OTEFoodBudget-OTEFoodJan16Total)</f>
        <v>98.75</v>
      </c>
      <c r="E77" s="15"/>
      <c r="F77" s="16"/>
      <c r="G77" s="15"/>
      <c r="H77" s="16"/>
      <c r="I77" s="15"/>
      <c r="J77" s="16"/>
      <c r="K77" s="15"/>
      <c r="L77" s="16"/>
      <c r="M77" s="15"/>
      <c r="N77" s="16"/>
      <c r="O77" s="15"/>
      <c r="P77" s="16"/>
      <c r="Q77" s="15"/>
      <c r="R77" s="16"/>
      <c r="S77" s="15"/>
      <c r="T77" s="16"/>
      <c r="U77" s="15"/>
      <c r="V77" s="16"/>
      <c r="W77" s="15"/>
      <c r="X77" s="16"/>
      <c r="Y77" s="15"/>
      <c r="Z77" s="16"/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15"/>
      <c r="AL77" s="16"/>
      <c r="AM77" s="15"/>
      <c r="AN77" s="16"/>
      <c r="AO77" s="15"/>
      <c r="AP77" s="16"/>
      <c r="AQ77" s="15"/>
      <c r="AR77" s="16"/>
      <c r="AS77" s="15"/>
      <c r="AT77" s="16"/>
      <c r="AU77" s="15"/>
      <c r="AV77" s="16"/>
      <c r="AW77" s="15"/>
      <c r="AX77" s="16"/>
      <c r="AY77" s="15"/>
      <c r="AZ77" s="16"/>
      <c r="BA77" s="15"/>
      <c r="BB77" s="16"/>
      <c r="BC77" s="15"/>
      <c r="BD77" s="16"/>
      <c r="BE77" s="15"/>
      <c r="BF77" s="16"/>
      <c r="BG77" s="15"/>
      <c r="BH77" s="16"/>
      <c r="BI77" s="15"/>
      <c r="BJ77" s="16"/>
      <c r="BK77" s="15"/>
      <c r="BL77" s="16"/>
      <c r="BM77" s="15"/>
      <c r="BN77" s="16"/>
      <c r="BO77" s="15"/>
      <c r="BP77" s="16"/>
      <c r="BQ77" s="15"/>
      <c r="BR77" s="16"/>
      <c r="BS77" s="15"/>
      <c r="BT77" s="16"/>
      <c r="BU77" s="15"/>
      <c r="BV77" s="16"/>
      <c r="BW77" s="15"/>
      <c r="BX77" s="16"/>
      <c r="BY77" s="15"/>
      <c r="BZ77" s="16"/>
      <c r="CA77" s="15"/>
      <c r="CB77" s="16"/>
      <c r="CC77" s="15"/>
      <c r="CD77" s="16"/>
      <c r="CE77" s="15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5"/>
      <c r="CT77" s="16"/>
      <c r="CU77" s="15"/>
      <c r="CV77" s="16"/>
      <c r="CW77" s="15"/>
      <c r="CX77" s="16"/>
      <c r="CY77" s="15"/>
      <c r="CZ77" s="16"/>
      <c r="DA77" s="15"/>
      <c r="DB77" s="16"/>
      <c r="DC77" s="15"/>
      <c r="DD77" s="16"/>
      <c r="DE77" s="15"/>
      <c r="DF77" s="16"/>
      <c r="DG77" s="15"/>
      <c r="DH77" s="16"/>
      <c r="DI77" s="15"/>
      <c r="DJ77" s="16"/>
      <c r="DK77" s="15"/>
      <c r="DL77" s="16"/>
      <c r="DM77" s="15"/>
      <c r="DN77" s="16"/>
      <c r="DO77" s="15"/>
      <c r="DP77" s="16"/>
      <c r="DQ77" s="15"/>
      <c r="DR77" s="16"/>
      <c r="DS77" s="15"/>
      <c r="DT77" s="16"/>
      <c r="DU77" s="15"/>
      <c r="DV77" s="16"/>
      <c r="DW77" s="15"/>
      <c r="DX77" s="16"/>
      <c r="DY77" s="15"/>
      <c r="DZ77" s="16"/>
      <c r="EA77" s="15"/>
      <c r="EB77" s="16"/>
      <c r="EC77" s="15"/>
      <c r="ED77" s="16"/>
      <c r="EE77" s="15"/>
      <c r="EF77" s="16"/>
      <c r="EG77" s="15"/>
      <c r="EH77" s="16"/>
      <c r="EI77" s="15"/>
      <c r="EJ77" s="16"/>
      <c r="EK77" s="15"/>
      <c r="EL77" s="16"/>
      <c r="EM77" s="15"/>
      <c r="EN77" s="16"/>
      <c r="EO77" s="15"/>
      <c r="EP77" s="16"/>
      <c r="EQ77" s="15"/>
      <c r="ER77" s="16"/>
      <c r="ES77" s="15"/>
      <c r="ET77" s="16"/>
      <c r="EU77" s="15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15"/>
      <c r="FJ77" s="16"/>
      <c r="FK77" s="15"/>
      <c r="FL77" s="16"/>
      <c r="FM77" s="15"/>
      <c r="FN77" s="16"/>
      <c r="FO77" s="15"/>
      <c r="FP77" s="16"/>
      <c r="FQ77" s="15"/>
      <c r="FR77" s="16"/>
      <c r="FS77" s="15"/>
      <c r="FT77" s="16"/>
      <c r="FU77" s="15"/>
      <c r="FV77" s="16"/>
      <c r="FW77" s="15"/>
      <c r="FX77" s="16"/>
      <c r="FY77" s="15"/>
      <c r="FZ77" s="16"/>
      <c r="GA77" s="15"/>
      <c r="GB77" s="16"/>
      <c r="GC77" s="15"/>
      <c r="GD77" s="16"/>
      <c r="GE77" s="15"/>
      <c r="GF77" s="16"/>
      <c r="GG77" s="15"/>
      <c r="GH77" s="16"/>
      <c r="GI77" s="15"/>
      <c r="GJ77" s="16"/>
      <c r="GK77" s="15"/>
      <c r="GL77" s="16"/>
      <c r="GM77" s="15"/>
      <c r="GN77" s="16"/>
      <c r="GO77" s="15"/>
      <c r="GP77" s="16"/>
      <c r="GQ77" s="15"/>
      <c r="GR77" s="16"/>
      <c r="GS77" s="15"/>
      <c r="GT77" s="16"/>
      <c r="GU77" s="15"/>
      <c r="GV77" s="16"/>
      <c r="GW77" s="15"/>
      <c r="GX77" s="16"/>
      <c r="GY77" s="15"/>
      <c r="GZ77" s="16"/>
      <c r="HA77" s="15"/>
      <c r="HB77" s="16"/>
      <c r="HC77" s="15"/>
      <c r="HD77" s="16"/>
      <c r="HE77" s="15"/>
      <c r="HF77" s="16"/>
      <c r="HG77" s="15"/>
      <c r="HH77" s="16"/>
      <c r="HI77" s="15"/>
      <c r="HJ77" s="16"/>
      <c r="HK77" s="15"/>
      <c r="HL77" s="16"/>
      <c r="HM77" s="15"/>
      <c r="HN77" s="16"/>
      <c r="HO77" s="15"/>
      <c r="HP77" s="16"/>
      <c r="HQ77" s="15"/>
      <c r="HR77" s="16"/>
      <c r="HS77" s="15"/>
      <c r="HT77" s="16"/>
      <c r="HU77" s="15"/>
      <c r="HV77" s="16"/>
      <c r="HW77" s="15"/>
      <c r="HX77" s="16"/>
      <c r="HY77" s="15"/>
      <c r="HZ77" s="16"/>
      <c r="IA77" s="15"/>
      <c r="IB77" s="16"/>
      <c r="IC77" s="15"/>
      <c r="ID77" s="16"/>
      <c r="IE77" s="15"/>
      <c r="IF77" s="16"/>
      <c r="IG77" s="15"/>
      <c r="IH77" s="16"/>
      <c r="II77" s="15"/>
      <c r="IJ77" s="16"/>
      <c r="IK77" s="15"/>
      <c r="IL77" s="16"/>
      <c r="IM77" s="15"/>
      <c r="IN77" s="16"/>
      <c r="IO77" s="15"/>
      <c r="IP77" s="16"/>
      <c r="IQ77" s="15"/>
      <c r="IR77" s="16"/>
      <c r="IS77" s="15"/>
      <c r="IT77" s="16"/>
      <c r="IU77" s="15"/>
      <c r="IV77" s="16"/>
      <c r="IW77" s="15"/>
      <c r="IX77" s="16"/>
      <c r="IY77" s="15"/>
      <c r="IZ77" s="16"/>
      <c r="JA77" s="15"/>
      <c r="JB77" s="16"/>
      <c r="JC77" s="15"/>
      <c r="JD77" s="16"/>
      <c r="JE77" s="15"/>
      <c r="JF77" s="16"/>
      <c r="JG77" s="15"/>
      <c r="JH77" s="16"/>
      <c r="JI77" s="15"/>
      <c r="JJ77" s="16"/>
      <c r="JK77" s="15"/>
      <c r="JL77" s="16"/>
      <c r="JM77" s="15"/>
      <c r="JN77" s="16"/>
      <c r="JO77" s="15"/>
      <c r="JP77" s="16"/>
      <c r="JQ77" s="15"/>
      <c r="JR77" s="16"/>
      <c r="JS77" s="15"/>
      <c r="JT77" s="16"/>
      <c r="JU77" s="15"/>
      <c r="JV77" s="16"/>
      <c r="JW77" s="15"/>
      <c r="JX77" s="16"/>
      <c r="JY77" s="15"/>
      <c r="JZ77" s="16"/>
      <c r="KA77" s="15"/>
      <c r="KB77" s="16"/>
      <c r="KC77" s="15"/>
      <c r="KD77" s="16"/>
      <c r="KE77" s="15"/>
      <c r="KF77" s="16"/>
      <c r="KG77" s="15"/>
      <c r="KH77" s="16"/>
      <c r="KI77" s="15"/>
      <c r="KJ77" s="16"/>
      <c r="KK77" s="15"/>
      <c r="KL77" s="16"/>
      <c r="KM77" s="15"/>
      <c r="KN77" s="16"/>
      <c r="KO77" s="15"/>
      <c r="KP77" s="16"/>
      <c r="KQ77" s="15"/>
      <c r="KR77" s="16"/>
      <c r="KS77" s="15"/>
      <c r="KT77" s="16"/>
      <c r="KU77" s="15"/>
      <c r="KV77" s="16"/>
      <c r="KW77" s="15"/>
      <c r="KX77" s="16"/>
      <c r="KY77" s="15"/>
      <c r="KZ77" s="16"/>
      <c r="LA77" s="15"/>
      <c r="LB77" s="16"/>
      <c r="LC77" s="15"/>
      <c r="LD77" s="16"/>
      <c r="LE77" s="15"/>
      <c r="LF77" s="16"/>
      <c r="LG77" s="15"/>
      <c r="LH77" s="16"/>
      <c r="LI77" s="15"/>
      <c r="LJ77" s="16"/>
      <c r="LK77" s="15"/>
      <c r="LL77" s="16"/>
      <c r="LM77" s="15"/>
      <c r="LN77" s="16"/>
      <c r="LO77" s="15"/>
      <c r="LP77" s="16"/>
      <c r="LQ77" s="15"/>
      <c r="LR77" s="16"/>
      <c r="LS77" s="15"/>
      <c r="LT77" s="16"/>
      <c r="LU77" s="15"/>
      <c r="LV77" s="16"/>
      <c r="LW77" s="15"/>
      <c r="LX77" s="16"/>
      <c r="LY77" s="15"/>
      <c r="LZ77" s="16"/>
      <c r="MA77" s="15"/>
      <c r="MB77" s="16"/>
      <c r="MC77" s="15"/>
      <c r="MD77" s="16"/>
      <c r="ME77" s="15"/>
      <c r="MF77" s="16"/>
      <c r="MG77" s="15"/>
      <c r="MH77" s="16"/>
      <c r="MI77" s="15"/>
      <c r="MJ77" s="16"/>
      <c r="MK77" s="15"/>
      <c r="ML77" s="16"/>
      <c r="MM77" s="15"/>
      <c r="MN77" s="16"/>
      <c r="MO77" s="15"/>
      <c r="MP77" s="16"/>
      <c r="MQ77" s="15"/>
      <c r="MR77" s="16"/>
      <c r="MS77" s="15"/>
      <c r="MT77" s="16"/>
      <c r="MU77" s="15"/>
      <c r="MV77" s="16"/>
      <c r="MW77" s="15"/>
      <c r="MX77" s="16"/>
      <c r="MY77" s="15"/>
      <c r="MZ77" s="16"/>
      <c r="NA77" s="15"/>
      <c r="NB77" s="16"/>
      <c r="NC77" s="15"/>
      <c r="ND77" s="16"/>
      <c r="NE77" s="15"/>
      <c r="NF77" s="16"/>
      <c r="NG77" s="15"/>
      <c r="NH77" s="16"/>
      <c r="NI77" s="15"/>
      <c r="NJ77" s="16"/>
      <c r="NK77" s="15"/>
      <c r="NL77" s="16"/>
      <c r="NM77" s="15"/>
      <c r="NN77" s="16"/>
      <c r="NO77" s="15"/>
      <c r="NP77" s="16"/>
      <c r="NQ77" s="15"/>
      <c r="NR77" s="16"/>
      <c r="NS77" s="15"/>
      <c r="NT77" s="16"/>
      <c r="NU77" s="15"/>
      <c r="NV77" s="16"/>
      <c r="NW77" s="15"/>
      <c r="NX77" s="16"/>
      <c r="NY77" s="15"/>
      <c r="NZ77" s="16"/>
      <c r="OA77" s="15"/>
      <c r="OB77" s="16"/>
      <c r="OC77" s="15"/>
      <c r="OD77" s="16"/>
      <c r="OE77" s="15"/>
      <c r="OF77" s="16"/>
      <c r="OG77" s="15"/>
      <c r="OH77" s="16"/>
      <c r="OI77" s="15"/>
      <c r="OJ77" s="16"/>
      <c r="OK77" s="15"/>
      <c r="OL77" s="16"/>
      <c r="OM77" s="15"/>
      <c r="ON77" s="16"/>
      <c r="OO77" s="15"/>
      <c r="OP77" s="16"/>
      <c r="OQ77" s="15"/>
      <c r="OR77" s="16"/>
      <c r="OS77" s="15"/>
      <c r="OT77" s="16"/>
      <c r="OU77" s="15"/>
      <c r="OV77" s="16"/>
      <c r="OW77" s="15"/>
      <c r="OX77" s="16"/>
      <c r="OY77" s="15"/>
      <c r="OZ77" s="16"/>
      <c r="PA77" s="15"/>
      <c r="PB77" s="16"/>
      <c r="PC77" s="15"/>
      <c r="PD77" s="16"/>
      <c r="PE77" s="15"/>
      <c r="PF77" s="16"/>
      <c r="PG77" s="15"/>
      <c r="PH77" s="16"/>
      <c r="PI77" s="15"/>
      <c r="PJ77" s="16"/>
      <c r="PK77" s="15"/>
      <c r="PL77" s="16"/>
      <c r="PM77" s="15"/>
      <c r="PN77" s="16"/>
      <c r="PO77" s="15"/>
      <c r="PP77" s="16"/>
      <c r="PQ77" s="15"/>
      <c r="PR77" s="16"/>
      <c r="PS77" s="15"/>
      <c r="PT77" s="16"/>
      <c r="PU77" s="15"/>
      <c r="PV77" s="16"/>
      <c r="PW77" s="15"/>
      <c r="PX77" s="16"/>
      <c r="PY77" s="15"/>
      <c r="PZ77" s="16"/>
      <c r="QA77" s="15"/>
      <c r="QB77" s="16"/>
      <c r="QC77" s="15"/>
      <c r="QD77" s="16"/>
      <c r="QE77" s="15"/>
      <c r="QF77" s="16"/>
      <c r="QG77" s="15"/>
      <c r="QH77" s="16"/>
      <c r="QI77" s="15"/>
      <c r="QJ77" s="16"/>
      <c r="QK77" s="15"/>
      <c r="QL77" s="16"/>
      <c r="QM77" s="15"/>
      <c r="QN77" s="16"/>
      <c r="QO77" s="15"/>
      <c r="QP77" s="16"/>
      <c r="QQ77" s="15"/>
      <c r="QR77" s="16"/>
      <c r="QS77" s="15"/>
      <c r="QT77" s="16"/>
      <c r="QU77" s="15"/>
      <c r="QV77" s="16"/>
      <c r="QW77" s="15"/>
      <c r="QX77" s="16"/>
      <c r="QY77" s="15"/>
      <c r="QZ77" s="16"/>
      <c r="RA77" s="15"/>
      <c r="RB77" s="16"/>
      <c r="RC77" s="15"/>
      <c r="RD77" s="16"/>
      <c r="RE77" s="15"/>
      <c r="RF77" s="16"/>
      <c r="RG77" s="15"/>
      <c r="RH77" s="16"/>
      <c r="RI77" s="15"/>
      <c r="RJ77" s="16"/>
      <c r="RK77" s="15"/>
      <c r="RL77" s="16"/>
      <c r="RM77" s="15"/>
      <c r="RN77" s="16"/>
      <c r="RO77" s="15"/>
      <c r="RP77" s="16"/>
      <c r="RQ77" s="15"/>
      <c r="RR77" s="16"/>
      <c r="RS77" s="15"/>
      <c r="RT77" s="16"/>
      <c r="RU77" s="15"/>
      <c r="RV77" s="16"/>
      <c r="RW77" s="15"/>
      <c r="RX77" s="16"/>
      <c r="RY77" s="15"/>
      <c r="RZ77" s="16"/>
      <c r="SA77" s="15"/>
      <c r="SB77" s="16"/>
      <c r="SC77" s="15"/>
      <c r="SD77" s="16"/>
      <c r="SE77" s="15"/>
      <c r="SF77" s="16"/>
      <c r="SG77" s="15"/>
      <c r="SH77" s="16"/>
      <c r="SI77" s="15"/>
      <c r="SJ77" s="16"/>
      <c r="SK77" s="15"/>
      <c r="SL77" s="16"/>
      <c r="SM77" s="15"/>
      <c r="SN77" s="16"/>
      <c r="SO77" s="15"/>
      <c r="SP77" s="16"/>
      <c r="SQ77" s="15"/>
      <c r="SR77" s="16"/>
      <c r="SS77" s="15"/>
      <c r="ST77" s="16"/>
      <c r="SU77" s="15"/>
      <c r="SV77" s="16"/>
      <c r="SW77" s="15"/>
      <c r="SX77" s="16"/>
      <c r="SY77" s="15"/>
      <c r="SZ77" s="16"/>
      <c r="TA77" s="15"/>
      <c r="TB77" s="16"/>
      <c r="TC77" s="15"/>
      <c r="TD77" s="16"/>
      <c r="TE77" s="15"/>
      <c r="TF77" s="16"/>
      <c r="TG77" s="15"/>
      <c r="TH77" s="16"/>
      <c r="TI77" s="15"/>
      <c r="TJ77" s="16"/>
      <c r="TK77" s="15"/>
      <c r="TL77" s="16"/>
      <c r="TM77" s="15"/>
      <c r="TN77" s="16"/>
      <c r="TO77" s="15"/>
      <c r="TP77" s="16"/>
      <c r="TQ77" s="15"/>
      <c r="TR77" s="16"/>
      <c r="TS77" s="15"/>
      <c r="TT77" s="16"/>
      <c r="TU77" s="15"/>
      <c r="TV77" s="16"/>
      <c r="TW77" s="15"/>
      <c r="TX77" s="16"/>
      <c r="TY77" s="15"/>
      <c r="TZ77" s="16"/>
      <c r="UA77" s="15"/>
      <c r="UB77" s="16"/>
      <c r="UC77" s="15"/>
      <c r="UD77" s="16"/>
      <c r="UE77" s="15"/>
      <c r="UF77" s="16"/>
      <c r="UG77" s="15"/>
      <c r="UH77" s="16"/>
      <c r="UI77" s="15"/>
      <c r="UJ77" s="16"/>
      <c r="UK77" s="15"/>
      <c r="UL77" s="16"/>
      <c r="UM77" s="15"/>
      <c r="UN77" s="16"/>
      <c r="UO77" s="15"/>
      <c r="UP77" s="16"/>
      <c r="UQ77" s="15"/>
      <c r="UR77" s="16"/>
      <c r="US77" s="15"/>
      <c r="UT77" s="16"/>
      <c r="UU77" s="15"/>
      <c r="UV77" s="16"/>
      <c r="UW77" s="15"/>
      <c r="UX77" s="16"/>
      <c r="UY77" s="15"/>
      <c r="UZ77" s="16"/>
      <c r="VA77" s="15"/>
      <c r="VB77" s="16"/>
      <c r="VC77" s="15"/>
      <c r="VD77" s="16"/>
      <c r="VE77" s="15"/>
      <c r="VF77" s="16"/>
      <c r="VG77" s="15"/>
      <c r="VH77" s="16"/>
      <c r="VI77" s="15"/>
      <c r="VJ77" s="16"/>
      <c r="VK77" s="15"/>
      <c r="VL77" s="16"/>
      <c r="VM77" s="15"/>
      <c r="VN77" s="16"/>
      <c r="VO77" s="15"/>
      <c r="VP77" s="16"/>
      <c r="VQ77" s="15"/>
      <c r="VR77" s="16"/>
      <c r="VS77" s="15"/>
      <c r="VT77" s="16"/>
      <c r="VU77" s="15"/>
      <c r="VV77" s="16"/>
      <c r="VW77" s="15"/>
      <c r="VX77" s="16"/>
      <c r="VY77" s="15"/>
      <c r="VZ77" s="16"/>
      <c r="WA77" s="15"/>
      <c r="WB77" s="16"/>
      <c r="WC77" s="15"/>
      <c r="WD77" s="16"/>
      <c r="WE77" s="15"/>
      <c r="WF77" s="16"/>
      <c r="WG77" s="15"/>
      <c r="WH77" s="16"/>
      <c r="WI77" s="15"/>
      <c r="WJ77" s="16"/>
      <c r="WK77" s="15"/>
      <c r="WL77" s="16"/>
      <c r="WM77" s="15"/>
      <c r="WN77" s="16"/>
      <c r="WO77" s="15"/>
      <c r="WP77" s="16"/>
      <c r="WQ77" s="15"/>
      <c r="WR77" s="16"/>
      <c r="WS77" s="15"/>
      <c r="WT77" s="16"/>
      <c r="WU77" s="15"/>
      <c r="WV77" s="16"/>
      <c r="WW77" s="15"/>
      <c r="WX77" s="16"/>
      <c r="WY77" s="15"/>
      <c r="WZ77" s="16"/>
      <c r="XA77" s="15"/>
      <c r="XB77" s="16"/>
      <c r="XC77" s="15"/>
      <c r="XD77" s="16"/>
      <c r="XE77" s="15"/>
      <c r="XF77" s="16"/>
      <c r="XG77" s="15"/>
      <c r="XH77" s="16"/>
      <c r="XI77" s="15"/>
      <c r="XJ77" s="16"/>
      <c r="XK77" s="15"/>
      <c r="XL77" s="16"/>
      <c r="XM77" s="15"/>
      <c r="XN77" s="16"/>
      <c r="XO77" s="15"/>
      <c r="XP77" s="16"/>
      <c r="XQ77" s="15"/>
      <c r="XR77" s="16"/>
      <c r="XS77" s="15"/>
      <c r="XT77" s="16"/>
      <c r="XU77" s="15"/>
      <c r="XV77" s="16"/>
      <c r="XW77" s="15"/>
      <c r="XX77" s="16"/>
      <c r="XY77" s="15"/>
      <c r="XZ77" s="16"/>
      <c r="YA77" s="15"/>
      <c r="YB77" s="16"/>
      <c r="YC77" s="15"/>
      <c r="YD77" s="16"/>
      <c r="YE77" s="15"/>
      <c r="YF77" s="16"/>
      <c r="YG77" s="15"/>
      <c r="YH77" s="16"/>
      <c r="YI77" s="15"/>
      <c r="YJ77" s="16"/>
      <c r="YK77" s="15"/>
      <c r="YL77" s="16"/>
      <c r="YM77" s="15"/>
      <c r="YN77" s="16"/>
      <c r="YO77" s="15"/>
      <c r="YP77" s="16"/>
      <c r="YQ77" s="15"/>
      <c r="YR77" s="16"/>
      <c r="YS77" s="15"/>
      <c r="YT77" s="16"/>
      <c r="YU77" s="15"/>
      <c r="YV77" s="16"/>
      <c r="YW77" s="15"/>
      <c r="YX77" s="16"/>
      <c r="YY77" s="15"/>
      <c r="YZ77" s="16"/>
      <c r="ZA77" s="15"/>
      <c r="ZB77" s="16"/>
      <c r="ZC77" s="15"/>
      <c r="ZD77" s="16"/>
      <c r="ZE77" s="15"/>
      <c r="ZF77" s="16"/>
      <c r="ZG77" s="15"/>
      <c r="ZH77" s="16"/>
      <c r="ZI77" s="15"/>
      <c r="ZJ77" s="16"/>
      <c r="ZK77" s="15"/>
      <c r="ZL77" s="16"/>
      <c r="ZM77" s="15"/>
      <c r="ZN77" s="16"/>
      <c r="ZO77" s="15"/>
      <c r="ZP77" s="16"/>
      <c r="ZQ77" s="15"/>
      <c r="ZR77" s="16"/>
      <c r="ZS77" s="15"/>
      <c r="ZT77" s="16"/>
      <c r="ZU77" s="15"/>
      <c r="ZV77" s="16"/>
      <c r="ZW77" s="15"/>
      <c r="ZX77" s="16"/>
      <c r="ZY77" s="15"/>
      <c r="ZZ77" s="16"/>
      <c r="AAA77" s="15"/>
      <c r="AAB77" s="16"/>
      <c r="AAC77" s="15"/>
      <c r="AAD77" s="16"/>
      <c r="AAE77" s="15"/>
      <c r="AAF77" s="16"/>
      <c r="AAG77" s="15"/>
      <c r="AAH77" s="16"/>
      <c r="AAI77" s="15"/>
      <c r="AAJ77" s="16"/>
      <c r="AAK77" s="15"/>
      <c r="AAL77" s="16"/>
      <c r="AAM77" s="15"/>
      <c r="AAN77" s="16"/>
      <c r="AAO77" s="15"/>
      <c r="AAP77" s="16"/>
      <c r="AAQ77" s="15"/>
      <c r="AAR77" s="16"/>
      <c r="AAS77" s="15"/>
      <c r="AAT77" s="16"/>
      <c r="AAU77" s="15"/>
      <c r="AAV77" s="16"/>
      <c r="AAW77" s="15"/>
      <c r="AAX77" s="16"/>
      <c r="AAY77" s="15"/>
      <c r="AAZ77" s="16"/>
      <c r="ABA77" s="15"/>
      <c r="ABB77" s="16"/>
      <c r="ABC77" s="15"/>
      <c r="ABD77" s="16"/>
      <c r="ABE77" s="15"/>
      <c r="ABF77" s="16"/>
      <c r="ABG77" s="15"/>
      <c r="ABH77" s="16"/>
      <c r="ABI77" s="15"/>
      <c r="ABJ77" s="16"/>
      <c r="ABK77" s="15"/>
      <c r="ABL77" s="16"/>
      <c r="ABM77" s="15"/>
      <c r="ABN77" s="16"/>
      <c r="ABO77" s="15"/>
      <c r="ABP77" s="16"/>
      <c r="ABQ77" s="15"/>
      <c r="ABR77" s="16"/>
      <c r="ABS77" s="15"/>
      <c r="ABT77" s="16"/>
      <c r="ABU77" s="15"/>
      <c r="ABV77" s="16"/>
      <c r="ABW77" s="15"/>
      <c r="ABX77" s="16"/>
      <c r="ABY77" s="15"/>
      <c r="ABZ77" s="16"/>
      <c r="ACA77" s="15"/>
      <c r="ACB77" s="16"/>
      <c r="ACC77" s="15"/>
      <c r="ACD77" s="16"/>
      <c r="ACE77" s="15"/>
      <c r="ACF77" s="16"/>
      <c r="ACG77" s="15"/>
      <c r="ACH77" s="16"/>
      <c r="ACI77" s="15"/>
      <c r="ACJ77" s="16"/>
      <c r="ACK77" s="15"/>
      <c r="ACL77" s="16"/>
      <c r="ACM77" s="15"/>
      <c r="ACN77" s="16"/>
      <c r="ACO77" s="15"/>
      <c r="ACP77" s="16"/>
      <c r="ACQ77" s="15"/>
      <c r="ACR77" s="16"/>
      <c r="ACS77" s="15"/>
      <c r="ACT77" s="16"/>
      <c r="ACU77" s="15"/>
      <c r="ACV77" s="16"/>
      <c r="ACW77" s="15"/>
      <c r="ACX77" s="16"/>
      <c r="ACY77" s="15"/>
      <c r="ACZ77" s="16"/>
      <c r="ADA77" s="15"/>
      <c r="ADB77" s="16"/>
      <c r="ADC77" s="15"/>
      <c r="ADD77" s="16"/>
      <c r="ADE77" s="15"/>
      <c r="ADF77" s="16"/>
      <c r="ADG77" s="15"/>
      <c r="ADH77" s="16"/>
      <c r="ADI77" s="15"/>
      <c r="ADJ77" s="16"/>
      <c r="ADK77" s="15"/>
      <c r="ADL77" s="16"/>
      <c r="ADM77" s="15"/>
      <c r="ADN77" s="16"/>
      <c r="ADO77" s="15"/>
      <c r="ADP77" s="16"/>
      <c r="ADQ77" s="15"/>
      <c r="ADR77" s="16"/>
      <c r="ADS77" s="15"/>
      <c r="ADT77" s="16"/>
      <c r="ADU77" s="15"/>
      <c r="ADV77" s="16"/>
      <c r="ADW77" s="15"/>
      <c r="ADX77" s="16"/>
      <c r="ADY77" s="15"/>
      <c r="ADZ77" s="16"/>
      <c r="AEA77" s="15"/>
      <c r="AEB77" s="16"/>
      <c r="AEC77" s="15"/>
      <c r="AED77" s="16"/>
      <c r="AEE77" s="15"/>
      <c r="AEF77" s="16"/>
      <c r="AEG77" s="15"/>
      <c r="AEH77" s="16"/>
      <c r="AEI77" s="15"/>
      <c r="AEJ77" s="16"/>
      <c r="AEK77" s="15"/>
      <c r="AEL77" s="16"/>
      <c r="AEM77" s="15"/>
      <c r="AEN77" s="16"/>
      <c r="AEO77" s="15"/>
      <c r="AEP77" s="16"/>
      <c r="AEQ77" s="15"/>
      <c r="AER77" s="16"/>
      <c r="AES77" s="15"/>
      <c r="AET77" s="16"/>
      <c r="AEU77" s="15"/>
      <c r="AEV77" s="16"/>
      <c r="AEW77" s="15"/>
      <c r="AEX77" s="16"/>
      <c r="AEY77" s="15"/>
      <c r="AEZ77" s="16"/>
      <c r="AFA77" s="15"/>
      <c r="AFB77" s="16"/>
      <c r="AFC77" s="15"/>
      <c r="AFD77" s="16"/>
      <c r="AFE77" s="15"/>
      <c r="AFF77" s="16"/>
      <c r="AFG77" s="15"/>
      <c r="AFH77" s="16"/>
      <c r="AFI77" s="15"/>
      <c r="AFJ77" s="16"/>
      <c r="AFK77" s="15"/>
      <c r="AFL77" s="16"/>
      <c r="AFM77" s="15"/>
      <c r="AFN77" s="16"/>
      <c r="AFO77" s="15"/>
      <c r="AFP77" s="16"/>
      <c r="AFQ77" s="15"/>
      <c r="AFR77" s="16"/>
      <c r="AFS77" s="15"/>
      <c r="AFT77" s="16"/>
      <c r="AFU77" s="15"/>
      <c r="AFV77" s="16"/>
      <c r="AFW77" s="15"/>
      <c r="AFX77" s="16"/>
      <c r="AFY77" s="15"/>
      <c r="AFZ77" s="16"/>
      <c r="AGA77" s="15"/>
      <c r="AGB77" s="16"/>
      <c r="AGC77" s="15"/>
      <c r="AGD77" s="16"/>
      <c r="AGE77" s="15"/>
      <c r="AGF77" s="16"/>
      <c r="AGG77" s="15"/>
      <c r="AGH77" s="16"/>
      <c r="AGI77" s="15"/>
      <c r="AGJ77" s="16"/>
      <c r="AGK77" s="15"/>
      <c r="AGL77" s="16"/>
      <c r="AGM77" s="15"/>
      <c r="AGN77" s="16"/>
      <c r="AGO77" s="15"/>
      <c r="AGP77" s="16"/>
      <c r="AGQ77" s="15"/>
      <c r="AGR77" s="16"/>
      <c r="AGS77" s="15"/>
      <c r="AGT77" s="16"/>
      <c r="AGU77" s="15"/>
      <c r="AGV77" s="16"/>
      <c r="AGW77" s="15"/>
      <c r="AGX77" s="16"/>
      <c r="AGY77" s="15"/>
      <c r="AGZ77" s="16"/>
      <c r="AHA77" s="15"/>
      <c r="AHB77" s="16"/>
      <c r="AHC77" s="15"/>
      <c r="AHD77" s="16"/>
      <c r="AHE77" s="15"/>
      <c r="AHF77" s="16"/>
      <c r="AHG77" s="15"/>
      <c r="AHH77" s="16"/>
      <c r="AHI77" s="15"/>
      <c r="AHJ77" s="16"/>
      <c r="AHK77" s="15"/>
      <c r="AHL77" s="16"/>
      <c r="AHM77" s="15"/>
      <c r="AHN77" s="16"/>
      <c r="AHO77" s="15"/>
      <c r="AHP77" s="16"/>
      <c r="AHQ77" s="15"/>
      <c r="AHR77" s="16"/>
      <c r="AHS77" s="15"/>
      <c r="AHT77" s="16"/>
      <c r="AHU77" s="15"/>
      <c r="AHV77" s="16"/>
      <c r="AHW77" s="15"/>
      <c r="AHX77" s="16"/>
      <c r="AHY77" s="15"/>
      <c r="AHZ77" s="16"/>
      <c r="AIA77" s="15"/>
      <c r="AIB77" s="16"/>
      <c r="AIC77" s="15"/>
      <c r="AID77" s="16"/>
      <c r="AIE77" s="15"/>
      <c r="AIF77" s="16"/>
      <c r="AIG77" s="15"/>
      <c r="AIH77" s="16"/>
      <c r="AII77" s="15"/>
      <c r="AIJ77" s="16"/>
      <c r="AIK77" s="15"/>
      <c r="AIL77" s="16"/>
      <c r="AIM77" s="15"/>
      <c r="AIN77" s="16"/>
      <c r="AIO77" s="15"/>
      <c r="AIP77" s="16"/>
      <c r="AIQ77" s="15"/>
      <c r="AIR77" s="16"/>
      <c r="AIS77" s="15"/>
      <c r="AIT77" s="16"/>
      <c r="AIU77" s="15"/>
      <c r="AIV77" s="16"/>
      <c r="AIW77" s="15"/>
      <c r="AIX77" s="16"/>
      <c r="AIY77" s="15"/>
      <c r="AIZ77" s="16"/>
      <c r="AJA77" s="15"/>
      <c r="AJB77" s="16"/>
      <c r="AJC77" s="15"/>
      <c r="AJD77" s="16"/>
      <c r="AJE77" s="15"/>
      <c r="AJF77" s="16"/>
      <c r="AJG77" s="15"/>
      <c r="AJH77" s="16"/>
      <c r="AJI77" s="15"/>
      <c r="AJJ77" s="16"/>
      <c r="AJK77" s="15"/>
      <c r="AJL77" s="16"/>
      <c r="AJM77" s="15"/>
      <c r="AJN77" s="16"/>
      <c r="AJO77" s="15"/>
      <c r="AJP77" s="16"/>
      <c r="AJQ77" s="15"/>
      <c r="AJR77" s="16"/>
      <c r="AJS77" s="15"/>
      <c r="AJT77" s="16"/>
      <c r="AJU77" s="15"/>
      <c r="AJV77" s="16"/>
      <c r="AJW77" s="15"/>
      <c r="AJX77" s="16"/>
      <c r="AJY77" s="15"/>
      <c r="AJZ77" s="16"/>
      <c r="AKA77" s="15"/>
      <c r="AKB77" s="16"/>
      <c r="AKC77" s="15"/>
      <c r="AKD77" s="16"/>
      <c r="AKE77" s="15"/>
      <c r="AKF77" s="16"/>
      <c r="AKG77" s="15"/>
      <c r="AKH77" s="16"/>
      <c r="AKI77" s="15"/>
      <c r="AKJ77" s="16"/>
      <c r="AKK77" s="15"/>
      <c r="AKL77" s="16"/>
      <c r="AKM77" s="15"/>
      <c r="AKN77" s="16"/>
      <c r="AKO77" s="15"/>
      <c r="AKP77" s="16"/>
      <c r="AKQ77" s="15"/>
      <c r="AKR77" s="16"/>
      <c r="AKS77" s="15"/>
      <c r="AKT77" s="16"/>
      <c r="AKU77" s="15"/>
      <c r="AKV77" s="16"/>
      <c r="AKW77" s="15"/>
      <c r="AKX77" s="16"/>
      <c r="AKY77" s="15"/>
      <c r="AKZ77" s="16"/>
      <c r="ALA77" s="15"/>
      <c r="ALB77" s="16"/>
      <c r="ALC77" s="15"/>
      <c r="ALD77" s="16"/>
      <c r="ALE77" s="15"/>
      <c r="ALF77" s="16"/>
      <c r="ALG77" s="15"/>
      <c r="ALH77" s="16"/>
      <c r="ALI77" s="15"/>
      <c r="ALJ77" s="16"/>
      <c r="ALK77" s="15"/>
      <c r="ALL77" s="16"/>
      <c r="ALM77" s="15"/>
      <c r="ALN77" s="16"/>
      <c r="ALO77" s="15"/>
      <c r="ALP77" s="16"/>
      <c r="ALQ77" s="15"/>
      <c r="ALR77" s="16"/>
      <c r="ALS77" s="15"/>
      <c r="ALT77" s="16"/>
      <c r="ALU77" s="15"/>
      <c r="ALV77" s="16"/>
      <c r="ALW77" s="15"/>
      <c r="ALX77" s="16"/>
      <c r="ALY77" s="15"/>
      <c r="ALZ77" s="16"/>
      <c r="AMA77" s="15"/>
      <c r="AMB77" s="16"/>
      <c r="AMC77" s="15"/>
      <c r="AMD77" s="16"/>
      <c r="AME77" s="15"/>
      <c r="AMF77" s="16"/>
      <c r="AMG77" s="15"/>
      <c r="AMH77" s="16"/>
      <c r="AMI77" s="15"/>
      <c r="AMJ77" s="16"/>
      <c r="AMK77" s="15"/>
      <c r="AML77" s="16"/>
      <c r="AMM77" s="15"/>
      <c r="AMN77" s="16"/>
      <c r="AMO77" s="15"/>
      <c r="AMP77" s="16"/>
      <c r="AMQ77" s="15"/>
      <c r="AMR77" s="16"/>
      <c r="AMS77" s="15"/>
      <c r="AMT77" s="16"/>
      <c r="AMU77" s="15"/>
      <c r="AMV77" s="16"/>
      <c r="AMW77" s="15"/>
      <c r="AMX77" s="16"/>
      <c r="AMY77" s="15"/>
      <c r="AMZ77" s="16"/>
      <c r="ANA77" s="15"/>
      <c r="ANB77" s="16"/>
      <c r="ANC77" s="15"/>
      <c r="AND77" s="16"/>
      <c r="ANE77" s="15"/>
      <c r="ANF77" s="16"/>
      <c r="ANG77" s="15"/>
      <c r="ANH77" s="16"/>
      <c r="ANI77" s="15"/>
      <c r="ANJ77" s="16"/>
      <c r="ANK77" s="15"/>
      <c r="ANL77" s="16"/>
      <c r="ANM77" s="15"/>
      <c r="ANN77" s="16"/>
      <c r="ANO77" s="15"/>
      <c r="ANP77" s="16"/>
      <c r="ANQ77" s="15"/>
      <c r="ANR77" s="16"/>
      <c r="ANS77" s="15"/>
      <c r="ANT77" s="16"/>
      <c r="ANU77" s="15"/>
      <c r="ANV77" s="16"/>
      <c r="ANW77" s="15"/>
      <c r="ANX77" s="16"/>
      <c r="ANY77" s="15"/>
      <c r="ANZ77" s="16"/>
      <c r="AOA77" s="15"/>
      <c r="AOB77" s="16"/>
      <c r="AOC77" s="15"/>
      <c r="AOD77" s="16"/>
      <c r="AOE77" s="15"/>
      <c r="AOF77" s="16"/>
      <c r="AOG77" s="15"/>
      <c r="AOH77" s="16"/>
      <c r="AOI77" s="15"/>
      <c r="AOJ77" s="16"/>
      <c r="AOK77" s="15"/>
      <c r="AOL77" s="16"/>
      <c r="AOM77" s="15"/>
      <c r="AON77" s="16"/>
      <c r="AOO77" s="15"/>
      <c r="AOP77" s="16"/>
      <c r="AOQ77" s="15"/>
      <c r="AOR77" s="16"/>
      <c r="AOS77" s="15"/>
      <c r="AOT77" s="16"/>
      <c r="AOU77" s="15"/>
      <c r="AOV77" s="16"/>
      <c r="AOW77" s="15"/>
      <c r="AOX77" s="16"/>
      <c r="AOY77" s="15"/>
      <c r="AOZ77" s="16"/>
      <c r="APA77" s="15"/>
      <c r="APB77" s="16"/>
      <c r="APC77" s="15"/>
      <c r="APD77" s="16"/>
      <c r="APE77" s="15"/>
      <c r="APF77" s="16"/>
      <c r="APG77" s="15"/>
      <c r="APH77" s="16"/>
      <c r="API77" s="15"/>
      <c r="APJ77" s="16"/>
      <c r="APK77" s="15"/>
      <c r="APL77" s="16"/>
      <c r="APM77" s="15"/>
      <c r="APN77" s="16"/>
      <c r="APO77" s="15"/>
      <c r="APP77" s="16"/>
      <c r="APQ77" s="15"/>
      <c r="APR77" s="16"/>
      <c r="APS77" s="15"/>
      <c r="APT77" s="16"/>
      <c r="APU77" s="15"/>
      <c r="APV77" s="16"/>
      <c r="APW77" s="15"/>
      <c r="APX77" s="16"/>
      <c r="APY77" s="15"/>
      <c r="APZ77" s="16"/>
      <c r="AQA77" s="15"/>
      <c r="AQB77" s="16"/>
      <c r="AQC77" s="15"/>
      <c r="AQD77" s="16"/>
      <c r="AQE77" s="15"/>
      <c r="AQF77" s="16"/>
      <c r="AQG77" s="15"/>
      <c r="AQH77" s="16"/>
      <c r="AQI77" s="15"/>
      <c r="AQJ77" s="16"/>
      <c r="AQK77" s="15"/>
      <c r="AQL77" s="16"/>
      <c r="AQM77" s="15"/>
      <c r="AQN77" s="16"/>
      <c r="AQO77" s="15"/>
      <c r="AQP77" s="16"/>
      <c r="AQQ77" s="15"/>
      <c r="AQR77" s="16"/>
      <c r="AQS77" s="15"/>
      <c r="AQT77" s="16"/>
      <c r="AQU77" s="15"/>
      <c r="AQV77" s="16"/>
      <c r="AQW77" s="15"/>
      <c r="AQX77" s="16"/>
      <c r="AQY77" s="15"/>
      <c r="AQZ77" s="16"/>
      <c r="ARA77" s="15"/>
      <c r="ARB77" s="16"/>
      <c r="ARC77" s="15"/>
      <c r="ARD77" s="16"/>
      <c r="ARE77" s="15"/>
      <c r="ARF77" s="16"/>
      <c r="ARG77" s="15"/>
      <c r="ARH77" s="16"/>
      <c r="ARI77" s="15"/>
      <c r="ARJ77" s="16"/>
      <c r="ARK77" s="15"/>
      <c r="ARL77" s="16"/>
      <c r="ARM77" s="15"/>
      <c r="ARN77" s="16"/>
      <c r="ARO77" s="15"/>
      <c r="ARP77" s="16"/>
      <c r="ARQ77" s="15"/>
      <c r="ARR77" s="16"/>
      <c r="ARS77" s="15"/>
      <c r="ART77" s="16"/>
      <c r="ARU77" s="15"/>
      <c r="ARV77" s="16"/>
      <c r="ARW77" s="15"/>
      <c r="ARX77" s="16"/>
      <c r="ARY77" s="15"/>
      <c r="ARZ77" s="16"/>
      <c r="ASA77" s="15"/>
      <c r="ASB77" s="16"/>
      <c r="ASC77" s="15"/>
      <c r="ASD77" s="16"/>
      <c r="ASE77" s="15"/>
      <c r="ASF77" s="16"/>
      <c r="ASG77" s="15"/>
      <c r="ASH77" s="16"/>
      <c r="ASI77" s="15"/>
      <c r="ASJ77" s="16"/>
      <c r="ASK77" s="15"/>
      <c r="ASL77" s="16"/>
      <c r="ASM77" s="15"/>
      <c r="ASN77" s="16"/>
      <c r="ASO77" s="15"/>
      <c r="ASP77" s="16"/>
      <c r="ASQ77" s="15"/>
      <c r="ASR77" s="16"/>
      <c r="ASS77" s="15"/>
      <c r="AST77" s="16"/>
      <c r="ASU77" s="15"/>
      <c r="ASV77" s="16"/>
      <c r="ASW77" s="15"/>
      <c r="ASX77" s="16"/>
      <c r="ASY77" s="15"/>
      <c r="ASZ77" s="16"/>
      <c r="ATA77" s="15"/>
      <c r="ATB77" s="16"/>
      <c r="ATC77" s="15"/>
      <c r="ATD77" s="16"/>
      <c r="ATE77" s="15"/>
      <c r="ATF77" s="16"/>
      <c r="ATG77" s="15"/>
      <c r="ATH77" s="16"/>
      <c r="ATI77" s="15"/>
      <c r="ATJ77" s="16"/>
      <c r="ATK77" s="15"/>
      <c r="ATL77" s="16"/>
      <c r="ATM77" s="15"/>
      <c r="ATN77" s="16"/>
      <c r="ATO77" s="15"/>
      <c r="ATP77" s="16"/>
      <c r="ATQ77" s="15"/>
      <c r="ATR77" s="16"/>
      <c r="ATS77" s="15"/>
      <c r="ATT77" s="16"/>
      <c r="ATU77" s="15"/>
      <c r="ATV77" s="16"/>
      <c r="ATW77" s="15"/>
      <c r="ATX77" s="16"/>
      <c r="ATY77" s="15"/>
      <c r="ATZ77" s="16"/>
      <c r="AUA77" s="15"/>
      <c r="AUB77" s="16"/>
      <c r="AUC77" s="15"/>
      <c r="AUD77" s="16"/>
      <c r="AUE77" s="15"/>
      <c r="AUF77" s="16"/>
      <c r="AUG77" s="15"/>
      <c r="AUH77" s="16"/>
      <c r="AUI77" s="15"/>
      <c r="AUJ77" s="16"/>
      <c r="AUK77" s="15"/>
      <c r="AUL77" s="16"/>
      <c r="AUM77" s="15"/>
      <c r="AUN77" s="16"/>
      <c r="AUO77" s="15"/>
      <c r="AUP77" s="16"/>
      <c r="AUQ77" s="15"/>
      <c r="AUR77" s="16"/>
      <c r="AUS77" s="15"/>
      <c r="AUT77" s="16"/>
      <c r="AUU77" s="15"/>
      <c r="AUV77" s="16"/>
      <c r="AUW77" s="15"/>
      <c r="AUX77" s="16"/>
      <c r="AUY77" s="15"/>
      <c r="AUZ77" s="16"/>
      <c r="AVA77" s="15"/>
      <c r="AVB77" s="16"/>
      <c r="AVC77" s="15"/>
      <c r="AVD77" s="16"/>
      <c r="AVE77" s="15"/>
      <c r="AVF77" s="16"/>
      <c r="AVG77" s="15"/>
      <c r="AVH77" s="16"/>
      <c r="AVI77" s="15"/>
      <c r="AVJ77" s="16"/>
      <c r="AVK77" s="15"/>
      <c r="AVL77" s="16"/>
      <c r="AVM77" s="15"/>
      <c r="AVN77" s="16"/>
      <c r="AVO77" s="15"/>
      <c r="AVP77" s="16"/>
      <c r="AVQ77" s="15"/>
      <c r="AVR77" s="16"/>
      <c r="AVS77" s="15"/>
      <c r="AVT77" s="16"/>
      <c r="AVU77" s="15"/>
      <c r="AVV77" s="16"/>
      <c r="AVW77" s="15"/>
      <c r="AVX77" s="16"/>
      <c r="AVY77" s="15"/>
      <c r="AVZ77" s="16"/>
      <c r="AWA77" s="15"/>
      <c r="AWB77" s="16"/>
      <c r="AWC77" s="15"/>
      <c r="AWD77" s="16"/>
      <c r="AWE77" s="15"/>
      <c r="AWF77" s="16"/>
      <c r="AWG77" s="15"/>
      <c r="AWH77" s="16"/>
      <c r="AWI77" s="15"/>
      <c r="AWJ77" s="16"/>
      <c r="AWK77" s="15"/>
      <c r="AWL77" s="16"/>
      <c r="AWM77" s="15"/>
      <c r="AWN77" s="16"/>
      <c r="AWO77" s="15"/>
      <c r="AWP77" s="16"/>
      <c r="AWQ77" s="15"/>
      <c r="AWR77" s="16"/>
      <c r="AWS77" s="15"/>
      <c r="AWT77" s="16"/>
      <c r="AWU77" s="15"/>
      <c r="AWV77" s="16"/>
      <c r="AWW77" s="15"/>
      <c r="AWX77" s="16"/>
      <c r="AWY77" s="15"/>
      <c r="AWZ77" s="16"/>
      <c r="AXA77" s="15"/>
      <c r="AXB77" s="16"/>
      <c r="AXC77" s="15"/>
      <c r="AXD77" s="16"/>
      <c r="AXE77" s="15"/>
      <c r="AXF77" s="16"/>
      <c r="AXG77" s="15"/>
      <c r="AXH77" s="16"/>
      <c r="AXI77" s="15"/>
      <c r="AXJ77" s="16"/>
      <c r="AXK77" s="15"/>
      <c r="AXL77" s="16"/>
      <c r="AXM77" s="15"/>
      <c r="AXN77" s="16"/>
      <c r="AXO77" s="15"/>
      <c r="AXP77" s="16"/>
      <c r="AXQ77" s="15"/>
      <c r="AXR77" s="16"/>
      <c r="AXS77" s="15"/>
      <c r="AXT77" s="16"/>
      <c r="AXU77" s="15"/>
      <c r="AXV77" s="16"/>
      <c r="AXW77" s="15"/>
      <c r="AXX77" s="16"/>
      <c r="AXY77" s="15"/>
      <c r="AXZ77" s="16"/>
      <c r="AYA77" s="15"/>
      <c r="AYB77" s="16"/>
      <c r="AYC77" s="15"/>
      <c r="AYD77" s="16"/>
      <c r="AYE77" s="15"/>
      <c r="AYF77" s="16"/>
      <c r="AYG77" s="15"/>
      <c r="AYH77" s="16"/>
      <c r="AYI77" s="15"/>
      <c r="AYJ77" s="16"/>
      <c r="AYK77" s="15"/>
      <c r="AYL77" s="16"/>
      <c r="AYM77" s="15"/>
      <c r="AYN77" s="16"/>
      <c r="AYO77" s="15"/>
      <c r="AYP77" s="16"/>
      <c r="AYQ77" s="15"/>
      <c r="AYR77" s="16"/>
      <c r="AYS77" s="15"/>
      <c r="AYT77" s="16"/>
      <c r="AYU77" s="15"/>
      <c r="AYV77" s="16"/>
      <c r="AYW77" s="15"/>
      <c r="AYX77" s="16"/>
      <c r="AYY77" s="15"/>
      <c r="AYZ77" s="16"/>
      <c r="AZA77" s="15"/>
      <c r="AZB77" s="16"/>
      <c r="AZC77" s="15"/>
      <c r="AZD77" s="16"/>
      <c r="AZE77" s="15"/>
      <c r="AZF77" s="16"/>
      <c r="AZG77" s="15"/>
      <c r="AZH77" s="16"/>
      <c r="AZI77" s="15"/>
      <c r="AZJ77" s="16"/>
      <c r="AZK77" s="15"/>
      <c r="AZL77" s="16"/>
      <c r="AZM77" s="15"/>
      <c r="AZN77" s="16"/>
      <c r="AZO77" s="15"/>
      <c r="AZP77" s="16"/>
      <c r="AZQ77" s="15"/>
      <c r="AZR77" s="16"/>
      <c r="AZS77" s="15"/>
      <c r="AZT77" s="16"/>
      <c r="AZU77" s="15"/>
      <c r="AZV77" s="16"/>
      <c r="AZW77" s="15"/>
      <c r="AZX77" s="16"/>
      <c r="AZY77" s="15"/>
      <c r="AZZ77" s="16"/>
      <c r="BAA77" s="15"/>
      <c r="BAB77" s="16"/>
      <c r="BAC77" s="15"/>
      <c r="BAD77" s="16"/>
      <c r="BAE77" s="15"/>
      <c r="BAF77" s="16"/>
      <c r="BAG77" s="15"/>
      <c r="BAH77" s="16"/>
      <c r="BAI77" s="15"/>
      <c r="BAJ77" s="16"/>
      <c r="BAK77" s="15"/>
      <c r="BAL77" s="16"/>
      <c r="BAM77" s="15"/>
      <c r="BAN77" s="16"/>
      <c r="BAO77" s="15"/>
      <c r="BAP77" s="16"/>
      <c r="BAQ77" s="15"/>
      <c r="BAR77" s="16"/>
      <c r="BAS77" s="15"/>
      <c r="BAT77" s="16"/>
      <c r="BAU77" s="15"/>
      <c r="BAV77" s="16"/>
      <c r="BAW77" s="15"/>
      <c r="BAX77" s="16"/>
      <c r="BAY77" s="15"/>
      <c r="BAZ77" s="16"/>
      <c r="BBA77" s="15"/>
      <c r="BBB77" s="16"/>
      <c r="BBC77" s="15"/>
      <c r="BBD77" s="16"/>
      <c r="BBE77" s="15"/>
      <c r="BBF77" s="16"/>
      <c r="BBG77" s="15"/>
      <c r="BBH77" s="16"/>
      <c r="BBI77" s="15"/>
      <c r="BBJ77" s="16"/>
      <c r="BBK77" s="15"/>
      <c r="BBL77" s="16"/>
      <c r="BBM77" s="15"/>
      <c r="BBN77" s="16"/>
      <c r="BBO77" s="15"/>
      <c r="BBP77" s="16"/>
      <c r="BBQ77" s="15"/>
      <c r="BBR77" s="16"/>
      <c r="BBS77" s="15"/>
      <c r="BBT77" s="16"/>
      <c r="BBU77" s="15"/>
      <c r="BBV77" s="16"/>
      <c r="BBW77" s="15"/>
      <c r="BBX77" s="16"/>
      <c r="BBY77" s="15"/>
      <c r="BBZ77" s="16"/>
      <c r="BCA77" s="15"/>
      <c r="BCB77" s="16"/>
      <c r="BCC77" s="15"/>
      <c r="BCD77" s="16"/>
      <c r="BCE77" s="15"/>
      <c r="BCF77" s="16"/>
      <c r="BCG77" s="15"/>
      <c r="BCH77" s="16"/>
      <c r="BCI77" s="15"/>
      <c r="BCJ77" s="16"/>
      <c r="BCK77" s="15"/>
      <c r="BCL77" s="16"/>
      <c r="BCM77" s="15"/>
      <c r="BCN77" s="16"/>
      <c r="BCO77" s="15"/>
      <c r="BCP77" s="16"/>
      <c r="BCQ77" s="15"/>
      <c r="BCR77" s="16"/>
      <c r="BCS77" s="15"/>
      <c r="BCT77" s="16"/>
      <c r="BCU77" s="15"/>
      <c r="BCV77" s="16"/>
      <c r="BCW77" s="15"/>
      <c r="BCX77" s="16"/>
      <c r="BCY77" s="15"/>
      <c r="BCZ77" s="16"/>
      <c r="BDA77" s="15"/>
      <c r="BDB77" s="16"/>
      <c r="BDC77" s="15"/>
      <c r="BDD77" s="16"/>
      <c r="BDE77" s="15"/>
      <c r="BDF77" s="16"/>
      <c r="BDG77" s="15"/>
      <c r="BDH77" s="16"/>
      <c r="BDI77" s="15"/>
      <c r="BDJ77" s="16"/>
      <c r="BDK77" s="15"/>
      <c r="BDL77" s="16"/>
      <c r="BDM77" s="15"/>
      <c r="BDN77" s="16"/>
      <c r="BDO77" s="15"/>
      <c r="BDP77" s="16"/>
      <c r="BDQ77" s="15"/>
      <c r="BDR77" s="16"/>
      <c r="BDS77" s="15"/>
      <c r="BDT77" s="16"/>
      <c r="BDU77" s="15"/>
      <c r="BDV77" s="16"/>
      <c r="BDW77" s="15"/>
      <c r="BDX77" s="16"/>
      <c r="BDY77" s="15"/>
      <c r="BDZ77" s="16"/>
      <c r="BEA77" s="15"/>
      <c r="BEB77" s="16"/>
      <c r="BEC77" s="15"/>
      <c r="BED77" s="16"/>
      <c r="BEE77" s="15"/>
      <c r="BEF77" s="16"/>
      <c r="BEG77" s="15"/>
      <c r="BEH77" s="16"/>
      <c r="BEI77" s="15"/>
      <c r="BEJ77" s="16"/>
      <c r="BEK77" s="15"/>
      <c r="BEL77" s="16"/>
      <c r="BEM77" s="15"/>
      <c r="BEN77" s="16"/>
      <c r="BEO77" s="15"/>
      <c r="BEP77" s="16"/>
      <c r="BEQ77" s="15"/>
      <c r="BER77" s="16"/>
      <c r="BES77" s="15"/>
      <c r="BET77" s="16"/>
      <c r="BEU77" s="15"/>
      <c r="BEV77" s="16"/>
      <c r="BEW77" s="15"/>
      <c r="BEX77" s="16"/>
      <c r="BEY77" s="15"/>
      <c r="BEZ77" s="16"/>
      <c r="BFA77" s="15"/>
      <c r="BFB77" s="16"/>
      <c r="BFC77" s="15"/>
      <c r="BFD77" s="16"/>
      <c r="BFE77" s="15"/>
      <c r="BFF77" s="16"/>
      <c r="BFG77" s="15"/>
      <c r="BFH77" s="16"/>
      <c r="BFI77" s="15"/>
      <c r="BFJ77" s="16"/>
      <c r="BFK77" s="15"/>
      <c r="BFL77" s="16"/>
      <c r="BFM77" s="15"/>
      <c r="BFN77" s="16"/>
      <c r="BFO77" s="15"/>
      <c r="BFP77" s="16"/>
      <c r="BFQ77" s="15"/>
      <c r="BFR77" s="16"/>
      <c r="BFS77" s="15"/>
      <c r="BFT77" s="16"/>
      <c r="BFU77" s="15"/>
      <c r="BFV77" s="16"/>
      <c r="BFW77" s="15"/>
      <c r="BFX77" s="16"/>
      <c r="BFY77" s="15"/>
      <c r="BFZ77" s="16"/>
      <c r="BGA77" s="15"/>
      <c r="BGB77" s="16"/>
      <c r="BGC77" s="15"/>
      <c r="BGD77" s="16"/>
      <c r="BGE77" s="15"/>
      <c r="BGF77" s="16"/>
      <c r="BGG77" s="15"/>
      <c r="BGH77" s="16"/>
      <c r="BGI77" s="15"/>
      <c r="BGJ77" s="16"/>
      <c r="BGK77" s="15"/>
      <c r="BGL77" s="16"/>
      <c r="BGM77" s="15"/>
      <c r="BGN77" s="16"/>
      <c r="BGO77" s="15"/>
      <c r="BGP77" s="16"/>
      <c r="BGQ77" s="15"/>
      <c r="BGR77" s="16"/>
      <c r="BGS77" s="15"/>
      <c r="BGT77" s="16"/>
      <c r="BGU77" s="15"/>
      <c r="BGV77" s="16"/>
      <c r="BGW77" s="15"/>
      <c r="BGX77" s="16"/>
      <c r="BGY77" s="15"/>
      <c r="BGZ77" s="16"/>
      <c r="BHA77" s="15"/>
      <c r="BHB77" s="16"/>
      <c r="BHC77" s="15"/>
      <c r="BHD77" s="16"/>
      <c r="BHE77" s="15"/>
      <c r="BHF77" s="16"/>
      <c r="BHG77" s="15"/>
      <c r="BHH77" s="16"/>
      <c r="BHI77" s="15"/>
      <c r="BHJ77" s="16"/>
      <c r="BHK77" s="15"/>
      <c r="BHL77" s="16"/>
      <c r="BHM77" s="15"/>
      <c r="BHN77" s="16"/>
      <c r="BHO77" s="15"/>
      <c r="BHP77" s="16"/>
      <c r="BHQ77" s="15"/>
      <c r="BHR77" s="16"/>
      <c r="BHS77" s="15"/>
      <c r="BHT77" s="16"/>
      <c r="BHU77" s="15"/>
      <c r="BHV77" s="16"/>
      <c r="BHW77" s="15"/>
      <c r="BHX77" s="16"/>
      <c r="BHY77" s="15"/>
      <c r="BHZ77" s="16"/>
      <c r="BIA77" s="15"/>
      <c r="BIB77" s="16"/>
      <c r="BIC77" s="15"/>
      <c r="BID77" s="16"/>
      <c r="BIE77" s="15"/>
      <c r="BIF77" s="16"/>
      <c r="BIG77" s="15"/>
      <c r="BIH77" s="16"/>
      <c r="BII77" s="15"/>
      <c r="BIJ77" s="16"/>
      <c r="BIK77" s="15"/>
      <c r="BIL77" s="16"/>
      <c r="BIM77" s="15"/>
      <c r="BIN77" s="16"/>
      <c r="BIO77" s="15"/>
      <c r="BIP77" s="16"/>
      <c r="BIQ77" s="15"/>
      <c r="BIR77" s="16"/>
      <c r="BIS77" s="15"/>
      <c r="BIT77" s="16"/>
      <c r="BIU77" s="15"/>
      <c r="BIV77" s="16"/>
      <c r="BIW77" s="15"/>
      <c r="BIX77" s="16"/>
      <c r="BIY77" s="15"/>
      <c r="BIZ77" s="16"/>
      <c r="BJA77" s="15"/>
      <c r="BJB77" s="16"/>
      <c r="BJC77" s="15"/>
      <c r="BJD77" s="16"/>
      <c r="BJE77" s="15"/>
      <c r="BJF77" s="16"/>
      <c r="BJG77" s="15"/>
      <c r="BJH77" s="16"/>
      <c r="BJI77" s="15"/>
      <c r="BJJ77" s="16"/>
      <c r="BJK77" s="15"/>
      <c r="BJL77" s="16"/>
      <c r="BJM77" s="15"/>
      <c r="BJN77" s="16"/>
      <c r="BJO77" s="15"/>
      <c r="BJP77" s="16"/>
      <c r="BJQ77" s="15"/>
      <c r="BJR77" s="16"/>
      <c r="BJS77" s="15"/>
      <c r="BJT77" s="16"/>
      <c r="BJU77" s="15"/>
      <c r="BJV77" s="16"/>
      <c r="BJW77" s="15"/>
      <c r="BJX77" s="16"/>
      <c r="BJY77" s="15"/>
      <c r="BJZ77" s="16"/>
      <c r="BKA77" s="15"/>
      <c r="BKB77" s="16"/>
      <c r="BKC77" s="15"/>
      <c r="BKD77" s="16"/>
      <c r="BKE77" s="15"/>
      <c r="BKF77" s="16"/>
      <c r="BKG77" s="15"/>
      <c r="BKH77" s="16"/>
      <c r="BKI77" s="15"/>
      <c r="BKJ77" s="16"/>
      <c r="BKK77" s="15"/>
      <c r="BKL77" s="16"/>
      <c r="BKM77" s="15"/>
      <c r="BKN77" s="16"/>
      <c r="BKO77" s="15"/>
      <c r="BKP77" s="16"/>
      <c r="BKQ77" s="15"/>
      <c r="BKR77" s="16"/>
      <c r="BKS77" s="15"/>
      <c r="BKT77" s="16"/>
      <c r="BKU77" s="15"/>
      <c r="BKV77" s="16"/>
      <c r="BKW77" s="15"/>
      <c r="BKX77" s="16"/>
      <c r="BKY77" s="15"/>
      <c r="BKZ77" s="16"/>
      <c r="BLA77" s="15"/>
      <c r="BLB77" s="16"/>
      <c r="BLC77" s="15"/>
      <c r="BLD77" s="16"/>
      <c r="BLE77" s="15"/>
      <c r="BLF77" s="16"/>
      <c r="BLG77" s="15"/>
      <c r="BLH77" s="16"/>
      <c r="BLI77" s="15"/>
      <c r="BLJ77" s="16"/>
      <c r="BLK77" s="15"/>
      <c r="BLL77" s="16"/>
      <c r="BLM77" s="15"/>
      <c r="BLN77" s="16"/>
      <c r="BLO77" s="15"/>
      <c r="BLP77" s="16"/>
      <c r="BLQ77" s="15"/>
      <c r="BLR77" s="16"/>
      <c r="BLS77" s="15"/>
      <c r="BLT77" s="16"/>
      <c r="BLU77" s="15"/>
      <c r="BLV77" s="16"/>
      <c r="BLW77" s="15"/>
      <c r="BLX77" s="16"/>
      <c r="BLY77" s="15"/>
      <c r="BLZ77" s="16"/>
      <c r="BMA77" s="15"/>
      <c r="BMB77" s="16"/>
      <c r="BMC77" s="15"/>
      <c r="BMD77" s="16"/>
      <c r="BME77" s="15"/>
      <c r="BMF77" s="16"/>
      <c r="BMG77" s="15"/>
      <c r="BMH77" s="16"/>
      <c r="BMI77" s="15"/>
      <c r="BMJ77" s="16"/>
      <c r="BMK77" s="15"/>
      <c r="BML77" s="16"/>
      <c r="BMM77" s="15"/>
      <c r="BMN77" s="16"/>
      <c r="BMO77" s="15"/>
      <c r="BMP77" s="16"/>
      <c r="BMQ77" s="15"/>
      <c r="BMR77" s="16"/>
      <c r="BMS77" s="15"/>
      <c r="BMT77" s="16"/>
      <c r="BMU77" s="15"/>
      <c r="BMV77" s="16"/>
      <c r="BMW77" s="15"/>
      <c r="BMX77" s="16"/>
      <c r="BMY77" s="15"/>
      <c r="BMZ77" s="16"/>
      <c r="BNA77" s="15"/>
      <c r="BNB77" s="16"/>
      <c r="BNC77" s="15"/>
      <c r="BND77" s="16"/>
      <c r="BNE77" s="15"/>
      <c r="BNF77" s="16"/>
      <c r="BNG77" s="15"/>
      <c r="BNH77" s="16"/>
      <c r="BNI77" s="15"/>
      <c r="BNJ77" s="16"/>
      <c r="BNK77" s="15"/>
      <c r="BNL77" s="16"/>
      <c r="BNM77" s="15"/>
      <c r="BNN77" s="16"/>
      <c r="BNO77" s="15"/>
      <c r="BNP77" s="16"/>
      <c r="BNQ77" s="15"/>
      <c r="BNR77" s="16"/>
      <c r="BNS77" s="15"/>
      <c r="BNT77" s="16"/>
      <c r="BNU77" s="15"/>
      <c r="BNV77" s="16"/>
      <c r="BNW77" s="15"/>
      <c r="BNX77" s="16"/>
      <c r="BNY77" s="15"/>
      <c r="BNZ77" s="16"/>
      <c r="BOA77" s="15"/>
      <c r="BOB77" s="16"/>
      <c r="BOC77" s="15"/>
      <c r="BOD77" s="16"/>
      <c r="BOE77" s="15"/>
      <c r="BOF77" s="16"/>
      <c r="BOG77" s="15"/>
      <c r="BOH77" s="16"/>
      <c r="BOI77" s="15"/>
      <c r="BOJ77" s="16"/>
      <c r="BOK77" s="15"/>
      <c r="BOL77" s="16"/>
      <c r="BOM77" s="15"/>
      <c r="BON77" s="16"/>
      <c r="BOO77" s="15"/>
      <c r="BOP77" s="16"/>
      <c r="BOQ77" s="15"/>
      <c r="BOR77" s="16"/>
      <c r="BOS77" s="15"/>
      <c r="BOT77" s="16"/>
      <c r="BOU77" s="15"/>
      <c r="BOV77" s="16"/>
      <c r="BOW77" s="15"/>
      <c r="BOX77" s="16"/>
      <c r="BOY77" s="15"/>
      <c r="BOZ77" s="16"/>
      <c r="BPA77" s="15"/>
      <c r="BPB77" s="16"/>
      <c r="BPC77" s="15"/>
      <c r="BPD77" s="16"/>
      <c r="BPE77" s="15"/>
      <c r="BPF77" s="16"/>
      <c r="BPG77" s="15"/>
      <c r="BPH77" s="16"/>
      <c r="BPI77" s="15"/>
      <c r="BPJ77" s="16"/>
      <c r="BPK77" s="15"/>
      <c r="BPL77" s="16"/>
      <c r="BPM77" s="15"/>
      <c r="BPN77" s="16"/>
      <c r="BPO77" s="15"/>
      <c r="BPP77" s="16"/>
      <c r="BPQ77" s="15"/>
      <c r="BPR77" s="16"/>
      <c r="BPS77" s="15"/>
      <c r="BPT77" s="16"/>
      <c r="BPU77" s="15"/>
      <c r="BPV77" s="16"/>
      <c r="BPW77" s="15"/>
      <c r="BPX77" s="16"/>
      <c r="BPY77" s="15"/>
      <c r="BPZ77" s="16"/>
      <c r="BQA77" s="15"/>
      <c r="BQB77" s="16"/>
      <c r="BQC77" s="15"/>
      <c r="BQD77" s="16"/>
      <c r="BQE77" s="15"/>
      <c r="BQF77" s="16"/>
      <c r="BQG77" s="15"/>
      <c r="BQH77" s="16"/>
      <c r="BQI77" s="15"/>
      <c r="BQJ77" s="16"/>
      <c r="BQK77" s="15"/>
      <c r="BQL77" s="16"/>
      <c r="BQM77" s="15"/>
      <c r="BQN77" s="16"/>
      <c r="BQO77" s="15"/>
      <c r="BQP77" s="16"/>
      <c r="BQQ77" s="15"/>
      <c r="BQR77" s="16"/>
      <c r="BQS77" s="15"/>
      <c r="BQT77" s="16"/>
      <c r="BQU77" s="15"/>
      <c r="BQV77" s="16"/>
      <c r="BQW77" s="15"/>
      <c r="BQX77" s="16"/>
      <c r="BQY77" s="15"/>
      <c r="BQZ77" s="16"/>
      <c r="BRA77" s="15"/>
      <c r="BRB77" s="16"/>
      <c r="BRC77" s="15"/>
      <c r="BRD77" s="16"/>
      <c r="BRE77" s="15"/>
      <c r="BRF77" s="16"/>
      <c r="BRG77" s="15"/>
      <c r="BRH77" s="16"/>
      <c r="BRI77" s="15"/>
      <c r="BRJ77" s="16"/>
      <c r="BRK77" s="15"/>
      <c r="BRL77" s="16"/>
      <c r="BRM77" s="15"/>
      <c r="BRN77" s="16"/>
      <c r="BRO77" s="15"/>
      <c r="BRP77" s="16"/>
      <c r="BRQ77" s="15"/>
      <c r="BRR77" s="16"/>
      <c r="BRS77" s="15"/>
      <c r="BRT77" s="16"/>
      <c r="BRU77" s="15"/>
      <c r="BRV77" s="16"/>
      <c r="BRW77" s="15"/>
      <c r="BRX77" s="16"/>
      <c r="BRY77" s="15"/>
      <c r="BRZ77" s="16"/>
      <c r="BSA77" s="15"/>
      <c r="BSB77" s="16"/>
      <c r="BSC77" s="15"/>
      <c r="BSD77" s="16"/>
      <c r="BSE77" s="15"/>
      <c r="BSF77" s="16"/>
      <c r="BSG77" s="15"/>
      <c r="BSH77" s="16"/>
      <c r="BSI77" s="15"/>
      <c r="BSJ77" s="16"/>
      <c r="BSK77" s="15"/>
      <c r="BSL77" s="16"/>
      <c r="BSM77" s="15"/>
      <c r="BSN77" s="16"/>
      <c r="BSO77" s="15"/>
      <c r="BSP77" s="16"/>
      <c r="BSQ77" s="15"/>
      <c r="BSR77" s="16"/>
      <c r="BSS77" s="15"/>
      <c r="BST77" s="16"/>
      <c r="BSU77" s="15"/>
      <c r="BSV77" s="16"/>
      <c r="BSW77" s="15"/>
      <c r="BSX77" s="16"/>
      <c r="BSY77" s="15"/>
      <c r="BSZ77" s="16"/>
      <c r="BTA77" s="15"/>
      <c r="BTB77" s="16"/>
      <c r="BTC77" s="15"/>
      <c r="BTD77" s="16"/>
      <c r="BTE77" s="15"/>
      <c r="BTF77" s="16"/>
      <c r="BTG77" s="15"/>
      <c r="BTH77" s="16"/>
      <c r="BTI77" s="15"/>
      <c r="BTJ77" s="16"/>
      <c r="BTK77" s="15"/>
      <c r="BTL77" s="16"/>
      <c r="BTM77" s="15"/>
      <c r="BTN77" s="16"/>
      <c r="BTO77" s="15"/>
      <c r="BTP77" s="16"/>
      <c r="BTQ77" s="15"/>
      <c r="BTR77" s="16"/>
      <c r="BTS77" s="15"/>
      <c r="BTT77" s="16"/>
      <c r="BTU77" s="15"/>
      <c r="BTV77" s="16"/>
      <c r="BTW77" s="15"/>
      <c r="BTX77" s="16"/>
      <c r="BTY77" s="15"/>
      <c r="BTZ77" s="16"/>
      <c r="BUA77" s="15"/>
      <c r="BUB77" s="16"/>
      <c r="BUC77" s="15"/>
      <c r="BUD77" s="16"/>
      <c r="BUE77" s="15"/>
      <c r="BUF77" s="16"/>
      <c r="BUG77" s="15"/>
      <c r="BUH77" s="16"/>
      <c r="BUI77" s="15"/>
      <c r="BUJ77" s="16"/>
      <c r="BUK77" s="15"/>
      <c r="BUL77" s="16"/>
      <c r="BUM77" s="15"/>
      <c r="BUN77" s="16"/>
      <c r="BUO77" s="15"/>
      <c r="BUP77" s="16"/>
      <c r="BUQ77" s="15"/>
      <c r="BUR77" s="16"/>
      <c r="BUS77" s="15"/>
      <c r="BUT77" s="16"/>
      <c r="BUU77" s="15"/>
      <c r="BUV77" s="16"/>
      <c r="BUW77" s="15"/>
      <c r="BUX77" s="16"/>
      <c r="BUY77" s="15"/>
      <c r="BUZ77" s="16"/>
      <c r="BVA77" s="15"/>
      <c r="BVB77" s="16"/>
      <c r="BVC77" s="15"/>
      <c r="BVD77" s="16"/>
      <c r="BVE77" s="15"/>
      <c r="BVF77" s="16"/>
      <c r="BVG77" s="15"/>
      <c r="BVH77" s="16"/>
      <c r="BVI77" s="15"/>
      <c r="BVJ77" s="16"/>
      <c r="BVK77" s="15"/>
      <c r="BVL77" s="16"/>
      <c r="BVM77" s="15"/>
      <c r="BVN77" s="16"/>
      <c r="BVO77" s="15"/>
      <c r="BVP77" s="16"/>
      <c r="BVQ77" s="15"/>
      <c r="BVR77" s="16"/>
      <c r="BVS77" s="15"/>
      <c r="BVT77" s="16"/>
      <c r="BVU77" s="15"/>
      <c r="BVV77" s="16"/>
      <c r="BVW77" s="15"/>
      <c r="BVX77" s="16"/>
      <c r="BVY77" s="15"/>
      <c r="BVZ77" s="16"/>
      <c r="BWA77" s="15"/>
      <c r="BWB77" s="16"/>
      <c r="BWC77" s="15"/>
      <c r="BWD77" s="16"/>
      <c r="BWE77" s="15"/>
      <c r="BWF77" s="16"/>
      <c r="BWG77" s="15"/>
      <c r="BWH77" s="16"/>
      <c r="BWI77" s="15"/>
      <c r="BWJ77" s="16"/>
      <c r="BWK77" s="15"/>
      <c r="BWL77" s="16"/>
      <c r="BWM77" s="15"/>
      <c r="BWN77" s="16"/>
      <c r="BWO77" s="15"/>
      <c r="BWP77" s="16"/>
      <c r="BWQ77" s="15"/>
      <c r="BWR77" s="16"/>
      <c r="BWS77" s="15"/>
      <c r="BWT77" s="16"/>
      <c r="BWU77" s="15"/>
      <c r="BWV77" s="16"/>
      <c r="BWW77" s="15"/>
      <c r="BWX77" s="16"/>
      <c r="BWY77" s="15"/>
      <c r="BWZ77" s="16"/>
      <c r="BXA77" s="15"/>
      <c r="BXB77" s="16"/>
      <c r="BXC77" s="15"/>
      <c r="BXD77" s="16"/>
      <c r="BXE77" s="15"/>
      <c r="BXF77" s="16"/>
      <c r="BXG77" s="15"/>
      <c r="BXH77" s="16"/>
      <c r="BXI77" s="15"/>
      <c r="BXJ77" s="16"/>
      <c r="BXK77" s="15"/>
      <c r="BXL77" s="16"/>
      <c r="BXM77" s="15"/>
      <c r="BXN77" s="16"/>
      <c r="BXO77" s="15"/>
      <c r="BXP77" s="16"/>
      <c r="BXQ77" s="15"/>
      <c r="BXR77" s="16"/>
      <c r="BXS77" s="15"/>
      <c r="BXT77" s="16"/>
      <c r="BXU77" s="15"/>
      <c r="BXV77" s="16"/>
      <c r="BXW77" s="15"/>
      <c r="BXX77" s="16"/>
      <c r="BXY77" s="15"/>
      <c r="BXZ77" s="16"/>
      <c r="BYA77" s="15"/>
      <c r="BYB77" s="16"/>
      <c r="BYC77" s="15"/>
      <c r="BYD77" s="16"/>
      <c r="BYE77" s="15"/>
      <c r="BYF77" s="16"/>
      <c r="BYG77" s="15"/>
      <c r="BYH77" s="16"/>
      <c r="BYI77" s="15"/>
      <c r="BYJ77" s="16"/>
      <c r="BYK77" s="15"/>
      <c r="BYL77" s="16"/>
      <c r="BYM77" s="15"/>
      <c r="BYN77" s="16"/>
      <c r="BYO77" s="15"/>
      <c r="BYP77" s="16"/>
      <c r="BYQ77" s="15"/>
      <c r="BYR77" s="16"/>
      <c r="BYS77" s="15"/>
      <c r="BYT77" s="16"/>
      <c r="BYU77" s="15"/>
      <c r="BYV77" s="16"/>
      <c r="BYW77" s="15"/>
      <c r="BYX77" s="16"/>
      <c r="BYY77" s="15"/>
      <c r="BYZ77" s="16"/>
      <c r="BZA77" s="15"/>
      <c r="BZB77" s="16"/>
      <c r="BZC77" s="15"/>
      <c r="BZD77" s="16"/>
      <c r="BZE77" s="15"/>
      <c r="BZF77" s="16"/>
      <c r="BZG77" s="15"/>
      <c r="BZH77" s="16"/>
      <c r="BZI77" s="15"/>
      <c r="BZJ77" s="16"/>
      <c r="BZK77" s="15"/>
      <c r="BZL77" s="16"/>
      <c r="BZM77" s="15"/>
      <c r="BZN77" s="16"/>
      <c r="BZO77" s="15"/>
      <c r="BZP77" s="16"/>
      <c r="BZQ77" s="15"/>
      <c r="BZR77" s="16"/>
      <c r="BZS77" s="15"/>
      <c r="BZT77" s="16"/>
      <c r="BZU77" s="15"/>
      <c r="BZV77" s="16"/>
      <c r="BZW77" s="15"/>
      <c r="BZX77" s="16"/>
      <c r="BZY77" s="15"/>
      <c r="BZZ77" s="16"/>
      <c r="CAA77" s="15"/>
      <c r="CAB77" s="16"/>
      <c r="CAC77" s="15"/>
      <c r="CAD77" s="16"/>
      <c r="CAE77" s="15"/>
      <c r="CAF77" s="16"/>
      <c r="CAG77" s="15"/>
      <c r="CAH77" s="16"/>
      <c r="CAI77" s="15"/>
      <c r="CAJ77" s="16"/>
      <c r="CAK77" s="15"/>
      <c r="CAL77" s="16"/>
      <c r="CAM77" s="15"/>
      <c r="CAN77" s="16"/>
      <c r="CAO77" s="15"/>
      <c r="CAP77" s="16"/>
      <c r="CAQ77" s="15"/>
      <c r="CAR77" s="16"/>
      <c r="CAS77" s="15"/>
      <c r="CAT77" s="16"/>
      <c r="CAU77" s="15"/>
      <c r="CAV77" s="16"/>
      <c r="CAW77" s="15"/>
      <c r="CAX77" s="16"/>
      <c r="CAY77" s="15"/>
      <c r="CAZ77" s="16"/>
      <c r="CBA77" s="15"/>
      <c r="CBB77" s="16"/>
      <c r="CBC77" s="15"/>
      <c r="CBD77" s="16"/>
      <c r="CBE77" s="15"/>
      <c r="CBF77" s="16"/>
      <c r="CBG77" s="15"/>
      <c r="CBH77" s="16"/>
      <c r="CBI77" s="15"/>
      <c r="CBJ77" s="16"/>
      <c r="CBK77" s="15"/>
      <c r="CBL77" s="16"/>
      <c r="CBM77" s="15"/>
      <c r="CBN77" s="16"/>
      <c r="CBO77" s="15"/>
      <c r="CBP77" s="16"/>
      <c r="CBQ77" s="15"/>
      <c r="CBR77" s="16"/>
      <c r="CBS77" s="15"/>
      <c r="CBT77" s="16"/>
      <c r="CBU77" s="15"/>
      <c r="CBV77" s="16"/>
      <c r="CBW77" s="15"/>
      <c r="CBX77" s="16"/>
      <c r="CBY77" s="15"/>
      <c r="CBZ77" s="16"/>
      <c r="CCA77" s="15"/>
      <c r="CCB77" s="16"/>
      <c r="CCC77" s="15"/>
      <c r="CCD77" s="16"/>
      <c r="CCE77" s="15"/>
      <c r="CCF77" s="16"/>
      <c r="CCG77" s="15"/>
      <c r="CCH77" s="16"/>
      <c r="CCI77" s="15"/>
      <c r="CCJ77" s="16"/>
      <c r="CCK77" s="15"/>
      <c r="CCL77" s="16"/>
      <c r="CCM77" s="15"/>
      <c r="CCN77" s="16"/>
      <c r="CCO77" s="15"/>
      <c r="CCP77" s="16"/>
      <c r="CCQ77" s="15"/>
      <c r="CCR77" s="16"/>
      <c r="CCS77" s="15"/>
      <c r="CCT77" s="16"/>
      <c r="CCU77" s="15"/>
      <c r="CCV77" s="16"/>
      <c r="CCW77" s="15"/>
      <c r="CCX77" s="16"/>
      <c r="CCY77" s="15"/>
      <c r="CCZ77" s="16"/>
      <c r="CDA77" s="15"/>
      <c r="CDB77" s="16"/>
      <c r="CDC77" s="15"/>
      <c r="CDD77" s="16"/>
      <c r="CDE77" s="15"/>
      <c r="CDF77" s="16"/>
      <c r="CDG77" s="15"/>
      <c r="CDH77" s="16"/>
      <c r="CDI77" s="15"/>
      <c r="CDJ77" s="16"/>
      <c r="CDK77" s="15"/>
      <c r="CDL77" s="16"/>
      <c r="CDM77" s="15"/>
      <c r="CDN77" s="16"/>
      <c r="CDO77" s="15"/>
      <c r="CDP77" s="16"/>
      <c r="CDQ77" s="15"/>
      <c r="CDR77" s="16"/>
      <c r="CDS77" s="15"/>
      <c r="CDT77" s="16"/>
      <c r="CDU77" s="15"/>
      <c r="CDV77" s="16"/>
      <c r="CDW77" s="15"/>
      <c r="CDX77" s="16"/>
      <c r="CDY77" s="15"/>
      <c r="CDZ77" s="16"/>
      <c r="CEA77" s="15"/>
      <c r="CEB77" s="16"/>
      <c r="CEC77" s="15"/>
      <c r="CED77" s="16"/>
      <c r="CEE77" s="15"/>
      <c r="CEF77" s="16"/>
      <c r="CEG77" s="15"/>
      <c r="CEH77" s="16"/>
      <c r="CEI77" s="15"/>
      <c r="CEJ77" s="16"/>
      <c r="CEK77" s="15"/>
      <c r="CEL77" s="16"/>
      <c r="CEM77" s="15"/>
      <c r="CEN77" s="16"/>
      <c r="CEO77" s="15"/>
      <c r="CEP77" s="16"/>
      <c r="CEQ77" s="15"/>
      <c r="CER77" s="16"/>
      <c r="CES77" s="15"/>
      <c r="CET77" s="16"/>
      <c r="CEU77" s="15"/>
      <c r="CEV77" s="16"/>
      <c r="CEW77" s="15"/>
      <c r="CEX77" s="16"/>
      <c r="CEY77" s="15"/>
      <c r="CEZ77" s="16"/>
      <c r="CFA77" s="15"/>
      <c r="CFB77" s="16"/>
      <c r="CFC77" s="15"/>
      <c r="CFD77" s="16"/>
      <c r="CFE77" s="15"/>
      <c r="CFF77" s="16"/>
      <c r="CFG77" s="15"/>
      <c r="CFH77" s="16"/>
      <c r="CFI77" s="15"/>
      <c r="CFJ77" s="16"/>
      <c r="CFK77" s="15"/>
      <c r="CFL77" s="16"/>
      <c r="CFM77" s="15"/>
      <c r="CFN77" s="16"/>
      <c r="CFO77" s="15"/>
      <c r="CFP77" s="16"/>
      <c r="CFQ77" s="15"/>
      <c r="CFR77" s="16"/>
      <c r="CFS77" s="15"/>
      <c r="CFT77" s="16"/>
      <c r="CFU77" s="15"/>
      <c r="CFV77" s="16"/>
      <c r="CFW77" s="15"/>
      <c r="CFX77" s="16"/>
      <c r="CFY77" s="15"/>
      <c r="CFZ77" s="16"/>
      <c r="CGA77" s="15"/>
      <c r="CGB77" s="16"/>
      <c r="CGC77" s="15"/>
      <c r="CGD77" s="16"/>
      <c r="CGE77" s="15"/>
      <c r="CGF77" s="16"/>
      <c r="CGG77" s="15"/>
      <c r="CGH77" s="16"/>
      <c r="CGI77" s="15"/>
      <c r="CGJ77" s="16"/>
      <c r="CGK77" s="15"/>
      <c r="CGL77" s="16"/>
      <c r="CGM77" s="15"/>
      <c r="CGN77" s="16"/>
      <c r="CGO77" s="15"/>
      <c r="CGP77" s="16"/>
      <c r="CGQ77" s="15"/>
      <c r="CGR77" s="16"/>
      <c r="CGS77" s="15"/>
      <c r="CGT77" s="16"/>
      <c r="CGU77" s="15"/>
      <c r="CGV77" s="16"/>
      <c r="CGW77" s="15"/>
      <c r="CGX77" s="16"/>
      <c r="CGY77" s="15"/>
      <c r="CGZ77" s="16"/>
      <c r="CHA77" s="15"/>
      <c r="CHB77" s="16"/>
      <c r="CHC77" s="15"/>
      <c r="CHD77" s="16"/>
      <c r="CHE77" s="15"/>
      <c r="CHF77" s="16"/>
      <c r="CHG77" s="15"/>
      <c r="CHH77" s="16"/>
      <c r="CHI77" s="15"/>
      <c r="CHJ77" s="16"/>
      <c r="CHK77" s="15"/>
      <c r="CHL77" s="16"/>
      <c r="CHM77" s="15"/>
      <c r="CHN77" s="16"/>
      <c r="CHO77" s="15"/>
      <c r="CHP77" s="16"/>
      <c r="CHQ77" s="15"/>
      <c r="CHR77" s="16"/>
      <c r="CHS77" s="15"/>
      <c r="CHT77" s="16"/>
      <c r="CHU77" s="15"/>
      <c r="CHV77" s="16"/>
      <c r="CHW77" s="15"/>
      <c r="CHX77" s="16"/>
      <c r="CHY77" s="15"/>
      <c r="CHZ77" s="16"/>
      <c r="CIA77" s="15"/>
      <c r="CIB77" s="16"/>
      <c r="CIC77" s="15"/>
      <c r="CID77" s="16"/>
      <c r="CIE77" s="15"/>
      <c r="CIF77" s="16"/>
      <c r="CIG77" s="15"/>
      <c r="CIH77" s="16"/>
      <c r="CII77" s="15"/>
      <c r="CIJ77" s="16"/>
      <c r="CIK77" s="15"/>
      <c r="CIL77" s="16"/>
      <c r="CIM77" s="15"/>
      <c r="CIN77" s="16"/>
      <c r="CIO77" s="15"/>
      <c r="CIP77" s="16"/>
      <c r="CIQ77" s="15"/>
      <c r="CIR77" s="16"/>
      <c r="CIS77" s="15"/>
      <c r="CIT77" s="16"/>
      <c r="CIU77" s="15"/>
      <c r="CIV77" s="16"/>
      <c r="CIW77" s="15"/>
      <c r="CIX77" s="16"/>
      <c r="CIY77" s="15"/>
      <c r="CIZ77" s="16"/>
      <c r="CJA77" s="15"/>
      <c r="CJB77" s="16"/>
      <c r="CJC77" s="15"/>
      <c r="CJD77" s="16"/>
      <c r="CJE77" s="15"/>
      <c r="CJF77" s="16"/>
      <c r="CJG77" s="15"/>
      <c r="CJH77" s="16"/>
      <c r="CJI77" s="15"/>
      <c r="CJJ77" s="16"/>
      <c r="CJK77" s="15"/>
      <c r="CJL77" s="16"/>
      <c r="CJM77" s="15"/>
      <c r="CJN77" s="16"/>
      <c r="CJO77" s="15"/>
      <c r="CJP77" s="16"/>
      <c r="CJQ77" s="15"/>
      <c r="CJR77" s="16"/>
      <c r="CJS77" s="15"/>
      <c r="CJT77" s="16"/>
      <c r="CJU77" s="15"/>
      <c r="CJV77" s="16"/>
      <c r="CJW77" s="15"/>
      <c r="CJX77" s="16"/>
      <c r="CJY77" s="15"/>
      <c r="CJZ77" s="16"/>
      <c r="CKA77" s="15"/>
      <c r="CKB77" s="16"/>
      <c r="CKC77" s="15"/>
      <c r="CKD77" s="16"/>
      <c r="CKE77" s="15"/>
      <c r="CKF77" s="16"/>
      <c r="CKG77" s="15"/>
      <c r="CKH77" s="16"/>
      <c r="CKI77" s="15"/>
      <c r="CKJ77" s="16"/>
      <c r="CKK77" s="15"/>
      <c r="CKL77" s="16"/>
      <c r="CKM77" s="15"/>
      <c r="CKN77" s="16"/>
      <c r="CKO77" s="15"/>
      <c r="CKP77" s="16"/>
      <c r="CKQ77" s="15"/>
      <c r="CKR77" s="16"/>
      <c r="CKS77" s="15"/>
      <c r="CKT77" s="16"/>
      <c r="CKU77" s="15"/>
      <c r="CKV77" s="16"/>
      <c r="CKW77" s="15"/>
      <c r="CKX77" s="16"/>
      <c r="CKY77" s="15"/>
      <c r="CKZ77" s="16"/>
      <c r="CLA77" s="15"/>
      <c r="CLB77" s="16"/>
      <c r="CLC77" s="15"/>
      <c r="CLD77" s="16"/>
      <c r="CLE77" s="15"/>
      <c r="CLF77" s="16"/>
      <c r="CLG77" s="15"/>
      <c r="CLH77" s="16"/>
      <c r="CLI77" s="15"/>
      <c r="CLJ77" s="16"/>
      <c r="CLK77" s="15"/>
      <c r="CLL77" s="16"/>
      <c r="CLM77" s="15"/>
      <c r="CLN77" s="16"/>
      <c r="CLO77" s="15"/>
      <c r="CLP77" s="16"/>
      <c r="CLQ77" s="15"/>
      <c r="CLR77" s="16"/>
      <c r="CLS77" s="15"/>
      <c r="CLT77" s="16"/>
      <c r="CLU77" s="15"/>
      <c r="CLV77" s="16"/>
      <c r="CLW77" s="15"/>
      <c r="CLX77" s="16"/>
      <c r="CLY77" s="15"/>
      <c r="CLZ77" s="16"/>
      <c r="CMA77" s="15"/>
      <c r="CMB77" s="16"/>
      <c r="CMC77" s="15"/>
      <c r="CMD77" s="16"/>
      <c r="CME77" s="15"/>
      <c r="CMF77" s="16"/>
      <c r="CMG77" s="15"/>
      <c r="CMH77" s="16"/>
      <c r="CMI77" s="15"/>
      <c r="CMJ77" s="16"/>
      <c r="CMK77" s="15"/>
      <c r="CML77" s="16"/>
      <c r="CMM77" s="15"/>
      <c r="CMN77" s="16"/>
      <c r="CMO77" s="15"/>
      <c r="CMP77" s="16"/>
      <c r="CMQ77" s="15"/>
      <c r="CMR77" s="16"/>
      <c r="CMS77" s="15"/>
      <c r="CMT77" s="16"/>
      <c r="CMU77" s="15"/>
      <c r="CMV77" s="16"/>
      <c r="CMW77" s="15"/>
      <c r="CMX77" s="16"/>
      <c r="CMY77" s="15"/>
      <c r="CMZ77" s="16"/>
      <c r="CNA77" s="15"/>
      <c r="CNB77" s="16"/>
      <c r="CNC77" s="15"/>
      <c r="CND77" s="16"/>
      <c r="CNE77" s="15"/>
      <c r="CNF77" s="16"/>
      <c r="CNG77" s="15"/>
      <c r="CNH77" s="16"/>
      <c r="CNI77" s="15"/>
      <c r="CNJ77" s="16"/>
      <c r="CNK77" s="15"/>
      <c r="CNL77" s="16"/>
      <c r="CNM77" s="15"/>
      <c r="CNN77" s="16"/>
      <c r="CNO77" s="15"/>
      <c r="CNP77" s="16"/>
      <c r="CNQ77" s="15"/>
      <c r="CNR77" s="16"/>
      <c r="CNS77" s="15"/>
      <c r="CNT77" s="16"/>
      <c r="CNU77" s="15"/>
      <c r="CNV77" s="16"/>
      <c r="CNW77" s="15"/>
      <c r="CNX77" s="16"/>
      <c r="CNY77" s="15"/>
      <c r="CNZ77" s="16"/>
      <c r="COA77" s="15"/>
      <c r="COB77" s="16"/>
      <c r="COC77" s="15"/>
      <c r="COD77" s="16"/>
      <c r="COE77" s="15"/>
      <c r="COF77" s="16"/>
      <c r="COG77" s="15"/>
      <c r="COH77" s="16"/>
      <c r="COI77" s="15"/>
      <c r="COJ77" s="16"/>
      <c r="COK77" s="15"/>
      <c r="COL77" s="16"/>
      <c r="COM77" s="15"/>
      <c r="CON77" s="16"/>
      <c r="COO77" s="15"/>
      <c r="COP77" s="16"/>
      <c r="COQ77" s="15"/>
      <c r="COR77" s="16"/>
      <c r="COS77" s="15"/>
      <c r="COT77" s="16"/>
      <c r="COU77" s="15"/>
      <c r="COV77" s="16"/>
      <c r="COW77" s="15"/>
      <c r="COX77" s="16"/>
      <c r="COY77" s="15"/>
      <c r="COZ77" s="16"/>
      <c r="CPA77" s="15"/>
      <c r="CPB77" s="16"/>
      <c r="CPC77" s="15"/>
      <c r="CPD77" s="16"/>
      <c r="CPE77" s="15"/>
      <c r="CPF77" s="16"/>
      <c r="CPG77" s="15"/>
      <c r="CPH77" s="16"/>
      <c r="CPI77" s="15"/>
      <c r="CPJ77" s="16"/>
      <c r="CPK77" s="15"/>
      <c r="CPL77" s="16"/>
      <c r="CPM77" s="15"/>
      <c r="CPN77" s="16"/>
      <c r="CPO77" s="15"/>
      <c r="CPP77" s="16"/>
      <c r="CPQ77" s="15"/>
      <c r="CPR77" s="16"/>
      <c r="CPS77" s="15"/>
      <c r="CPT77" s="16"/>
      <c r="CPU77" s="15"/>
      <c r="CPV77" s="16"/>
      <c r="CPW77" s="15"/>
      <c r="CPX77" s="16"/>
      <c r="CPY77" s="15"/>
      <c r="CPZ77" s="16"/>
      <c r="CQA77" s="15"/>
      <c r="CQB77" s="16"/>
      <c r="CQC77" s="15"/>
      <c r="CQD77" s="16"/>
      <c r="CQE77" s="15"/>
      <c r="CQF77" s="16"/>
      <c r="CQG77" s="15"/>
      <c r="CQH77" s="16"/>
      <c r="CQI77" s="15"/>
      <c r="CQJ77" s="16"/>
      <c r="CQK77" s="15"/>
      <c r="CQL77" s="16"/>
      <c r="CQM77" s="15"/>
      <c r="CQN77" s="16"/>
      <c r="CQO77" s="15"/>
      <c r="CQP77" s="16"/>
      <c r="CQQ77" s="15"/>
      <c r="CQR77" s="16"/>
      <c r="CQS77" s="15"/>
      <c r="CQT77" s="16"/>
      <c r="CQU77" s="15"/>
      <c r="CQV77" s="16"/>
      <c r="CQW77" s="15"/>
      <c r="CQX77" s="16"/>
      <c r="CQY77" s="15"/>
      <c r="CQZ77" s="16"/>
      <c r="CRA77" s="15"/>
      <c r="CRB77" s="16"/>
      <c r="CRC77" s="15"/>
      <c r="CRD77" s="16"/>
      <c r="CRE77" s="15"/>
      <c r="CRF77" s="16"/>
      <c r="CRG77" s="15"/>
      <c r="CRH77" s="16"/>
      <c r="CRI77" s="15"/>
      <c r="CRJ77" s="16"/>
      <c r="CRK77" s="15"/>
      <c r="CRL77" s="16"/>
      <c r="CRM77" s="15"/>
      <c r="CRN77" s="16"/>
      <c r="CRO77" s="15"/>
      <c r="CRP77" s="16"/>
      <c r="CRQ77" s="15"/>
      <c r="CRR77" s="16"/>
      <c r="CRS77" s="15"/>
      <c r="CRT77" s="16"/>
      <c r="CRU77" s="15"/>
      <c r="CRV77" s="16"/>
      <c r="CRW77" s="15"/>
      <c r="CRX77" s="16"/>
      <c r="CRY77" s="15"/>
      <c r="CRZ77" s="16"/>
      <c r="CSA77" s="15"/>
      <c r="CSB77" s="16"/>
      <c r="CSC77" s="15"/>
      <c r="CSD77" s="16"/>
      <c r="CSE77" s="15"/>
      <c r="CSF77" s="16"/>
      <c r="CSG77" s="15"/>
      <c r="CSH77" s="16"/>
      <c r="CSI77" s="15"/>
      <c r="CSJ77" s="16"/>
      <c r="CSK77" s="15"/>
      <c r="CSL77" s="16"/>
      <c r="CSM77" s="15"/>
      <c r="CSN77" s="16"/>
      <c r="CSO77" s="15"/>
      <c r="CSP77" s="16"/>
      <c r="CSQ77" s="15"/>
      <c r="CSR77" s="16"/>
      <c r="CSS77" s="15"/>
      <c r="CST77" s="16"/>
      <c r="CSU77" s="15"/>
      <c r="CSV77" s="16"/>
      <c r="CSW77" s="15"/>
      <c r="CSX77" s="16"/>
      <c r="CSY77" s="15"/>
      <c r="CSZ77" s="16"/>
      <c r="CTA77" s="15"/>
      <c r="CTB77" s="16"/>
      <c r="CTC77" s="15"/>
      <c r="CTD77" s="16"/>
      <c r="CTE77" s="15"/>
      <c r="CTF77" s="16"/>
      <c r="CTG77" s="15"/>
      <c r="CTH77" s="16"/>
      <c r="CTI77" s="15"/>
      <c r="CTJ77" s="16"/>
      <c r="CTK77" s="15"/>
      <c r="CTL77" s="16"/>
      <c r="CTM77" s="15"/>
      <c r="CTN77" s="16"/>
      <c r="CTO77" s="15"/>
      <c r="CTP77" s="16"/>
      <c r="CTQ77" s="15"/>
      <c r="CTR77" s="16"/>
      <c r="CTS77" s="15"/>
      <c r="CTT77" s="16"/>
      <c r="CTU77" s="15"/>
      <c r="CTV77" s="16"/>
      <c r="CTW77" s="15"/>
      <c r="CTX77" s="16"/>
      <c r="CTY77" s="15"/>
      <c r="CTZ77" s="16"/>
      <c r="CUA77" s="15"/>
      <c r="CUB77" s="16"/>
      <c r="CUC77" s="15"/>
      <c r="CUD77" s="16"/>
      <c r="CUE77" s="15"/>
      <c r="CUF77" s="16"/>
      <c r="CUG77" s="15"/>
      <c r="CUH77" s="16"/>
      <c r="CUI77" s="15"/>
      <c r="CUJ77" s="16"/>
      <c r="CUK77" s="15"/>
      <c r="CUL77" s="16"/>
      <c r="CUM77" s="15"/>
      <c r="CUN77" s="16"/>
      <c r="CUO77" s="15"/>
      <c r="CUP77" s="16"/>
      <c r="CUQ77" s="15"/>
      <c r="CUR77" s="16"/>
      <c r="CUS77" s="15"/>
      <c r="CUT77" s="16"/>
      <c r="CUU77" s="15"/>
      <c r="CUV77" s="16"/>
      <c r="CUW77" s="15"/>
      <c r="CUX77" s="16"/>
      <c r="CUY77" s="15"/>
      <c r="CUZ77" s="16"/>
      <c r="CVA77" s="15"/>
      <c r="CVB77" s="16"/>
      <c r="CVC77" s="15"/>
      <c r="CVD77" s="16"/>
      <c r="CVE77" s="15"/>
      <c r="CVF77" s="16"/>
      <c r="CVG77" s="15"/>
      <c r="CVH77" s="16"/>
      <c r="CVI77" s="15"/>
      <c r="CVJ77" s="16"/>
      <c r="CVK77" s="15"/>
      <c r="CVL77" s="16"/>
      <c r="CVM77" s="15"/>
      <c r="CVN77" s="16"/>
      <c r="CVO77" s="15"/>
      <c r="CVP77" s="16"/>
      <c r="CVQ77" s="15"/>
      <c r="CVR77" s="16"/>
      <c r="CVS77" s="15"/>
      <c r="CVT77" s="16"/>
      <c r="CVU77" s="15"/>
      <c r="CVV77" s="16"/>
      <c r="CVW77" s="15"/>
      <c r="CVX77" s="16"/>
      <c r="CVY77" s="15"/>
      <c r="CVZ77" s="16"/>
      <c r="CWA77" s="15"/>
      <c r="CWB77" s="16"/>
      <c r="CWC77" s="15"/>
      <c r="CWD77" s="16"/>
      <c r="CWE77" s="15"/>
      <c r="CWF77" s="16"/>
      <c r="CWG77" s="15"/>
      <c r="CWH77" s="16"/>
      <c r="CWI77" s="15"/>
      <c r="CWJ77" s="16"/>
      <c r="CWK77" s="15"/>
      <c r="CWL77" s="16"/>
      <c r="CWM77" s="15"/>
      <c r="CWN77" s="16"/>
      <c r="CWO77" s="15"/>
      <c r="CWP77" s="16"/>
      <c r="CWQ77" s="15"/>
      <c r="CWR77" s="16"/>
      <c r="CWS77" s="15"/>
      <c r="CWT77" s="16"/>
      <c r="CWU77" s="15"/>
      <c r="CWV77" s="16"/>
      <c r="CWW77" s="15"/>
      <c r="CWX77" s="16"/>
      <c r="CWY77" s="15"/>
      <c r="CWZ77" s="16"/>
      <c r="CXA77" s="15"/>
      <c r="CXB77" s="16"/>
      <c r="CXC77" s="15"/>
      <c r="CXD77" s="16"/>
      <c r="CXE77" s="15"/>
      <c r="CXF77" s="16"/>
      <c r="CXG77" s="15"/>
      <c r="CXH77" s="16"/>
      <c r="CXI77" s="15"/>
      <c r="CXJ77" s="16"/>
      <c r="CXK77" s="15"/>
      <c r="CXL77" s="16"/>
      <c r="CXM77" s="15"/>
      <c r="CXN77" s="16"/>
      <c r="CXO77" s="15"/>
      <c r="CXP77" s="16"/>
      <c r="CXQ77" s="15"/>
      <c r="CXR77" s="16"/>
      <c r="CXS77" s="15"/>
      <c r="CXT77" s="16"/>
      <c r="CXU77" s="15"/>
      <c r="CXV77" s="16"/>
      <c r="CXW77" s="15"/>
      <c r="CXX77" s="16"/>
      <c r="CXY77" s="15"/>
      <c r="CXZ77" s="16"/>
      <c r="CYA77" s="15"/>
      <c r="CYB77" s="16"/>
      <c r="CYC77" s="15"/>
      <c r="CYD77" s="16"/>
      <c r="CYE77" s="15"/>
      <c r="CYF77" s="16"/>
      <c r="CYG77" s="15"/>
      <c r="CYH77" s="16"/>
      <c r="CYI77" s="15"/>
      <c r="CYJ77" s="16"/>
      <c r="CYK77" s="15"/>
      <c r="CYL77" s="16"/>
      <c r="CYM77" s="15"/>
      <c r="CYN77" s="16"/>
      <c r="CYO77" s="15"/>
      <c r="CYP77" s="16"/>
      <c r="CYQ77" s="15"/>
      <c r="CYR77" s="16"/>
      <c r="CYS77" s="15"/>
      <c r="CYT77" s="16"/>
      <c r="CYU77" s="15"/>
      <c r="CYV77" s="16"/>
      <c r="CYW77" s="15"/>
      <c r="CYX77" s="16"/>
      <c r="CYY77" s="15"/>
      <c r="CYZ77" s="16"/>
      <c r="CZA77" s="15"/>
      <c r="CZB77" s="16"/>
      <c r="CZC77" s="15"/>
      <c r="CZD77" s="16"/>
      <c r="CZE77" s="15"/>
      <c r="CZF77" s="16"/>
      <c r="CZG77" s="15"/>
      <c r="CZH77" s="16"/>
      <c r="CZI77" s="15"/>
      <c r="CZJ77" s="16"/>
      <c r="CZK77" s="15"/>
      <c r="CZL77" s="16"/>
      <c r="CZM77" s="15"/>
      <c r="CZN77" s="16"/>
      <c r="CZO77" s="15"/>
      <c r="CZP77" s="16"/>
      <c r="CZQ77" s="15"/>
      <c r="CZR77" s="16"/>
      <c r="CZS77" s="15"/>
      <c r="CZT77" s="16"/>
      <c r="CZU77" s="15"/>
      <c r="CZV77" s="16"/>
      <c r="CZW77" s="15"/>
      <c r="CZX77" s="16"/>
      <c r="CZY77" s="15"/>
      <c r="CZZ77" s="16"/>
      <c r="DAA77" s="15"/>
      <c r="DAB77" s="16"/>
      <c r="DAC77" s="15"/>
      <c r="DAD77" s="16"/>
      <c r="DAE77" s="15"/>
      <c r="DAF77" s="16"/>
      <c r="DAG77" s="15"/>
      <c r="DAH77" s="16"/>
      <c r="DAI77" s="15"/>
      <c r="DAJ77" s="16"/>
      <c r="DAK77" s="15"/>
      <c r="DAL77" s="16"/>
      <c r="DAM77" s="15"/>
      <c r="DAN77" s="16"/>
      <c r="DAO77" s="15"/>
      <c r="DAP77" s="16"/>
      <c r="DAQ77" s="15"/>
      <c r="DAR77" s="16"/>
      <c r="DAS77" s="15"/>
      <c r="DAT77" s="16"/>
      <c r="DAU77" s="15"/>
      <c r="DAV77" s="16"/>
      <c r="DAW77" s="15"/>
      <c r="DAX77" s="16"/>
      <c r="DAY77" s="15"/>
      <c r="DAZ77" s="16"/>
      <c r="DBA77" s="15"/>
      <c r="DBB77" s="16"/>
      <c r="DBC77" s="15"/>
      <c r="DBD77" s="16"/>
      <c r="DBE77" s="15"/>
      <c r="DBF77" s="16"/>
      <c r="DBG77" s="15"/>
      <c r="DBH77" s="16"/>
      <c r="DBI77" s="15"/>
      <c r="DBJ77" s="16"/>
      <c r="DBK77" s="15"/>
      <c r="DBL77" s="16"/>
      <c r="DBM77" s="15"/>
      <c r="DBN77" s="16"/>
      <c r="DBO77" s="15"/>
      <c r="DBP77" s="16"/>
      <c r="DBQ77" s="15"/>
      <c r="DBR77" s="16"/>
      <c r="DBS77" s="15"/>
      <c r="DBT77" s="16"/>
      <c r="DBU77" s="15"/>
      <c r="DBV77" s="16"/>
      <c r="DBW77" s="15"/>
      <c r="DBX77" s="16"/>
      <c r="DBY77" s="15"/>
      <c r="DBZ77" s="16"/>
      <c r="DCA77" s="15"/>
      <c r="DCB77" s="16"/>
      <c r="DCC77" s="15"/>
      <c r="DCD77" s="16"/>
      <c r="DCE77" s="15"/>
      <c r="DCF77" s="16"/>
      <c r="DCG77" s="15"/>
      <c r="DCH77" s="16"/>
      <c r="DCI77" s="15"/>
      <c r="DCJ77" s="16"/>
      <c r="DCK77" s="15"/>
      <c r="DCL77" s="16"/>
      <c r="DCM77" s="15"/>
      <c r="DCN77" s="16"/>
      <c r="DCO77" s="15"/>
      <c r="DCP77" s="16"/>
      <c r="DCQ77" s="15"/>
      <c r="DCR77" s="16"/>
      <c r="DCS77" s="15"/>
      <c r="DCT77" s="16"/>
      <c r="DCU77" s="15"/>
      <c r="DCV77" s="16"/>
      <c r="DCW77" s="15"/>
      <c r="DCX77" s="16"/>
      <c r="DCY77" s="15"/>
      <c r="DCZ77" s="16"/>
      <c r="DDA77" s="15"/>
      <c r="DDB77" s="16"/>
      <c r="DDC77" s="15"/>
      <c r="DDD77" s="16"/>
      <c r="DDE77" s="15"/>
      <c r="DDF77" s="16"/>
      <c r="DDG77" s="15"/>
      <c r="DDH77" s="16"/>
      <c r="DDI77" s="15"/>
      <c r="DDJ77" s="16"/>
      <c r="DDK77" s="15"/>
      <c r="DDL77" s="16"/>
      <c r="DDM77" s="15"/>
      <c r="DDN77" s="16"/>
      <c r="DDO77" s="15"/>
      <c r="DDP77" s="16"/>
      <c r="DDQ77" s="15"/>
      <c r="DDR77" s="16"/>
      <c r="DDS77" s="15"/>
      <c r="DDT77" s="16"/>
      <c r="DDU77" s="15"/>
      <c r="DDV77" s="16"/>
      <c r="DDW77" s="15"/>
      <c r="DDX77" s="16"/>
      <c r="DDY77" s="15"/>
      <c r="DDZ77" s="16"/>
      <c r="DEA77" s="15"/>
      <c r="DEB77" s="16"/>
      <c r="DEC77" s="15"/>
      <c r="DED77" s="16"/>
      <c r="DEE77" s="15"/>
      <c r="DEF77" s="16"/>
      <c r="DEG77" s="15"/>
      <c r="DEH77" s="16"/>
      <c r="DEI77" s="15"/>
      <c r="DEJ77" s="16"/>
      <c r="DEK77" s="15"/>
      <c r="DEL77" s="16"/>
      <c r="DEM77" s="15"/>
      <c r="DEN77" s="16"/>
      <c r="DEO77" s="15"/>
      <c r="DEP77" s="16"/>
      <c r="DEQ77" s="15"/>
      <c r="DER77" s="16"/>
      <c r="DES77" s="15"/>
      <c r="DET77" s="16"/>
      <c r="DEU77" s="15"/>
      <c r="DEV77" s="16"/>
      <c r="DEW77" s="15"/>
      <c r="DEX77" s="16"/>
      <c r="DEY77" s="15"/>
      <c r="DEZ77" s="16"/>
      <c r="DFA77" s="15"/>
      <c r="DFB77" s="16"/>
      <c r="DFC77" s="15"/>
      <c r="DFD77" s="16"/>
      <c r="DFE77" s="15"/>
      <c r="DFF77" s="16"/>
      <c r="DFG77" s="15"/>
      <c r="DFH77" s="16"/>
      <c r="DFI77" s="15"/>
      <c r="DFJ77" s="16"/>
      <c r="DFK77" s="15"/>
      <c r="DFL77" s="16"/>
      <c r="DFM77" s="15"/>
      <c r="DFN77" s="16"/>
      <c r="DFO77" s="15"/>
      <c r="DFP77" s="16"/>
      <c r="DFQ77" s="15"/>
      <c r="DFR77" s="16"/>
      <c r="DFS77" s="15"/>
      <c r="DFT77" s="16"/>
      <c r="DFU77" s="15"/>
      <c r="DFV77" s="16"/>
      <c r="DFW77" s="15"/>
      <c r="DFX77" s="16"/>
      <c r="DFY77" s="15"/>
      <c r="DFZ77" s="16"/>
      <c r="DGA77" s="15"/>
      <c r="DGB77" s="16"/>
      <c r="DGC77" s="15"/>
      <c r="DGD77" s="16"/>
      <c r="DGE77" s="15"/>
      <c r="DGF77" s="16"/>
      <c r="DGG77" s="15"/>
      <c r="DGH77" s="16"/>
      <c r="DGI77" s="15"/>
      <c r="DGJ77" s="16"/>
      <c r="DGK77" s="15"/>
      <c r="DGL77" s="16"/>
      <c r="DGM77" s="15"/>
      <c r="DGN77" s="16"/>
      <c r="DGO77" s="15"/>
      <c r="DGP77" s="16"/>
      <c r="DGQ77" s="15"/>
      <c r="DGR77" s="16"/>
      <c r="DGS77" s="15"/>
      <c r="DGT77" s="16"/>
      <c r="DGU77" s="15"/>
      <c r="DGV77" s="16"/>
      <c r="DGW77" s="15"/>
      <c r="DGX77" s="16"/>
      <c r="DGY77" s="15"/>
      <c r="DGZ77" s="16"/>
      <c r="DHA77" s="15"/>
      <c r="DHB77" s="16"/>
      <c r="DHC77" s="15"/>
      <c r="DHD77" s="16"/>
      <c r="DHE77" s="15"/>
      <c r="DHF77" s="16"/>
      <c r="DHG77" s="15"/>
      <c r="DHH77" s="16"/>
      <c r="DHI77" s="15"/>
      <c r="DHJ77" s="16"/>
      <c r="DHK77" s="15"/>
      <c r="DHL77" s="16"/>
      <c r="DHM77" s="15"/>
      <c r="DHN77" s="16"/>
      <c r="DHO77" s="15"/>
      <c r="DHP77" s="16"/>
      <c r="DHQ77" s="15"/>
      <c r="DHR77" s="16"/>
      <c r="DHS77" s="15"/>
      <c r="DHT77" s="16"/>
      <c r="DHU77" s="15"/>
      <c r="DHV77" s="16"/>
      <c r="DHW77" s="15"/>
      <c r="DHX77" s="16"/>
      <c r="DHY77" s="15"/>
      <c r="DHZ77" s="16"/>
      <c r="DIA77" s="15"/>
      <c r="DIB77" s="16"/>
      <c r="DIC77" s="15"/>
      <c r="DID77" s="16"/>
      <c r="DIE77" s="15"/>
      <c r="DIF77" s="16"/>
      <c r="DIG77" s="15"/>
      <c r="DIH77" s="16"/>
      <c r="DII77" s="15"/>
      <c r="DIJ77" s="16"/>
      <c r="DIK77" s="15"/>
      <c r="DIL77" s="16"/>
      <c r="DIM77" s="15"/>
      <c r="DIN77" s="16"/>
      <c r="DIO77" s="15"/>
      <c r="DIP77" s="16"/>
      <c r="DIQ77" s="15"/>
      <c r="DIR77" s="16"/>
      <c r="DIS77" s="15"/>
      <c r="DIT77" s="16"/>
      <c r="DIU77" s="15"/>
      <c r="DIV77" s="16"/>
      <c r="DIW77" s="15"/>
      <c r="DIX77" s="16"/>
      <c r="DIY77" s="15"/>
      <c r="DIZ77" s="16"/>
      <c r="DJA77" s="15"/>
      <c r="DJB77" s="16"/>
      <c r="DJC77" s="15"/>
      <c r="DJD77" s="16"/>
      <c r="DJE77" s="15"/>
      <c r="DJF77" s="16"/>
      <c r="DJG77" s="15"/>
      <c r="DJH77" s="16"/>
      <c r="DJI77" s="15"/>
      <c r="DJJ77" s="16"/>
      <c r="DJK77" s="15"/>
      <c r="DJL77" s="16"/>
      <c r="DJM77" s="15"/>
      <c r="DJN77" s="16"/>
      <c r="DJO77" s="15"/>
      <c r="DJP77" s="16"/>
      <c r="DJQ77" s="15"/>
      <c r="DJR77" s="16"/>
      <c r="DJS77" s="15"/>
      <c r="DJT77" s="16"/>
      <c r="DJU77" s="15"/>
      <c r="DJV77" s="16"/>
      <c r="DJW77" s="15"/>
      <c r="DJX77" s="16"/>
      <c r="DJY77" s="15"/>
      <c r="DJZ77" s="16"/>
      <c r="DKA77" s="15"/>
      <c r="DKB77" s="16"/>
      <c r="DKC77" s="15"/>
      <c r="DKD77" s="16"/>
      <c r="DKE77" s="15"/>
      <c r="DKF77" s="16"/>
      <c r="DKG77" s="15"/>
      <c r="DKH77" s="16"/>
      <c r="DKI77" s="15"/>
      <c r="DKJ77" s="16"/>
      <c r="DKK77" s="15"/>
      <c r="DKL77" s="16"/>
      <c r="DKM77" s="15"/>
      <c r="DKN77" s="16"/>
      <c r="DKO77" s="15"/>
      <c r="DKP77" s="16"/>
      <c r="DKQ77" s="15"/>
      <c r="DKR77" s="16"/>
      <c r="DKS77" s="15"/>
      <c r="DKT77" s="16"/>
      <c r="DKU77" s="15"/>
      <c r="DKV77" s="16"/>
      <c r="DKW77" s="15"/>
      <c r="DKX77" s="16"/>
      <c r="DKY77" s="15"/>
      <c r="DKZ77" s="16"/>
      <c r="DLA77" s="15"/>
      <c r="DLB77" s="16"/>
      <c r="DLC77" s="15"/>
      <c r="DLD77" s="16"/>
      <c r="DLE77" s="15"/>
      <c r="DLF77" s="16"/>
      <c r="DLG77" s="15"/>
      <c r="DLH77" s="16"/>
      <c r="DLI77" s="15"/>
      <c r="DLJ77" s="16"/>
      <c r="DLK77" s="15"/>
      <c r="DLL77" s="16"/>
      <c r="DLM77" s="15"/>
      <c r="DLN77" s="16"/>
      <c r="DLO77" s="15"/>
      <c r="DLP77" s="16"/>
      <c r="DLQ77" s="15"/>
      <c r="DLR77" s="16"/>
      <c r="DLS77" s="15"/>
      <c r="DLT77" s="16"/>
      <c r="DLU77" s="15"/>
      <c r="DLV77" s="16"/>
      <c r="DLW77" s="15"/>
      <c r="DLX77" s="16"/>
      <c r="DLY77" s="15"/>
      <c r="DLZ77" s="16"/>
      <c r="DMA77" s="15"/>
      <c r="DMB77" s="16"/>
      <c r="DMC77" s="15"/>
      <c r="DMD77" s="16"/>
      <c r="DME77" s="15"/>
      <c r="DMF77" s="16"/>
      <c r="DMG77" s="15"/>
      <c r="DMH77" s="16"/>
      <c r="DMI77" s="15"/>
      <c r="DMJ77" s="16"/>
      <c r="DMK77" s="15"/>
      <c r="DML77" s="16"/>
      <c r="DMM77" s="15"/>
      <c r="DMN77" s="16"/>
      <c r="DMO77" s="15"/>
      <c r="DMP77" s="16"/>
      <c r="DMQ77" s="15"/>
      <c r="DMR77" s="16"/>
      <c r="DMS77" s="15"/>
      <c r="DMT77" s="16"/>
      <c r="DMU77" s="15"/>
      <c r="DMV77" s="16"/>
      <c r="DMW77" s="15"/>
      <c r="DMX77" s="16"/>
      <c r="DMY77" s="15"/>
      <c r="DMZ77" s="16"/>
      <c r="DNA77" s="15"/>
      <c r="DNB77" s="16"/>
      <c r="DNC77" s="15"/>
      <c r="DND77" s="16"/>
      <c r="DNE77" s="15"/>
      <c r="DNF77" s="16"/>
      <c r="DNG77" s="15"/>
      <c r="DNH77" s="16"/>
      <c r="DNI77" s="15"/>
      <c r="DNJ77" s="16"/>
      <c r="DNK77" s="15"/>
      <c r="DNL77" s="16"/>
      <c r="DNM77" s="15"/>
      <c r="DNN77" s="16"/>
      <c r="DNO77" s="15"/>
      <c r="DNP77" s="16"/>
      <c r="DNQ77" s="15"/>
      <c r="DNR77" s="16"/>
      <c r="DNS77" s="15"/>
      <c r="DNT77" s="16"/>
      <c r="DNU77" s="15"/>
      <c r="DNV77" s="16"/>
      <c r="DNW77" s="15"/>
      <c r="DNX77" s="16"/>
      <c r="DNY77" s="15"/>
      <c r="DNZ77" s="16"/>
      <c r="DOA77" s="15"/>
      <c r="DOB77" s="16"/>
      <c r="DOC77" s="15"/>
      <c r="DOD77" s="16"/>
      <c r="DOE77" s="15"/>
      <c r="DOF77" s="16"/>
      <c r="DOG77" s="15"/>
      <c r="DOH77" s="16"/>
      <c r="DOI77" s="15"/>
      <c r="DOJ77" s="16"/>
      <c r="DOK77" s="15"/>
      <c r="DOL77" s="16"/>
      <c r="DOM77" s="15"/>
      <c r="DON77" s="16"/>
      <c r="DOO77" s="15"/>
      <c r="DOP77" s="16"/>
      <c r="DOQ77" s="15"/>
      <c r="DOR77" s="16"/>
      <c r="DOS77" s="15"/>
      <c r="DOT77" s="16"/>
      <c r="DOU77" s="15"/>
      <c r="DOV77" s="16"/>
      <c r="DOW77" s="15"/>
      <c r="DOX77" s="16"/>
      <c r="DOY77" s="15"/>
      <c r="DOZ77" s="16"/>
      <c r="DPA77" s="15"/>
      <c r="DPB77" s="16"/>
      <c r="DPC77" s="15"/>
      <c r="DPD77" s="16"/>
      <c r="DPE77" s="15"/>
      <c r="DPF77" s="16"/>
      <c r="DPG77" s="15"/>
      <c r="DPH77" s="16"/>
      <c r="DPI77" s="15"/>
      <c r="DPJ77" s="16"/>
      <c r="DPK77" s="15"/>
      <c r="DPL77" s="16"/>
      <c r="DPM77" s="15"/>
      <c r="DPN77" s="16"/>
      <c r="DPO77" s="15"/>
      <c r="DPP77" s="16"/>
      <c r="DPQ77" s="15"/>
      <c r="DPR77" s="16"/>
      <c r="DPS77" s="15"/>
      <c r="DPT77" s="16"/>
      <c r="DPU77" s="15"/>
      <c r="DPV77" s="16"/>
      <c r="DPW77" s="15"/>
      <c r="DPX77" s="16"/>
      <c r="DPY77" s="15"/>
      <c r="DPZ77" s="16"/>
      <c r="DQA77" s="15"/>
      <c r="DQB77" s="16"/>
      <c r="DQC77" s="15"/>
      <c r="DQD77" s="16"/>
      <c r="DQE77" s="15"/>
      <c r="DQF77" s="16"/>
      <c r="DQG77" s="15"/>
      <c r="DQH77" s="16"/>
      <c r="DQI77" s="15"/>
      <c r="DQJ77" s="16"/>
      <c r="DQK77" s="15"/>
      <c r="DQL77" s="16"/>
      <c r="DQM77" s="15"/>
      <c r="DQN77" s="16"/>
      <c r="DQO77" s="15"/>
      <c r="DQP77" s="16"/>
      <c r="DQQ77" s="15"/>
      <c r="DQR77" s="16"/>
      <c r="DQS77" s="15"/>
      <c r="DQT77" s="16"/>
      <c r="DQU77" s="15"/>
      <c r="DQV77" s="16"/>
      <c r="DQW77" s="15"/>
      <c r="DQX77" s="16"/>
      <c r="DQY77" s="15"/>
      <c r="DQZ77" s="16"/>
      <c r="DRA77" s="15"/>
      <c r="DRB77" s="16"/>
      <c r="DRC77" s="15"/>
      <c r="DRD77" s="16"/>
      <c r="DRE77" s="15"/>
      <c r="DRF77" s="16"/>
      <c r="DRG77" s="15"/>
      <c r="DRH77" s="16"/>
      <c r="DRI77" s="15"/>
      <c r="DRJ77" s="16"/>
      <c r="DRK77" s="15"/>
      <c r="DRL77" s="16"/>
      <c r="DRM77" s="15"/>
      <c r="DRN77" s="16"/>
      <c r="DRO77" s="15"/>
      <c r="DRP77" s="16"/>
      <c r="DRQ77" s="15"/>
      <c r="DRR77" s="16"/>
      <c r="DRS77" s="15"/>
      <c r="DRT77" s="16"/>
      <c r="DRU77" s="15"/>
      <c r="DRV77" s="16"/>
      <c r="DRW77" s="15"/>
      <c r="DRX77" s="16"/>
      <c r="DRY77" s="15"/>
      <c r="DRZ77" s="16"/>
      <c r="DSA77" s="15"/>
      <c r="DSB77" s="16"/>
      <c r="DSC77" s="15"/>
      <c r="DSD77" s="16"/>
      <c r="DSE77" s="15"/>
      <c r="DSF77" s="16"/>
      <c r="DSG77" s="15"/>
      <c r="DSH77" s="16"/>
      <c r="DSI77" s="15"/>
      <c r="DSJ77" s="16"/>
      <c r="DSK77" s="15"/>
      <c r="DSL77" s="16"/>
      <c r="DSM77" s="15"/>
      <c r="DSN77" s="16"/>
      <c r="DSO77" s="15"/>
      <c r="DSP77" s="16"/>
      <c r="DSQ77" s="15"/>
      <c r="DSR77" s="16"/>
      <c r="DSS77" s="15"/>
      <c r="DST77" s="16"/>
      <c r="DSU77" s="15"/>
      <c r="DSV77" s="16"/>
      <c r="DSW77" s="15"/>
      <c r="DSX77" s="16"/>
      <c r="DSY77" s="15"/>
      <c r="DSZ77" s="16"/>
      <c r="DTA77" s="15"/>
      <c r="DTB77" s="16"/>
      <c r="DTC77" s="15"/>
      <c r="DTD77" s="16"/>
      <c r="DTE77" s="15"/>
      <c r="DTF77" s="16"/>
      <c r="DTG77" s="15"/>
      <c r="DTH77" s="16"/>
      <c r="DTI77" s="15"/>
      <c r="DTJ77" s="16"/>
      <c r="DTK77" s="15"/>
      <c r="DTL77" s="16"/>
      <c r="DTM77" s="15"/>
      <c r="DTN77" s="16"/>
      <c r="DTO77" s="15"/>
      <c r="DTP77" s="16"/>
      <c r="DTQ77" s="15"/>
      <c r="DTR77" s="16"/>
      <c r="DTS77" s="15"/>
      <c r="DTT77" s="16"/>
      <c r="DTU77" s="15"/>
      <c r="DTV77" s="16"/>
      <c r="DTW77" s="15"/>
      <c r="DTX77" s="16"/>
      <c r="DTY77" s="15"/>
      <c r="DTZ77" s="16"/>
      <c r="DUA77" s="15"/>
      <c r="DUB77" s="16"/>
      <c r="DUC77" s="15"/>
      <c r="DUD77" s="16"/>
      <c r="DUE77" s="15"/>
      <c r="DUF77" s="16"/>
      <c r="DUG77" s="15"/>
      <c r="DUH77" s="16"/>
      <c r="DUI77" s="15"/>
      <c r="DUJ77" s="16"/>
      <c r="DUK77" s="15"/>
      <c r="DUL77" s="16"/>
      <c r="DUM77" s="15"/>
      <c r="DUN77" s="16"/>
      <c r="DUO77" s="15"/>
      <c r="DUP77" s="16"/>
      <c r="DUQ77" s="15"/>
      <c r="DUR77" s="16"/>
      <c r="DUS77" s="15"/>
      <c r="DUT77" s="16"/>
      <c r="DUU77" s="15"/>
      <c r="DUV77" s="16"/>
      <c r="DUW77" s="15"/>
      <c r="DUX77" s="16"/>
      <c r="DUY77" s="15"/>
      <c r="DUZ77" s="16"/>
      <c r="DVA77" s="15"/>
      <c r="DVB77" s="16"/>
      <c r="DVC77" s="15"/>
      <c r="DVD77" s="16"/>
      <c r="DVE77" s="15"/>
      <c r="DVF77" s="16"/>
      <c r="DVG77" s="15"/>
      <c r="DVH77" s="16"/>
      <c r="DVI77" s="15"/>
      <c r="DVJ77" s="16"/>
      <c r="DVK77" s="15"/>
      <c r="DVL77" s="16"/>
      <c r="DVM77" s="15"/>
      <c r="DVN77" s="16"/>
      <c r="DVO77" s="15"/>
      <c r="DVP77" s="16"/>
      <c r="DVQ77" s="15"/>
      <c r="DVR77" s="16"/>
      <c r="DVS77" s="15"/>
      <c r="DVT77" s="16"/>
      <c r="DVU77" s="15"/>
      <c r="DVV77" s="16"/>
      <c r="DVW77" s="15"/>
      <c r="DVX77" s="16"/>
      <c r="DVY77" s="15"/>
      <c r="DVZ77" s="16"/>
      <c r="DWA77" s="15"/>
      <c r="DWB77" s="16"/>
      <c r="DWC77" s="15"/>
      <c r="DWD77" s="16"/>
      <c r="DWE77" s="15"/>
      <c r="DWF77" s="16"/>
      <c r="DWG77" s="15"/>
      <c r="DWH77" s="16"/>
      <c r="DWI77" s="15"/>
      <c r="DWJ77" s="16"/>
      <c r="DWK77" s="15"/>
      <c r="DWL77" s="16"/>
      <c r="DWM77" s="15"/>
      <c r="DWN77" s="16"/>
      <c r="DWO77" s="15"/>
      <c r="DWP77" s="16"/>
      <c r="DWQ77" s="15"/>
      <c r="DWR77" s="16"/>
      <c r="DWS77" s="15"/>
      <c r="DWT77" s="16"/>
      <c r="DWU77" s="15"/>
      <c r="DWV77" s="16"/>
      <c r="DWW77" s="15"/>
      <c r="DWX77" s="16"/>
      <c r="DWY77" s="15"/>
      <c r="DWZ77" s="16"/>
      <c r="DXA77" s="15"/>
      <c r="DXB77" s="16"/>
      <c r="DXC77" s="15"/>
      <c r="DXD77" s="16"/>
      <c r="DXE77" s="15"/>
      <c r="DXF77" s="16"/>
      <c r="DXG77" s="15"/>
      <c r="DXH77" s="16"/>
      <c r="DXI77" s="15"/>
      <c r="DXJ77" s="16"/>
      <c r="DXK77" s="15"/>
      <c r="DXL77" s="16"/>
      <c r="DXM77" s="15"/>
      <c r="DXN77" s="16"/>
      <c r="DXO77" s="15"/>
      <c r="DXP77" s="16"/>
      <c r="DXQ77" s="15"/>
      <c r="DXR77" s="16"/>
      <c r="DXS77" s="15"/>
      <c r="DXT77" s="16"/>
      <c r="DXU77" s="15"/>
      <c r="DXV77" s="16"/>
      <c r="DXW77" s="15"/>
      <c r="DXX77" s="16"/>
      <c r="DXY77" s="15"/>
      <c r="DXZ77" s="16"/>
      <c r="DYA77" s="15"/>
      <c r="DYB77" s="16"/>
      <c r="DYC77" s="15"/>
      <c r="DYD77" s="16"/>
      <c r="DYE77" s="15"/>
      <c r="DYF77" s="16"/>
      <c r="DYG77" s="15"/>
      <c r="DYH77" s="16"/>
      <c r="DYI77" s="15"/>
      <c r="DYJ77" s="16"/>
      <c r="DYK77" s="15"/>
      <c r="DYL77" s="16"/>
      <c r="DYM77" s="15"/>
      <c r="DYN77" s="16"/>
      <c r="DYO77" s="15"/>
      <c r="DYP77" s="16"/>
      <c r="DYQ77" s="15"/>
      <c r="DYR77" s="16"/>
      <c r="DYS77" s="15"/>
      <c r="DYT77" s="16"/>
      <c r="DYU77" s="15"/>
      <c r="DYV77" s="16"/>
      <c r="DYW77" s="15"/>
      <c r="DYX77" s="16"/>
      <c r="DYY77" s="15"/>
      <c r="DYZ77" s="16"/>
      <c r="DZA77" s="15"/>
      <c r="DZB77" s="16"/>
      <c r="DZC77" s="15"/>
      <c r="DZD77" s="16"/>
      <c r="DZE77" s="15"/>
      <c r="DZF77" s="16"/>
      <c r="DZG77" s="15"/>
      <c r="DZH77" s="16"/>
      <c r="DZI77" s="15"/>
      <c r="DZJ77" s="16"/>
      <c r="DZK77" s="15"/>
      <c r="DZL77" s="16"/>
      <c r="DZM77" s="15"/>
      <c r="DZN77" s="16"/>
      <c r="DZO77" s="15"/>
      <c r="DZP77" s="16"/>
      <c r="DZQ77" s="15"/>
      <c r="DZR77" s="16"/>
      <c r="DZS77" s="15"/>
      <c r="DZT77" s="16"/>
      <c r="DZU77" s="15"/>
      <c r="DZV77" s="16"/>
      <c r="DZW77" s="15"/>
      <c r="DZX77" s="16"/>
      <c r="DZY77" s="15"/>
      <c r="DZZ77" s="16"/>
      <c r="EAA77" s="15"/>
      <c r="EAB77" s="16"/>
      <c r="EAC77" s="15"/>
      <c r="EAD77" s="16"/>
      <c r="EAE77" s="15"/>
      <c r="EAF77" s="16"/>
      <c r="EAG77" s="15"/>
      <c r="EAH77" s="16"/>
      <c r="EAI77" s="15"/>
      <c r="EAJ77" s="16"/>
      <c r="EAK77" s="15"/>
      <c r="EAL77" s="16"/>
      <c r="EAM77" s="15"/>
      <c r="EAN77" s="16"/>
      <c r="EAO77" s="15"/>
      <c r="EAP77" s="16"/>
      <c r="EAQ77" s="15"/>
      <c r="EAR77" s="16"/>
      <c r="EAS77" s="15"/>
      <c r="EAT77" s="16"/>
      <c r="EAU77" s="15"/>
      <c r="EAV77" s="16"/>
      <c r="EAW77" s="15"/>
      <c r="EAX77" s="16"/>
      <c r="EAY77" s="15"/>
      <c r="EAZ77" s="16"/>
      <c r="EBA77" s="15"/>
      <c r="EBB77" s="16"/>
      <c r="EBC77" s="15"/>
      <c r="EBD77" s="16"/>
      <c r="EBE77" s="15"/>
      <c r="EBF77" s="16"/>
      <c r="EBG77" s="15"/>
      <c r="EBH77" s="16"/>
      <c r="EBI77" s="15"/>
      <c r="EBJ77" s="16"/>
      <c r="EBK77" s="15"/>
      <c r="EBL77" s="16"/>
      <c r="EBM77" s="15"/>
      <c r="EBN77" s="16"/>
      <c r="EBO77" s="15"/>
      <c r="EBP77" s="16"/>
      <c r="EBQ77" s="15"/>
      <c r="EBR77" s="16"/>
      <c r="EBS77" s="15"/>
      <c r="EBT77" s="16"/>
      <c r="EBU77" s="15"/>
      <c r="EBV77" s="16"/>
      <c r="EBW77" s="15"/>
      <c r="EBX77" s="16"/>
      <c r="EBY77" s="15"/>
      <c r="EBZ77" s="16"/>
      <c r="ECA77" s="15"/>
      <c r="ECB77" s="16"/>
      <c r="ECC77" s="15"/>
      <c r="ECD77" s="16"/>
      <c r="ECE77" s="15"/>
      <c r="ECF77" s="16"/>
      <c r="ECG77" s="15"/>
      <c r="ECH77" s="16"/>
      <c r="ECI77" s="15"/>
      <c r="ECJ77" s="16"/>
      <c r="ECK77" s="15"/>
      <c r="ECL77" s="16"/>
      <c r="ECM77" s="15"/>
      <c r="ECN77" s="16"/>
      <c r="ECO77" s="15"/>
      <c r="ECP77" s="16"/>
      <c r="ECQ77" s="15"/>
      <c r="ECR77" s="16"/>
      <c r="ECS77" s="15"/>
      <c r="ECT77" s="16"/>
      <c r="ECU77" s="15"/>
      <c r="ECV77" s="16"/>
      <c r="ECW77" s="15"/>
      <c r="ECX77" s="16"/>
      <c r="ECY77" s="15"/>
      <c r="ECZ77" s="16"/>
      <c r="EDA77" s="15"/>
      <c r="EDB77" s="16"/>
      <c r="EDC77" s="15"/>
      <c r="EDD77" s="16"/>
      <c r="EDE77" s="15"/>
      <c r="EDF77" s="16"/>
      <c r="EDG77" s="15"/>
      <c r="EDH77" s="16"/>
      <c r="EDI77" s="15"/>
      <c r="EDJ77" s="16"/>
      <c r="EDK77" s="15"/>
      <c r="EDL77" s="16"/>
      <c r="EDM77" s="15"/>
      <c r="EDN77" s="16"/>
      <c r="EDO77" s="15"/>
      <c r="EDP77" s="16"/>
      <c r="EDQ77" s="15"/>
      <c r="EDR77" s="16"/>
      <c r="EDS77" s="15"/>
      <c r="EDT77" s="16"/>
      <c r="EDU77" s="15"/>
      <c r="EDV77" s="16"/>
      <c r="EDW77" s="15"/>
      <c r="EDX77" s="16"/>
      <c r="EDY77" s="15"/>
      <c r="EDZ77" s="16"/>
      <c r="EEA77" s="15"/>
      <c r="EEB77" s="16"/>
      <c r="EEC77" s="15"/>
      <c r="EED77" s="16"/>
      <c r="EEE77" s="15"/>
      <c r="EEF77" s="16"/>
      <c r="EEG77" s="15"/>
      <c r="EEH77" s="16"/>
      <c r="EEI77" s="15"/>
      <c r="EEJ77" s="16"/>
      <c r="EEK77" s="15"/>
      <c r="EEL77" s="16"/>
      <c r="EEM77" s="15"/>
      <c r="EEN77" s="16"/>
      <c r="EEO77" s="15"/>
      <c r="EEP77" s="16"/>
      <c r="EEQ77" s="15"/>
      <c r="EER77" s="16"/>
      <c r="EES77" s="15"/>
      <c r="EET77" s="16"/>
      <c r="EEU77" s="15"/>
      <c r="EEV77" s="16"/>
      <c r="EEW77" s="15"/>
      <c r="EEX77" s="16"/>
      <c r="EEY77" s="15"/>
      <c r="EEZ77" s="16"/>
      <c r="EFA77" s="15"/>
      <c r="EFB77" s="16"/>
      <c r="EFC77" s="15"/>
      <c r="EFD77" s="16"/>
      <c r="EFE77" s="15"/>
      <c r="EFF77" s="16"/>
      <c r="EFG77" s="15"/>
      <c r="EFH77" s="16"/>
      <c r="EFI77" s="15"/>
      <c r="EFJ77" s="16"/>
      <c r="EFK77" s="15"/>
      <c r="EFL77" s="16"/>
      <c r="EFM77" s="15"/>
      <c r="EFN77" s="16"/>
      <c r="EFO77" s="15"/>
      <c r="EFP77" s="16"/>
      <c r="EFQ77" s="15"/>
      <c r="EFR77" s="16"/>
      <c r="EFS77" s="15"/>
      <c r="EFT77" s="16"/>
      <c r="EFU77" s="15"/>
      <c r="EFV77" s="16"/>
      <c r="EFW77" s="15"/>
      <c r="EFX77" s="16"/>
      <c r="EFY77" s="15"/>
      <c r="EFZ77" s="16"/>
      <c r="EGA77" s="15"/>
      <c r="EGB77" s="16"/>
      <c r="EGC77" s="15"/>
      <c r="EGD77" s="16"/>
      <c r="EGE77" s="15"/>
      <c r="EGF77" s="16"/>
      <c r="EGG77" s="15"/>
      <c r="EGH77" s="16"/>
      <c r="EGI77" s="15"/>
      <c r="EGJ77" s="16"/>
      <c r="EGK77" s="15"/>
      <c r="EGL77" s="16"/>
      <c r="EGM77" s="15"/>
      <c r="EGN77" s="16"/>
      <c r="EGO77" s="15"/>
      <c r="EGP77" s="16"/>
      <c r="EGQ77" s="15"/>
      <c r="EGR77" s="16"/>
      <c r="EGS77" s="15"/>
      <c r="EGT77" s="16"/>
      <c r="EGU77" s="15"/>
      <c r="EGV77" s="16"/>
      <c r="EGW77" s="15"/>
      <c r="EGX77" s="16"/>
      <c r="EGY77" s="15"/>
      <c r="EGZ77" s="16"/>
      <c r="EHA77" s="15"/>
      <c r="EHB77" s="16"/>
      <c r="EHC77" s="15"/>
      <c r="EHD77" s="16"/>
      <c r="EHE77" s="15"/>
      <c r="EHF77" s="16"/>
      <c r="EHG77" s="15"/>
      <c r="EHH77" s="16"/>
      <c r="EHI77" s="15"/>
      <c r="EHJ77" s="16"/>
      <c r="EHK77" s="15"/>
      <c r="EHL77" s="16"/>
      <c r="EHM77" s="15"/>
      <c r="EHN77" s="16"/>
      <c r="EHO77" s="15"/>
      <c r="EHP77" s="16"/>
      <c r="EHQ77" s="15"/>
      <c r="EHR77" s="16"/>
      <c r="EHS77" s="15"/>
      <c r="EHT77" s="16"/>
      <c r="EHU77" s="15"/>
      <c r="EHV77" s="16"/>
      <c r="EHW77" s="15"/>
      <c r="EHX77" s="16"/>
      <c r="EHY77" s="15"/>
      <c r="EHZ77" s="16"/>
      <c r="EIA77" s="15"/>
      <c r="EIB77" s="16"/>
      <c r="EIC77" s="15"/>
      <c r="EID77" s="16"/>
      <c r="EIE77" s="15"/>
      <c r="EIF77" s="16"/>
      <c r="EIG77" s="15"/>
      <c r="EIH77" s="16"/>
      <c r="EII77" s="15"/>
      <c r="EIJ77" s="16"/>
      <c r="EIK77" s="15"/>
      <c r="EIL77" s="16"/>
      <c r="EIM77" s="15"/>
      <c r="EIN77" s="16"/>
      <c r="EIO77" s="15"/>
      <c r="EIP77" s="16"/>
      <c r="EIQ77" s="15"/>
      <c r="EIR77" s="16"/>
      <c r="EIS77" s="15"/>
      <c r="EIT77" s="16"/>
      <c r="EIU77" s="15"/>
      <c r="EIV77" s="16"/>
      <c r="EIW77" s="15"/>
      <c r="EIX77" s="16"/>
      <c r="EIY77" s="15"/>
      <c r="EIZ77" s="16"/>
      <c r="EJA77" s="15"/>
      <c r="EJB77" s="16"/>
      <c r="EJC77" s="15"/>
      <c r="EJD77" s="16"/>
      <c r="EJE77" s="15"/>
      <c r="EJF77" s="16"/>
      <c r="EJG77" s="15"/>
      <c r="EJH77" s="16"/>
      <c r="EJI77" s="15"/>
      <c r="EJJ77" s="16"/>
      <c r="EJK77" s="15"/>
      <c r="EJL77" s="16"/>
      <c r="EJM77" s="15"/>
      <c r="EJN77" s="16"/>
      <c r="EJO77" s="15"/>
      <c r="EJP77" s="16"/>
      <c r="EJQ77" s="15"/>
      <c r="EJR77" s="16"/>
      <c r="EJS77" s="15"/>
      <c r="EJT77" s="16"/>
      <c r="EJU77" s="15"/>
      <c r="EJV77" s="16"/>
      <c r="EJW77" s="15"/>
      <c r="EJX77" s="16"/>
      <c r="EJY77" s="15"/>
      <c r="EJZ77" s="16"/>
      <c r="EKA77" s="15"/>
      <c r="EKB77" s="16"/>
      <c r="EKC77" s="15"/>
      <c r="EKD77" s="16"/>
      <c r="EKE77" s="15"/>
      <c r="EKF77" s="16"/>
      <c r="EKG77" s="15"/>
      <c r="EKH77" s="16"/>
      <c r="EKI77" s="15"/>
      <c r="EKJ77" s="16"/>
      <c r="EKK77" s="15"/>
      <c r="EKL77" s="16"/>
      <c r="EKM77" s="15"/>
      <c r="EKN77" s="16"/>
      <c r="EKO77" s="15"/>
      <c r="EKP77" s="16"/>
      <c r="EKQ77" s="15"/>
      <c r="EKR77" s="16"/>
      <c r="EKS77" s="15"/>
      <c r="EKT77" s="16"/>
      <c r="EKU77" s="15"/>
      <c r="EKV77" s="16"/>
      <c r="EKW77" s="15"/>
      <c r="EKX77" s="16"/>
      <c r="EKY77" s="15"/>
      <c r="EKZ77" s="16"/>
      <c r="ELA77" s="15"/>
      <c r="ELB77" s="16"/>
      <c r="ELC77" s="15"/>
      <c r="ELD77" s="16"/>
      <c r="ELE77" s="15"/>
      <c r="ELF77" s="16"/>
      <c r="ELG77" s="15"/>
      <c r="ELH77" s="16"/>
      <c r="ELI77" s="15"/>
      <c r="ELJ77" s="16"/>
      <c r="ELK77" s="15"/>
      <c r="ELL77" s="16"/>
      <c r="ELM77" s="15"/>
      <c r="ELN77" s="16"/>
      <c r="ELO77" s="15"/>
      <c r="ELP77" s="16"/>
      <c r="ELQ77" s="15"/>
      <c r="ELR77" s="16"/>
      <c r="ELS77" s="15"/>
      <c r="ELT77" s="16"/>
      <c r="ELU77" s="15"/>
      <c r="ELV77" s="16"/>
      <c r="ELW77" s="15"/>
      <c r="ELX77" s="16"/>
      <c r="ELY77" s="15"/>
      <c r="ELZ77" s="16"/>
      <c r="EMA77" s="15"/>
      <c r="EMB77" s="16"/>
      <c r="EMC77" s="15"/>
      <c r="EMD77" s="16"/>
      <c r="EME77" s="15"/>
      <c r="EMF77" s="16"/>
      <c r="EMG77" s="15"/>
      <c r="EMH77" s="16"/>
      <c r="EMI77" s="15"/>
      <c r="EMJ77" s="16"/>
      <c r="EMK77" s="15"/>
      <c r="EML77" s="16"/>
      <c r="EMM77" s="15"/>
      <c r="EMN77" s="16"/>
      <c r="EMO77" s="15"/>
      <c r="EMP77" s="16"/>
      <c r="EMQ77" s="15"/>
      <c r="EMR77" s="16"/>
      <c r="EMS77" s="15"/>
      <c r="EMT77" s="16"/>
      <c r="EMU77" s="15"/>
      <c r="EMV77" s="16"/>
      <c r="EMW77" s="15"/>
      <c r="EMX77" s="16"/>
      <c r="EMY77" s="15"/>
      <c r="EMZ77" s="16"/>
      <c r="ENA77" s="15"/>
      <c r="ENB77" s="16"/>
      <c r="ENC77" s="15"/>
      <c r="END77" s="16"/>
      <c r="ENE77" s="15"/>
      <c r="ENF77" s="16"/>
      <c r="ENG77" s="15"/>
      <c r="ENH77" s="16"/>
      <c r="ENI77" s="15"/>
      <c r="ENJ77" s="16"/>
      <c r="ENK77" s="15"/>
      <c r="ENL77" s="16"/>
      <c r="ENM77" s="15"/>
      <c r="ENN77" s="16"/>
      <c r="ENO77" s="15"/>
      <c r="ENP77" s="16"/>
      <c r="ENQ77" s="15"/>
      <c r="ENR77" s="16"/>
      <c r="ENS77" s="15"/>
      <c r="ENT77" s="16"/>
      <c r="ENU77" s="15"/>
      <c r="ENV77" s="16"/>
      <c r="ENW77" s="15"/>
      <c r="ENX77" s="16"/>
      <c r="ENY77" s="15"/>
      <c r="ENZ77" s="16"/>
      <c r="EOA77" s="15"/>
      <c r="EOB77" s="16"/>
      <c r="EOC77" s="15"/>
      <c r="EOD77" s="16"/>
      <c r="EOE77" s="15"/>
      <c r="EOF77" s="16"/>
      <c r="EOG77" s="15"/>
      <c r="EOH77" s="16"/>
      <c r="EOI77" s="15"/>
      <c r="EOJ77" s="16"/>
      <c r="EOK77" s="15"/>
      <c r="EOL77" s="16"/>
      <c r="EOM77" s="15"/>
      <c r="EON77" s="16"/>
      <c r="EOO77" s="15"/>
      <c r="EOP77" s="16"/>
      <c r="EOQ77" s="15"/>
      <c r="EOR77" s="16"/>
      <c r="EOS77" s="15"/>
      <c r="EOT77" s="16"/>
      <c r="EOU77" s="15"/>
      <c r="EOV77" s="16"/>
      <c r="EOW77" s="15"/>
      <c r="EOX77" s="16"/>
      <c r="EOY77" s="15"/>
      <c r="EOZ77" s="16"/>
      <c r="EPA77" s="15"/>
      <c r="EPB77" s="16"/>
      <c r="EPC77" s="15"/>
      <c r="EPD77" s="16"/>
      <c r="EPE77" s="15"/>
      <c r="EPF77" s="16"/>
      <c r="EPG77" s="15"/>
      <c r="EPH77" s="16"/>
      <c r="EPI77" s="15"/>
      <c r="EPJ77" s="16"/>
      <c r="EPK77" s="15"/>
      <c r="EPL77" s="16"/>
      <c r="EPM77" s="15"/>
      <c r="EPN77" s="16"/>
      <c r="EPO77" s="15"/>
      <c r="EPP77" s="16"/>
      <c r="EPQ77" s="15"/>
      <c r="EPR77" s="16"/>
      <c r="EPS77" s="15"/>
      <c r="EPT77" s="16"/>
      <c r="EPU77" s="15"/>
      <c r="EPV77" s="16"/>
      <c r="EPW77" s="15"/>
      <c r="EPX77" s="16"/>
      <c r="EPY77" s="15"/>
      <c r="EPZ77" s="16"/>
      <c r="EQA77" s="15"/>
      <c r="EQB77" s="16"/>
      <c r="EQC77" s="15"/>
      <c r="EQD77" s="16"/>
      <c r="EQE77" s="15"/>
      <c r="EQF77" s="16"/>
      <c r="EQG77" s="15"/>
      <c r="EQH77" s="16"/>
      <c r="EQI77" s="15"/>
      <c r="EQJ77" s="16"/>
      <c r="EQK77" s="15"/>
      <c r="EQL77" s="16"/>
      <c r="EQM77" s="15"/>
      <c r="EQN77" s="16"/>
      <c r="EQO77" s="15"/>
      <c r="EQP77" s="16"/>
      <c r="EQQ77" s="15"/>
      <c r="EQR77" s="16"/>
      <c r="EQS77" s="15"/>
      <c r="EQT77" s="16"/>
      <c r="EQU77" s="15"/>
      <c r="EQV77" s="16"/>
      <c r="EQW77" s="15"/>
      <c r="EQX77" s="16"/>
      <c r="EQY77" s="15"/>
      <c r="EQZ77" s="16"/>
      <c r="ERA77" s="15"/>
      <c r="ERB77" s="16"/>
      <c r="ERC77" s="15"/>
      <c r="ERD77" s="16"/>
      <c r="ERE77" s="15"/>
      <c r="ERF77" s="16"/>
      <c r="ERG77" s="15"/>
      <c r="ERH77" s="16"/>
      <c r="ERI77" s="15"/>
      <c r="ERJ77" s="16"/>
      <c r="ERK77" s="15"/>
      <c r="ERL77" s="16"/>
      <c r="ERM77" s="15"/>
      <c r="ERN77" s="16"/>
      <c r="ERO77" s="15"/>
      <c r="ERP77" s="16"/>
      <c r="ERQ77" s="15"/>
      <c r="ERR77" s="16"/>
      <c r="ERS77" s="15"/>
      <c r="ERT77" s="16"/>
      <c r="ERU77" s="15"/>
      <c r="ERV77" s="16"/>
      <c r="ERW77" s="15"/>
      <c r="ERX77" s="16"/>
      <c r="ERY77" s="15"/>
      <c r="ERZ77" s="16"/>
      <c r="ESA77" s="15"/>
      <c r="ESB77" s="16"/>
      <c r="ESC77" s="15"/>
      <c r="ESD77" s="16"/>
      <c r="ESE77" s="15"/>
      <c r="ESF77" s="16"/>
      <c r="ESG77" s="15"/>
      <c r="ESH77" s="16"/>
      <c r="ESI77" s="15"/>
      <c r="ESJ77" s="16"/>
      <c r="ESK77" s="15"/>
      <c r="ESL77" s="16"/>
      <c r="ESM77" s="15"/>
      <c r="ESN77" s="16"/>
      <c r="ESO77" s="15"/>
      <c r="ESP77" s="16"/>
      <c r="ESQ77" s="15"/>
      <c r="ESR77" s="16"/>
      <c r="ESS77" s="15"/>
      <c r="EST77" s="16"/>
      <c r="ESU77" s="15"/>
      <c r="ESV77" s="16"/>
      <c r="ESW77" s="15"/>
      <c r="ESX77" s="16"/>
      <c r="ESY77" s="15"/>
      <c r="ESZ77" s="16"/>
      <c r="ETA77" s="15"/>
      <c r="ETB77" s="16"/>
      <c r="ETC77" s="15"/>
      <c r="ETD77" s="16"/>
      <c r="ETE77" s="15"/>
      <c r="ETF77" s="16"/>
      <c r="ETG77" s="15"/>
      <c r="ETH77" s="16"/>
      <c r="ETI77" s="15"/>
      <c r="ETJ77" s="16"/>
      <c r="ETK77" s="15"/>
      <c r="ETL77" s="16"/>
      <c r="ETM77" s="15"/>
      <c r="ETN77" s="16"/>
      <c r="ETO77" s="15"/>
      <c r="ETP77" s="16"/>
      <c r="ETQ77" s="15"/>
      <c r="ETR77" s="16"/>
      <c r="ETS77" s="15"/>
      <c r="ETT77" s="16"/>
      <c r="ETU77" s="15"/>
      <c r="ETV77" s="16"/>
      <c r="ETW77" s="15"/>
      <c r="ETX77" s="16"/>
      <c r="ETY77" s="15"/>
      <c r="ETZ77" s="16"/>
      <c r="EUA77" s="15"/>
      <c r="EUB77" s="16"/>
      <c r="EUC77" s="15"/>
      <c r="EUD77" s="16"/>
      <c r="EUE77" s="15"/>
      <c r="EUF77" s="16"/>
      <c r="EUG77" s="15"/>
      <c r="EUH77" s="16"/>
      <c r="EUI77" s="15"/>
      <c r="EUJ77" s="16"/>
      <c r="EUK77" s="15"/>
      <c r="EUL77" s="16"/>
      <c r="EUM77" s="15"/>
      <c r="EUN77" s="16"/>
      <c r="EUO77" s="15"/>
      <c r="EUP77" s="16"/>
      <c r="EUQ77" s="15"/>
      <c r="EUR77" s="16"/>
      <c r="EUS77" s="15"/>
      <c r="EUT77" s="16"/>
      <c r="EUU77" s="15"/>
      <c r="EUV77" s="16"/>
      <c r="EUW77" s="15"/>
      <c r="EUX77" s="16"/>
      <c r="EUY77" s="15"/>
      <c r="EUZ77" s="16"/>
      <c r="EVA77" s="15"/>
      <c r="EVB77" s="16"/>
      <c r="EVC77" s="15"/>
      <c r="EVD77" s="16"/>
      <c r="EVE77" s="15"/>
      <c r="EVF77" s="16"/>
      <c r="EVG77" s="15"/>
      <c r="EVH77" s="16"/>
      <c r="EVI77" s="15"/>
      <c r="EVJ77" s="16"/>
      <c r="EVK77" s="15"/>
      <c r="EVL77" s="16"/>
      <c r="EVM77" s="15"/>
      <c r="EVN77" s="16"/>
      <c r="EVO77" s="15"/>
      <c r="EVP77" s="16"/>
      <c r="EVQ77" s="15"/>
      <c r="EVR77" s="16"/>
      <c r="EVS77" s="15"/>
      <c r="EVT77" s="16"/>
      <c r="EVU77" s="15"/>
      <c r="EVV77" s="16"/>
      <c r="EVW77" s="15"/>
      <c r="EVX77" s="16"/>
      <c r="EVY77" s="15"/>
      <c r="EVZ77" s="16"/>
      <c r="EWA77" s="15"/>
      <c r="EWB77" s="16"/>
      <c r="EWC77" s="15"/>
      <c r="EWD77" s="16"/>
      <c r="EWE77" s="15"/>
      <c r="EWF77" s="16"/>
      <c r="EWG77" s="15"/>
      <c r="EWH77" s="16"/>
      <c r="EWI77" s="15"/>
      <c r="EWJ77" s="16"/>
      <c r="EWK77" s="15"/>
      <c r="EWL77" s="16"/>
      <c r="EWM77" s="15"/>
      <c r="EWN77" s="16"/>
      <c r="EWO77" s="15"/>
      <c r="EWP77" s="16"/>
      <c r="EWQ77" s="15"/>
      <c r="EWR77" s="16"/>
      <c r="EWS77" s="15"/>
      <c r="EWT77" s="16"/>
      <c r="EWU77" s="15"/>
      <c r="EWV77" s="16"/>
      <c r="EWW77" s="15"/>
      <c r="EWX77" s="16"/>
      <c r="EWY77" s="15"/>
      <c r="EWZ77" s="16"/>
      <c r="EXA77" s="15"/>
      <c r="EXB77" s="16"/>
      <c r="EXC77" s="15"/>
      <c r="EXD77" s="16"/>
      <c r="EXE77" s="15"/>
      <c r="EXF77" s="16"/>
      <c r="EXG77" s="15"/>
      <c r="EXH77" s="16"/>
      <c r="EXI77" s="15"/>
      <c r="EXJ77" s="16"/>
      <c r="EXK77" s="15"/>
      <c r="EXL77" s="16"/>
      <c r="EXM77" s="15"/>
      <c r="EXN77" s="16"/>
      <c r="EXO77" s="15"/>
      <c r="EXP77" s="16"/>
      <c r="EXQ77" s="15"/>
      <c r="EXR77" s="16"/>
      <c r="EXS77" s="15"/>
      <c r="EXT77" s="16"/>
      <c r="EXU77" s="15"/>
      <c r="EXV77" s="16"/>
      <c r="EXW77" s="15"/>
      <c r="EXX77" s="16"/>
      <c r="EXY77" s="15"/>
      <c r="EXZ77" s="16"/>
      <c r="EYA77" s="15"/>
      <c r="EYB77" s="16"/>
      <c r="EYC77" s="15"/>
      <c r="EYD77" s="16"/>
      <c r="EYE77" s="15"/>
      <c r="EYF77" s="16"/>
      <c r="EYG77" s="15"/>
      <c r="EYH77" s="16"/>
      <c r="EYI77" s="15"/>
      <c r="EYJ77" s="16"/>
      <c r="EYK77" s="15"/>
      <c r="EYL77" s="16"/>
      <c r="EYM77" s="15"/>
      <c r="EYN77" s="16"/>
      <c r="EYO77" s="15"/>
      <c r="EYP77" s="16"/>
      <c r="EYQ77" s="15"/>
      <c r="EYR77" s="16"/>
      <c r="EYS77" s="15"/>
      <c r="EYT77" s="16"/>
      <c r="EYU77" s="15"/>
      <c r="EYV77" s="16"/>
      <c r="EYW77" s="15"/>
      <c r="EYX77" s="16"/>
      <c r="EYY77" s="15"/>
      <c r="EYZ77" s="16"/>
      <c r="EZA77" s="15"/>
      <c r="EZB77" s="16"/>
      <c r="EZC77" s="15"/>
      <c r="EZD77" s="16"/>
      <c r="EZE77" s="15"/>
      <c r="EZF77" s="16"/>
      <c r="EZG77" s="15"/>
      <c r="EZH77" s="16"/>
      <c r="EZI77" s="15"/>
      <c r="EZJ77" s="16"/>
      <c r="EZK77" s="15"/>
      <c r="EZL77" s="16"/>
      <c r="EZM77" s="15"/>
      <c r="EZN77" s="16"/>
      <c r="EZO77" s="15"/>
      <c r="EZP77" s="16"/>
      <c r="EZQ77" s="15"/>
      <c r="EZR77" s="16"/>
      <c r="EZS77" s="15"/>
      <c r="EZT77" s="16"/>
      <c r="EZU77" s="15"/>
      <c r="EZV77" s="16"/>
      <c r="EZW77" s="15"/>
      <c r="EZX77" s="16"/>
      <c r="EZY77" s="15"/>
      <c r="EZZ77" s="16"/>
      <c r="FAA77" s="15"/>
      <c r="FAB77" s="16"/>
      <c r="FAC77" s="15"/>
      <c r="FAD77" s="16"/>
      <c r="FAE77" s="15"/>
      <c r="FAF77" s="16"/>
      <c r="FAG77" s="15"/>
      <c r="FAH77" s="16"/>
      <c r="FAI77" s="15"/>
      <c r="FAJ77" s="16"/>
      <c r="FAK77" s="15"/>
      <c r="FAL77" s="16"/>
      <c r="FAM77" s="15"/>
      <c r="FAN77" s="16"/>
      <c r="FAO77" s="15"/>
      <c r="FAP77" s="16"/>
      <c r="FAQ77" s="15"/>
      <c r="FAR77" s="16"/>
      <c r="FAS77" s="15"/>
      <c r="FAT77" s="16"/>
      <c r="FAU77" s="15"/>
      <c r="FAV77" s="16"/>
      <c r="FAW77" s="15"/>
      <c r="FAX77" s="16"/>
      <c r="FAY77" s="15"/>
      <c r="FAZ77" s="16"/>
      <c r="FBA77" s="15"/>
      <c r="FBB77" s="16"/>
      <c r="FBC77" s="15"/>
      <c r="FBD77" s="16"/>
      <c r="FBE77" s="15"/>
      <c r="FBF77" s="16"/>
      <c r="FBG77" s="15"/>
      <c r="FBH77" s="16"/>
      <c r="FBI77" s="15"/>
      <c r="FBJ77" s="16"/>
      <c r="FBK77" s="15"/>
      <c r="FBL77" s="16"/>
      <c r="FBM77" s="15"/>
      <c r="FBN77" s="16"/>
      <c r="FBO77" s="15"/>
      <c r="FBP77" s="16"/>
      <c r="FBQ77" s="15"/>
      <c r="FBR77" s="16"/>
      <c r="FBS77" s="15"/>
      <c r="FBT77" s="16"/>
      <c r="FBU77" s="15"/>
      <c r="FBV77" s="16"/>
      <c r="FBW77" s="15"/>
      <c r="FBX77" s="16"/>
      <c r="FBY77" s="15"/>
      <c r="FBZ77" s="16"/>
      <c r="FCA77" s="15"/>
      <c r="FCB77" s="16"/>
      <c r="FCC77" s="15"/>
      <c r="FCD77" s="16"/>
      <c r="FCE77" s="15"/>
      <c r="FCF77" s="16"/>
      <c r="FCG77" s="15"/>
      <c r="FCH77" s="16"/>
      <c r="FCI77" s="15"/>
      <c r="FCJ77" s="16"/>
      <c r="FCK77" s="15"/>
      <c r="FCL77" s="16"/>
      <c r="FCM77" s="15"/>
      <c r="FCN77" s="16"/>
      <c r="FCO77" s="15"/>
      <c r="FCP77" s="16"/>
      <c r="FCQ77" s="15"/>
      <c r="FCR77" s="16"/>
      <c r="FCS77" s="15"/>
      <c r="FCT77" s="16"/>
      <c r="FCU77" s="15"/>
      <c r="FCV77" s="16"/>
      <c r="FCW77" s="15"/>
      <c r="FCX77" s="16"/>
      <c r="FCY77" s="15"/>
      <c r="FCZ77" s="16"/>
      <c r="FDA77" s="15"/>
      <c r="FDB77" s="16"/>
      <c r="FDC77" s="15"/>
      <c r="FDD77" s="16"/>
      <c r="FDE77" s="15"/>
      <c r="FDF77" s="16"/>
      <c r="FDG77" s="15"/>
      <c r="FDH77" s="16"/>
      <c r="FDI77" s="15"/>
      <c r="FDJ77" s="16"/>
      <c r="FDK77" s="15"/>
      <c r="FDL77" s="16"/>
      <c r="FDM77" s="15"/>
      <c r="FDN77" s="16"/>
      <c r="FDO77" s="15"/>
      <c r="FDP77" s="16"/>
      <c r="FDQ77" s="15"/>
      <c r="FDR77" s="16"/>
      <c r="FDS77" s="15"/>
      <c r="FDT77" s="16"/>
      <c r="FDU77" s="15"/>
      <c r="FDV77" s="16"/>
      <c r="FDW77" s="15"/>
      <c r="FDX77" s="16"/>
      <c r="FDY77" s="15"/>
      <c r="FDZ77" s="16"/>
      <c r="FEA77" s="15"/>
      <c r="FEB77" s="16"/>
      <c r="FEC77" s="15"/>
      <c r="FED77" s="16"/>
      <c r="FEE77" s="15"/>
      <c r="FEF77" s="16"/>
      <c r="FEG77" s="15"/>
      <c r="FEH77" s="16"/>
      <c r="FEI77" s="15"/>
      <c r="FEJ77" s="16"/>
      <c r="FEK77" s="15"/>
      <c r="FEL77" s="16"/>
      <c r="FEM77" s="15"/>
      <c r="FEN77" s="16"/>
      <c r="FEO77" s="15"/>
      <c r="FEP77" s="16"/>
      <c r="FEQ77" s="15"/>
      <c r="FER77" s="16"/>
      <c r="FES77" s="15"/>
      <c r="FET77" s="16"/>
      <c r="FEU77" s="15"/>
      <c r="FEV77" s="16"/>
      <c r="FEW77" s="15"/>
      <c r="FEX77" s="16"/>
      <c r="FEY77" s="15"/>
      <c r="FEZ77" s="16"/>
      <c r="FFA77" s="15"/>
      <c r="FFB77" s="16"/>
      <c r="FFC77" s="15"/>
      <c r="FFD77" s="16"/>
      <c r="FFE77" s="15"/>
      <c r="FFF77" s="16"/>
      <c r="FFG77" s="15"/>
      <c r="FFH77" s="16"/>
      <c r="FFI77" s="15"/>
      <c r="FFJ77" s="16"/>
      <c r="FFK77" s="15"/>
      <c r="FFL77" s="16"/>
      <c r="FFM77" s="15"/>
      <c r="FFN77" s="16"/>
      <c r="FFO77" s="15"/>
      <c r="FFP77" s="16"/>
      <c r="FFQ77" s="15"/>
      <c r="FFR77" s="16"/>
      <c r="FFS77" s="15"/>
      <c r="FFT77" s="16"/>
      <c r="FFU77" s="15"/>
      <c r="FFV77" s="16"/>
      <c r="FFW77" s="15"/>
      <c r="FFX77" s="16"/>
      <c r="FFY77" s="15"/>
      <c r="FFZ77" s="16"/>
      <c r="FGA77" s="15"/>
      <c r="FGB77" s="16"/>
      <c r="FGC77" s="15"/>
      <c r="FGD77" s="16"/>
      <c r="FGE77" s="15"/>
      <c r="FGF77" s="16"/>
      <c r="FGG77" s="15"/>
      <c r="FGH77" s="16"/>
      <c r="FGI77" s="15"/>
      <c r="FGJ77" s="16"/>
      <c r="FGK77" s="15"/>
      <c r="FGL77" s="16"/>
      <c r="FGM77" s="15"/>
      <c r="FGN77" s="16"/>
      <c r="FGO77" s="15"/>
      <c r="FGP77" s="16"/>
      <c r="FGQ77" s="15"/>
      <c r="FGR77" s="16"/>
      <c r="FGS77" s="15"/>
      <c r="FGT77" s="16"/>
      <c r="FGU77" s="15"/>
      <c r="FGV77" s="16"/>
      <c r="FGW77" s="15"/>
      <c r="FGX77" s="16"/>
      <c r="FGY77" s="15"/>
      <c r="FGZ77" s="16"/>
      <c r="FHA77" s="15"/>
      <c r="FHB77" s="16"/>
      <c r="FHC77" s="15"/>
      <c r="FHD77" s="16"/>
      <c r="FHE77" s="15"/>
      <c r="FHF77" s="16"/>
      <c r="FHG77" s="15"/>
      <c r="FHH77" s="16"/>
      <c r="FHI77" s="15"/>
      <c r="FHJ77" s="16"/>
      <c r="FHK77" s="15"/>
      <c r="FHL77" s="16"/>
      <c r="FHM77" s="15"/>
      <c r="FHN77" s="16"/>
      <c r="FHO77" s="15"/>
      <c r="FHP77" s="16"/>
      <c r="FHQ77" s="15"/>
      <c r="FHR77" s="16"/>
      <c r="FHS77" s="15"/>
      <c r="FHT77" s="16"/>
      <c r="FHU77" s="15"/>
      <c r="FHV77" s="16"/>
      <c r="FHW77" s="15"/>
      <c r="FHX77" s="16"/>
      <c r="FHY77" s="15"/>
      <c r="FHZ77" s="16"/>
      <c r="FIA77" s="15"/>
      <c r="FIB77" s="16"/>
      <c r="FIC77" s="15"/>
      <c r="FID77" s="16"/>
      <c r="FIE77" s="15"/>
      <c r="FIF77" s="16"/>
      <c r="FIG77" s="15"/>
      <c r="FIH77" s="16"/>
      <c r="FII77" s="15"/>
      <c r="FIJ77" s="16"/>
      <c r="FIK77" s="15"/>
      <c r="FIL77" s="16"/>
      <c r="FIM77" s="15"/>
      <c r="FIN77" s="16"/>
      <c r="FIO77" s="15"/>
      <c r="FIP77" s="16"/>
      <c r="FIQ77" s="15"/>
      <c r="FIR77" s="16"/>
      <c r="FIS77" s="15"/>
      <c r="FIT77" s="16"/>
      <c r="FIU77" s="15"/>
      <c r="FIV77" s="16"/>
      <c r="FIW77" s="15"/>
      <c r="FIX77" s="16"/>
      <c r="FIY77" s="15"/>
      <c r="FIZ77" s="16"/>
      <c r="FJA77" s="15"/>
      <c r="FJB77" s="16"/>
      <c r="FJC77" s="15"/>
      <c r="FJD77" s="16"/>
      <c r="FJE77" s="15"/>
      <c r="FJF77" s="16"/>
      <c r="FJG77" s="15"/>
      <c r="FJH77" s="16"/>
      <c r="FJI77" s="15"/>
      <c r="FJJ77" s="16"/>
      <c r="FJK77" s="15"/>
      <c r="FJL77" s="16"/>
      <c r="FJM77" s="15"/>
      <c r="FJN77" s="16"/>
      <c r="FJO77" s="15"/>
      <c r="FJP77" s="16"/>
      <c r="FJQ77" s="15"/>
      <c r="FJR77" s="16"/>
      <c r="FJS77" s="15"/>
      <c r="FJT77" s="16"/>
      <c r="FJU77" s="15"/>
      <c r="FJV77" s="16"/>
      <c r="FJW77" s="15"/>
      <c r="FJX77" s="16"/>
      <c r="FJY77" s="15"/>
      <c r="FJZ77" s="16"/>
      <c r="FKA77" s="15"/>
      <c r="FKB77" s="16"/>
      <c r="FKC77" s="15"/>
      <c r="FKD77" s="16"/>
      <c r="FKE77" s="15"/>
      <c r="FKF77" s="16"/>
      <c r="FKG77" s="15"/>
      <c r="FKH77" s="16"/>
      <c r="FKI77" s="15"/>
      <c r="FKJ77" s="16"/>
      <c r="FKK77" s="15"/>
      <c r="FKL77" s="16"/>
      <c r="FKM77" s="15"/>
      <c r="FKN77" s="16"/>
      <c r="FKO77" s="15"/>
      <c r="FKP77" s="16"/>
      <c r="FKQ77" s="15"/>
      <c r="FKR77" s="16"/>
      <c r="FKS77" s="15"/>
      <c r="FKT77" s="16"/>
      <c r="FKU77" s="15"/>
      <c r="FKV77" s="16"/>
      <c r="FKW77" s="15"/>
      <c r="FKX77" s="16"/>
      <c r="FKY77" s="15"/>
      <c r="FKZ77" s="16"/>
      <c r="FLA77" s="15"/>
      <c r="FLB77" s="16"/>
      <c r="FLC77" s="15"/>
      <c r="FLD77" s="16"/>
      <c r="FLE77" s="15"/>
      <c r="FLF77" s="16"/>
      <c r="FLG77" s="15"/>
      <c r="FLH77" s="16"/>
      <c r="FLI77" s="15"/>
      <c r="FLJ77" s="16"/>
      <c r="FLK77" s="15"/>
      <c r="FLL77" s="16"/>
      <c r="FLM77" s="15"/>
      <c r="FLN77" s="16"/>
      <c r="FLO77" s="15"/>
      <c r="FLP77" s="16"/>
      <c r="FLQ77" s="15"/>
      <c r="FLR77" s="16"/>
      <c r="FLS77" s="15"/>
      <c r="FLT77" s="16"/>
      <c r="FLU77" s="15"/>
      <c r="FLV77" s="16"/>
      <c r="FLW77" s="15"/>
      <c r="FLX77" s="16"/>
      <c r="FLY77" s="15"/>
      <c r="FLZ77" s="16"/>
      <c r="FMA77" s="15"/>
      <c r="FMB77" s="16"/>
      <c r="FMC77" s="15"/>
      <c r="FMD77" s="16"/>
      <c r="FME77" s="15"/>
      <c r="FMF77" s="16"/>
      <c r="FMG77" s="15"/>
      <c r="FMH77" s="16"/>
      <c r="FMI77" s="15"/>
      <c r="FMJ77" s="16"/>
      <c r="FMK77" s="15"/>
      <c r="FML77" s="16"/>
      <c r="FMM77" s="15"/>
      <c r="FMN77" s="16"/>
      <c r="FMO77" s="15"/>
      <c r="FMP77" s="16"/>
      <c r="FMQ77" s="15"/>
      <c r="FMR77" s="16"/>
      <c r="FMS77" s="15"/>
      <c r="FMT77" s="16"/>
      <c r="FMU77" s="15"/>
      <c r="FMV77" s="16"/>
      <c r="FMW77" s="15"/>
      <c r="FMX77" s="16"/>
      <c r="FMY77" s="15"/>
      <c r="FMZ77" s="16"/>
      <c r="FNA77" s="15"/>
      <c r="FNB77" s="16"/>
      <c r="FNC77" s="15"/>
      <c r="FND77" s="16"/>
      <c r="FNE77" s="15"/>
      <c r="FNF77" s="16"/>
      <c r="FNG77" s="15"/>
      <c r="FNH77" s="16"/>
      <c r="FNI77" s="15"/>
      <c r="FNJ77" s="16"/>
      <c r="FNK77" s="15"/>
      <c r="FNL77" s="16"/>
      <c r="FNM77" s="15"/>
      <c r="FNN77" s="16"/>
      <c r="FNO77" s="15"/>
      <c r="FNP77" s="16"/>
      <c r="FNQ77" s="15"/>
      <c r="FNR77" s="16"/>
      <c r="FNS77" s="15"/>
      <c r="FNT77" s="16"/>
      <c r="FNU77" s="15"/>
      <c r="FNV77" s="16"/>
      <c r="FNW77" s="15"/>
      <c r="FNX77" s="16"/>
      <c r="FNY77" s="15"/>
      <c r="FNZ77" s="16"/>
      <c r="FOA77" s="15"/>
      <c r="FOB77" s="16"/>
      <c r="FOC77" s="15"/>
      <c r="FOD77" s="16"/>
      <c r="FOE77" s="15"/>
      <c r="FOF77" s="16"/>
      <c r="FOG77" s="15"/>
      <c r="FOH77" s="16"/>
      <c r="FOI77" s="15"/>
      <c r="FOJ77" s="16"/>
      <c r="FOK77" s="15"/>
      <c r="FOL77" s="16"/>
      <c r="FOM77" s="15"/>
      <c r="FON77" s="16"/>
      <c r="FOO77" s="15"/>
      <c r="FOP77" s="16"/>
      <c r="FOQ77" s="15"/>
      <c r="FOR77" s="16"/>
      <c r="FOS77" s="15"/>
      <c r="FOT77" s="16"/>
      <c r="FOU77" s="15"/>
      <c r="FOV77" s="16"/>
      <c r="FOW77" s="15"/>
      <c r="FOX77" s="16"/>
      <c r="FOY77" s="15"/>
      <c r="FOZ77" s="16"/>
      <c r="FPA77" s="15"/>
      <c r="FPB77" s="16"/>
      <c r="FPC77" s="15"/>
      <c r="FPD77" s="16"/>
      <c r="FPE77" s="15"/>
      <c r="FPF77" s="16"/>
      <c r="FPG77" s="15"/>
      <c r="FPH77" s="16"/>
      <c r="FPI77" s="15"/>
      <c r="FPJ77" s="16"/>
      <c r="FPK77" s="15"/>
      <c r="FPL77" s="16"/>
      <c r="FPM77" s="15"/>
      <c r="FPN77" s="16"/>
      <c r="FPO77" s="15"/>
      <c r="FPP77" s="16"/>
      <c r="FPQ77" s="15"/>
      <c r="FPR77" s="16"/>
      <c r="FPS77" s="15"/>
      <c r="FPT77" s="16"/>
      <c r="FPU77" s="15"/>
      <c r="FPV77" s="16"/>
      <c r="FPW77" s="15"/>
      <c r="FPX77" s="16"/>
      <c r="FPY77" s="15"/>
      <c r="FPZ77" s="16"/>
      <c r="FQA77" s="15"/>
      <c r="FQB77" s="16"/>
      <c r="FQC77" s="15"/>
      <c r="FQD77" s="16"/>
      <c r="FQE77" s="15"/>
      <c r="FQF77" s="16"/>
      <c r="FQG77" s="15"/>
      <c r="FQH77" s="16"/>
      <c r="FQI77" s="15"/>
      <c r="FQJ77" s="16"/>
      <c r="FQK77" s="15"/>
      <c r="FQL77" s="16"/>
      <c r="FQM77" s="15"/>
      <c r="FQN77" s="16"/>
      <c r="FQO77" s="15"/>
      <c r="FQP77" s="16"/>
      <c r="FQQ77" s="15"/>
      <c r="FQR77" s="16"/>
      <c r="FQS77" s="15"/>
      <c r="FQT77" s="16"/>
      <c r="FQU77" s="15"/>
      <c r="FQV77" s="16"/>
      <c r="FQW77" s="15"/>
      <c r="FQX77" s="16"/>
      <c r="FQY77" s="15"/>
      <c r="FQZ77" s="16"/>
      <c r="FRA77" s="15"/>
      <c r="FRB77" s="16"/>
      <c r="FRC77" s="15"/>
      <c r="FRD77" s="16"/>
      <c r="FRE77" s="15"/>
      <c r="FRF77" s="16"/>
      <c r="FRG77" s="15"/>
      <c r="FRH77" s="16"/>
      <c r="FRI77" s="15"/>
      <c r="FRJ77" s="16"/>
      <c r="FRK77" s="15"/>
      <c r="FRL77" s="16"/>
      <c r="FRM77" s="15"/>
      <c r="FRN77" s="16"/>
      <c r="FRO77" s="15"/>
      <c r="FRP77" s="16"/>
      <c r="FRQ77" s="15"/>
      <c r="FRR77" s="16"/>
      <c r="FRS77" s="15"/>
      <c r="FRT77" s="16"/>
      <c r="FRU77" s="15"/>
      <c r="FRV77" s="16"/>
      <c r="FRW77" s="15"/>
      <c r="FRX77" s="16"/>
      <c r="FRY77" s="15"/>
      <c r="FRZ77" s="16"/>
      <c r="FSA77" s="15"/>
      <c r="FSB77" s="16"/>
      <c r="FSC77" s="15"/>
      <c r="FSD77" s="16"/>
      <c r="FSE77" s="15"/>
      <c r="FSF77" s="16"/>
      <c r="FSG77" s="15"/>
      <c r="FSH77" s="16"/>
      <c r="FSI77" s="15"/>
      <c r="FSJ77" s="16"/>
      <c r="FSK77" s="15"/>
      <c r="FSL77" s="16"/>
      <c r="FSM77" s="15"/>
      <c r="FSN77" s="16"/>
      <c r="FSO77" s="15"/>
      <c r="FSP77" s="16"/>
      <c r="FSQ77" s="15"/>
      <c r="FSR77" s="16"/>
      <c r="FSS77" s="15"/>
      <c r="FST77" s="16"/>
      <c r="FSU77" s="15"/>
      <c r="FSV77" s="16"/>
      <c r="FSW77" s="15"/>
      <c r="FSX77" s="16"/>
      <c r="FSY77" s="15"/>
      <c r="FSZ77" s="16"/>
      <c r="FTA77" s="15"/>
      <c r="FTB77" s="16"/>
      <c r="FTC77" s="15"/>
      <c r="FTD77" s="16"/>
      <c r="FTE77" s="15"/>
      <c r="FTF77" s="16"/>
      <c r="FTG77" s="15"/>
      <c r="FTH77" s="16"/>
      <c r="FTI77" s="15"/>
      <c r="FTJ77" s="16"/>
      <c r="FTK77" s="15"/>
      <c r="FTL77" s="16"/>
      <c r="FTM77" s="15"/>
      <c r="FTN77" s="16"/>
      <c r="FTO77" s="15"/>
      <c r="FTP77" s="16"/>
      <c r="FTQ77" s="15"/>
      <c r="FTR77" s="16"/>
      <c r="FTS77" s="15"/>
      <c r="FTT77" s="16"/>
      <c r="FTU77" s="15"/>
      <c r="FTV77" s="16"/>
      <c r="FTW77" s="15"/>
      <c r="FTX77" s="16"/>
      <c r="FTY77" s="15"/>
      <c r="FTZ77" s="16"/>
      <c r="FUA77" s="15"/>
      <c r="FUB77" s="16"/>
      <c r="FUC77" s="15"/>
      <c r="FUD77" s="16"/>
      <c r="FUE77" s="15"/>
      <c r="FUF77" s="16"/>
      <c r="FUG77" s="15"/>
      <c r="FUH77" s="16"/>
      <c r="FUI77" s="15"/>
      <c r="FUJ77" s="16"/>
      <c r="FUK77" s="15"/>
      <c r="FUL77" s="16"/>
      <c r="FUM77" s="15"/>
      <c r="FUN77" s="16"/>
      <c r="FUO77" s="15"/>
      <c r="FUP77" s="16"/>
      <c r="FUQ77" s="15"/>
      <c r="FUR77" s="16"/>
      <c r="FUS77" s="15"/>
      <c r="FUT77" s="16"/>
      <c r="FUU77" s="15"/>
      <c r="FUV77" s="16"/>
      <c r="FUW77" s="15"/>
      <c r="FUX77" s="16"/>
      <c r="FUY77" s="15"/>
      <c r="FUZ77" s="16"/>
      <c r="FVA77" s="15"/>
      <c r="FVB77" s="16"/>
      <c r="FVC77" s="15"/>
      <c r="FVD77" s="16"/>
      <c r="FVE77" s="15"/>
      <c r="FVF77" s="16"/>
      <c r="FVG77" s="15"/>
      <c r="FVH77" s="16"/>
      <c r="FVI77" s="15"/>
      <c r="FVJ77" s="16"/>
      <c r="FVK77" s="15"/>
      <c r="FVL77" s="16"/>
      <c r="FVM77" s="15"/>
      <c r="FVN77" s="16"/>
      <c r="FVO77" s="15"/>
      <c r="FVP77" s="16"/>
      <c r="FVQ77" s="15"/>
      <c r="FVR77" s="16"/>
      <c r="FVS77" s="15"/>
      <c r="FVT77" s="16"/>
      <c r="FVU77" s="15"/>
      <c r="FVV77" s="16"/>
      <c r="FVW77" s="15"/>
      <c r="FVX77" s="16"/>
      <c r="FVY77" s="15"/>
      <c r="FVZ77" s="16"/>
      <c r="FWA77" s="15"/>
      <c r="FWB77" s="16"/>
      <c r="FWC77" s="15"/>
      <c r="FWD77" s="16"/>
      <c r="FWE77" s="15"/>
      <c r="FWF77" s="16"/>
      <c r="FWG77" s="15"/>
      <c r="FWH77" s="16"/>
      <c r="FWI77" s="15"/>
      <c r="FWJ77" s="16"/>
      <c r="FWK77" s="15"/>
      <c r="FWL77" s="16"/>
      <c r="FWM77" s="15"/>
      <c r="FWN77" s="16"/>
      <c r="FWO77" s="15"/>
      <c r="FWP77" s="16"/>
      <c r="FWQ77" s="15"/>
      <c r="FWR77" s="16"/>
      <c r="FWS77" s="15"/>
      <c r="FWT77" s="16"/>
      <c r="FWU77" s="15"/>
      <c r="FWV77" s="16"/>
      <c r="FWW77" s="15"/>
      <c r="FWX77" s="16"/>
      <c r="FWY77" s="15"/>
      <c r="FWZ77" s="16"/>
      <c r="FXA77" s="15"/>
      <c r="FXB77" s="16"/>
      <c r="FXC77" s="15"/>
      <c r="FXD77" s="16"/>
      <c r="FXE77" s="15"/>
      <c r="FXF77" s="16"/>
      <c r="FXG77" s="15"/>
      <c r="FXH77" s="16"/>
      <c r="FXI77" s="15"/>
      <c r="FXJ77" s="16"/>
      <c r="FXK77" s="15"/>
      <c r="FXL77" s="16"/>
      <c r="FXM77" s="15"/>
      <c r="FXN77" s="16"/>
      <c r="FXO77" s="15"/>
      <c r="FXP77" s="16"/>
      <c r="FXQ77" s="15"/>
      <c r="FXR77" s="16"/>
      <c r="FXS77" s="15"/>
      <c r="FXT77" s="16"/>
      <c r="FXU77" s="15"/>
      <c r="FXV77" s="16"/>
      <c r="FXW77" s="15"/>
      <c r="FXX77" s="16"/>
      <c r="FXY77" s="15"/>
      <c r="FXZ77" s="16"/>
      <c r="FYA77" s="15"/>
      <c r="FYB77" s="16"/>
      <c r="FYC77" s="15"/>
      <c r="FYD77" s="16"/>
      <c r="FYE77" s="15"/>
      <c r="FYF77" s="16"/>
      <c r="FYG77" s="15"/>
      <c r="FYH77" s="16"/>
      <c r="FYI77" s="15"/>
      <c r="FYJ77" s="16"/>
      <c r="FYK77" s="15"/>
      <c r="FYL77" s="16"/>
      <c r="FYM77" s="15"/>
      <c r="FYN77" s="16"/>
      <c r="FYO77" s="15"/>
      <c r="FYP77" s="16"/>
      <c r="FYQ77" s="15"/>
      <c r="FYR77" s="16"/>
      <c r="FYS77" s="15"/>
      <c r="FYT77" s="16"/>
      <c r="FYU77" s="15"/>
      <c r="FYV77" s="16"/>
      <c r="FYW77" s="15"/>
      <c r="FYX77" s="16"/>
      <c r="FYY77" s="15"/>
      <c r="FYZ77" s="16"/>
      <c r="FZA77" s="15"/>
      <c r="FZB77" s="16"/>
      <c r="FZC77" s="15"/>
      <c r="FZD77" s="16"/>
      <c r="FZE77" s="15"/>
      <c r="FZF77" s="16"/>
      <c r="FZG77" s="15"/>
      <c r="FZH77" s="16"/>
      <c r="FZI77" s="15"/>
      <c r="FZJ77" s="16"/>
      <c r="FZK77" s="15"/>
      <c r="FZL77" s="16"/>
      <c r="FZM77" s="15"/>
      <c r="FZN77" s="16"/>
      <c r="FZO77" s="15"/>
      <c r="FZP77" s="16"/>
      <c r="FZQ77" s="15"/>
      <c r="FZR77" s="16"/>
      <c r="FZS77" s="15"/>
      <c r="FZT77" s="16"/>
      <c r="FZU77" s="15"/>
      <c r="FZV77" s="16"/>
      <c r="FZW77" s="15"/>
      <c r="FZX77" s="16"/>
      <c r="FZY77" s="15"/>
      <c r="FZZ77" s="16"/>
      <c r="GAA77" s="15"/>
      <c r="GAB77" s="16"/>
      <c r="GAC77" s="15"/>
      <c r="GAD77" s="16"/>
      <c r="GAE77" s="15"/>
      <c r="GAF77" s="16"/>
      <c r="GAG77" s="15"/>
      <c r="GAH77" s="16"/>
      <c r="GAI77" s="15"/>
      <c r="GAJ77" s="16"/>
      <c r="GAK77" s="15"/>
      <c r="GAL77" s="16"/>
      <c r="GAM77" s="15"/>
      <c r="GAN77" s="16"/>
      <c r="GAO77" s="15"/>
      <c r="GAP77" s="16"/>
      <c r="GAQ77" s="15"/>
      <c r="GAR77" s="16"/>
      <c r="GAS77" s="15"/>
      <c r="GAT77" s="16"/>
      <c r="GAU77" s="15"/>
      <c r="GAV77" s="16"/>
      <c r="GAW77" s="15"/>
      <c r="GAX77" s="16"/>
      <c r="GAY77" s="15"/>
      <c r="GAZ77" s="16"/>
      <c r="GBA77" s="15"/>
      <c r="GBB77" s="16"/>
      <c r="GBC77" s="15"/>
      <c r="GBD77" s="16"/>
      <c r="GBE77" s="15"/>
      <c r="GBF77" s="16"/>
      <c r="GBG77" s="15"/>
      <c r="GBH77" s="16"/>
      <c r="GBI77" s="15"/>
      <c r="GBJ77" s="16"/>
      <c r="GBK77" s="15"/>
      <c r="GBL77" s="16"/>
      <c r="GBM77" s="15"/>
      <c r="GBN77" s="16"/>
      <c r="GBO77" s="15"/>
      <c r="GBP77" s="16"/>
      <c r="GBQ77" s="15"/>
      <c r="GBR77" s="16"/>
      <c r="GBS77" s="15"/>
      <c r="GBT77" s="16"/>
      <c r="GBU77" s="15"/>
      <c r="GBV77" s="16"/>
      <c r="GBW77" s="15"/>
      <c r="GBX77" s="16"/>
      <c r="GBY77" s="15"/>
      <c r="GBZ77" s="16"/>
      <c r="GCA77" s="15"/>
      <c r="GCB77" s="16"/>
      <c r="GCC77" s="15"/>
      <c r="GCD77" s="16"/>
      <c r="GCE77" s="15"/>
      <c r="GCF77" s="16"/>
      <c r="GCG77" s="15"/>
      <c r="GCH77" s="16"/>
      <c r="GCI77" s="15"/>
      <c r="GCJ77" s="16"/>
      <c r="GCK77" s="15"/>
      <c r="GCL77" s="16"/>
      <c r="GCM77" s="15"/>
      <c r="GCN77" s="16"/>
      <c r="GCO77" s="15"/>
      <c r="GCP77" s="16"/>
      <c r="GCQ77" s="15"/>
      <c r="GCR77" s="16"/>
      <c r="GCS77" s="15"/>
      <c r="GCT77" s="16"/>
      <c r="GCU77" s="15"/>
      <c r="GCV77" s="16"/>
      <c r="GCW77" s="15"/>
      <c r="GCX77" s="16"/>
      <c r="GCY77" s="15"/>
      <c r="GCZ77" s="16"/>
      <c r="GDA77" s="15"/>
      <c r="GDB77" s="16"/>
      <c r="GDC77" s="15"/>
      <c r="GDD77" s="16"/>
      <c r="GDE77" s="15"/>
      <c r="GDF77" s="16"/>
      <c r="GDG77" s="15"/>
      <c r="GDH77" s="16"/>
      <c r="GDI77" s="15"/>
      <c r="GDJ77" s="16"/>
      <c r="GDK77" s="15"/>
      <c r="GDL77" s="16"/>
      <c r="GDM77" s="15"/>
      <c r="GDN77" s="16"/>
      <c r="GDO77" s="15"/>
      <c r="GDP77" s="16"/>
      <c r="GDQ77" s="15"/>
      <c r="GDR77" s="16"/>
      <c r="GDS77" s="15"/>
      <c r="GDT77" s="16"/>
      <c r="GDU77" s="15"/>
      <c r="GDV77" s="16"/>
      <c r="GDW77" s="15"/>
      <c r="GDX77" s="16"/>
      <c r="GDY77" s="15"/>
      <c r="GDZ77" s="16"/>
      <c r="GEA77" s="15"/>
      <c r="GEB77" s="16"/>
      <c r="GEC77" s="15"/>
      <c r="GED77" s="16"/>
      <c r="GEE77" s="15"/>
      <c r="GEF77" s="16"/>
      <c r="GEG77" s="15"/>
      <c r="GEH77" s="16"/>
      <c r="GEI77" s="15"/>
      <c r="GEJ77" s="16"/>
      <c r="GEK77" s="15"/>
      <c r="GEL77" s="16"/>
      <c r="GEM77" s="15"/>
      <c r="GEN77" s="16"/>
      <c r="GEO77" s="15"/>
      <c r="GEP77" s="16"/>
      <c r="GEQ77" s="15"/>
      <c r="GER77" s="16"/>
      <c r="GES77" s="15"/>
      <c r="GET77" s="16"/>
      <c r="GEU77" s="15"/>
      <c r="GEV77" s="16"/>
      <c r="GEW77" s="15"/>
      <c r="GEX77" s="16"/>
      <c r="GEY77" s="15"/>
      <c r="GEZ77" s="16"/>
      <c r="GFA77" s="15"/>
      <c r="GFB77" s="16"/>
      <c r="GFC77" s="15"/>
      <c r="GFD77" s="16"/>
      <c r="GFE77" s="15"/>
      <c r="GFF77" s="16"/>
      <c r="GFG77" s="15"/>
      <c r="GFH77" s="16"/>
      <c r="GFI77" s="15"/>
      <c r="GFJ77" s="16"/>
      <c r="GFK77" s="15"/>
      <c r="GFL77" s="16"/>
      <c r="GFM77" s="15"/>
      <c r="GFN77" s="16"/>
      <c r="GFO77" s="15"/>
      <c r="GFP77" s="16"/>
      <c r="GFQ77" s="15"/>
      <c r="GFR77" s="16"/>
      <c r="GFS77" s="15"/>
      <c r="GFT77" s="16"/>
      <c r="GFU77" s="15"/>
      <c r="GFV77" s="16"/>
      <c r="GFW77" s="15"/>
      <c r="GFX77" s="16"/>
      <c r="GFY77" s="15"/>
      <c r="GFZ77" s="16"/>
      <c r="GGA77" s="15"/>
      <c r="GGB77" s="16"/>
      <c r="GGC77" s="15"/>
      <c r="GGD77" s="16"/>
      <c r="GGE77" s="15"/>
      <c r="GGF77" s="16"/>
      <c r="GGG77" s="15"/>
      <c r="GGH77" s="16"/>
      <c r="GGI77" s="15"/>
      <c r="GGJ77" s="16"/>
      <c r="GGK77" s="15"/>
      <c r="GGL77" s="16"/>
      <c r="GGM77" s="15"/>
      <c r="GGN77" s="16"/>
      <c r="GGO77" s="15"/>
      <c r="GGP77" s="16"/>
      <c r="GGQ77" s="15"/>
      <c r="GGR77" s="16"/>
      <c r="GGS77" s="15"/>
      <c r="GGT77" s="16"/>
      <c r="GGU77" s="15"/>
      <c r="GGV77" s="16"/>
      <c r="GGW77" s="15"/>
      <c r="GGX77" s="16"/>
      <c r="GGY77" s="15"/>
      <c r="GGZ77" s="16"/>
      <c r="GHA77" s="15"/>
      <c r="GHB77" s="16"/>
      <c r="GHC77" s="15"/>
      <c r="GHD77" s="16"/>
      <c r="GHE77" s="15"/>
      <c r="GHF77" s="16"/>
      <c r="GHG77" s="15"/>
      <c r="GHH77" s="16"/>
      <c r="GHI77" s="15"/>
      <c r="GHJ77" s="16"/>
      <c r="GHK77" s="15"/>
      <c r="GHL77" s="16"/>
      <c r="GHM77" s="15"/>
      <c r="GHN77" s="16"/>
      <c r="GHO77" s="15"/>
      <c r="GHP77" s="16"/>
      <c r="GHQ77" s="15"/>
      <c r="GHR77" s="16"/>
      <c r="GHS77" s="15"/>
      <c r="GHT77" s="16"/>
      <c r="GHU77" s="15"/>
      <c r="GHV77" s="16"/>
      <c r="GHW77" s="15"/>
      <c r="GHX77" s="16"/>
      <c r="GHY77" s="15"/>
      <c r="GHZ77" s="16"/>
      <c r="GIA77" s="15"/>
      <c r="GIB77" s="16"/>
      <c r="GIC77" s="15"/>
      <c r="GID77" s="16"/>
      <c r="GIE77" s="15"/>
      <c r="GIF77" s="16"/>
      <c r="GIG77" s="15"/>
      <c r="GIH77" s="16"/>
      <c r="GII77" s="15"/>
      <c r="GIJ77" s="16"/>
      <c r="GIK77" s="15"/>
      <c r="GIL77" s="16"/>
      <c r="GIM77" s="15"/>
      <c r="GIN77" s="16"/>
      <c r="GIO77" s="15"/>
      <c r="GIP77" s="16"/>
      <c r="GIQ77" s="15"/>
      <c r="GIR77" s="16"/>
      <c r="GIS77" s="15"/>
      <c r="GIT77" s="16"/>
      <c r="GIU77" s="15"/>
      <c r="GIV77" s="16"/>
      <c r="GIW77" s="15"/>
      <c r="GIX77" s="16"/>
      <c r="GIY77" s="15"/>
      <c r="GIZ77" s="16"/>
      <c r="GJA77" s="15"/>
      <c r="GJB77" s="16"/>
      <c r="GJC77" s="15"/>
      <c r="GJD77" s="16"/>
      <c r="GJE77" s="15"/>
      <c r="GJF77" s="16"/>
      <c r="GJG77" s="15"/>
      <c r="GJH77" s="16"/>
      <c r="GJI77" s="15"/>
      <c r="GJJ77" s="16"/>
      <c r="GJK77" s="15"/>
      <c r="GJL77" s="16"/>
      <c r="GJM77" s="15"/>
      <c r="GJN77" s="16"/>
      <c r="GJO77" s="15"/>
      <c r="GJP77" s="16"/>
      <c r="GJQ77" s="15"/>
      <c r="GJR77" s="16"/>
      <c r="GJS77" s="15"/>
      <c r="GJT77" s="16"/>
      <c r="GJU77" s="15"/>
      <c r="GJV77" s="16"/>
      <c r="GJW77" s="15"/>
      <c r="GJX77" s="16"/>
      <c r="GJY77" s="15"/>
      <c r="GJZ77" s="16"/>
      <c r="GKA77" s="15"/>
      <c r="GKB77" s="16"/>
      <c r="GKC77" s="15"/>
      <c r="GKD77" s="16"/>
      <c r="GKE77" s="15"/>
      <c r="GKF77" s="16"/>
      <c r="GKG77" s="15"/>
      <c r="GKH77" s="16"/>
      <c r="GKI77" s="15"/>
      <c r="GKJ77" s="16"/>
      <c r="GKK77" s="15"/>
      <c r="GKL77" s="16"/>
      <c r="GKM77" s="15"/>
      <c r="GKN77" s="16"/>
      <c r="GKO77" s="15"/>
      <c r="GKP77" s="16"/>
      <c r="GKQ77" s="15"/>
      <c r="GKR77" s="16"/>
      <c r="GKS77" s="15"/>
      <c r="GKT77" s="16"/>
      <c r="GKU77" s="15"/>
      <c r="GKV77" s="16"/>
      <c r="GKW77" s="15"/>
      <c r="GKX77" s="16"/>
      <c r="GKY77" s="15"/>
      <c r="GKZ77" s="16"/>
      <c r="GLA77" s="15"/>
      <c r="GLB77" s="16"/>
      <c r="GLC77" s="15"/>
      <c r="GLD77" s="16"/>
      <c r="GLE77" s="15"/>
      <c r="GLF77" s="16"/>
      <c r="GLG77" s="15"/>
      <c r="GLH77" s="16"/>
      <c r="GLI77" s="15"/>
      <c r="GLJ77" s="16"/>
      <c r="GLK77" s="15"/>
      <c r="GLL77" s="16"/>
      <c r="GLM77" s="15"/>
      <c r="GLN77" s="16"/>
      <c r="GLO77" s="15"/>
      <c r="GLP77" s="16"/>
      <c r="GLQ77" s="15"/>
      <c r="GLR77" s="16"/>
      <c r="GLS77" s="15"/>
      <c r="GLT77" s="16"/>
      <c r="GLU77" s="15"/>
      <c r="GLV77" s="16"/>
      <c r="GLW77" s="15"/>
      <c r="GLX77" s="16"/>
      <c r="GLY77" s="15"/>
      <c r="GLZ77" s="16"/>
      <c r="GMA77" s="15"/>
      <c r="GMB77" s="16"/>
      <c r="GMC77" s="15"/>
      <c r="GMD77" s="16"/>
      <c r="GME77" s="15"/>
      <c r="GMF77" s="16"/>
      <c r="GMG77" s="15"/>
      <c r="GMH77" s="16"/>
      <c r="GMI77" s="15"/>
      <c r="GMJ77" s="16"/>
      <c r="GMK77" s="15"/>
      <c r="GML77" s="16"/>
      <c r="GMM77" s="15"/>
      <c r="GMN77" s="16"/>
      <c r="GMO77" s="15"/>
      <c r="GMP77" s="16"/>
      <c r="GMQ77" s="15"/>
      <c r="GMR77" s="16"/>
      <c r="GMS77" s="15"/>
      <c r="GMT77" s="16"/>
      <c r="GMU77" s="15"/>
      <c r="GMV77" s="16"/>
      <c r="GMW77" s="15"/>
      <c r="GMX77" s="16"/>
      <c r="GMY77" s="15"/>
      <c r="GMZ77" s="16"/>
      <c r="GNA77" s="15"/>
      <c r="GNB77" s="16"/>
      <c r="GNC77" s="15"/>
      <c r="GND77" s="16"/>
      <c r="GNE77" s="15"/>
      <c r="GNF77" s="16"/>
      <c r="GNG77" s="15"/>
      <c r="GNH77" s="16"/>
      <c r="GNI77" s="15"/>
      <c r="GNJ77" s="16"/>
      <c r="GNK77" s="15"/>
      <c r="GNL77" s="16"/>
      <c r="GNM77" s="15"/>
      <c r="GNN77" s="16"/>
      <c r="GNO77" s="15"/>
      <c r="GNP77" s="16"/>
      <c r="GNQ77" s="15"/>
      <c r="GNR77" s="16"/>
      <c r="GNS77" s="15"/>
      <c r="GNT77" s="16"/>
      <c r="GNU77" s="15"/>
      <c r="GNV77" s="16"/>
      <c r="GNW77" s="15"/>
      <c r="GNX77" s="16"/>
      <c r="GNY77" s="15"/>
      <c r="GNZ77" s="16"/>
      <c r="GOA77" s="15"/>
      <c r="GOB77" s="16"/>
      <c r="GOC77" s="15"/>
      <c r="GOD77" s="16"/>
      <c r="GOE77" s="15"/>
      <c r="GOF77" s="16"/>
      <c r="GOG77" s="15"/>
      <c r="GOH77" s="16"/>
      <c r="GOI77" s="15"/>
      <c r="GOJ77" s="16"/>
      <c r="GOK77" s="15"/>
      <c r="GOL77" s="16"/>
      <c r="GOM77" s="15"/>
      <c r="GON77" s="16"/>
      <c r="GOO77" s="15"/>
      <c r="GOP77" s="16"/>
      <c r="GOQ77" s="15"/>
      <c r="GOR77" s="16"/>
      <c r="GOS77" s="15"/>
      <c r="GOT77" s="16"/>
      <c r="GOU77" s="15"/>
      <c r="GOV77" s="16"/>
      <c r="GOW77" s="15"/>
      <c r="GOX77" s="16"/>
      <c r="GOY77" s="15"/>
      <c r="GOZ77" s="16"/>
      <c r="GPA77" s="15"/>
      <c r="GPB77" s="16"/>
      <c r="GPC77" s="15"/>
      <c r="GPD77" s="16"/>
      <c r="GPE77" s="15"/>
      <c r="GPF77" s="16"/>
      <c r="GPG77" s="15"/>
      <c r="GPH77" s="16"/>
      <c r="GPI77" s="15"/>
      <c r="GPJ77" s="16"/>
      <c r="GPK77" s="15"/>
      <c r="GPL77" s="16"/>
      <c r="GPM77" s="15"/>
      <c r="GPN77" s="16"/>
      <c r="GPO77" s="15"/>
      <c r="GPP77" s="16"/>
      <c r="GPQ77" s="15"/>
      <c r="GPR77" s="16"/>
      <c r="GPS77" s="15"/>
      <c r="GPT77" s="16"/>
      <c r="GPU77" s="15"/>
      <c r="GPV77" s="16"/>
      <c r="GPW77" s="15"/>
      <c r="GPX77" s="16"/>
      <c r="GPY77" s="15"/>
      <c r="GPZ77" s="16"/>
      <c r="GQA77" s="15"/>
      <c r="GQB77" s="16"/>
      <c r="GQC77" s="15"/>
      <c r="GQD77" s="16"/>
      <c r="GQE77" s="15"/>
      <c r="GQF77" s="16"/>
      <c r="GQG77" s="15"/>
      <c r="GQH77" s="16"/>
      <c r="GQI77" s="15"/>
      <c r="GQJ77" s="16"/>
      <c r="GQK77" s="15"/>
      <c r="GQL77" s="16"/>
      <c r="GQM77" s="15"/>
      <c r="GQN77" s="16"/>
      <c r="GQO77" s="15"/>
      <c r="GQP77" s="16"/>
      <c r="GQQ77" s="15"/>
      <c r="GQR77" s="16"/>
      <c r="GQS77" s="15"/>
      <c r="GQT77" s="16"/>
      <c r="GQU77" s="15"/>
      <c r="GQV77" s="16"/>
      <c r="GQW77" s="15"/>
      <c r="GQX77" s="16"/>
      <c r="GQY77" s="15"/>
      <c r="GQZ77" s="16"/>
      <c r="GRA77" s="15"/>
      <c r="GRB77" s="16"/>
      <c r="GRC77" s="15"/>
      <c r="GRD77" s="16"/>
      <c r="GRE77" s="15"/>
      <c r="GRF77" s="16"/>
      <c r="GRG77" s="15"/>
      <c r="GRH77" s="16"/>
      <c r="GRI77" s="15"/>
      <c r="GRJ77" s="16"/>
      <c r="GRK77" s="15"/>
      <c r="GRL77" s="16"/>
      <c r="GRM77" s="15"/>
      <c r="GRN77" s="16"/>
      <c r="GRO77" s="15"/>
      <c r="GRP77" s="16"/>
      <c r="GRQ77" s="15"/>
      <c r="GRR77" s="16"/>
      <c r="GRS77" s="15"/>
      <c r="GRT77" s="16"/>
      <c r="GRU77" s="15"/>
      <c r="GRV77" s="16"/>
      <c r="GRW77" s="15"/>
      <c r="GRX77" s="16"/>
      <c r="GRY77" s="15"/>
      <c r="GRZ77" s="16"/>
      <c r="GSA77" s="15"/>
      <c r="GSB77" s="16"/>
      <c r="GSC77" s="15"/>
      <c r="GSD77" s="16"/>
      <c r="GSE77" s="15"/>
      <c r="GSF77" s="16"/>
      <c r="GSG77" s="15"/>
      <c r="GSH77" s="16"/>
      <c r="GSI77" s="15"/>
      <c r="GSJ77" s="16"/>
      <c r="GSK77" s="15"/>
      <c r="GSL77" s="16"/>
      <c r="GSM77" s="15"/>
      <c r="GSN77" s="16"/>
      <c r="GSO77" s="15"/>
      <c r="GSP77" s="16"/>
      <c r="GSQ77" s="15"/>
      <c r="GSR77" s="16"/>
      <c r="GSS77" s="15"/>
      <c r="GST77" s="16"/>
      <c r="GSU77" s="15"/>
      <c r="GSV77" s="16"/>
      <c r="GSW77" s="15"/>
      <c r="GSX77" s="16"/>
      <c r="GSY77" s="15"/>
      <c r="GSZ77" s="16"/>
      <c r="GTA77" s="15"/>
      <c r="GTB77" s="16"/>
      <c r="GTC77" s="15"/>
      <c r="GTD77" s="16"/>
      <c r="GTE77" s="15"/>
      <c r="GTF77" s="16"/>
      <c r="GTG77" s="15"/>
      <c r="GTH77" s="16"/>
      <c r="GTI77" s="15"/>
      <c r="GTJ77" s="16"/>
      <c r="GTK77" s="15"/>
      <c r="GTL77" s="16"/>
      <c r="GTM77" s="15"/>
      <c r="GTN77" s="16"/>
      <c r="GTO77" s="15"/>
      <c r="GTP77" s="16"/>
      <c r="GTQ77" s="15"/>
      <c r="GTR77" s="16"/>
      <c r="GTS77" s="15"/>
      <c r="GTT77" s="16"/>
      <c r="GTU77" s="15"/>
      <c r="GTV77" s="16"/>
      <c r="GTW77" s="15"/>
      <c r="GTX77" s="16"/>
      <c r="GTY77" s="15"/>
      <c r="GTZ77" s="16"/>
      <c r="GUA77" s="15"/>
      <c r="GUB77" s="16"/>
      <c r="GUC77" s="15"/>
      <c r="GUD77" s="16"/>
      <c r="GUE77" s="15"/>
      <c r="GUF77" s="16"/>
      <c r="GUG77" s="15"/>
      <c r="GUH77" s="16"/>
      <c r="GUI77" s="15"/>
      <c r="GUJ77" s="16"/>
      <c r="GUK77" s="15"/>
      <c r="GUL77" s="16"/>
      <c r="GUM77" s="15"/>
      <c r="GUN77" s="16"/>
      <c r="GUO77" s="15"/>
      <c r="GUP77" s="16"/>
      <c r="GUQ77" s="15"/>
      <c r="GUR77" s="16"/>
      <c r="GUS77" s="15"/>
      <c r="GUT77" s="16"/>
      <c r="GUU77" s="15"/>
      <c r="GUV77" s="16"/>
      <c r="GUW77" s="15"/>
      <c r="GUX77" s="16"/>
      <c r="GUY77" s="15"/>
      <c r="GUZ77" s="16"/>
      <c r="GVA77" s="15"/>
      <c r="GVB77" s="16"/>
      <c r="GVC77" s="15"/>
      <c r="GVD77" s="16"/>
      <c r="GVE77" s="15"/>
      <c r="GVF77" s="16"/>
      <c r="GVG77" s="15"/>
      <c r="GVH77" s="16"/>
      <c r="GVI77" s="15"/>
      <c r="GVJ77" s="16"/>
      <c r="GVK77" s="15"/>
      <c r="GVL77" s="16"/>
      <c r="GVM77" s="15"/>
      <c r="GVN77" s="16"/>
      <c r="GVO77" s="15"/>
      <c r="GVP77" s="16"/>
      <c r="GVQ77" s="15"/>
      <c r="GVR77" s="16"/>
      <c r="GVS77" s="15"/>
      <c r="GVT77" s="16"/>
      <c r="GVU77" s="15"/>
      <c r="GVV77" s="16"/>
      <c r="GVW77" s="15"/>
      <c r="GVX77" s="16"/>
      <c r="GVY77" s="15"/>
      <c r="GVZ77" s="16"/>
      <c r="GWA77" s="15"/>
      <c r="GWB77" s="16"/>
      <c r="GWC77" s="15"/>
      <c r="GWD77" s="16"/>
      <c r="GWE77" s="15"/>
      <c r="GWF77" s="16"/>
      <c r="GWG77" s="15"/>
      <c r="GWH77" s="16"/>
      <c r="GWI77" s="15"/>
      <c r="GWJ77" s="16"/>
      <c r="GWK77" s="15"/>
      <c r="GWL77" s="16"/>
      <c r="GWM77" s="15"/>
      <c r="GWN77" s="16"/>
      <c r="GWO77" s="15"/>
      <c r="GWP77" s="16"/>
      <c r="GWQ77" s="15"/>
      <c r="GWR77" s="16"/>
      <c r="GWS77" s="15"/>
      <c r="GWT77" s="16"/>
      <c r="GWU77" s="15"/>
      <c r="GWV77" s="16"/>
      <c r="GWW77" s="15"/>
      <c r="GWX77" s="16"/>
      <c r="GWY77" s="15"/>
      <c r="GWZ77" s="16"/>
      <c r="GXA77" s="15"/>
      <c r="GXB77" s="16"/>
      <c r="GXC77" s="15"/>
      <c r="GXD77" s="16"/>
      <c r="GXE77" s="15"/>
      <c r="GXF77" s="16"/>
      <c r="GXG77" s="15"/>
      <c r="GXH77" s="16"/>
      <c r="GXI77" s="15"/>
      <c r="GXJ77" s="16"/>
      <c r="GXK77" s="15"/>
      <c r="GXL77" s="16"/>
      <c r="GXM77" s="15"/>
      <c r="GXN77" s="16"/>
      <c r="GXO77" s="15"/>
      <c r="GXP77" s="16"/>
      <c r="GXQ77" s="15"/>
      <c r="GXR77" s="16"/>
      <c r="GXS77" s="15"/>
      <c r="GXT77" s="16"/>
      <c r="GXU77" s="15"/>
      <c r="GXV77" s="16"/>
      <c r="GXW77" s="15"/>
      <c r="GXX77" s="16"/>
      <c r="GXY77" s="15"/>
      <c r="GXZ77" s="16"/>
      <c r="GYA77" s="15"/>
      <c r="GYB77" s="16"/>
      <c r="GYC77" s="15"/>
      <c r="GYD77" s="16"/>
      <c r="GYE77" s="15"/>
      <c r="GYF77" s="16"/>
      <c r="GYG77" s="15"/>
      <c r="GYH77" s="16"/>
      <c r="GYI77" s="15"/>
      <c r="GYJ77" s="16"/>
      <c r="GYK77" s="15"/>
      <c r="GYL77" s="16"/>
      <c r="GYM77" s="15"/>
      <c r="GYN77" s="16"/>
      <c r="GYO77" s="15"/>
      <c r="GYP77" s="16"/>
      <c r="GYQ77" s="15"/>
      <c r="GYR77" s="16"/>
      <c r="GYS77" s="15"/>
      <c r="GYT77" s="16"/>
      <c r="GYU77" s="15"/>
      <c r="GYV77" s="16"/>
      <c r="GYW77" s="15"/>
      <c r="GYX77" s="16"/>
      <c r="GYY77" s="15"/>
      <c r="GYZ77" s="16"/>
      <c r="GZA77" s="15"/>
      <c r="GZB77" s="16"/>
      <c r="GZC77" s="15"/>
      <c r="GZD77" s="16"/>
      <c r="GZE77" s="15"/>
      <c r="GZF77" s="16"/>
      <c r="GZG77" s="15"/>
      <c r="GZH77" s="16"/>
      <c r="GZI77" s="15"/>
      <c r="GZJ77" s="16"/>
      <c r="GZK77" s="15"/>
      <c r="GZL77" s="16"/>
      <c r="GZM77" s="15"/>
      <c r="GZN77" s="16"/>
      <c r="GZO77" s="15"/>
      <c r="GZP77" s="16"/>
      <c r="GZQ77" s="15"/>
      <c r="GZR77" s="16"/>
      <c r="GZS77" s="15"/>
      <c r="GZT77" s="16"/>
      <c r="GZU77" s="15"/>
      <c r="GZV77" s="16"/>
      <c r="GZW77" s="15"/>
      <c r="GZX77" s="16"/>
      <c r="GZY77" s="15"/>
      <c r="GZZ77" s="16"/>
      <c r="HAA77" s="15"/>
      <c r="HAB77" s="16"/>
      <c r="HAC77" s="15"/>
      <c r="HAD77" s="16"/>
      <c r="HAE77" s="15"/>
      <c r="HAF77" s="16"/>
      <c r="HAG77" s="15"/>
      <c r="HAH77" s="16"/>
      <c r="HAI77" s="15"/>
      <c r="HAJ77" s="16"/>
      <c r="HAK77" s="15"/>
      <c r="HAL77" s="16"/>
      <c r="HAM77" s="15"/>
      <c r="HAN77" s="16"/>
      <c r="HAO77" s="15"/>
      <c r="HAP77" s="16"/>
      <c r="HAQ77" s="15"/>
      <c r="HAR77" s="16"/>
      <c r="HAS77" s="15"/>
      <c r="HAT77" s="16"/>
      <c r="HAU77" s="15"/>
      <c r="HAV77" s="16"/>
      <c r="HAW77" s="15"/>
      <c r="HAX77" s="16"/>
      <c r="HAY77" s="15"/>
      <c r="HAZ77" s="16"/>
      <c r="HBA77" s="15"/>
      <c r="HBB77" s="16"/>
      <c r="HBC77" s="15"/>
      <c r="HBD77" s="16"/>
      <c r="HBE77" s="15"/>
      <c r="HBF77" s="16"/>
      <c r="HBG77" s="15"/>
      <c r="HBH77" s="16"/>
      <c r="HBI77" s="15"/>
      <c r="HBJ77" s="16"/>
      <c r="HBK77" s="15"/>
      <c r="HBL77" s="16"/>
      <c r="HBM77" s="15"/>
      <c r="HBN77" s="16"/>
      <c r="HBO77" s="15"/>
      <c r="HBP77" s="16"/>
      <c r="HBQ77" s="15"/>
      <c r="HBR77" s="16"/>
      <c r="HBS77" s="15"/>
      <c r="HBT77" s="16"/>
      <c r="HBU77" s="15"/>
      <c r="HBV77" s="16"/>
      <c r="HBW77" s="15"/>
      <c r="HBX77" s="16"/>
      <c r="HBY77" s="15"/>
      <c r="HBZ77" s="16"/>
      <c r="HCA77" s="15"/>
      <c r="HCB77" s="16"/>
      <c r="HCC77" s="15"/>
      <c r="HCD77" s="16"/>
      <c r="HCE77" s="15"/>
      <c r="HCF77" s="16"/>
      <c r="HCG77" s="15"/>
      <c r="HCH77" s="16"/>
      <c r="HCI77" s="15"/>
      <c r="HCJ77" s="16"/>
      <c r="HCK77" s="15"/>
      <c r="HCL77" s="16"/>
      <c r="HCM77" s="15"/>
      <c r="HCN77" s="16"/>
      <c r="HCO77" s="15"/>
      <c r="HCP77" s="16"/>
      <c r="HCQ77" s="15"/>
      <c r="HCR77" s="16"/>
      <c r="HCS77" s="15"/>
      <c r="HCT77" s="16"/>
      <c r="HCU77" s="15"/>
      <c r="HCV77" s="16"/>
      <c r="HCW77" s="15"/>
      <c r="HCX77" s="16"/>
      <c r="HCY77" s="15"/>
      <c r="HCZ77" s="16"/>
      <c r="HDA77" s="15"/>
      <c r="HDB77" s="16"/>
      <c r="HDC77" s="15"/>
      <c r="HDD77" s="16"/>
      <c r="HDE77" s="15"/>
      <c r="HDF77" s="16"/>
      <c r="HDG77" s="15"/>
      <c r="HDH77" s="16"/>
      <c r="HDI77" s="15"/>
      <c r="HDJ77" s="16"/>
      <c r="HDK77" s="15"/>
      <c r="HDL77" s="16"/>
      <c r="HDM77" s="15"/>
      <c r="HDN77" s="16"/>
      <c r="HDO77" s="15"/>
      <c r="HDP77" s="16"/>
      <c r="HDQ77" s="15"/>
      <c r="HDR77" s="16"/>
      <c r="HDS77" s="15"/>
      <c r="HDT77" s="16"/>
      <c r="HDU77" s="15"/>
      <c r="HDV77" s="16"/>
      <c r="HDW77" s="15"/>
      <c r="HDX77" s="16"/>
      <c r="HDY77" s="15"/>
      <c r="HDZ77" s="16"/>
      <c r="HEA77" s="15"/>
      <c r="HEB77" s="16"/>
      <c r="HEC77" s="15"/>
      <c r="HED77" s="16"/>
      <c r="HEE77" s="15"/>
      <c r="HEF77" s="16"/>
      <c r="HEG77" s="15"/>
      <c r="HEH77" s="16"/>
      <c r="HEI77" s="15"/>
      <c r="HEJ77" s="16"/>
      <c r="HEK77" s="15"/>
      <c r="HEL77" s="16"/>
      <c r="HEM77" s="15"/>
      <c r="HEN77" s="16"/>
      <c r="HEO77" s="15"/>
      <c r="HEP77" s="16"/>
      <c r="HEQ77" s="15"/>
      <c r="HER77" s="16"/>
      <c r="HES77" s="15"/>
      <c r="HET77" s="16"/>
      <c r="HEU77" s="15"/>
      <c r="HEV77" s="16"/>
      <c r="HEW77" s="15"/>
      <c r="HEX77" s="16"/>
      <c r="HEY77" s="15"/>
      <c r="HEZ77" s="16"/>
      <c r="HFA77" s="15"/>
      <c r="HFB77" s="16"/>
      <c r="HFC77" s="15"/>
      <c r="HFD77" s="16"/>
      <c r="HFE77" s="15"/>
      <c r="HFF77" s="16"/>
      <c r="HFG77" s="15"/>
      <c r="HFH77" s="16"/>
      <c r="HFI77" s="15"/>
      <c r="HFJ77" s="16"/>
      <c r="HFK77" s="15"/>
      <c r="HFL77" s="16"/>
      <c r="HFM77" s="15"/>
      <c r="HFN77" s="16"/>
      <c r="HFO77" s="15"/>
      <c r="HFP77" s="16"/>
      <c r="HFQ77" s="15"/>
      <c r="HFR77" s="16"/>
      <c r="HFS77" s="15"/>
      <c r="HFT77" s="16"/>
      <c r="HFU77" s="15"/>
      <c r="HFV77" s="16"/>
      <c r="HFW77" s="15"/>
      <c r="HFX77" s="16"/>
      <c r="HFY77" s="15"/>
      <c r="HFZ77" s="16"/>
      <c r="HGA77" s="15"/>
      <c r="HGB77" s="16"/>
      <c r="HGC77" s="15"/>
      <c r="HGD77" s="16"/>
      <c r="HGE77" s="15"/>
      <c r="HGF77" s="16"/>
      <c r="HGG77" s="15"/>
      <c r="HGH77" s="16"/>
      <c r="HGI77" s="15"/>
      <c r="HGJ77" s="16"/>
      <c r="HGK77" s="15"/>
      <c r="HGL77" s="16"/>
      <c r="HGM77" s="15"/>
      <c r="HGN77" s="16"/>
      <c r="HGO77" s="15"/>
      <c r="HGP77" s="16"/>
      <c r="HGQ77" s="15"/>
      <c r="HGR77" s="16"/>
      <c r="HGS77" s="15"/>
      <c r="HGT77" s="16"/>
      <c r="HGU77" s="15"/>
      <c r="HGV77" s="16"/>
      <c r="HGW77" s="15"/>
      <c r="HGX77" s="16"/>
      <c r="HGY77" s="15"/>
      <c r="HGZ77" s="16"/>
      <c r="HHA77" s="15"/>
      <c r="HHB77" s="16"/>
      <c r="HHC77" s="15"/>
      <c r="HHD77" s="16"/>
      <c r="HHE77" s="15"/>
      <c r="HHF77" s="16"/>
      <c r="HHG77" s="15"/>
      <c r="HHH77" s="16"/>
      <c r="HHI77" s="15"/>
      <c r="HHJ77" s="16"/>
      <c r="HHK77" s="15"/>
      <c r="HHL77" s="16"/>
      <c r="HHM77" s="15"/>
      <c r="HHN77" s="16"/>
      <c r="HHO77" s="15"/>
      <c r="HHP77" s="16"/>
      <c r="HHQ77" s="15"/>
      <c r="HHR77" s="16"/>
      <c r="HHS77" s="15"/>
      <c r="HHT77" s="16"/>
      <c r="HHU77" s="15"/>
      <c r="HHV77" s="16"/>
      <c r="HHW77" s="15"/>
      <c r="HHX77" s="16"/>
      <c r="HHY77" s="15"/>
      <c r="HHZ77" s="16"/>
      <c r="HIA77" s="15"/>
      <c r="HIB77" s="16"/>
      <c r="HIC77" s="15"/>
      <c r="HID77" s="16"/>
      <c r="HIE77" s="15"/>
      <c r="HIF77" s="16"/>
      <c r="HIG77" s="15"/>
      <c r="HIH77" s="16"/>
      <c r="HII77" s="15"/>
      <c r="HIJ77" s="16"/>
      <c r="HIK77" s="15"/>
      <c r="HIL77" s="16"/>
      <c r="HIM77" s="15"/>
      <c r="HIN77" s="16"/>
      <c r="HIO77" s="15"/>
      <c r="HIP77" s="16"/>
      <c r="HIQ77" s="15"/>
      <c r="HIR77" s="16"/>
      <c r="HIS77" s="15"/>
      <c r="HIT77" s="16"/>
      <c r="HIU77" s="15"/>
      <c r="HIV77" s="16"/>
      <c r="HIW77" s="15"/>
      <c r="HIX77" s="16"/>
      <c r="HIY77" s="15"/>
      <c r="HIZ77" s="16"/>
      <c r="HJA77" s="15"/>
      <c r="HJB77" s="16"/>
      <c r="HJC77" s="15"/>
      <c r="HJD77" s="16"/>
      <c r="HJE77" s="15"/>
      <c r="HJF77" s="16"/>
      <c r="HJG77" s="15"/>
      <c r="HJH77" s="16"/>
      <c r="HJI77" s="15"/>
      <c r="HJJ77" s="16"/>
      <c r="HJK77" s="15"/>
      <c r="HJL77" s="16"/>
      <c r="HJM77" s="15"/>
      <c r="HJN77" s="16"/>
      <c r="HJO77" s="15"/>
      <c r="HJP77" s="16"/>
      <c r="HJQ77" s="15"/>
      <c r="HJR77" s="16"/>
      <c r="HJS77" s="15"/>
      <c r="HJT77" s="16"/>
      <c r="HJU77" s="15"/>
      <c r="HJV77" s="16"/>
      <c r="HJW77" s="15"/>
      <c r="HJX77" s="16"/>
      <c r="HJY77" s="15"/>
      <c r="HJZ77" s="16"/>
      <c r="HKA77" s="15"/>
      <c r="HKB77" s="16"/>
      <c r="HKC77" s="15"/>
      <c r="HKD77" s="16"/>
      <c r="HKE77" s="15"/>
      <c r="HKF77" s="16"/>
      <c r="HKG77" s="15"/>
      <c r="HKH77" s="16"/>
      <c r="HKI77" s="15"/>
      <c r="HKJ77" s="16"/>
      <c r="HKK77" s="15"/>
      <c r="HKL77" s="16"/>
      <c r="HKM77" s="15"/>
      <c r="HKN77" s="16"/>
      <c r="HKO77" s="15"/>
      <c r="HKP77" s="16"/>
      <c r="HKQ77" s="15"/>
      <c r="HKR77" s="16"/>
      <c r="HKS77" s="15"/>
      <c r="HKT77" s="16"/>
      <c r="HKU77" s="15"/>
      <c r="HKV77" s="16"/>
      <c r="HKW77" s="15"/>
      <c r="HKX77" s="16"/>
      <c r="HKY77" s="15"/>
      <c r="HKZ77" s="16"/>
      <c r="HLA77" s="15"/>
      <c r="HLB77" s="16"/>
      <c r="HLC77" s="15"/>
      <c r="HLD77" s="16"/>
      <c r="HLE77" s="15"/>
      <c r="HLF77" s="16"/>
      <c r="HLG77" s="15"/>
      <c r="HLH77" s="16"/>
      <c r="HLI77" s="15"/>
      <c r="HLJ77" s="16"/>
      <c r="HLK77" s="15"/>
      <c r="HLL77" s="16"/>
      <c r="HLM77" s="15"/>
      <c r="HLN77" s="16"/>
      <c r="HLO77" s="15"/>
      <c r="HLP77" s="16"/>
      <c r="HLQ77" s="15"/>
      <c r="HLR77" s="16"/>
      <c r="HLS77" s="15"/>
      <c r="HLT77" s="16"/>
      <c r="HLU77" s="15"/>
      <c r="HLV77" s="16"/>
      <c r="HLW77" s="15"/>
      <c r="HLX77" s="16"/>
      <c r="HLY77" s="15"/>
      <c r="HLZ77" s="16"/>
      <c r="HMA77" s="15"/>
      <c r="HMB77" s="16"/>
      <c r="HMC77" s="15"/>
      <c r="HMD77" s="16"/>
      <c r="HME77" s="15"/>
      <c r="HMF77" s="16"/>
      <c r="HMG77" s="15"/>
      <c r="HMH77" s="16"/>
      <c r="HMI77" s="15"/>
      <c r="HMJ77" s="16"/>
      <c r="HMK77" s="15"/>
      <c r="HML77" s="16"/>
      <c r="HMM77" s="15"/>
      <c r="HMN77" s="16"/>
      <c r="HMO77" s="15"/>
      <c r="HMP77" s="16"/>
      <c r="HMQ77" s="15"/>
      <c r="HMR77" s="16"/>
      <c r="HMS77" s="15"/>
      <c r="HMT77" s="16"/>
      <c r="HMU77" s="15"/>
      <c r="HMV77" s="16"/>
      <c r="HMW77" s="15"/>
      <c r="HMX77" s="16"/>
      <c r="HMY77" s="15"/>
      <c r="HMZ77" s="16"/>
      <c r="HNA77" s="15"/>
      <c r="HNB77" s="16"/>
      <c r="HNC77" s="15"/>
      <c r="HND77" s="16"/>
      <c r="HNE77" s="15"/>
      <c r="HNF77" s="16"/>
      <c r="HNG77" s="15"/>
      <c r="HNH77" s="16"/>
      <c r="HNI77" s="15"/>
      <c r="HNJ77" s="16"/>
      <c r="HNK77" s="15"/>
      <c r="HNL77" s="16"/>
      <c r="HNM77" s="15"/>
      <c r="HNN77" s="16"/>
      <c r="HNO77" s="15"/>
      <c r="HNP77" s="16"/>
      <c r="HNQ77" s="15"/>
      <c r="HNR77" s="16"/>
      <c r="HNS77" s="15"/>
      <c r="HNT77" s="16"/>
      <c r="HNU77" s="15"/>
      <c r="HNV77" s="16"/>
      <c r="HNW77" s="15"/>
      <c r="HNX77" s="16"/>
      <c r="HNY77" s="15"/>
      <c r="HNZ77" s="16"/>
      <c r="HOA77" s="15"/>
      <c r="HOB77" s="16"/>
      <c r="HOC77" s="15"/>
      <c r="HOD77" s="16"/>
      <c r="HOE77" s="15"/>
      <c r="HOF77" s="16"/>
      <c r="HOG77" s="15"/>
      <c r="HOH77" s="16"/>
      <c r="HOI77" s="15"/>
      <c r="HOJ77" s="16"/>
      <c r="HOK77" s="15"/>
      <c r="HOL77" s="16"/>
      <c r="HOM77" s="15"/>
      <c r="HON77" s="16"/>
      <c r="HOO77" s="15"/>
      <c r="HOP77" s="16"/>
      <c r="HOQ77" s="15"/>
      <c r="HOR77" s="16"/>
      <c r="HOS77" s="15"/>
      <c r="HOT77" s="16"/>
      <c r="HOU77" s="15"/>
      <c r="HOV77" s="16"/>
      <c r="HOW77" s="15"/>
      <c r="HOX77" s="16"/>
      <c r="HOY77" s="15"/>
      <c r="HOZ77" s="16"/>
      <c r="HPA77" s="15"/>
      <c r="HPB77" s="16"/>
      <c r="HPC77" s="15"/>
      <c r="HPD77" s="16"/>
      <c r="HPE77" s="15"/>
      <c r="HPF77" s="16"/>
      <c r="HPG77" s="15"/>
      <c r="HPH77" s="16"/>
      <c r="HPI77" s="15"/>
      <c r="HPJ77" s="16"/>
      <c r="HPK77" s="15"/>
      <c r="HPL77" s="16"/>
      <c r="HPM77" s="15"/>
      <c r="HPN77" s="16"/>
      <c r="HPO77" s="15"/>
      <c r="HPP77" s="16"/>
      <c r="HPQ77" s="15"/>
      <c r="HPR77" s="16"/>
      <c r="HPS77" s="15"/>
      <c r="HPT77" s="16"/>
      <c r="HPU77" s="15"/>
      <c r="HPV77" s="16"/>
      <c r="HPW77" s="15"/>
      <c r="HPX77" s="16"/>
      <c r="HPY77" s="15"/>
      <c r="HPZ77" s="16"/>
      <c r="HQA77" s="15"/>
      <c r="HQB77" s="16"/>
      <c r="HQC77" s="15"/>
      <c r="HQD77" s="16"/>
      <c r="HQE77" s="15"/>
      <c r="HQF77" s="16"/>
      <c r="HQG77" s="15"/>
      <c r="HQH77" s="16"/>
      <c r="HQI77" s="15"/>
      <c r="HQJ77" s="16"/>
      <c r="HQK77" s="15"/>
      <c r="HQL77" s="16"/>
      <c r="HQM77" s="15"/>
      <c r="HQN77" s="16"/>
      <c r="HQO77" s="15"/>
      <c r="HQP77" s="16"/>
      <c r="HQQ77" s="15"/>
      <c r="HQR77" s="16"/>
      <c r="HQS77" s="15"/>
      <c r="HQT77" s="16"/>
      <c r="HQU77" s="15"/>
      <c r="HQV77" s="16"/>
      <c r="HQW77" s="15"/>
      <c r="HQX77" s="16"/>
      <c r="HQY77" s="15"/>
      <c r="HQZ77" s="16"/>
      <c r="HRA77" s="15"/>
      <c r="HRB77" s="16"/>
      <c r="HRC77" s="15"/>
      <c r="HRD77" s="16"/>
      <c r="HRE77" s="15"/>
      <c r="HRF77" s="16"/>
      <c r="HRG77" s="15"/>
      <c r="HRH77" s="16"/>
      <c r="HRI77" s="15"/>
      <c r="HRJ77" s="16"/>
      <c r="HRK77" s="15"/>
      <c r="HRL77" s="16"/>
      <c r="HRM77" s="15"/>
      <c r="HRN77" s="16"/>
      <c r="HRO77" s="15"/>
      <c r="HRP77" s="16"/>
      <c r="HRQ77" s="15"/>
      <c r="HRR77" s="16"/>
      <c r="HRS77" s="15"/>
      <c r="HRT77" s="16"/>
      <c r="HRU77" s="15"/>
      <c r="HRV77" s="16"/>
      <c r="HRW77" s="15"/>
      <c r="HRX77" s="16"/>
      <c r="HRY77" s="15"/>
      <c r="HRZ77" s="16"/>
      <c r="HSA77" s="15"/>
      <c r="HSB77" s="16"/>
      <c r="HSC77" s="15"/>
      <c r="HSD77" s="16"/>
      <c r="HSE77" s="15"/>
      <c r="HSF77" s="16"/>
      <c r="HSG77" s="15"/>
      <c r="HSH77" s="16"/>
      <c r="HSI77" s="15"/>
      <c r="HSJ77" s="16"/>
      <c r="HSK77" s="15"/>
      <c r="HSL77" s="16"/>
      <c r="HSM77" s="15"/>
      <c r="HSN77" s="16"/>
      <c r="HSO77" s="15"/>
      <c r="HSP77" s="16"/>
      <c r="HSQ77" s="15"/>
      <c r="HSR77" s="16"/>
      <c r="HSS77" s="15"/>
      <c r="HST77" s="16"/>
      <c r="HSU77" s="15"/>
      <c r="HSV77" s="16"/>
      <c r="HSW77" s="15"/>
      <c r="HSX77" s="16"/>
      <c r="HSY77" s="15"/>
      <c r="HSZ77" s="16"/>
      <c r="HTA77" s="15"/>
      <c r="HTB77" s="16"/>
      <c r="HTC77" s="15"/>
      <c r="HTD77" s="16"/>
      <c r="HTE77" s="15"/>
      <c r="HTF77" s="16"/>
      <c r="HTG77" s="15"/>
      <c r="HTH77" s="16"/>
      <c r="HTI77" s="15"/>
      <c r="HTJ77" s="16"/>
      <c r="HTK77" s="15"/>
      <c r="HTL77" s="16"/>
      <c r="HTM77" s="15"/>
      <c r="HTN77" s="16"/>
      <c r="HTO77" s="15"/>
      <c r="HTP77" s="16"/>
      <c r="HTQ77" s="15"/>
      <c r="HTR77" s="16"/>
      <c r="HTS77" s="15"/>
      <c r="HTT77" s="16"/>
      <c r="HTU77" s="15"/>
      <c r="HTV77" s="16"/>
      <c r="HTW77" s="15"/>
      <c r="HTX77" s="16"/>
      <c r="HTY77" s="15"/>
      <c r="HTZ77" s="16"/>
      <c r="HUA77" s="15"/>
      <c r="HUB77" s="16"/>
      <c r="HUC77" s="15"/>
      <c r="HUD77" s="16"/>
      <c r="HUE77" s="15"/>
      <c r="HUF77" s="16"/>
      <c r="HUG77" s="15"/>
      <c r="HUH77" s="16"/>
      <c r="HUI77" s="15"/>
      <c r="HUJ77" s="16"/>
      <c r="HUK77" s="15"/>
      <c r="HUL77" s="16"/>
      <c r="HUM77" s="15"/>
      <c r="HUN77" s="16"/>
      <c r="HUO77" s="15"/>
      <c r="HUP77" s="16"/>
      <c r="HUQ77" s="15"/>
      <c r="HUR77" s="16"/>
      <c r="HUS77" s="15"/>
      <c r="HUT77" s="16"/>
      <c r="HUU77" s="15"/>
      <c r="HUV77" s="16"/>
      <c r="HUW77" s="15"/>
      <c r="HUX77" s="16"/>
      <c r="HUY77" s="15"/>
      <c r="HUZ77" s="16"/>
      <c r="HVA77" s="15"/>
      <c r="HVB77" s="16"/>
      <c r="HVC77" s="15"/>
      <c r="HVD77" s="16"/>
      <c r="HVE77" s="15"/>
      <c r="HVF77" s="16"/>
      <c r="HVG77" s="15"/>
      <c r="HVH77" s="16"/>
      <c r="HVI77" s="15"/>
      <c r="HVJ77" s="16"/>
      <c r="HVK77" s="15"/>
      <c r="HVL77" s="16"/>
      <c r="HVM77" s="15"/>
      <c r="HVN77" s="16"/>
      <c r="HVO77" s="15"/>
      <c r="HVP77" s="16"/>
      <c r="HVQ77" s="15"/>
      <c r="HVR77" s="16"/>
      <c r="HVS77" s="15"/>
      <c r="HVT77" s="16"/>
      <c r="HVU77" s="15"/>
      <c r="HVV77" s="16"/>
      <c r="HVW77" s="15"/>
      <c r="HVX77" s="16"/>
      <c r="HVY77" s="15"/>
      <c r="HVZ77" s="16"/>
      <c r="HWA77" s="15"/>
      <c r="HWB77" s="16"/>
      <c r="HWC77" s="15"/>
      <c r="HWD77" s="16"/>
      <c r="HWE77" s="15"/>
      <c r="HWF77" s="16"/>
      <c r="HWG77" s="15"/>
      <c r="HWH77" s="16"/>
      <c r="HWI77" s="15"/>
      <c r="HWJ77" s="16"/>
      <c r="HWK77" s="15"/>
      <c r="HWL77" s="16"/>
      <c r="HWM77" s="15"/>
      <c r="HWN77" s="16"/>
      <c r="HWO77" s="15"/>
      <c r="HWP77" s="16"/>
      <c r="HWQ77" s="15"/>
      <c r="HWR77" s="16"/>
      <c r="HWS77" s="15"/>
      <c r="HWT77" s="16"/>
      <c r="HWU77" s="15"/>
      <c r="HWV77" s="16"/>
      <c r="HWW77" s="15"/>
      <c r="HWX77" s="16"/>
      <c r="HWY77" s="15"/>
      <c r="HWZ77" s="16"/>
      <c r="HXA77" s="15"/>
      <c r="HXB77" s="16"/>
      <c r="HXC77" s="15"/>
      <c r="HXD77" s="16"/>
      <c r="HXE77" s="15"/>
      <c r="HXF77" s="16"/>
      <c r="HXG77" s="15"/>
      <c r="HXH77" s="16"/>
      <c r="HXI77" s="15"/>
      <c r="HXJ77" s="16"/>
      <c r="HXK77" s="15"/>
      <c r="HXL77" s="16"/>
      <c r="HXM77" s="15"/>
      <c r="HXN77" s="16"/>
      <c r="HXO77" s="15"/>
      <c r="HXP77" s="16"/>
      <c r="HXQ77" s="15"/>
      <c r="HXR77" s="16"/>
      <c r="HXS77" s="15"/>
      <c r="HXT77" s="16"/>
      <c r="HXU77" s="15"/>
      <c r="HXV77" s="16"/>
      <c r="HXW77" s="15"/>
      <c r="HXX77" s="16"/>
      <c r="HXY77" s="15"/>
      <c r="HXZ77" s="16"/>
      <c r="HYA77" s="15"/>
      <c r="HYB77" s="16"/>
      <c r="HYC77" s="15"/>
      <c r="HYD77" s="16"/>
      <c r="HYE77" s="15"/>
      <c r="HYF77" s="16"/>
      <c r="HYG77" s="15"/>
      <c r="HYH77" s="16"/>
      <c r="HYI77" s="15"/>
      <c r="HYJ77" s="16"/>
      <c r="HYK77" s="15"/>
      <c r="HYL77" s="16"/>
      <c r="HYM77" s="15"/>
      <c r="HYN77" s="16"/>
      <c r="HYO77" s="15"/>
      <c r="HYP77" s="16"/>
      <c r="HYQ77" s="15"/>
      <c r="HYR77" s="16"/>
      <c r="HYS77" s="15"/>
      <c r="HYT77" s="16"/>
      <c r="HYU77" s="15"/>
      <c r="HYV77" s="16"/>
      <c r="HYW77" s="15"/>
      <c r="HYX77" s="16"/>
      <c r="HYY77" s="15"/>
      <c r="HYZ77" s="16"/>
      <c r="HZA77" s="15"/>
      <c r="HZB77" s="16"/>
      <c r="HZC77" s="15"/>
      <c r="HZD77" s="16"/>
      <c r="HZE77" s="15"/>
      <c r="HZF77" s="16"/>
      <c r="HZG77" s="15"/>
      <c r="HZH77" s="16"/>
      <c r="HZI77" s="15"/>
      <c r="HZJ77" s="16"/>
      <c r="HZK77" s="15"/>
      <c r="HZL77" s="16"/>
      <c r="HZM77" s="15"/>
      <c r="HZN77" s="16"/>
      <c r="HZO77" s="15"/>
      <c r="HZP77" s="16"/>
      <c r="HZQ77" s="15"/>
      <c r="HZR77" s="16"/>
      <c r="HZS77" s="15"/>
      <c r="HZT77" s="16"/>
      <c r="HZU77" s="15"/>
      <c r="HZV77" s="16"/>
      <c r="HZW77" s="15"/>
      <c r="HZX77" s="16"/>
      <c r="HZY77" s="15"/>
      <c r="HZZ77" s="16"/>
      <c r="IAA77" s="15"/>
      <c r="IAB77" s="16"/>
      <c r="IAC77" s="15"/>
      <c r="IAD77" s="16"/>
      <c r="IAE77" s="15"/>
      <c r="IAF77" s="16"/>
      <c r="IAG77" s="15"/>
      <c r="IAH77" s="16"/>
      <c r="IAI77" s="15"/>
      <c r="IAJ77" s="16"/>
      <c r="IAK77" s="15"/>
      <c r="IAL77" s="16"/>
      <c r="IAM77" s="15"/>
      <c r="IAN77" s="16"/>
      <c r="IAO77" s="15"/>
      <c r="IAP77" s="16"/>
      <c r="IAQ77" s="15"/>
      <c r="IAR77" s="16"/>
      <c r="IAS77" s="15"/>
      <c r="IAT77" s="16"/>
      <c r="IAU77" s="15"/>
      <c r="IAV77" s="16"/>
      <c r="IAW77" s="15"/>
      <c r="IAX77" s="16"/>
      <c r="IAY77" s="15"/>
      <c r="IAZ77" s="16"/>
      <c r="IBA77" s="15"/>
      <c r="IBB77" s="16"/>
      <c r="IBC77" s="15"/>
      <c r="IBD77" s="16"/>
      <c r="IBE77" s="15"/>
      <c r="IBF77" s="16"/>
      <c r="IBG77" s="15"/>
      <c r="IBH77" s="16"/>
      <c r="IBI77" s="15"/>
      <c r="IBJ77" s="16"/>
      <c r="IBK77" s="15"/>
      <c r="IBL77" s="16"/>
      <c r="IBM77" s="15"/>
      <c r="IBN77" s="16"/>
      <c r="IBO77" s="15"/>
      <c r="IBP77" s="16"/>
      <c r="IBQ77" s="15"/>
      <c r="IBR77" s="16"/>
      <c r="IBS77" s="15"/>
      <c r="IBT77" s="16"/>
      <c r="IBU77" s="15"/>
      <c r="IBV77" s="16"/>
      <c r="IBW77" s="15"/>
      <c r="IBX77" s="16"/>
      <c r="IBY77" s="15"/>
      <c r="IBZ77" s="16"/>
      <c r="ICA77" s="15"/>
      <c r="ICB77" s="16"/>
      <c r="ICC77" s="15"/>
      <c r="ICD77" s="16"/>
      <c r="ICE77" s="15"/>
      <c r="ICF77" s="16"/>
      <c r="ICG77" s="15"/>
      <c r="ICH77" s="16"/>
      <c r="ICI77" s="15"/>
      <c r="ICJ77" s="16"/>
      <c r="ICK77" s="15"/>
      <c r="ICL77" s="16"/>
      <c r="ICM77" s="15"/>
      <c r="ICN77" s="16"/>
      <c r="ICO77" s="15"/>
      <c r="ICP77" s="16"/>
      <c r="ICQ77" s="15"/>
      <c r="ICR77" s="16"/>
      <c r="ICS77" s="15"/>
      <c r="ICT77" s="16"/>
      <c r="ICU77" s="15"/>
      <c r="ICV77" s="16"/>
      <c r="ICW77" s="15"/>
      <c r="ICX77" s="16"/>
      <c r="ICY77" s="15"/>
      <c r="ICZ77" s="16"/>
      <c r="IDA77" s="15"/>
      <c r="IDB77" s="16"/>
      <c r="IDC77" s="15"/>
      <c r="IDD77" s="16"/>
      <c r="IDE77" s="15"/>
      <c r="IDF77" s="16"/>
      <c r="IDG77" s="15"/>
      <c r="IDH77" s="16"/>
      <c r="IDI77" s="15"/>
      <c r="IDJ77" s="16"/>
      <c r="IDK77" s="15"/>
      <c r="IDL77" s="16"/>
      <c r="IDM77" s="15"/>
      <c r="IDN77" s="16"/>
      <c r="IDO77" s="15"/>
      <c r="IDP77" s="16"/>
      <c r="IDQ77" s="15"/>
      <c r="IDR77" s="16"/>
      <c r="IDS77" s="15"/>
      <c r="IDT77" s="16"/>
      <c r="IDU77" s="15"/>
      <c r="IDV77" s="16"/>
      <c r="IDW77" s="15"/>
      <c r="IDX77" s="16"/>
      <c r="IDY77" s="15"/>
      <c r="IDZ77" s="16"/>
      <c r="IEA77" s="15"/>
      <c r="IEB77" s="16"/>
      <c r="IEC77" s="15"/>
      <c r="IED77" s="16"/>
      <c r="IEE77" s="15"/>
      <c r="IEF77" s="16"/>
      <c r="IEG77" s="15"/>
      <c r="IEH77" s="16"/>
      <c r="IEI77" s="15"/>
      <c r="IEJ77" s="16"/>
      <c r="IEK77" s="15"/>
      <c r="IEL77" s="16"/>
      <c r="IEM77" s="15"/>
      <c r="IEN77" s="16"/>
      <c r="IEO77" s="15"/>
      <c r="IEP77" s="16"/>
      <c r="IEQ77" s="15"/>
      <c r="IER77" s="16"/>
      <c r="IES77" s="15"/>
      <c r="IET77" s="16"/>
      <c r="IEU77" s="15"/>
      <c r="IEV77" s="16"/>
      <c r="IEW77" s="15"/>
      <c r="IEX77" s="16"/>
      <c r="IEY77" s="15"/>
      <c r="IEZ77" s="16"/>
      <c r="IFA77" s="15"/>
      <c r="IFB77" s="16"/>
      <c r="IFC77" s="15"/>
      <c r="IFD77" s="16"/>
      <c r="IFE77" s="15"/>
      <c r="IFF77" s="16"/>
      <c r="IFG77" s="15"/>
      <c r="IFH77" s="16"/>
      <c r="IFI77" s="15"/>
      <c r="IFJ77" s="16"/>
      <c r="IFK77" s="15"/>
      <c r="IFL77" s="16"/>
      <c r="IFM77" s="15"/>
      <c r="IFN77" s="16"/>
      <c r="IFO77" s="15"/>
      <c r="IFP77" s="16"/>
      <c r="IFQ77" s="15"/>
      <c r="IFR77" s="16"/>
      <c r="IFS77" s="15"/>
      <c r="IFT77" s="16"/>
      <c r="IFU77" s="15"/>
      <c r="IFV77" s="16"/>
      <c r="IFW77" s="15"/>
      <c r="IFX77" s="16"/>
      <c r="IFY77" s="15"/>
      <c r="IFZ77" s="16"/>
      <c r="IGA77" s="15"/>
      <c r="IGB77" s="16"/>
      <c r="IGC77" s="15"/>
      <c r="IGD77" s="16"/>
      <c r="IGE77" s="15"/>
      <c r="IGF77" s="16"/>
      <c r="IGG77" s="15"/>
      <c r="IGH77" s="16"/>
      <c r="IGI77" s="15"/>
      <c r="IGJ77" s="16"/>
      <c r="IGK77" s="15"/>
      <c r="IGL77" s="16"/>
      <c r="IGM77" s="15"/>
      <c r="IGN77" s="16"/>
      <c r="IGO77" s="15"/>
      <c r="IGP77" s="16"/>
      <c r="IGQ77" s="15"/>
      <c r="IGR77" s="16"/>
      <c r="IGS77" s="15"/>
      <c r="IGT77" s="16"/>
      <c r="IGU77" s="15"/>
      <c r="IGV77" s="16"/>
      <c r="IGW77" s="15"/>
      <c r="IGX77" s="16"/>
      <c r="IGY77" s="15"/>
      <c r="IGZ77" s="16"/>
      <c r="IHA77" s="15"/>
      <c r="IHB77" s="16"/>
      <c r="IHC77" s="15"/>
      <c r="IHD77" s="16"/>
      <c r="IHE77" s="15"/>
      <c r="IHF77" s="16"/>
      <c r="IHG77" s="15"/>
      <c r="IHH77" s="16"/>
      <c r="IHI77" s="15"/>
      <c r="IHJ77" s="16"/>
      <c r="IHK77" s="15"/>
      <c r="IHL77" s="16"/>
      <c r="IHM77" s="15"/>
      <c r="IHN77" s="16"/>
      <c r="IHO77" s="15"/>
      <c r="IHP77" s="16"/>
      <c r="IHQ77" s="15"/>
      <c r="IHR77" s="16"/>
      <c r="IHS77" s="15"/>
      <c r="IHT77" s="16"/>
      <c r="IHU77" s="15"/>
      <c r="IHV77" s="16"/>
      <c r="IHW77" s="15"/>
      <c r="IHX77" s="16"/>
      <c r="IHY77" s="15"/>
      <c r="IHZ77" s="16"/>
      <c r="IIA77" s="15"/>
      <c r="IIB77" s="16"/>
      <c r="IIC77" s="15"/>
      <c r="IID77" s="16"/>
      <c r="IIE77" s="15"/>
      <c r="IIF77" s="16"/>
      <c r="IIG77" s="15"/>
      <c r="IIH77" s="16"/>
      <c r="III77" s="15"/>
      <c r="IIJ77" s="16"/>
      <c r="IIK77" s="15"/>
      <c r="IIL77" s="16"/>
      <c r="IIM77" s="15"/>
      <c r="IIN77" s="16"/>
      <c r="IIO77" s="15"/>
      <c r="IIP77" s="16"/>
      <c r="IIQ77" s="15"/>
      <c r="IIR77" s="16"/>
      <c r="IIS77" s="15"/>
      <c r="IIT77" s="16"/>
      <c r="IIU77" s="15"/>
      <c r="IIV77" s="16"/>
      <c r="IIW77" s="15"/>
      <c r="IIX77" s="16"/>
      <c r="IIY77" s="15"/>
      <c r="IIZ77" s="16"/>
      <c r="IJA77" s="15"/>
      <c r="IJB77" s="16"/>
      <c r="IJC77" s="15"/>
      <c r="IJD77" s="16"/>
      <c r="IJE77" s="15"/>
      <c r="IJF77" s="16"/>
      <c r="IJG77" s="15"/>
      <c r="IJH77" s="16"/>
      <c r="IJI77" s="15"/>
      <c r="IJJ77" s="16"/>
      <c r="IJK77" s="15"/>
      <c r="IJL77" s="16"/>
      <c r="IJM77" s="15"/>
      <c r="IJN77" s="16"/>
      <c r="IJO77" s="15"/>
      <c r="IJP77" s="16"/>
      <c r="IJQ77" s="15"/>
      <c r="IJR77" s="16"/>
      <c r="IJS77" s="15"/>
      <c r="IJT77" s="16"/>
      <c r="IJU77" s="15"/>
      <c r="IJV77" s="16"/>
      <c r="IJW77" s="15"/>
      <c r="IJX77" s="16"/>
      <c r="IJY77" s="15"/>
      <c r="IJZ77" s="16"/>
      <c r="IKA77" s="15"/>
      <c r="IKB77" s="16"/>
      <c r="IKC77" s="15"/>
      <c r="IKD77" s="16"/>
      <c r="IKE77" s="15"/>
      <c r="IKF77" s="16"/>
      <c r="IKG77" s="15"/>
      <c r="IKH77" s="16"/>
      <c r="IKI77" s="15"/>
      <c r="IKJ77" s="16"/>
      <c r="IKK77" s="15"/>
      <c r="IKL77" s="16"/>
      <c r="IKM77" s="15"/>
      <c r="IKN77" s="16"/>
      <c r="IKO77" s="15"/>
      <c r="IKP77" s="16"/>
      <c r="IKQ77" s="15"/>
      <c r="IKR77" s="16"/>
      <c r="IKS77" s="15"/>
      <c r="IKT77" s="16"/>
      <c r="IKU77" s="15"/>
      <c r="IKV77" s="16"/>
      <c r="IKW77" s="15"/>
      <c r="IKX77" s="16"/>
      <c r="IKY77" s="15"/>
      <c r="IKZ77" s="16"/>
      <c r="ILA77" s="15"/>
      <c r="ILB77" s="16"/>
      <c r="ILC77" s="15"/>
      <c r="ILD77" s="16"/>
      <c r="ILE77" s="15"/>
      <c r="ILF77" s="16"/>
      <c r="ILG77" s="15"/>
      <c r="ILH77" s="16"/>
      <c r="ILI77" s="15"/>
      <c r="ILJ77" s="16"/>
      <c r="ILK77" s="15"/>
      <c r="ILL77" s="16"/>
      <c r="ILM77" s="15"/>
      <c r="ILN77" s="16"/>
      <c r="ILO77" s="15"/>
      <c r="ILP77" s="16"/>
      <c r="ILQ77" s="15"/>
      <c r="ILR77" s="16"/>
      <c r="ILS77" s="15"/>
      <c r="ILT77" s="16"/>
      <c r="ILU77" s="15"/>
      <c r="ILV77" s="16"/>
      <c r="ILW77" s="15"/>
      <c r="ILX77" s="16"/>
      <c r="ILY77" s="15"/>
      <c r="ILZ77" s="16"/>
      <c r="IMA77" s="15"/>
      <c r="IMB77" s="16"/>
      <c r="IMC77" s="15"/>
      <c r="IMD77" s="16"/>
      <c r="IME77" s="15"/>
      <c r="IMF77" s="16"/>
      <c r="IMG77" s="15"/>
      <c r="IMH77" s="16"/>
      <c r="IMI77" s="15"/>
      <c r="IMJ77" s="16"/>
      <c r="IMK77" s="15"/>
      <c r="IML77" s="16"/>
      <c r="IMM77" s="15"/>
      <c r="IMN77" s="16"/>
      <c r="IMO77" s="15"/>
      <c r="IMP77" s="16"/>
      <c r="IMQ77" s="15"/>
      <c r="IMR77" s="16"/>
      <c r="IMS77" s="15"/>
      <c r="IMT77" s="16"/>
      <c r="IMU77" s="15"/>
      <c r="IMV77" s="16"/>
      <c r="IMW77" s="15"/>
      <c r="IMX77" s="16"/>
      <c r="IMY77" s="15"/>
      <c r="IMZ77" s="16"/>
      <c r="INA77" s="15"/>
      <c r="INB77" s="16"/>
      <c r="INC77" s="15"/>
      <c r="IND77" s="16"/>
      <c r="INE77" s="15"/>
      <c r="INF77" s="16"/>
      <c r="ING77" s="15"/>
      <c r="INH77" s="16"/>
      <c r="INI77" s="15"/>
      <c r="INJ77" s="16"/>
      <c r="INK77" s="15"/>
      <c r="INL77" s="16"/>
      <c r="INM77" s="15"/>
      <c r="INN77" s="16"/>
      <c r="INO77" s="15"/>
      <c r="INP77" s="16"/>
      <c r="INQ77" s="15"/>
      <c r="INR77" s="16"/>
      <c r="INS77" s="15"/>
      <c r="INT77" s="16"/>
      <c r="INU77" s="15"/>
      <c r="INV77" s="16"/>
      <c r="INW77" s="15"/>
      <c r="INX77" s="16"/>
      <c r="INY77" s="15"/>
      <c r="INZ77" s="16"/>
      <c r="IOA77" s="15"/>
      <c r="IOB77" s="16"/>
      <c r="IOC77" s="15"/>
      <c r="IOD77" s="16"/>
      <c r="IOE77" s="15"/>
      <c r="IOF77" s="16"/>
      <c r="IOG77" s="15"/>
      <c r="IOH77" s="16"/>
      <c r="IOI77" s="15"/>
      <c r="IOJ77" s="16"/>
      <c r="IOK77" s="15"/>
      <c r="IOL77" s="16"/>
      <c r="IOM77" s="15"/>
      <c r="ION77" s="16"/>
      <c r="IOO77" s="15"/>
      <c r="IOP77" s="16"/>
      <c r="IOQ77" s="15"/>
      <c r="IOR77" s="16"/>
      <c r="IOS77" s="15"/>
      <c r="IOT77" s="16"/>
      <c r="IOU77" s="15"/>
      <c r="IOV77" s="16"/>
      <c r="IOW77" s="15"/>
      <c r="IOX77" s="16"/>
      <c r="IOY77" s="15"/>
      <c r="IOZ77" s="16"/>
      <c r="IPA77" s="15"/>
      <c r="IPB77" s="16"/>
      <c r="IPC77" s="15"/>
      <c r="IPD77" s="16"/>
      <c r="IPE77" s="15"/>
      <c r="IPF77" s="16"/>
      <c r="IPG77" s="15"/>
      <c r="IPH77" s="16"/>
      <c r="IPI77" s="15"/>
      <c r="IPJ77" s="16"/>
      <c r="IPK77" s="15"/>
      <c r="IPL77" s="16"/>
      <c r="IPM77" s="15"/>
      <c r="IPN77" s="16"/>
      <c r="IPO77" s="15"/>
      <c r="IPP77" s="16"/>
      <c r="IPQ77" s="15"/>
      <c r="IPR77" s="16"/>
      <c r="IPS77" s="15"/>
      <c r="IPT77" s="16"/>
      <c r="IPU77" s="15"/>
      <c r="IPV77" s="16"/>
      <c r="IPW77" s="15"/>
      <c r="IPX77" s="16"/>
      <c r="IPY77" s="15"/>
      <c r="IPZ77" s="16"/>
      <c r="IQA77" s="15"/>
      <c r="IQB77" s="16"/>
      <c r="IQC77" s="15"/>
      <c r="IQD77" s="16"/>
      <c r="IQE77" s="15"/>
      <c r="IQF77" s="16"/>
      <c r="IQG77" s="15"/>
      <c r="IQH77" s="16"/>
      <c r="IQI77" s="15"/>
      <c r="IQJ77" s="16"/>
      <c r="IQK77" s="15"/>
      <c r="IQL77" s="16"/>
      <c r="IQM77" s="15"/>
      <c r="IQN77" s="16"/>
      <c r="IQO77" s="15"/>
      <c r="IQP77" s="16"/>
      <c r="IQQ77" s="15"/>
      <c r="IQR77" s="16"/>
      <c r="IQS77" s="15"/>
      <c r="IQT77" s="16"/>
      <c r="IQU77" s="15"/>
      <c r="IQV77" s="16"/>
      <c r="IQW77" s="15"/>
      <c r="IQX77" s="16"/>
      <c r="IQY77" s="15"/>
      <c r="IQZ77" s="16"/>
      <c r="IRA77" s="15"/>
      <c r="IRB77" s="16"/>
      <c r="IRC77" s="15"/>
      <c r="IRD77" s="16"/>
      <c r="IRE77" s="15"/>
      <c r="IRF77" s="16"/>
      <c r="IRG77" s="15"/>
      <c r="IRH77" s="16"/>
      <c r="IRI77" s="15"/>
      <c r="IRJ77" s="16"/>
      <c r="IRK77" s="15"/>
      <c r="IRL77" s="16"/>
      <c r="IRM77" s="15"/>
      <c r="IRN77" s="16"/>
      <c r="IRO77" s="15"/>
      <c r="IRP77" s="16"/>
      <c r="IRQ77" s="15"/>
      <c r="IRR77" s="16"/>
      <c r="IRS77" s="15"/>
      <c r="IRT77" s="16"/>
      <c r="IRU77" s="15"/>
      <c r="IRV77" s="16"/>
      <c r="IRW77" s="15"/>
      <c r="IRX77" s="16"/>
      <c r="IRY77" s="15"/>
      <c r="IRZ77" s="16"/>
      <c r="ISA77" s="15"/>
      <c r="ISB77" s="16"/>
      <c r="ISC77" s="15"/>
      <c r="ISD77" s="16"/>
      <c r="ISE77" s="15"/>
      <c r="ISF77" s="16"/>
      <c r="ISG77" s="15"/>
      <c r="ISH77" s="16"/>
      <c r="ISI77" s="15"/>
      <c r="ISJ77" s="16"/>
      <c r="ISK77" s="15"/>
      <c r="ISL77" s="16"/>
      <c r="ISM77" s="15"/>
      <c r="ISN77" s="16"/>
      <c r="ISO77" s="15"/>
      <c r="ISP77" s="16"/>
      <c r="ISQ77" s="15"/>
      <c r="ISR77" s="16"/>
      <c r="ISS77" s="15"/>
      <c r="IST77" s="16"/>
      <c r="ISU77" s="15"/>
      <c r="ISV77" s="16"/>
      <c r="ISW77" s="15"/>
      <c r="ISX77" s="16"/>
      <c r="ISY77" s="15"/>
      <c r="ISZ77" s="16"/>
      <c r="ITA77" s="15"/>
      <c r="ITB77" s="16"/>
      <c r="ITC77" s="15"/>
      <c r="ITD77" s="16"/>
      <c r="ITE77" s="15"/>
      <c r="ITF77" s="16"/>
      <c r="ITG77" s="15"/>
      <c r="ITH77" s="16"/>
      <c r="ITI77" s="15"/>
      <c r="ITJ77" s="16"/>
      <c r="ITK77" s="15"/>
      <c r="ITL77" s="16"/>
      <c r="ITM77" s="15"/>
      <c r="ITN77" s="16"/>
      <c r="ITO77" s="15"/>
      <c r="ITP77" s="16"/>
      <c r="ITQ77" s="15"/>
      <c r="ITR77" s="16"/>
      <c r="ITS77" s="15"/>
      <c r="ITT77" s="16"/>
      <c r="ITU77" s="15"/>
      <c r="ITV77" s="16"/>
      <c r="ITW77" s="15"/>
      <c r="ITX77" s="16"/>
      <c r="ITY77" s="15"/>
      <c r="ITZ77" s="16"/>
      <c r="IUA77" s="15"/>
      <c r="IUB77" s="16"/>
      <c r="IUC77" s="15"/>
      <c r="IUD77" s="16"/>
      <c r="IUE77" s="15"/>
      <c r="IUF77" s="16"/>
      <c r="IUG77" s="15"/>
      <c r="IUH77" s="16"/>
      <c r="IUI77" s="15"/>
      <c r="IUJ77" s="16"/>
      <c r="IUK77" s="15"/>
      <c r="IUL77" s="16"/>
      <c r="IUM77" s="15"/>
      <c r="IUN77" s="16"/>
      <c r="IUO77" s="15"/>
      <c r="IUP77" s="16"/>
      <c r="IUQ77" s="15"/>
      <c r="IUR77" s="16"/>
      <c r="IUS77" s="15"/>
      <c r="IUT77" s="16"/>
      <c r="IUU77" s="15"/>
      <c r="IUV77" s="16"/>
      <c r="IUW77" s="15"/>
      <c r="IUX77" s="16"/>
      <c r="IUY77" s="15"/>
      <c r="IUZ77" s="16"/>
      <c r="IVA77" s="15"/>
      <c r="IVB77" s="16"/>
      <c r="IVC77" s="15"/>
      <c r="IVD77" s="16"/>
      <c r="IVE77" s="15"/>
      <c r="IVF77" s="16"/>
      <c r="IVG77" s="15"/>
      <c r="IVH77" s="16"/>
      <c r="IVI77" s="15"/>
      <c r="IVJ77" s="16"/>
      <c r="IVK77" s="15"/>
      <c r="IVL77" s="16"/>
      <c r="IVM77" s="15"/>
      <c r="IVN77" s="16"/>
      <c r="IVO77" s="15"/>
      <c r="IVP77" s="16"/>
      <c r="IVQ77" s="15"/>
      <c r="IVR77" s="16"/>
      <c r="IVS77" s="15"/>
      <c r="IVT77" s="16"/>
      <c r="IVU77" s="15"/>
      <c r="IVV77" s="16"/>
      <c r="IVW77" s="15"/>
      <c r="IVX77" s="16"/>
      <c r="IVY77" s="15"/>
      <c r="IVZ77" s="16"/>
      <c r="IWA77" s="15"/>
      <c r="IWB77" s="16"/>
      <c r="IWC77" s="15"/>
      <c r="IWD77" s="16"/>
      <c r="IWE77" s="15"/>
      <c r="IWF77" s="16"/>
      <c r="IWG77" s="15"/>
      <c r="IWH77" s="16"/>
      <c r="IWI77" s="15"/>
      <c r="IWJ77" s="16"/>
      <c r="IWK77" s="15"/>
      <c r="IWL77" s="16"/>
      <c r="IWM77" s="15"/>
      <c r="IWN77" s="16"/>
      <c r="IWO77" s="15"/>
      <c r="IWP77" s="16"/>
      <c r="IWQ77" s="15"/>
      <c r="IWR77" s="16"/>
      <c r="IWS77" s="15"/>
      <c r="IWT77" s="16"/>
      <c r="IWU77" s="15"/>
      <c r="IWV77" s="16"/>
      <c r="IWW77" s="15"/>
      <c r="IWX77" s="16"/>
      <c r="IWY77" s="15"/>
      <c r="IWZ77" s="16"/>
      <c r="IXA77" s="15"/>
      <c r="IXB77" s="16"/>
      <c r="IXC77" s="15"/>
      <c r="IXD77" s="16"/>
      <c r="IXE77" s="15"/>
      <c r="IXF77" s="16"/>
      <c r="IXG77" s="15"/>
      <c r="IXH77" s="16"/>
      <c r="IXI77" s="15"/>
      <c r="IXJ77" s="16"/>
      <c r="IXK77" s="15"/>
      <c r="IXL77" s="16"/>
      <c r="IXM77" s="15"/>
      <c r="IXN77" s="16"/>
      <c r="IXO77" s="15"/>
      <c r="IXP77" s="16"/>
      <c r="IXQ77" s="15"/>
      <c r="IXR77" s="16"/>
      <c r="IXS77" s="15"/>
      <c r="IXT77" s="16"/>
      <c r="IXU77" s="15"/>
      <c r="IXV77" s="16"/>
      <c r="IXW77" s="15"/>
      <c r="IXX77" s="16"/>
      <c r="IXY77" s="15"/>
      <c r="IXZ77" s="16"/>
      <c r="IYA77" s="15"/>
      <c r="IYB77" s="16"/>
      <c r="IYC77" s="15"/>
      <c r="IYD77" s="16"/>
      <c r="IYE77" s="15"/>
      <c r="IYF77" s="16"/>
      <c r="IYG77" s="15"/>
      <c r="IYH77" s="16"/>
      <c r="IYI77" s="15"/>
      <c r="IYJ77" s="16"/>
      <c r="IYK77" s="15"/>
      <c r="IYL77" s="16"/>
      <c r="IYM77" s="15"/>
      <c r="IYN77" s="16"/>
      <c r="IYO77" s="15"/>
      <c r="IYP77" s="16"/>
      <c r="IYQ77" s="15"/>
      <c r="IYR77" s="16"/>
      <c r="IYS77" s="15"/>
      <c r="IYT77" s="16"/>
      <c r="IYU77" s="15"/>
      <c r="IYV77" s="16"/>
      <c r="IYW77" s="15"/>
      <c r="IYX77" s="16"/>
      <c r="IYY77" s="15"/>
      <c r="IYZ77" s="16"/>
      <c r="IZA77" s="15"/>
      <c r="IZB77" s="16"/>
      <c r="IZC77" s="15"/>
      <c r="IZD77" s="16"/>
      <c r="IZE77" s="15"/>
      <c r="IZF77" s="16"/>
      <c r="IZG77" s="15"/>
      <c r="IZH77" s="16"/>
      <c r="IZI77" s="15"/>
      <c r="IZJ77" s="16"/>
      <c r="IZK77" s="15"/>
      <c r="IZL77" s="16"/>
      <c r="IZM77" s="15"/>
      <c r="IZN77" s="16"/>
      <c r="IZO77" s="15"/>
      <c r="IZP77" s="16"/>
      <c r="IZQ77" s="15"/>
      <c r="IZR77" s="16"/>
      <c r="IZS77" s="15"/>
      <c r="IZT77" s="16"/>
      <c r="IZU77" s="15"/>
      <c r="IZV77" s="16"/>
      <c r="IZW77" s="15"/>
      <c r="IZX77" s="16"/>
      <c r="IZY77" s="15"/>
      <c r="IZZ77" s="16"/>
      <c r="JAA77" s="15"/>
      <c r="JAB77" s="16"/>
      <c r="JAC77" s="15"/>
      <c r="JAD77" s="16"/>
      <c r="JAE77" s="15"/>
      <c r="JAF77" s="16"/>
      <c r="JAG77" s="15"/>
      <c r="JAH77" s="16"/>
      <c r="JAI77" s="15"/>
      <c r="JAJ77" s="16"/>
      <c r="JAK77" s="15"/>
      <c r="JAL77" s="16"/>
      <c r="JAM77" s="15"/>
      <c r="JAN77" s="16"/>
      <c r="JAO77" s="15"/>
      <c r="JAP77" s="16"/>
      <c r="JAQ77" s="15"/>
      <c r="JAR77" s="16"/>
      <c r="JAS77" s="15"/>
      <c r="JAT77" s="16"/>
      <c r="JAU77" s="15"/>
      <c r="JAV77" s="16"/>
      <c r="JAW77" s="15"/>
      <c r="JAX77" s="16"/>
      <c r="JAY77" s="15"/>
      <c r="JAZ77" s="16"/>
      <c r="JBA77" s="15"/>
      <c r="JBB77" s="16"/>
      <c r="JBC77" s="15"/>
      <c r="JBD77" s="16"/>
      <c r="JBE77" s="15"/>
      <c r="JBF77" s="16"/>
      <c r="JBG77" s="15"/>
      <c r="JBH77" s="16"/>
      <c r="JBI77" s="15"/>
      <c r="JBJ77" s="16"/>
      <c r="JBK77" s="15"/>
      <c r="JBL77" s="16"/>
      <c r="JBM77" s="15"/>
      <c r="JBN77" s="16"/>
      <c r="JBO77" s="15"/>
      <c r="JBP77" s="16"/>
      <c r="JBQ77" s="15"/>
      <c r="JBR77" s="16"/>
      <c r="JBS77" s="15"/>
      <c r="JBT77" s="16"/>
      <c r="JBU77" s="15"/>
      <c r="JBV77" s="16"/>
      <c r="JBW77" s="15"/>
      <c r="JBX77" s="16"/>
      <c r="JBY77" s="15"/>
      <c r="JBZ77" s="16"/>
      <c r="JCA77" s="15"/>
      <c r="JCB77" s="16"/>
      <c r="JCC77" s="15"/>
      <c r="JCD77" s="16"/>
      <c r="JCE77" s="15"/>
      <c r="JCF77" s="16"/>
      <c r="JCG77" s="15"/>
      <c r="JCH77" s="16"/>
      <c r="JCI77" s="15"/>
      <c r="JCJ77" s="16"/>
      <c r="JCK77" s="15"/>
      <c r="JCL77" s="16"/>
      <c r="JCM77" s="15"/>
      <c r="JCN77" s="16"/>
      <c r="JCO77" s="15"/>
      <c r="JCP77" s="16"/>
      <c r="JCQ77" s="15"/>
      <c r="JCR77" s="16"/>
      <c r="JCS77" s="15"/>
      <c r="JCT77" s="16"/>
      <c r="JCU77" s="15"/>
      <c r="JCV77" s="16"/>
      <c r="JCW77" s="15"/>
      <c r="JCX77" s="16"/>
      <c r="JCY77" s="15"/>
      <c r="JCZ77" s="16"/>
      <c r="JDA77" s="15"/>
      <c r="JDB77" s="16"/>
      <c r="JDC77" s="15"/>
      <c r="JDD77" s="16"/>
      <c r="JDE77" s="15"/>
      <c r="JDF77" s="16"/>
      <c r="JDG77" s="15"/>
      <c r="JDH77" s="16"/>
      <c r="JDI77" s="15"/>
      <c r="JDJ77" s="16"/>
      <c r="JDK77" s="15"/>
      <c r="JDL77" s="16"/>
      <c r="JDM77" s="15"/>
      <c r="JDN77" s="16"/>
      <c r="JDO77" s="15"/>
      <c r="JDP77" s="16"/>
      <c r="JDQ77" s="15"/>
      <c r="JDR77" s="16"/>
      <c r="JDS77" s="15"/>
      <c r="JDT77" s="16"/>
      <c r="JDU77" s="15"/>
      <c r="JDV77" s="16"/>
      <c r="JDW77" s="15"/>
      <c r="JDX77" s="16"/>
      <c r="JDY77" s="15"/>
      <c r="JDZ77" s="16"/>
      <c r="JEA77" s="15"/>
      <c r="JEB77" s="16"/>
      <c r="JEC77" s="15"/>
      <c r="JED77" s="16"/>
      <c r="JEE77" s="15"/>
      <c r="JEF77" s="16"/>
      <c r="JEG77" s="15"/>
      <c r="JEH77" s="16"/>
      <c r="JEI77" s="15"/>
      <c r="JEJ77" s="16"/>
      <c r="JEK77" s="15"/>
      <c r="JEL77" s="16"/>
      <c r="JEM77" s="15"/>
      <c r="JEN77" s="16"/>
      <c r="JEO77" s="15"/>
      <c r="JEP77" s="16"/>
      <c r="JEQ77" s="15"/>
      <c r="JER77" s="16"/>
      <c r="JES77" s="15"/>
      <c r="JET77" s="16"/>
      <c r="JEU77" s="15"/>
      <c r="JEV77" s="16"/>
      <c r="JEW77" s="15"/>
      <c r="JEX77" s="16"/>
      <c r="JEY77" s="15"/>
      <c r="JEZ77" s="16"/>
      <c r="JFA77" s="15"/>
      <c r="JFB77" s="16"/>
      <c r="JFC77" s="15"/>
      <c r="JFD77" s="16"/>
      <c r="JFE77" s="15"/>
      <c r="JFF77" s="16"/>
      <c r="JFG77" s="15"/>
      <c r="JFH77" s="16"/>
      <c r="JFI77" s="15"/>
      <c r="JFJ77" s="16"/>
      <c r="JFK77" s="15"/>
      <c r="JFL77" s="16"/>
      <c r="JFM77" s="15"/>
      <c r="JFN77" s="16"/>
      <c r="JFO77" s="15"/>
      <c r="JFP77" s="16"/>
      <c r="JFQ77" s="15"/>
      <c r="JFR77" s="16"/>
      <c r="JFS77" s="15"/>
      <c r="JFT77" s="16"/>
      <c r="JFU77" s="15"/>
      <c r="JFV77" s="16"/>
      <c r="JFW77" s="15"/>
      <c r="JFX77" s="16"/>
      <c r="JFY77" s="15"/>
      <c r="JFZ77" s="16"/>
      <c r="JGA77" s="15"/>
      <c r="JGB77" s="16"/>
      <c r="JGC77" s="15"/>
      <c r="JGD77" s="16"/>
      <c r="JGE77" s="15"/>
      <c r="JGF77" s="16"/>
      <c r="JGG77" s="15"/>
      <c r="JGH77" s="16"/>
      <c r="JGI77" s="15"/>
      <c r="JGJ77" s="16"/>
      <c r="JGK77" s="15"/>
      <c r="JGL77" s="16"/>
      <c r="JGM77" s="15"/>
      <c r="JGN77" s="16"/>
      <c r="JGO77" s="15"/>
      <c r="JGP77" s="16"/>
      <c r="JGQ77" s="15"/>
      <c r="JGR77" s="16"/>
      <c r="JGS77" s="15"/>
      <c r="JGT77" s="16"/>
      <c r="JGU77" s="15"/>
      <c r="JGV77" s="16"/>
      <c r="JGW77" s="15"/>
      <c r="JGX77" s="16"/>
      <c r="JGY77" s="15"/>
      <c r="JGZ77" s="16"/>
      <c r="JHA77" s="15"/>
      <c r="JHB77" s="16"/>
      <c r="JHC77" s="15"/>
      <c r="JHD77" s="16"/>
      <c r="JHE77" s="15"/>
      <c r="JHF77" s="16"/>
      <c r="JHG77" s="15"/>
      <c r="JHH77" s="16"/>
      <c r="JHI77" s="15"/>
      <c r="JHJ77" s="16"/>
      <c r="JHK77" s="15"/>
      <c r="JHL77" s="16"/>
      <c r="JHM77" s="15"/>
      <c r="JHN77" s="16"/>
      <c r="JHO77" s="15"/>
      <c r="JHP77" s="16"/>
      <c r="JHQ77" s="15"/>
      <c r="JHR77" s="16"/>
      <c r="JHS77" s="15"/>
      <c r="JHT77" s="16"/>
      <c r="JHU77" s="15"/>
      <c r="JHV77" s="16"/>
      <c r="JHW77" s="15"/>
      <c r="JHX77" s="16"/>
      <c r="JHY77" s="15"/>
      <c r="JHZ77" s="16"/>
      <c r="JIA77" s="15"/>
      <c r="JIB77" s="16"/>
      <c r="JIC77" s="15"/>
      <c r="JID77" s="16"/>
      <c r="JIE77" s="15"/>
      <c r="JIF77" s="16"/>
      <c r="JIG77" s="15"/>
      <c r="JIH77" s="16"/>
      <c r="JII77" s="15"/>
      <c r="JIJ77" s="16"/>
      <c r="JIK77" s="15"/>
      <c r="JIL77" s="16"/>
      <c r="JIM77" s="15"/>
      <c r="JIN77" s="16"/>
      <c r="JIO77" s="15"/>
      <c r="JIP77" s="16"/>
      <c r="JIQ77" s="15"/>
      <c r="JIR77" s="16"/>
      <c r="JIS77" s="15"/>
      <c r="JIT77" s="16"/>
      <c r="JIU77" s="15"/>
      <c r="JIV77" s="16"/>
      <c r="JIW77" s="15"/>
      <c r="JIX77" s="16"/>
      <c r="JIY77" s="15"/>
      <c r="JIZ77" s="16"/>
      <c r="JJA77" s="15"/>
      <c r="JJB77" s="16"/>
      <c r="JJC77" s="15"/>
      <c r="JJD77" s="16"/>
      <c r="JJE77" s="15"/>
      <c r="JJF77" s="16"/>
      <c r="JJG77" s="15"/>
      <c r="JJH77" s="16"/>
      <c r="JJI77" s="15"/>
      <c r="JJJ77" s="16"/>
      <c r="JJK77" s="15"/>
      <c r="JJL77" s="16"/>
      <c r="JJM77" s="15"/>
      <c r="JJN77" s="16"/>
      <c r="JJO77" s="15"/>
      <c r="JJP77" s="16"/>
      <c r="JJQ77" s="15"/>
      <c r="JJR77" s="16"/>
      <c r="JJS77" s="15"/>
      <c r="JJT77" s="16"/>
      <c r="JJU77" s="15"/>
      <c r="JJV77" s="16"/>
      <c r="JJW77" s="15"/>
      <c r="JJX77" s="16"/>
      <c r="JJY77" s="15"/>
      <c r="JJZ77" s="16"/>
      <c r="JKA77" s="15"/>
      <c r="JKB77" s="16"/>
      <c r="JKC77" s="15"/>
      <c r="JKD77" s="16"/>
      <c r="JKE77" s="15"/>
      <c r="JKF77" s="16"/>
      <c r="JKG77" s="15"/>
      <c r="JKH77" s="16"/>
      <c r="JKI77" s="15"/>
      <c r="JKJ77" s="16"/>
      <c r="JKK77" s="15"/>
      <c r="JKL77" s="16"/>
      <c r="JKM77" s="15"/>
      <c r="JKN77" s="16"/>
      <c r="JKO77" s="15"/>
      <c r="JKP77" s="16"/>
      <c r="JKQ77" s="15"/>
      <c r="JKR77" s="16"/>
      <c r="JKS77" s="15"/>
      <c r="JKT77" s="16"/>
      <c r="JKU77" s="15"/>
      <c r="JKV77" s="16"/>
      <c r="JKW77" s="15"/>
      <c r="JKX77" s="16"/>
      <c r="JKY77" s="15"/>
      <c r="JKZ77" s="16"/>
      <c r="JLA77" s="15"/>
      <c r="JLB77" s="16"/>
      <c r="JLC77" s="15"/>
      <c r="JLD77" s="16"/>
      <c r="JLE77" s="15"/>
      <c r="JLF77" s="16"/>
      <c r="JLG77" s="15"/>
      <c r="JLH77" s="16"/>
      <c r="JLI77" s="15"/>
      <c r="JLJ77" s="16"/>
      <c r="JLK77" s="15"/>
      <c r="JLL77" s="16"/>
      <c r="JLM77" s="15"/>
      <c r="JLN77" s="16"/>
      <c r="JLO77" s="15"/>
      <c r="JLP77" s="16"/>
      <c r="JLQ77" s="15"/>
      <c r="JLR77" s="16"/>
      <c r="JLS77" s="15"/>
      <c r="JLT77" s="16"/>
      <c r="JLU77" s="15"/>
      <c r="JLV77" s="16"/>
      <c r="JLW77" s="15"/>
      <c r="JLX77" s="16"/>
      <c r="JLY77" s="15"/>
      <c r="JLZ77" s="16"/>
      <c r="JMA77" s="15"/>
      <c r="JMB77" s="16"/>
      <c r="JMC77" s="15"/>
      <c r="JMD77" s="16"/>
      <c r="JME77" s="15"/>
      <c r="JMF77" s="16"/>
      <c r="JMG77" s="15"/>
      <c r="JMH77" s="16"/>
      <c r="JMI77" s="15"/>
      <c r="JMJ77" s="16"/>
      <c r="JMK77" s="15"/>
      <c r="JML77" s="16"/>
      <c r="JMM77" s="15"/>
      <c r="JMN77" s="16"/>
      <c r="JMO77" s="15"/>
      <c r="JMP77" s="16"/>
      <c r="JMQ77" s="15"/>
      <c r="JMR77" s="16"/>
      <c r="JMS77" s="15"/>
      <c r="JMT77" s="16"/>
      <c r="JMU77" s="15"/>
      <c r="JMV77" s="16"/>
      <c r="JMW77" s="15"/>
      <c r="JMX77" s="16"/>
      <c r="JMY77" s="15"/>
      <c r="JMZ77" s="16"/>
      <c r="JNA77" s="15"/>
      <c r="JNB77" s="16"/>
      <c r="JNC77" s="15"/>
      <c r="JND77" s="16"/>
      <c r="JNE77" s="15"/>
      <c r="JNF77" s="16"/>
      <c r="JNG77" s="15"/>
      <c r="JNH77" s="16"/>
      <c r="JNI77" s="15"/>
      <c r="JNJ77" s="16"/>
      <c r="JNK77" s="15"/>
      <c r="JNL77" s="16"/>
      <c r="JNM77" s="15"/>
      <c r="JNN77" s="16"/>
      <c r="JNO77" s="15"/>
      <c r="JNP77" s="16"/>
      <c r="JNQ77" s="15"/>
      <c r="JNR77" s="16"/>
      <c r="JNS77" s="15"/>
      <c r="JNT77" s="16"/>
      <c r="JNU77" s="15"/>
      <c r="JNV77" s="16"/>
      <c r="JNW77" s="15"/>
      <c r="JNX77" s="16"/>
      <c r="JNY77" s="15"/>
      <c r="JNZ77" s="16"/>
      <c r="JOA77" s="15"/>
      <c r="JOB77" s="16"/>
      <c r="JOC77" s="15"/>
      <c r="JOD77" s="16"/>
      <c r="JOE77" s="15"/>
      <c r="JOF77" s="16"/>
      <c r="JOG77" s="15"/>
      <c r="JOH77" s="16"/>
      <c r="JOI77" s="15"/>
      <c r="JOJ77" s="16"/>
      <c r="JOK77" s="15"/>
      <c r="JOL77" s="16"/>
      <c r="JOM77" s="15"/>
      <c r="JON77" s="16"/>
      <c r="JOO77" s="15"/>
      <c r="JOP77" s="16"/>
      <c r="JOQ77" s="15"/>
      <c r="JOR77" s="16"/>
      <c r="JOS77" s="15"/>
      <c r="JOT77" s="16"/>
      <c r="JOU77" s="15"/>
      <c r="JOV77" s="16"/>
      <c r="JOW77" s="15"/>
      <c r="JOX77" s="16"/>
      <c r="JOY77" s="15"/>
      <c r="JOZ77" s="16"/>
      <c r="JPA77" s="15"/>
      <c r="JPB77" s="16"/>
      <c r="JPC77" s="15"/>
      <c r="JPD77" s="16"/>
      <c r="JPE77" s="15"/>
      <c r="JPF77" s="16"/>
      <c r="JPG77" s="15"/>
      <c r="JPH77" s="16"/>
      <c r="JPI77" s="15"/>
      <c r="JPJ77" s="16"/>
      <c r="JPK77" s="15"/>
      <c r="JPL77" s="16"/>
      <c r="JPM77" s="15"/>
      <c r="JPN77" s="16"/>
      <c r="JPO77" s="15"/>
      <c r="JPP77" s="16"/>
      <c r="JPQ77" s="15"/>
      <c r="JPR77" s="16"/>
      <c r="JPS77" s="15"/>
      <c r="JPT77" s="16"/>
      <c r="JPU77" s="15"/>
      <c r="JPV77" s="16"/>
      <c r="JPW77" s="15"/>
      <c r="JPX77" s="16"/>
      <c r="JPY77" s="15"/>
      <c r="JPZ77" s="16"/>
      <c r="JQA77" s="15"/>
      <c r="JQB77" s="16"/>
      <c r="JQC77" s="15"/>
      <c r="JQD77" s="16"/>
      <c r="JQE77" s="15"/>
      <c r="JQF77" s="16"/>
      <c r="JQG77" s="15"/>
      <c r="JQH77" s="16"/>
      <c r="JQI77" s="15"/>
      <c r="JQJ77" s="16"/>
      <c r="JQK77" s="15"/>
      <c r="JQL77" s="16"/>
      <c r="JQM77" s="15"/>
      <c r="JQN77" s="16"/>
      <c r="JQO77" s="15"/>
      <c r="JQP77" s="16"/>
      <c r="JQQ77" s="15"/>
      <c r="JQR77" s="16"/>
      <c r="JQS77" s="15"/>
      <c r="JQT77" s="16"/>
      <c r="JQU77" s="15"/>
      <c r="JQV77" s="16"/>
      <c r="JQW77" s="15"/>
      <c r="JQX77" s="16"/>
      <c r="JQY77" s="15"/>
      <c r="JQZ77" s="16"/>
      <c r="JRA77" s="15"/>
      <c r="JRB77" s="16"/>
      <c r="JRC77" s="15"/>
      <c r="JRD77" s="16"/>
      <c r="JRE77" s="15"/>
      <c r="JRF77" s="16"/>
      <c r="JRG77" s="15"/>
      <c r="JRH77" s="16"/>
      <c r="JRI77" s="15"/>
      <c r="JRJ77" s="16"/>
      <c r="JRK77" s="15"/>
      <c r="JRL77" s="16"/>
      <c r="JRM77" s="15"/>
      <c r="JRN77" s="16"/>
      <c r="JRO77" s="15"/>
      <c r="JRP77" s="16"/>
      <c r="JRQ77" s="15"/>
      <c r="JRR77" s="16"/>
      <c r="JRS77" s="15"/>
      <c r="JRT77" s="16"/>
      <c r="JRU77" s="15"/>
      <c r="JRV77" s="16"/>
      <c r="JRW77" s="15"/>
      <c r="JRX77" s="16"/>
      <c r="JRY77" s="15"/>
      <c r="JRZ77" s="16"/>
      <c r="JSA77" s="15"/>
      <c r="JSB77" s="16"/>
      <c r="JSC77" s="15"/>
      <c r="JSD77" s="16"/>
      <c r="JSE77" s="15"/>
      <c r="JSF77" s="16"/>
      <c r="JSG77" s="15"/>
      <c r="JSH77" s="16"/>
      <c r="JSI77" s="15"/>
      <c r="JSJ77" s="16"/>
      <c r="JSK77" s="15"/>
      <c r="JSL77" s="16"/>
      <c r="JSM77" s="15"/>
      <c r="JSN77" s="16"/>
      <c r="JSO77" s="15"/>
      <c r="JSP77" s="16"/>
      <c r="JSQ77" s="15"/>
      <c r="JSR77" s="16"/>
      <c r="JSS77" s="15"/>
      <c r="JST77" s="16"/>
      <c r="JSU77" s="15"/>
      <c r="JSV77" s="16"/>
      <c r="JSW77" s="15"/>
      <c r="JSX77" s="16"/>
      <c r="JSY77" s="15"/>
      <c r="JSZ77" s="16"/>
      <c r="JTA77" s="15"/>
      <c r="JTB77" s="16"/>
      <c r="JTC77" s="15"/>
      <c r="JTD77" s="16"/>
      <c r="JTE77" s="15"/>
      <c r="JTF77" s="16"/>
      <c r="JTG77" s="15"/>
      <c r="JTH77" s="16"/>
      <c r="JTI77" s="15"/>
      <c r="JTJ77" s="16"/>
      <c r="JTK77" s="15"/>
      <c r="JTL77" s="16"/>
      <c r="JTM77" s="15"/>
      <c r="JTN77" s="16"/>
      <c r="JTO77" s="15"/>
      <c r="JTP77" s="16"/>
      <c r="JTQ77" s="15"/>
      <c r="JTR77" s="16"/>
      <c r="JTS77" s="15"/>
      <c r="JTT77" s="16"/>
      <c r="JTU77" s="15"/>
      <c r="JTV77" s="16"/>
      <c r="JTW77" s="15"/>
      <c r="JTX77" s="16"/>
      <c r="JTY77" s="15"/>
      <c r="JTZ77" s="16"/>
      <c r="JUA77" s="15"/>
      <c r="JUB77" s="16"/>
      <c r="JUC77" s="15"/>
      <c r="JUD77" s="16"/>
      <c r="JUE77" s="15"/>
      <c r="JUF77" s="16"/>
      <c r="JUG77" s="15"/>
      <c r="JUH77" s="16"/>
      <c r="JUI77" s="15"/>
      <c r="JUJ77" s="16"/>
      <c r="JUK77" s="15"/>
      <c r="JUL77" s="16"/>
      <c r="JUM77" s="15"/>
      <c r="JUN77" s="16"/>
      <c r="JUO77" s="15"/>
      <c r="JUP77" s="16"/>
      <c r="JUQ77" s="15"/>
      <c r="JUR77" s="16"/>
      <c r="JUS77" s="15"/>
      <c r="JUT77" s="16"/>
      <c r="JUU77" s="15"/>
      <c r="JUV77" s="16"/>
      <c r="JUW77" s="15"/>
      <c r="JUX77" s="16"/>
      <c r="JUY77" s="15"/>
      <c r="JUZ77" s="16"/>
      <c r="JVA77" s="15"/>
      <c r="JVB77" s="16"/>
      <c r="JVC77" s="15"/>
      <c r="JVD77" s="16"/>
      <c r="JVE77" s="15"/>
      <c r="JVF77" s="16"/>
      <c r="JVG77" s="15"/>
      <c r="JVH77" s="16"/>
      <c r="JVI77" s="15"/>
      <c r="JVJ77" s="16"/>
      <c r="JVK77" s="15"/>
      <c r="JVL77" s="16"/>
      <c r="JVM77" s="15"/>
      <c r="JVN77" s="16"/>
      <c r="JVO77" s="15"/>
      <c r="JVP77" s="16"/>
      <c r="JVQ77" s="15"/>
      <c r="JVR77" s="16"/>
      <c r="JVS77" s="15"/>
      <c r="JVT77" s="16"/>
      <c r="JVU77" s="15"/>
      <c r="JVV77" s="16"/>
      <c r="JVW77" s="15"/>
      <c r="JVX77" s="16"/>
      <c r="JVY77" s="15"/>
      <c r="JVZ77" s="16"/>
      <c r="JWA77" s="15"/>
      <c r="JWB77" s="16"/>
      <c r="JWC77" s="15"/>
      <c r="JWD77" s="16"/>
      <c r="JWE77" s="15"/>
      <c r="JWF77" s="16"/>
      <c r="JWG77" s="15"/>
      <c r="JWH77" s="16"/>
      <c r="JWI77" s="15"/>
      <c r="JWJ77" s="16"/>
      <c r="JWK77" s="15"/>
      <c r="JWL77" s="16"/>
      <c r="JWM77" s="15"/>
      <c r="JWN77" s="16"/>
      <c r="JWO77" s="15"/>
      <c r="JWP77" s="16"/>
      <c r="JWQ77" s="15"/>
      <c r="JWR77" s="16"/>
      <c r="JWS77" s="15"/>
      <c r="JWT77" s="16"/>
      <c r="JWU77" s="15"/>
      <c r="JWV77" s="16"/>
      <c r="JWW77" s="15"/>
      <c r="JWX77" s="16"/>
      <c r="JWY77" s="15"/>
      <c r="JWZ77" s="16"/>
      <c r="JXA77" s="15"/>
      <c r="JXB77" s="16"/>
      <c r="JXC77" s="15"/>
      <c r="JXD77" s="16"/>
      <c r="JXE77" s="15"/>
      <c r="JXF77" s="16"/>
      <c r="JXG77" s="15"/>
      <c r="JXH77" s="16"/>
      <c r="JXI77" s="15"/>
      <c r="JXJ77" s="16"/>
      <c r="JXK77" s="15"/>
      <c r="JXL77" s="16"/>
      <c r="JXM77" s="15"/>
      <c r="JXN77" s="16"/>
      <c r="JXO77" s="15"/>
      <c r="JXP77" s="16"/>
      <c r="JXQ77" s="15"/>
      <c r="JXR77" s="16"/>
      <c r="JXS77" s="15"/>
      <c r="JXT77" s="16"/>
      <c r="JXU77" s="15"/>
      <c r="JXV77" s="16"/>
      <c r="JXW77" s="15"/>
      <c r="JXX77" s="16"/>
      <c r="JXY77" s="15"/>
      <c r="JXZ77" s="16"/>
      <c r="JYA77" s="15"/>
      <c r="JYB77" s="16"/>
      <c r="JYC77" s="15"/>
      <c r="JYD77" s="16"/>
      <c r="JYE77" s="15"/>
      <c r="JYF77" s="16"/>
      <c r="JYG77" s="15"/>
      <c r="JYH77" s="16"/>
      <c r="JYI77" s="15"/>
      <c r="JYJ77" s="16"/>
      <c r="JYK77" s="15"/>
      <c r="JYL77" s="16"/>
      <c r="JYM77" s="15"/>
      <c r="JYN77" s="16"/>
      <c r="JYO77" s="15"/>
      <c r="JYP77" s="16"/>
      <c r="JYQ77" s="15"/>
      <c r="JYR77" s="16"/>
      <c r="JYS77" s="15"/>
      <c r="JYT77" s="16"/>
      <c r="JYU77" s="15"/>
      <c r="JYV77" s="16"/>
      <c r="JYW77" s="15"/>
      <c r="JYX77" s="16"/>
      <c r="JYY77" s="15"/>
      <c r="JYZ77" s="16"/>
      <c r="JZA77" s="15"/>
      <c r="JZB77" s="16"/>
      <c r="JZC77" s="15"/>
      <c r="JZD77" s="16"/>
      <c r="JZE77" s="15"/>
      <c r="JZF77" s="16"/>
      <c r="JZG77" s="15"/>
      <c r="JZH77" s="16"/>
      <c r="JZI77" s="15"/>
      <c r="JZJ77" s="16"/>
      <c r="JZK77" s="15"/>
      <c r="JZL77" s="16"/>
      <c r="JZM77" s="15"/>
      <c r="JZN77" s="16"/>
      <c r="JZO77" s="15"/>
      <c r="JZP77" s="16"/>
      <c r="JZQ77" s="15"/>
      <c r="JZR77" s="16"/>
      <c r="JZS77" s="15"/>
      <c r="JZT77" s="16"/>
      <c r="JZU77" s="15"/>
      <c r="JZV77" s="16"/>
      <c r="JZW77" s="15"/>
      <c r="JZX77" s="16"/>
      <c r="JZY77" s="15"/>
      <c r="JZZ77" s="16"/>
      <c r="KAA77" s="15"/>
      <c r="KAB77" s="16"/>
      <c r="KAC77" s="15"/>
      <c r="KAD77" s="16"/>
      <c r="KAE77" s="15"/>
      <c r="KAF77" s="16"/>
      <c r="KAG77" s="15"/>
      <c r="KAH77" s="16"/>
      <c r="KAI77" s="15"/>
      <c r="KAJ77" s="16"/>
      <c r="KAK77" s="15"/>
      <c r="KAL77" s="16"/>
      <c r="KAM77" s="15"/>
      <c r="KAN77" s="16"/>
      <c r="KAO77" s="15"/>
      <c r="KAP77" s="16"/>
      <c r="KAQ77" s="15"/>
      <c r="KAR77" s="16"/>
      <c r="KAS77" s="15"/>
      <c r="KAT77" s="16"/>
      <c r="KAU77" s="15"/>
      <c r="KAV77" s="16"/>
      <c r="KAW77" s="15"/>
      <c r="KAX77" s="16"/>
      <c r="KAY77" s="15"/>
      <c r="KAZ77" s="16"/>
      <c r="KBA77" s="15"/>
      <c r="KBB77" s="16"/>
      <c r="KBC77" s="15"/>
      <c r="KBD77" s="16"/>
      <c r="KBE77" s="15"/>
      <c r="KBF77" s="16"/>
      <c r="KBG77" s="15"/>
      <c r="KBH77" s="16"/>
      <c r="KBI77" s="15"/>
      <c r="KBJ77" s="16"/>
      <c r="KBK77" s="15"/>
      <c r="KBL77" s="16"/>
      <c r="KBM77" s="15"/>
      <c r="KBN77" s="16"/>
      <c r="KBO77" s="15"/>
      <c r="KBP77" s="16"/>
      <c r="KBQ77" s="15"/>
      <c r="KBR77" s="16"/>
      <c r="KBS77" s="15"/>
      <c r="KBT77" s="16"/>
      <c r="KBU77" s="15"/>
      <c r="KBV77" s="16"/>
      <c r="KBW77" s="15"/>
      <c r="KBX77" s="16"/>
      <c r="KBY77" s="15"/>
      <c r="KBZ77" s="16"/>
      <c r="KCA77" s="15"/>
      <c r="KCB77" s="16"/>
      <c r="KCC77" s="15"/>
      <c r="KCD77" s="16"/>
      <c r="KCE77" s="15"/>
      <c r="KCF77" s="16"/>
      <c r="KCG77" s="15"/>
      <c r="KCH77" s="16"/>
      <c r="KCI77" s="15"/>
      <c r="KCJ77" s="16"/>
      <c r="KCK77" s="15"/>
      <c r="KCL77" s="16"/>
      <c r="KCM77" s="15"/>
      <c r="KCN77" s="16"/>
      <c r="KCO77" s="15"/>
      <c r="KCP77" s="16"/>
      <c r="KCQ77" s="15"/>
      <c r="KCR77" s="16"/>
      <c r="KCS77" s="15"/>
      <c r="KCT77" s="16"/>
      <c r="KCU77" s="15"/>
      <c r="KCV77" s="16"/>
      <c r="KCW77" s="15"/>
      <c r="KCX77" s="16"/>
      <c r="KCY77" s="15"/>
      <c r="KCZ77" s="16"/>
      <c r="KDA77" s="15"/>
      <c r="KDB77" s="16"/>
      <c r="KDC77" s="15"/>
      <c r="KDD77" s="16"/>
      <c r="KDE77" s="15"/>
      <c r="KDF77" s="16"/>
      <c r="KDG77" s="15"/>
      <c r="KDH77" s="16"/>
      <c r="KDI77" s="15"/>
      <c r="KDJ77" s="16"/>
      <c r="KDK77" s="15"/>
      <c r="KDL77" s="16"/>
      <c r="KDM77" s="15"/>
      <c r="KDN77" s="16"/>
      <c r="KDO77" s="15"/>
      <c r="KDP77" s="16"/>
      <c r="KDQ77" s="15"/>
      <c r="KDR77" s="16"/>
      <c r="KDS77" s="15"/>
      <c r="KDT77" s="16"/>
      <c r="KDU77" s="15"/>
      <c r="KDV77" s="16"/>
      <c r="KDW77" s="15"/>
      <c r="KDX77" s="16"/>
      <c r="KDY77" s="15"/>
      <c r="KDZ77" s="16"/>
      <c r="KEA77" s="15"/>
      <c r="KEB77" s="16"/>
      <c r="KEC77" s="15"/>
      <c r="KED77" s="16"/>
      <c r="KEE77" s="15"/>
      <c r="KEF77" s="16"/>
      <c r="KEG77" s="15"/>
      <c r="KEH77" s="16"/>
      <c r="KEI77" s="15"/>
      <c r="KEJ77" s="16"/>
      <c r="KEK77" s="15"/>
      <c r="KEL77" s="16"/>
      <c r="KEM77" s="15"/>
      <c r="KEN77" s="16"/>
      <c r="KEO77" s="15"/>
      <c r="KEP77" s="16"/>
      <c r="KEQ77" s="15"/>
      <c r="KER77" s="16"/>
      <c r="KES77" s="15"/>
      <c r="KET77" s="16"/>
      <c r="KEU77" s="15"/>
      <c r="KEV77" s="16"/>
      <c r="KEW77" s="15"/>
      <c r="KEX77" s="16"/>
      <c r="KEY77" s="15"/>
      <c r="KEZ77" s="16"/>
      <c r="KFA77" s="15"/>
      <c r="KFB77" s="16"/>
      <c r="KFC77" s="15"/>
      <c r="KFD77" s="16"/>
      <c r="KFE77" s="15"/>
      <c r="KFF77" s="16"/>
      <c r="KFG77" s="15"/>
      <c r="KFH77" s="16"/>
      <c r="KFI77" s="15"/>
      <c r="KFJ77" s="16"/>
      <c r="KFK77" s="15"/>
      <c r="KFL77" s="16"/>
      <c r="KFM77" s="15"/>
      <c r="KFN77" s="16"/>
      <c r="KFO77" s="15"/>
      <c r="KFP77" s="16"/>
      <c r="KFQ77" s="15"/>
      <c r="KFR77" s="16"/>
      <c r="KFS77" s="15"/>
      <c r="KFT77" s="16"/>
      <c r="KFU77" s="15"/>
      <c r="KFV77" s="16"/>
      <c r="KFW77" s="15"/>
      <c r="KFX77" s="16"/>
      <c r="KFY77" s="15"/>
      <c r="KFZ77" s="16"/>
      <c r="KGA77" s="15"/>
      <c r="KGB77" s="16"/>
      <c r="KGC77" s="15"/>
      <c r="KGD77" s="16"/>
      <c r="KGE77" s="15"/>
      <c r="KGF77" s="16"/>
      <c r="KGG77" s="15"/>
      <c r="KGH77" s="16"/>
      <c r="KGI77" s="15"/>
      <c r="KGJ77" s="16"/>
      <c r="KGK77" s="15"/>
      <c r="KGL77" s="16"/>
      <c r="KGM77" s="15"/>
      <c r="KGN77" s="16"/>
      <c r="KGO77" s="15"/>
      <c r="KGP77" s="16"/>
      <c r="KGQ77" s="15"/>
      <c r="KGR77" s="16"/>
      <c r="KGS77" s="15"/>
      <c r="KGT77" s="16"/>
      <c r="KGU77" s="15"/>
      <c r="KGV77" s="16"/>
      <c r="KGW77" s="15"/>
      <c r="KGX77" s="16"/>
      <c r="KGY77" s="15"/>
      <c r="KGZ77" s="16"/>
      <c r="KHA77" s="15"/>
      <c r="KHB77" s="16"/>
      <c r="KHC77" s="15"/>
      <c r="KHD77" s="16"/>
      <c r="KHE77" s="15"/>
      <c r="KHF77" s="16"/>
      <c r="KHG77" s="15"/>
      <c r="KHH77" s="16"/>
      <c r="KHI77" s="15"/>
      <c r="KHJ77" s="16"/>
      <c r="KHK77" s="15"/>
      <c r="KHL77" s="16"/>
      <c r="KHM77" s="15"/>
      <c r="KHN77" s="16"/>
      <c r="KHO77" s="15"/>
      <c r="KHP77" s="16"/>
      <c r="KHQ77" s="15"/>
      <c r="KHR77" s="16"/>
      <c r="KHS77" s="15"/>
      <c r="KHT77" s="16"/>
      <c r="KHU77" s="15"/>
      <c r="KHV77" s="16"/>
      <c r="KHW77" s="15"/>
      <c r="KHX77" s="16"/>
      <c r="KHY77" s="15"/>
      <c r="KHZ77" s="16"/>
      <c r="KIA77" s="15"/>
      <c r="KIB77" s="16"/>
      <c r="KIC77" s="15"/>
      <c r="KID77" s="16"/>
      <c r="KIE77" s="15"/>
      <c r="KIF77" s="16"/>
      <c r="KIG77" s="15"/>
      <c r="KIH77" s="16"/>
      <c r="KII77" s="15"/>
      <c r="KIJ77" s="16"/>
      <c r="KIK77" s="15"/>
      <c r="KIL77" s="16"/>
      <c r="KIM77" s="15"/>
      <c r="KIN77" s="16"/>
      <c r="KIO77" s="15"/>
      <c r="KIP77" s="16"/>
      <c r="KIQ77" s="15"/>
      <c r="KIR77" s="16"/>
      <c r="KIS77" s="15"/>
      <c r="KIT77" s="16"/>
      <c r="KIU77" s="15"/>
      <c r="KIV77" s="16"/>
      <c r="KIW77" s="15"/>
      <c r="KIX77" s="16"/>
      <c r="KIY77" s="15"/>
      <c r="KIZ77" s="16"/>
      <c r="KJA77" s="15"/>
      <c r="KJB77" s="16"/>
      <c r="KJC77" s="15"/>
      <c r="KJD77" s="16"/>
      <c r="KJE77" s="15"/>
      <c r="KJF77" s="16"/>
      <c r="KJG77" s="15"/>
      <c r="KJH77" s="16"/>
      <c r="KJI77" s="15"/>
      <c r="KJJ77" s="16"/>
      <c r="KJK77" s="15"/>
      <c r="KJL77" s="16"/>
      <c r="KJM77" s="15"/>
      <c r="KJN77" s="16"/>
      <c r="KJO77" s="15"/>
      <c r="KJP77" s="16"/>
      <c r="KJQ77" s="15"/>
      <c r="KJR77" s="16"/>
      <c r="KJS77" s="15"/>
      <c r="KJT77" s="16"/>
      <c r="KJU77" s="15"/>
      <c r="KJV77" s="16"/>
      <c r="KJW77" s="15"/>
      <c r="KJX77" s="16"/>
      <c r="KJY77" s="15"/>
      <c r="KJZ77" s="16"/>
      <c r="KKA77" s="15"/>
      <c r="KKB77" s="16"/>
      <c r="KKC77" s="15"/>
      <c r="KKD77" s="16"/>
      <c r="KKE77" s="15"/>
      <c r="KKF77" s="16"/>
      <c r="KKG77" s="15"/>
      <c r="KKH77" s="16"/>
      <c r="KKI77" s="15"/>
      <c r="KKJ77" s="16"/>
      <c r="KKK77" s="15"/>
      <c r="KKL77" s="16"/>
      <c r="KKM77" s="15"/>
      <c r="KKN77" s="16"/>
      <c r="KKO77" s="15"/>
      <c r="KKP77" s="16"/>
      <c r="KKQ77" s="15"/>
      <c r="KKR77" s="16"/>
      <c r="KKS77" s="15"/>
      <c r="KKT77" s="16"/>
      <c r="KKU77" s="15"/>
      <c r="KKV77" s="16"/>
      <c r="KKW77" s="15"/>
      <c r="KKX77" s="16"/>
      <c r="KKY77" s="15"/>
      <c r="KKZ77" s="16"/>
      <c r="KLA77" s="15"/>
      <c r="KLB77" s="16"/>
      <c r="KLC77" s="15"/>
      <c r="KLD77" s="16"/>
      <c r="KLE77" s="15"/>
      <c r="KLF77" s="16"/>
      <c r="KLG77" s="15"/>
      <c r="KLH77" s="16"/>
      <c r="KLI77" s="15"/>
      <c r="KLJ77" s="16"/>
      <c r="KLK77" s="15"/>
      <c r="KLL77" s="16"/>
      <c r="KLM77" s="15"/>
      <c r="KLN77" s="16"/>
      <c r="KLO77" s="15"/>
      <c r="KLP77" s="16"/>
      <c r="KLQ77" s="15"/>
      <c r="KLR77" s="16"/>
      <c r="KLS77" s="15"/>
      <c r="KLT77" s="16"/>
      <c r="KLU77" s="15"/>
      <c r="KLV77" s="16"/>
      <c r="KLW77" s="15"/>
      <c r="KLX77" s="16"/>
      <c r="KLY77" s="15"/>
      <c r="KLZ77" s="16"/>
      <c r="KMA77" s="15"/>
      <c r="KMB77" s="16"/>
      <c r="KMC77" s="15"/>
      <c r="KMD77" s="16"/>
      <c r="KME77" s="15"/>
      <c r="KMF77" s="16"/>
      <c r="KMG77" s="15"/>
      <c r="KMH77" s="16"/>
      <c r="KMI77" s="15"/>
      <c r="KMJ77" s="16"/>
      <c r="KMK77" s="15"/>
      <c r="KML77" s="16"/>
      <c r="KMM77" s="15"/>
      <c r="KMN77" s="16"/>
      <c r="KMO77" s="15"/>
      <c r="KMP77" s="16"/>
      <c r="KMQ77" s="15"/>
      <c r="KMR77" s="16"/>
      <c r="KMS77" s="15"/>
      <c r="KMT77" s="16"/>
      <c r="KMU77" s="15"/>
      <c r="KMV77" s="16"/>
      <c r="KMW77" s="15"/>
      <c r="KMX77" s="16"/>
      <c r="KMY77" s="15"/>
      <c r="KMZ77" s="16"/>
      <c r="KNA77" s="15"/>
      <c r="KNB77" s="16"/>
      <c r="KNC77" s="15"/>
      <c r="KND77" s="16"/>
      <c r="KNE77" s="15"/>
      <c r="KNF77" s="16"/>
      <c r="KNG77" s="15"/>
      <c r="KNH77" s="16"/>
      <c r="KNI77" s="15"/>
      <c r="KNJ77" s="16"/>
      <c r="KNK77" s="15"/>
      <c r="KNL77" s="16"/>
      <c r="KNM77" s="15"/>
      <c r="KNN77" s="16"/>
      <c r="KNO77" s="15"/>
      <c r="KNP77" s="16"/>
      <c r="KNQ77" s="15"/>
      <c r="KNR77" s="16"/>
      <c r="KNS77" s="15"/>
      <c r="KNT77" s="16"/>
      <c r="KNU77" s="15"/>
      <c r="KNV77" s="16"/>
      <c r="KNW77" s="15"/>
      <c r="KNX77" s="16"/>
      <c r="KNY77" s="15"/>
      <c r="KNZ77" s="16"/>
      <c r="KOA77" s="15"/>
      <c r="KOB77" s="16"/>
      <c r="KOC77" s="15"/>
      <c r="KOD77" s="16"/>
      <c r="KOE77" s="15"/>
      <c r="KOF77" s="16"/>
      <c r="KOG77" s="15"/>
      <c r="KOH77" s="16"/>
      <c r="KOI77" s="15"/>
      <c r="KOJ77" s="16"/>
      <c r="KOK77" s="15"/>
      <c r="KOL77" s="16"/>
      <c r="KOM77" s="15"/>
      <c r="KON77" s="16"/>
      <c r="KOO77" s="15"/>
      <c r="KOP77" s="16"/>
      <c r="KOQ77" s="15"/>
      <c r="KOR77" s="16"/>
      <c r="KOS77" s="15"/>
      <c r="KOT77" s="16"/>
      <c r="KOU77" s="15"/>
      <c r="KOV77" s="16"/>
      <c r="KOW77" s="15"/>
      <c r="KOX77" s="16"/>
      <c r="KOY77" s="15"/>
      <c r="KOZ77" s="16"/>
      <c r="KPA77" s="15"/>
      <c r="KPB77" s="16"/>
      <c r="KPC77" s="15"/>
      <c r="KPD77" s="16"/>
      <c r="KPE77" s="15"/>
      <c r="KPF77" s="16"/>
      <c r="KPG77" s="15"/>
      <c r="KPH77" s="16"/>
      <c r="KPI77" s="15"/>
      <c r="KPJ77" s="16"/>
      <c r="KPK77" s="15"/>
      <c r="KPL77" s="16"/>
      <c r="KPM77" s="15"/>
      <c r="KPN77" s="16"/>
      <c r="KPO77" s="15"/>
      <c r="KPP77" s="16"/>
      <c r="KPQ77" s="15"/>
      <c r="KPR77" s="16"/>
      <c r="KPS77" s="15"/>
      <c r="KPT77" s="16"/>
      <c r="KPU77" s="15"/>
      <c r="KPV77" s="16"/>
      <c r="KPW77" s="15"/>
      <c r="KPX77" s="16"/>
      <c r="KPY77" s="15"/>
      <c r="KPZ77" s="16"/>
      <c r="KQA77" s="15"/>
      <c r="KQB77" s="16"/>
      <c r="KQC77" s="15"/>
      <c r="KQD77" s="16"/>
      <c r="KQE77" s="15"/>
      <c r="KQF77" s="16"/>
      <c r="KQG77" s="15"/>
      <c r="KQH77" s="16"/>
      <c r="KQI77" s="15"/>
      <c r="KQJ77" s="16"/>
      <c r="KQK77" s="15"/>
      <c r="KQL77" s="16"/>
      <c r="KQM77" s="15"/>
      <c r="KQN77" s="16"/>
      <c r="KQO77" s="15"/>
      <c r="KQP77" s="16"/>
      <c r="KQQ77" s="15"/>
      <c r="KQR77" s="16"/>
      <c r="KQS77" s="15"/>
      <c r="KQT77" s="16"/>
      <c r="KQU77" s="15"/>
      <c r="KQV77" s="16"/>
      <c r="KQW77" s="15"/>
      <c r="KQX77" s="16"/>
      <c r="KQY77" s="15"/>
      <c r="KQZ77" s="16"/>
      <c r="KRA77" s="15"/>
      <c r="KRB77" s="16"/>
      <c r="KRC77" s="15"/>
      <c r="KRD77" s="16"/>
      <c r="KRE77" s="15"/>
      <c r="KRF77" s="16"/>
      <c r="KRG77" s="15"/>
      <c r="KRH77" s="16"/>
      <c r="KRI77" s="15"/>
      <c r="KRJ77" s="16"/>
      <c r="KRK77" s="15"/>
      <c r="KRL77" s="16"/>
      <c r="KRM77" s="15"/>
      <c r="KRN77" s="16"/>
      <c r="KRO77" s="15"/>
      <c r="KRP77" s="16"/>
      <c r="KRQ77" s="15"/>
      <c r="KRR77" s="16"/>
      <c r="KRS77" s="15"/>
      <c r="KRT77" s="16"/>
      <c r="KRU77" s="15"/>
      <c r="KRV77" s="16"/>
      <c r="KRW77" s="15"/>
      <c r="KRX77" s="16"/>
      <c r="KRY77" s="15"/>
      <c r="KRZ77" s="16"/>
      <c r="KSA77" s="15"/>
      <c r="KSB77" s="16"/>
      <c r="KSC77" s="15"/>
      <c r="KSD77" s="16"/>
      <c r="KSE77" s="15"/>
      <c r="KSF77" s="16"/>
      <c r="KSG77" s="15"/>
      <c r="KSH77" s="16"/>
      <c r="KSI77" s="15"/>
      <c r="KSJ77" s="16"/>
      <c r="KSK77" s="15"/>
      <c r="KSL77" s="16"/>
      <c r="KSM77" s="15"/>
      <c r="KSN77" s="16"/>
      <c r="KSO77" s="15"/>
      <c r="KSP77" s="16"/>
      <c r="KSQ77" s="15"/>
      <c r="KSR77" s="16"/>
      <c r="KSS77" s="15"/>
      <c r="KST77" s="16"/>
      <c r="KSU77" s="15"/>
      <c r="KSV77" s="16"/>
      <c r="KSW77" s="15"/>
      <c r="KSX77" s="16"/>
      <c r="KSY77" s="15"/>
      <c r="KSZ77" s="16"/>
      <c r="KTA77" s="15"/>
      <c r="KTB77" s="16"/>
      <c r="KTC77" s="15"/>
      <c r="KTD77" s="16"/>
      <c r="KTE77" s="15"/>
      <c r="KTF77" s="16"/>
      <c r="KTG77" s="15"/>
      <c r="KTH77" s="16"/>
      <c r="KTI77" s="15"/>
      <c r="KTJ77" s="16"/>
      <c r="KTK77" s="15"/>
      <c r="KTL77" s="16"/>
      <c r="KTM77" s="15"/>
      <c r="KTN77" s="16"/>
      <c r="KTO77" s="15"/>
      <c r="KTP77" s="16"/>
      <c r="KTQ77" s="15"/>
      <c r="KTR77" s="16"/>
      <c r="KTS77" s="15"/>
      <c r="KTT77" s="16"/>
      <c r="KTU77" s="15"/>
      <c r="KTV77" s="16"/>
      <c r="KTW77" s="15"/>
      <c r="KTX77" s="16"/>
      <c r="KTY77" s="15"/>
      <c r="KTZ77" s="16"/>
      <c r="KUA77" s="15"/>
      <c r="KUB77" s="16"/>
      <c r="KUC77" s="15"/>
      <c r="KUD77" s="16"/>
      <c r="KUE77" s="15"/>
      <c r="KUF77" s="16"/>
      <c r="KUG77" s="15"/>
      <c r="KUH77" s="16"/>
      <c r="KUI77" s="15"/>
      <c r="KUJ77" s="16"/>
      <c r="KUK77" s="15"/>
      <c r="KUL77" s="16"/>
      <c r="KUM77" s="15"/>
      <c r="KUN77" s="16"/>
      <c r="KUO77" s="15"/>
      <c r="KUP77" s="16"/>
      <c r="KUQ77" s="15"/>
      <c r="KUR77" s="16"/>
      <c r="KUS77" s="15"/>
      <c r="KUT77" s="16"/>
      <c r="KUU77" s="15"/>
      <c r="KUV77" s="16"/>
      <c r="KUW77" s="15"/>
      <c r="KUX77" s="16"/>
      <c r="KUY77" s="15"/>
      <c r="KUZ77" s="16"/>
      <c r="KVA77" s="15"/>
      <c r="KVB77" s="16"/>
      <c r="KVC77" s="15"/>
      <c r="KVD77" s="16"/>
      <c r="KVE77" s="15"/>
      <c r="KVF77" s="16"/>
      <c r="KVG77" s="15"/>
      <c r="KVH77" s="16"/>
      <c r="KVI77" s="15"/>
      <c r="KVJ77" s="16"/>
      <c r="KVK77" s="15"/>
      <c r="KVL77" s="16"/>
      <c r="KVM77" s="15"/>
      <c r="KVN77" s="16"/>
      <c r="KVO77" s="15"/>
      <c r="KVP77" s="16"/>
      <c r="KVQ77" s="15"/>
      <c r="KVR77" s="16"/>
      <c r="KVS77" s="15"/>
      <c r="KVT77" s="16"/>
      <c r="KVU77" s="15"/>
      <c r="KVV77" s="16"/>
      <c r="KVW77" s="15"/>
      <c r="KVX77" s="16"/>
      <c r="KVY77" s="15"/>
      <c r="KVZ77" s="16"/>
      <c r="KWA77" s="15"/>
      <c r="KWB77" s="16"/>
      <c r="KWC77" s="15"/>
      <c r="KWD77" s="16"/>
      <c r="KWE77" s="15"/>
      <c r="KWF77" s="16"/>
      <c r="KWG77" s="15"/>
      <c r="KWH77" s="16"/>
      <c r="KWI77" s="15"/>
      <c r="KWJ77" s="16"/>
      <c r="KWK77" s="15"/>
      <c r="KWL77" s="16"/>
      <c r="KWM77" s="15"/>
      <c r="KWN77" s="16"/>
      <c r="KWO77" s="15"/>
      <c r="KWP77" s="16"/>
      <c r="KWQ77" s="15"/>
      <c r="KWR77" s="16"/>
      <c r="KWS77" s="15"/>
      <c r="KWT77" s="16"/>
      <c r="KWU77" s="15"/>
      <c r="KWV77" s="16"/>
      <c r="KWW77" s="15"/>
      <c r="KWX77" s="16"/>
      <c r="KWY77" s="15"/>
      <c r="KWZ77" s="16"/>
      <c r="KXA77" s="15"/>
      <c r="KXB77" s="16"/>
      <c r="KXC77" s="15"/>
      <c r="KXD77" s="16"/>
      <c r="KXE77" s="15"/>
      <c r="KXF77" s="16"/>
      <c r="KXG77" s="15"/>
      <c r="KXH77" s="16"/>
      <c r="KXI77" s="15"/>
      <c r="KXJ77" s="16"/>
      <c r="KXK77" s="15"/>
      <c r="KXL77" s="16"/>
      <c r="KXM77" s="15"/>
      <c r="KXN77" s="16"/>
      <c r="KXO77" s="15"/>
      <c r="KXP77" s="16"/>
      <c r="KXQ77" s="15"/>
      <c r="KXR77" s="16"/>
      <c r="KXS77" s="15"/>
      <c r="KXT77" s="16"/>
      <c r="KXU77" s="15"/>
      <c r="KXV77" s="16"/>
      <c r="KXW77" s="15"/>
      <c r="KXX77" s="16"/>
      <c r="KXY77" s="15"/>
      <c r="KXZ77" s="16"/>
      <c r="KYA77" s="15"/>
      <c r="KYB77" s="16"/>
      <c r="KYC77" s="15"/>
      <c r="KYD77" s="16"/>
      <c r="KYE77" s="15"/>
      <c r="KYF77" s="16"/>
      <c r="KYG77" s="15"/>
      <c r="KYH77" s="16"/>
      <c r="KYI77" s="15"/>
      <c r="KYJ77" s="16"/>
      <c r="KYK77" s="15"/>
      <c r="KYL77" s="16"/>
      <c r="KYM77" s="15"/>
      <c r="KYN77" s="16"/>
      <c r="KYO77" s="15"/>
      <c r="KYP77" s="16"/>
      <c r="KYQ77" s="15"/>
      <c r="KYR77" s="16"/>
      <c r="KYS77" s="15"/>
      <c r="KYT77" s="16"/>
      <c r="KYU77" s="15"/>
      <c r="KYV77" s="16"/>
      <c r="KYW77" s="15"/>
      <c r="KYX77" s="16"/>
      <c r="KYY77" s="15"/>
      <c r="KYZ77" s="16"/>
      <c r="KZA77" s="15"/>
      <c r="KZB77" s="16"/>
      <c r="KZC77" s="15"/>
      <c r="KZD77" s="16"/>
      <c r="KZE77" s="15"/>
      <c r="KZF77" s="16"/>
      <c r="KZG77" s="15"/>
      <c r="KZH77" s="16"/>
      <c r="KZI77" s="15"/>
      <c r="KZJ77" s="16"/>
      <c r="KZK77" s="15"/>
      <c r="KZL77" s="16"/>
      <c r="KZM77" s="15"/>
      <c r="KZN77" s="16"/>
      <c r="KZO77" s="15"/>
      <c r="KZP77" s="16"/>
      <c r="KZQ77" s="15"/>
      <c r="KZR77" s="16"/>
      <c r="KZS77" s="15"/>
      <c r="KZT77" s="16"/>
      <c r="KZU77" s="15"/>
      <c r="KZV77" s="16"/>
      <c r="KZW77" s="15"/>
      <c r="KZX77" s="16"/>
      <c r="KZY77" s="15"/>
      <c r="KZZ77" s="16"/>
      <c r="LAA77" s="15"/>
      <c r="LAB77" s="16"/>
      <c r="LAC77" s="15"/>
      <c r="LAD77" s="16"/>
      <c r="LAE77" s="15"/>
      <c r="LAF77" s="16"/>
      <c r="LAG77" s="15"/>
      <c r="LAH77" s="16"/>
      <c r="LAI77" s="15"/>
      <c r="LAJ77" s="16"/>
      <c r="LAK77" s="15"/>
      <c r="LAL77" s="16"/>
      <c r="LAM77" s="15"/>
      <c r="LAN77" s="16"/>
      <c r="LAO77" s="15"/>
      <c r="LAP77" s="16"/>
      <c r="LAQ77" s="15"/>
      <c r="LAR77" s="16"/>
      <c r="LAS77" s="15"/>
      <c r="LAT77" s="16"/>
      <c r="LAU77" s="15"/>
      <c r="LAV77" s="16"/>
      <c r="LAW77" s="15"/>
      <c r="LAX77" s="16"/>
      <c r="LAY77" s="15"/>
      <c r="LAZ77" s="16"/>
      <c r="LBA77" s="15"/>
      <c r="LBB77" s="16"/>
      <c r="LBC77" s="15"/>
      <c r="LBD77" s="16"/>
      <c r="LBE77" s="15"/>
      <c r="LBF77" s="16"/>
      <c r="LBG77" s="15"/>
      <c r="LBH77" s="16"/>
      <c r="LBI77" s="15"/>
      <c r="LBJ77" s="16"/>
      <c r="LBK77" s="15"/>
      <c r="LBL77" s="16"/>
      <c r="LBM77" s="15"/>
      <c r="LBN77" s="16"/>
      <c r="LBO77" s="15"/>
      <c r="LBP77" s="16"/>
      <c r="LBQ77" s="15"/>
      <c r="LBR77" s="16"/>
      <c r="LBS77" s="15"/>
      <c r="LBT77" s="16"/>
      <c r="LBU77" s="15"/>
      <c r="LBV77" s="16"/>
      <c r="LBW77" s="15"/>
      <c r="LBX77" s="16"/>
      <c r="LBY77" s="15"/>
      <c r="LBZ77" s="16"/>
      <c r="LCA77" s="15"/>
      <c r="LCB77" s="16"/>
      <c r="LCC77" s="15"/>
      <c r="LCD77" s="16"/>
      <c r="LCE77" s="15"/>
      <c r="LCF77" s="16"/>
      <c r="LCG77" s="15"/>
      <c r="LCH77" s="16"/>
      <c r="LCI77" s="15"/>
      <c r="LCJ77" s="16"/>
      <c r="LCK77" s="15"/>
      <c r="LCL77" s="16"/>
      <c r="LCM77" s="15"/>
      <c r="LCN77" s="16"/>
      <c r="LCO77" s="15"/>
      <c r="LCP77" s="16"/>
      <c r="LCQ77" s="15"/>
      <c r="LCR77" s="16"/>
      <c r="LCS77" s="15"/>
      <c r="LCT77" s="16"/>
      <c r="LCU77" s="15"/>
      <c r="LCV77" s="16"/>
      <c r="LCW77" s="15"/>
      <c r="LCX77" s="16"/>
      <c r="LCY77" s="15"/>
      <c r="LCZ77" s="16"/>
      <c r="LDA77" s="15"/>
      <c r="LDB77" s="16"/>
      <c r="LDC77" s="15"/>
      <c r="LDD77" s="16"/>
      <c r="LDE77" s="15"/>
      <c r="LDF77" s="16"/>
      <c r="LDG77" s="15"/>
      <c r="LDH77" s="16"/>
      <c r="LDI77" s="15"/>
      <c r="LDJ77" s="16"/>
      <c r="LDK77" s="15"/>
      <c r="LDL77" s="16"/>
      <c r="LDM77" s="15"/>
      <c r="LDN77" s="16"/>
      <c r="LDO77" s="15"/>
      <c r="LDP77" s="16"/>
      <c r="LDQ77" s="15"/>
      <c r="LDR77" s="16"/>
      <c r="LDS77" s="15"/>
      <c r="LDT77" s="16"/>
      <c r="LDU77" s="15"/>
      <c r="LDV77" s="16"/>
      <c r="LDW77" s="15"/>
      <c r="LDX77" s="16"/>
      <c r="LDY77" s="15"/>
      <c r="LDZ77" s="16"/>
      <c r="LEA77" s="15"/>
      <c r="LEB77" s="16"/>
      <c r="LEC77" s="15"/>
      <c r="LED77" s="16"/>
      <c r="LEE77" s="15"/>
      <c r="LEF77" s="16"/>
      <c r="LEG77" s="15"/>
      <c r="LEH77" s="16"/>
      <c r="LEI77" s="15"/>
      <c r="LEJ77" s="16"/>
      <c r="LEK77" s="15"/>
      <c r="LEL77" s="16"/>
      <c r="LEM77" s="15"/>
      <c r="LEN77" s="16"/>
      <c r="LEO77" s="15"/>
      <c r="LEP77" s="16"/>
      <c r="LEQ77" s="15"/>
      <c r="LER77" s="16"/>
      <c r="LES77" s="15"/>
      <c r="LET77" s="16"/>
      <c r="LEU77" s="15"/>
      <c r="LEV77" s="16"/>
      <c r="LEW77" s="15"/>
      <c r="LEX77" s="16"/>
      <c r="LEY77" s="15"/>
      <c r="LEZ77" s="16"/>
      <c r="LFA77" s="15"/>
      <c r="LFB77" s="16"/>
      <c r="LFC77" s="15"/>
      <c r="LFD77" s="16"/>
      <c r="LFE77" s="15"/>
      <c r="LFF77" s="16"/>
      <c r="LFG77" s="15"/>
      <c r="LFH77" s="16"/>
      <c r="LFI77" s="15"/>
      <c r="LFJ77" s="16"/>
      <c r="LFK77" s="15"/>
      <c r="LFL77" s="16"/>
      <c r="LFM77" s="15"/>
      <c r="LFN77" s="16"/>
      <c r="LFO77" s="15"/>
      <c r="LFP77" s="16"/>
      <c r="LFQ77" s="15"/>
      <c r="LFR77" s="16"/>
      <c r="LFS77" s="15"/>
      <c r="LFT77" s="16"/>
      <c r="LFU77" s="15"/>
      <c r="LFV77" s="16"/>
      <c r="LFW77" s="15"/>
      <c r="LFX77" s="16"/>
      <c r="LFY77" s="15"/>
      <c r="LFZ77" s="16"/>
      <c r="LGA77" s="15"/>
      <c r="LGB77" s="16"/>
      <c r="LGC77" s="15"/>
      <c r="LGD77" s="16"/>
      <c r="LGE77" s="15"/>
      <c r="LGF77" s="16"/>
      <c r="LGG77" s="15"/>
      <c r="LGH77" s="16"/>
      <c r="LGI77" s="15"/>
      <c r="LGJ77" s="16"/>
      <c r="LGK77" s="15"/>
      <c r="LGL77" s="16"/>
      <c r="LGM77" s="15"/>
      <c r="LGN77" s="16"/>
      <c r="LGO77" s="15"/>
      <c r="LGP77" s="16"/>
      <c r="LGQ77" s="15"/>
      <c r="LGR77" s="16"/>
      <c r="LGS77" s="15"/>
      <c r="LGT77" s="16"/>
      <c r="LGU77" s="15"/>
      <c r="LGV77" s="16"/>
      <c r="LGW77" s="15"/>
      <c r="LGX77" s="16"/>
      <c r="LGY77" s="15"/>
      <c r="LGZ77" s="16"/>
      <c r="LHA77" s="15"/>
      <c r="LHB77" s="16"/>
      <c r="LHC77" s="15"/>
      <c r="LHD77" s="16"/>
      <c r="LHE77" s="15"/>
      <c r="LHF77" s="16"/>
      <c r="LHG77" s="15"/>
      <c r="LHH77" s="16"/>
      <c r="LHI77" s="15"/>
      <c r="LHJ77" s="16"/>
      <c r="LHK77" s="15"/>
      <c r="LHL77" s="16"/>
      <c r="LHM77" s="15"/>
      <c r="LHN77" s="16"/>
      <c r="LHO77" s="15"/>
      <c r="LHP77" s="16"/>
      <c r="LHQ77" s="15"/>
      <c r="LHR77" s="16"/>
      <c r="LHS77" s="15"/>
      <c r="LHT77" s="16"/>
      <c r="LHU77" s="15"/>
      <c r="LHV77" s="16"/>
      <c r="LHW77" s="15"/>
      <c r="LHX77" s="16"/>
      <c r="LHY77" s="15"/>
      <c r="LHZ77" s="16"/>
      <c r="LIA77" s="15"/>
      <c r="LIB77" s="16"/>
      <c r="LIC77" s="15"/>
      <c r="LID77" s="16"/>
      <c r="LIE77" s="15"/>
      <c r="LIF77" s="16"/>
      <c r="LIG77" s="15"/>
      <c r="LIH77" s="16"/>
      <c r="LII77" s="15"/>
      <c r="LIJ77" s="16"/>
      <c r="LIK77" s="15"/>
      <c r="LIL77" s="16"/>
      <c r="LIM77" s="15"/>
      <c r="LIN77" s="16"/>
      <c r="LIO77" s="15"/>
      <c r="LIP77" s="16"/>
      <c r="LIQ77" s="15"/>
      <c r="LIR77" s="16"/>
      <c r="LIS77" s="15"/>
      <c r="LIT77" s="16"/>
      <c r="LIU77" s="15"/>
      <c r="LIV77" s="16"/>
      <c r="LIW77" s="15"/>
      <c r="LIX77" s="16"/>
      <c r="LIY77" s="15"/>
      <c r="LIZ77" s="16"/>
      <c r="LJA77" s="15"/>
      <c r="LJB77" s="16"/>
      <c r="LJC77" s="15"/>
      <c r="LJD77" s="16"/>
      <c r="LJE77" s="15"/>
      <c r="LJF77" s="16"/>
      <c r="LJG77" s="15"/>
      <c r="LJH77" s="16"/>
      <c r="LJI77" s="15"/>
      <c r="LJJ77" s="16"/>
      <c r="LJK77" s="15"/>
      <c r="LJL77" s="16"/>
      <c r="LJM77" s="15"/>
      <c r="LJN77" s="16"/>
      <c r="LJO77" s="15"/>
      <c r="LJP77" s="16"/>
      <c r="LJQ77" s="15"/>
      <c r="LJR77" s="16"/>
      <c r="LJS77" s="15"/>
      <c r="LJT77" s="16"/>
      <c r="LJU77" s="15"/>
      <c r="LJV77" s="16"/>
      <c r="LJW77" s="15"/>
      <c r="LJX77" s="16"/>
      <c r="LJY77" s="15"/>
      <c r="LJZ77" s="16"/>
      <c r="LKA77" s="15"/>
      <c r="LKB77" s="16"/>
      <c r="LKC77" s="15"/>
      <c r="LKD77" s="16"/>
      <c r="LKE77" s="15"/>
      <c r="LKF77" s="16"/>
      <c r="LKG77" s="15"/>
      <c r="LKH77" s="16"/>
      <c r="LKI77" s="15"/>
      <c r="LKJ77" s="16"/>
      <c r="LKK77" s="15"/>
      <c r="LKL77" s="16"/>
      <c r="LKM77" s="15"/>
      <c r="LKN77" s="16"/>
      <c r="LKO77" s="15"/>
      <c r="LKP77" s="16"/>
      <c r="LKQ77" s="15"/>
      <c r="LKR77" s="16"/>
      <c r="LKS77" s="15"/>
      <c r="LKT77" s="16"/>
      <c r="LKU77" s="15"/>
      <c r="LKV77" s="16"/>
      <c r="LKW77" s="15"/>
      <c r="LKX77" s="16"/>
      <c r="LKY77" s="15"/>
      <c r="LKZ77" s="16"/>
      <c r="LLA77" s="15"/>
      <c r="LLB77" s="16"/>
      <c r="LLC77" s="15"/>
      <c r="LLD77" s="16"/>
      <c r="LLE77" s="15"/>
      <c r="LLF77" s="16"/>
      <c r="LLG77" s="15"/>
      <c r="LLH77" s="16"/>
      <c r="LLI77" s="15"/>
      <c r="LLJ77" s="16"/>
      <c r="LLK77" s="15"/>
      <c r="LLL77" s="16"/>
      <c r="LLM77" s="15"/>
      <c r="LLN77" s="16"/>
      <c r="LLO77" s="15"/>
      <c r="LLP77" s="16"/>
      <c r="LLQ77" s="15"/>
      <c r="LLR77" s="16"/>
      <c r="LLS77" s="15"/>
      <c r="LLT77" s="16"/>
      <c r="LLU77" s="15"/>
      <c r="LLV77" s="16"/>
      <c r="LLW77" s="15"/>
      <c r="LLX77" s="16"/>
      <c r="LLY77" s="15"/>
      <c r="LLZ77" s="16"/>
      <c r="LMA77" s="15"/>
      <c r="LMB77" s="16"/>
      <c r="LMC77" s="15"/>
      <c r="LMD77" s="16"/>
      <c r="LME77" s="15"/>
      <c r="LMF77" s="16"/>
      <c r="LMG77" s="15"/>
      <c r="LMH77" s="16"/>
      <c r="LMI77" s="15"/>
      <c r="LMJ77" s="16"/>
      <c r="LMK77" s="15"/>
      <c r="LML77" s="16"/>
      <c r="LMM77" s="15"/>
      <c r="LMN77" s="16"/>
      <c r="LMO77" s="15"/>
      <c r="LMP77" s="16"/>
      <c r="LMQ77" s="15"/>
      <c r="LMR77" s="16"/>
      <c r="LMS77" s="15"/>
      <c r="LMT77" s="16"/>
      <c r="LMU77" s="15"/>
      <c r="LMV77" s="16"/>
      <c r="LMW77" s="15"/>
      <c r="LMX77" s="16"/>
      <c r="LMY77" s="15"/>
      <c r="LMZ77" s="16"/>
      <c r="LNA77" s="15"/>
      <c r="LNB77" s="16"/>
      <c r="LNC77" s="15"/>
      <c r="LND77" s="16"/>
      <c r="LNE77" s="15"/>
      <c r="LNF77" s="16"/>
      <c r="LNG77" s="15"/>
      <c r="LNH77" s="16"/>
      <c r="LNI77" s="15"/>
      <c r="LNJ77" s="16"/>
      <c r="LNK77" s="15"/>
      <c r="LNL77" s="16"/>
      <c r="LNM77" s="15"/>
      <c r="LNN77" s="16"/>
      <c r="LNO77" s="15"/>
      <c r="LNP77" s="16"/>
      <c r="LNQ77" s="15"/>
      <c r="LNR77" s="16"/>
      <c r="LNS77" s="15"/>
      <c r="LNT77" s="16"/>
      <c r="LNU77" s="15"/>
      <c r="LNV77" s="16"/>
      <c r="LNW77" s="15"/>
      <c r="LNX77" s="16"/>
      <c r="LNY77" s="15"/>
      <c r="LNZ77" s="16"/>
      <c r="LOA77" s="15"/>
      <c r="LOB77" s="16"/>
      <c r="LOC77" s="15"/>
      <c r="LOD77" s="16"/>
      <c r="LOE77" s="15"/>
      <c r="LOF77" s="16"/>
      <c r="LOG77" s="15"/>
      <c r="LOH77" s="16"/>
      <c r="LOI77" s="15"/>
      <c r="LOJ77" s="16"/>
      <c r="LOK77" s="15"/>
      <c r="LOL77" s="16"/>
      <c r="LOM77" s="15"/>
      <c r="LON77" s="16"/>
      <c r="LOO77" s="15"/>
      <c r="LOP77" s="16"/>
      <c r="LOQ77" s="15"/>
      <c r="LOR77" s="16"/>
      <c r="LOS77" s="15"/>
      <c r="LOT77" s="16"/>
      <c r="LOU77" s="15"/>
      <c r="LOV77" s="16"/>
      <c r="LOW77" s="15"/>
      <c r="LOX77" s="16"/>
      <c r="LOY77" s="15"/>
      <c r="LOZ77" s="16"/>
      <c r="LPA77" s="15"/>
      <c r="LPB77" s="16"/>
      <c r="LPC77" s="15"/>
      <c r="LPD77" s="16"/>
      <c r="LPE77" s="15"/>
      <c r="LPF77" s="16"/>
      <c r="LPG77" s="15"/>
      <c r="LPH77" s="16"/>
      <c r="LPI77" s="15"/>
      <c r="LPJ77" s="16"/>
      <c r="LPK77" s="15"/>
      <c r="LPL77" s="16"/>
      <c r="LPM77" s="15"/>
      <c r="LPN77" s="16"/>
      <c r="LPO77" s="15"/>
      <c r="LPP77" s="16"/>
      <c r="LPQ77" s="15"/>
      <c r="LPR77" s="16"/>
      <c r="LPS77" s="15"/>
      <c r="LPT77" s="16"/>
      <c r="LPU77" s="15"/>
      <c r="LPV77" s="16"/>
      <c r="LPW77" s="15"/>
      <c r="LPX77" s="16"/>
      <c r="LPY77" s="15"/>
      <c r="LPZ77" s="16"/>
      <c r="LQA77" s="15"/>
      <c r="LQB77" s="16"/>
      <c r="LQC77" s="15"/>
      <c r="LQD77" s="16"/>
      <c r="LQE77" s="15"/>
      <c r="LQF77" s="16"/>
      <c r="LQG77" s="15"/>
      <c r="LQH77" s="16"/>
      <c r="LQI77" s="15"/>
      <c r="LQJ77" s="16"/>
      <c r="LQK77" s="15"/>
      <c r="LQL77" s="16"/>
      <c r="LQM77" s="15"/>
      <c r="LQN77" s="16"/>
      <c r="LQO77" s="15"/>
      <c r="LQP77" s="16"/>
      <c r="LQQ77" s="15"/>
      <c r="LQR77" s="16"/>
      <c r="LQS77" s="15"/>
      <c r="LQT77" s="16"/>
      <c r="LQU77" s="15"/>
      <c r="LQV77" s="16"/>
      <c r="LQW77" s="15"/>
      <c r="LQX77" s="16"/>
      <c r="LQY77" s="15"/>
      <c r="LQZ77" s="16"/>
      <c r="LRA77" s="15"/>
      <c r="LRB77" s="16"/>
      <c r="LRC77" s="15"/>
      <c r="LRD77" s="16"/>
      <c r="LRE77" s="15"/>
      <c r="LRF77" s="16"/>
      <c r="LRG77" s="15"/>
      <c r="LRH77" s="16"/>
      <c r="LRI77" s="15"/>
      <c r="LRJ77" s="16"/>
      <c r="LRK77" s="15"/>
      <c r="LRL77" s="16"/>
      <c r="LRM77" s="15"/>
      <c r="LRN77" s="16"/>
      <c r="LRO77" s="15"/>
      <c r="LRP77" s="16"/>
      <c r="LRQ77" s="15"/>
      <c r="LRR77" s="16"/>
      <c r="LRS77" s="15"/>
      <c r="LRT77" s="16"/>
      <c r="LRU77" s="15"/>
      <c r="LRV77" s="16"/>
      <c r="LRW77" s="15"/>
      <c r="LRX77" s="16"/>
      <c r="LRY77" s="15"/>
      <c r="LRZ77" s="16"/>
      <c r="LSA77" s="15"/>
      <c r="LSB77" s="16"/>
      <c r="LSC77" s="15"/>
      <c r="LSD77" s="16"/>
      <c r="LSE77" s="15"/>
      <c r="LSF77" s="16"/>
      <c r="LSG77" s="15"/>
      <c r="LSH77" s="16"/>
      <c r="LSI77" s="15"/>
      <c r="LSJ77" s="16"/>
      <c r="LSK77" s="15"/>
      <c r="LSL77" s="16"/>
      <c r="LSM77" s="15"/>
      <c r="LSN77" s="16"/>
      <c r="LSO77" s="15"/>
      <c r="LSP77" s="16"/>
      <c r="LSQ77" s="15"/>
      <c r="LSR77" s="16"/>
      <c r="LSS77" s="15"/>
      <c r="LST77" s="16"/>
      <c r="LSU77" s="15"/>
      <c r="LSV77" s="16"/>
      <c r="LSW77" s="15"/>
      <c r="LSX77" s="16"/>
      <c r="LSY77" s="15"/>
      <c r="LSZ77" s="16"/>
      <c r="LTA77" s="15"/>
      <c r="LTB77" s="16"/>
      <c r="LTC77" s="15"/>
      <c r="LTD77" s="16"/>
      <c r="LTE77" s="15"/>
      <c r="LTF77" s="16"/>
      <c r="LTG77" s="15"/>
      <c r="LTH77" s="16"/>
      <c r="LTI77" s="15"/>
      <c r="LTJ77" s="16"/>
      <c r="LTK77" s="15"/>
      <c r="LTL77" s="16"/>
      <c r="LTM77" s="15"/>
      <c r="LTN77" s="16"/>
      <c r="LTO77" s="15"/>
      <c r="LTP77" s="16"/>
      <c r="LTQ77" s="15"/>
      <c r="LTR77" s="16"/>
      <c r="LTS77" s="15"/>
      <c r="LTT77" s="16"/>
      <c r="LTU77" s="15"/>
      <c r="LTV77" s="16"/>
      <c r="LTW77" s="15"/>
      <c r="LTX77" s="16"/>
      <c r="LTY77" s="15"/>
      <c r="LTZ77" s="16"/>
      <c r="LUA77" s="15"/>
      <c r="LUB77" s="16"/>
      <c r="LUC77" s="15"/>
      <c r="LUD77" s="16"/>
      <c r="LUE77" s="15"/>
      <c r="LUF77" s="16"/>
      <c r="LUG77" s="15"/>
      <c r="LUH77" s="16"/>
      <c r="LUI77" s="15"/>
      <c r="LUJ77" s="16"/>
      <c r="LUK77" s="15"/>
      <c r="LUL77" s="16"/>
      <c r="LUM77" s="15"/>
      <c r="LUN77" s="16"/>
      <c r="LUO77" s="15"/>
      <c r="LUP77" s="16"/>
      <c r="LUQ77" s="15"/>
      <c r="LUR77" s="16"/>
      <c r="LUS77" s="15"/>
      <c r="LUT77" s="16"/>
      <c r="LUU77" s="15"/>
      <c r="LUV77" s="16"/>
      <c r="LUW77" s="15"/>
      <c r="LUX77" s="16"/>
      <c r="LUY77" s="15"/>
      <c r="LUZ77" s="16"/>
      <c r="LVA77" s="15"/>
      <c r="LVB77" s="16"/>
      <c r="LVC77" s="15"/>
      <c r="LVD77" s="16"/>
      <c r="LVE77" s="15"/>
      <c r="LVF77" s="16"/>
      <c r="LVG77" s="15"/>
      <c r="LVH77" s="16"/>
      <c r="LVI77" s="15"/>
      <c r="LVJ77" s="16"/>
      <c r="LVK77" s="15"/>
      <c r="LVL77" s="16"/>
      <c r="LVM77" s="15"/>
      <c r="LVN77" s="16"/>
      <c r="LVO77" s="15"/>
      <c r="LVP77" s="16"/>
      <c r="LVQ77" s="15"/>
      <c r="LVR77" s="16"/>
      <c r="LVS77" s="15"/>
      <c r="LVT77" s="16"/>
      <c r="LVU77" s="15"/>
      <c r="LVV77" s="16"/>
      <c r="LVW77" s="15"/>
      <c r="LVX77" s="16"/>
      <c r="LVY77" s="15"/>
      <c r="LVZ77" s="16"/>
      <c r="LWA77" s="15"/>
      <c r="LWB77" s="16"/>
      <c r="LWC77" s="15"/>
      <c r="LWD77" s="16"/>
      <c r="LWE77" s="15"/>
      <c r="LWF77" s="16"/>
      <c r="LWG77" s="15"/>
      <c r="LWH77" s="16"/>
      <c r="LWI77" s="15"/>
      <c r="LWJ77" s="16"/>
      <c r="LWK77" s="15"/>
      <c r="LWL77" s="16"/>
      <c r="LWM77" s="15"/>
      <c r="LWN77" s="16"/>
      <c r="LWO77" s="15"/>
      <c r="LWP77" s="16"/>
      <c r="LWQ77" s="15"/>
      <c r="LWR77" s="16"/>
      <c r="LWS77" s="15"/>
      <c r="LWT77" s="16"/>
      <c r="LWU77" s="15"/>
      <c r="LWV77" s="16"/>
      <c r="LWW77" s="15"/>
      <c r="LWX77" s="16"/>
      <c r="LWY77" s="15"/>
      <c r="LWZ77" s="16"/>
      <c r="LXA77" s="15"/>
      <c r="LXB77" s="16"/>
      <c r="LXC77" s="15"/>
      <c r="LXD77" s="16"/>
      <c r="LXE77" s="15"/>
      <c r="LXF77" s="16"/>
      <c r="LXG77" s="15"/>
      <c r="LXH77" s="16"/>
      <c r="LXI77" s="15"/>
      <c r="LXJ77" s="16"/>
      <c r="LXK77" s="15"/>
      <c r="LXL77" s="16"/>
      <c r="LXM77" s="15"/>
      <c r="LXN77" s="16"/>
      <c r="LXO77" s="15"/>
      <c r="LXP77" s="16"/>
      <c r="LXQ77" s="15"/>
      <c r="LXR77" s="16"/>
      <c r="LXS77" s="15"/>
      <c r="LXT77" s="16"/>
      <c r="LXU77" s="15"/>
      <c r="LXV77" s="16"/>
      <c r="LXW77" s="15"/>
      <c r="LXX77" s="16"/>
      <c r="LXY77" s="15"/>
      <c r="LXZ77" s="16"/>
      <c r="LYA77" s="15"/>
      <c r="LYB77" s="16"/>
      <c r="LYC77" s="15"/>
      <c r="LYD77" s="16"/>
      <c r="LYE77" s="15"/>
      <c r="LYF77" s="16"/>
      <c r="LYG77" s="15"/>
      <c r="LYH77" s="16"/>
      <c r="LYI77" s="15"/>
      <c r="LYJ77" s="16"/>
      <c r="LYK77" s="15"/>
      <c r="LYL77" s="16"/>
      <c r="LYM77" s="15"/>
      <c r="LYN77" s="16"/>
      <c r="LYO77" s="15"/>
      <c r="LYP77" s="16"/>
      <c r="LYQ77" s="15"/>
      <c r="LYR77" s="16"/>
      <c r="LYS77" s="15"/>
      <c r="LYT77" s="16"/>
      <c r="LYU77" s="15"/>
      <c r="LYV77" s="16"/>
      <c r="LYW77" s="15"/>
      <c r="LYX77" s="16"/>
      <c r="LYY77" s="15"/>
      <c r="LYZ77" s="16"/>
      <c r="LZA77" s="15"/>
      <c r="LZB77" s="16"/>
      <c r="LZC77" s="15"/>
      <c r="LZD77" s="16"/>
      <c r="LZE77" s="15"/>
      <c r="LZF77" s="16"/>
      <c r="LZG77" s="15"/>
      <c r="LZH77" s="16"/>
      <c r="LZI77" s="15"/>
      <c r="LZJ77" s="16"/>
      <c r="LZK77" s="15"/>
      <c r="LZL77" s="16"/>
      <c r="LZM77" s="15"/>
      <c r="LZN77" s="16"/>
      <c r="LZO77" s="15"/>
      <c r="LZP77" s="16"/>
      <c r="LZQ77" s="15"/>
      <c r="LZR77" s="16"/>
      <c r="LZS77" s="15"/>
      <c r="LZT77" s="16"/>
      <c r="LZU77" s="15"/>
      <c r="LZV77" s="16"/>
      <c r="LZW77" s="15"/>
      <c r="LZX77" s="16"/>
      <c r="LZY77" s="15"/>
      <c r="LZZ77" s="16"/>
      <c r="MAA77" s="15"/>
      <c r="MAB77" s="16"/>
      <c r="MAC77" s="15"/>
      <c r="MAD77" s="16"/>
      <c r="MAE77" s="15"/>
      <c r="MAF77" s="16"/>
      <c r="MAG77" s="15"/>
      <c r="MAH77" s="16"/>
      <c r="MAI77" s="15"/>
      <c r="MAJ77" s="16"/>
      <c r="MAK77" s="15"/>
      <c r="MAL77" s="16"/>
      <c r="MAM77" s="15"/>
      <c r="MAN77" s="16"/>
      <c r="MAO77" s="15"/>
      <c r="MAP77" s="16"/>
      <c r="MAQ77" s="15"/>
      <c r="MAR77" s="16"/>
      <c r="MAS77" s="15"/>
      <c r="MAT77" s="16"/>
      <c r="MAU77" s="15"/>
      <c r="MAV77" s="16"/>
      <c r="MAW77" s="15"/>
      <c r="MAX77" s="16"/>
      <c r="MAY77" s="15"/>
      <c r="MAZ77" s="16"/>
      <c r="MBA77" s="15"/>
      <c r="MBB77" s="16"/>
      <c r="MBC77" s="15"/>
      <c r="MBD77" s="16"/>
      <c r="MBE77" s="15"/>
      <c r="MBF77" s="16"/>
      <c r="MBG77" s="15"/>
      <c r="MBH77" s="16"/>
      <c r="MBI77" s="15"/>
      <c r="MBJ77" s="16"/>
      <c r="MBK77" s="15"/>
      <c r="MBL77" s="16"/>
      <c r="MBM77" s="15"/>
      <c r="MBN77" s="16"/>
      <c r="MBO77" s="15"/>
      <c r="MBP77" s="16"/>
      <c r="MBQ77" s="15"/>
      <c r="MBR77" s="16"/>
      <c r="MBS77" s="15"/>
      <c r="MBT77" s="16"/>
      <c r="MBU77" s="15"/>
      <c r="MBV77" s="16"/>
      <c r="MBW77" s="15"/>
      <c r="MBX77" s="16"/>
      <c r="MBY77" s="15"/>
      <c r="MBZ77" s="16"/>
      <c r="MCA77" s="15"/>
      <c r="MCB77" s="16"/>
      <c r="MCC77" s="15"/>
      <c r="MCD77" s="16"/>
      <c r="MCE77" s="15"/>
      <c r="MCF77" s="16"/>
      <c r="MCG77" s="15"/>
      <c r="MCH77" s="16"/>
      <c r="MCI77" s="15"/>
      <c r="MCJ77" s="16"/>
      <c r="MCK77" s="15"/>
      <c r="MCL77" s="16"/>
      <c r="MCM77" s="15"/>
      <c r="MCN77" s="16"/>
      <c r="MCO77" s="15"/>
      <c r="MCP77" s="16"/>
      <c r="MCQ77" s="15"/>
      <c r="MCR77" s="16"/>
      <c r="MCS77" s="15"/>
      <c r="MCT77" s="16"/>
      <c r="MCU77" s="15"/>
      <c r="MCV77" s="16"/>
      <c r="MCW77" s="15"/>
      <c r="MCX77" s="16"/>
      <c r="MCY77" s="15"/>
      <c r="MCZ77" s="16"/>
      <c r="MDA77" s="15"/>
      <c r="MDB77" s="16"/>
      <c r="MDC77" s="15"/>
      <c r="MDD77" s="16"/>
      <c r="MDE77" s="15"/>
      <c r="MDF77" s="16"/>
      <c r="MDG77" s="15"/>
      <c r="MDH77" s="16"/>
      <c r="MDI77" s="15"/>
      <c r="MDJ77" s="16"/>
      <c r="MDK77" s="15"/>
      <c r="MDL77" s="16"/>
      <c r="MDM77" s="15"/>
      <c r="MDN77" s="16"/>
      <c r="MDO77" s="15"/>
      <c r="MDP77" s="16"/>
      <c r="MDQ77" s="15"/>
      <c r="MDR77" s="16"/>
      <c r="MDS77" s="15"/>
      <c r="MDT77" s="16"/>
      <c r="MDU77" s="15"/>
      <c r="MDV77" s="16"/>
      <c r="MDW77" s="15"/>
      <c r="MDX77" s="16"/>
      <c r="MDY77" s="15"/>
      <c r="MDZ77" s="16"/>
      <c r="MEA77" s="15"/>
      <c r="MEB77" s="16"/>
      <c r="MEC77" s="15"/>
      <c r="MED77" s="16"/>
      <c r="MEE77" s="15"/>
      <c r="MEF77" s="16"/>
      <c r="MEG77" s="15"/>
      <c r="MEH77" s="16"/>
      <c r="MEI77" s="15"/>
      <c r="MEJ77" s="16"/>
      <c r="MEK77" s="15"/>
      <c r="MEL77" s="16"/>
      <c r="MEM77" s="15"/>
      <c r="MEN77" s="16"/>
      <c r="MEO77" s="15"/>
      <c r="MEP77" s="16"/>
      <c r="MEQ77" s="15"/>
      <c r="MER77" s="16"/>
      <c r="MES77" s="15"/>
      <c r="MET77" s="16"/>
      <c r="MEU77" s="15"/>
      <c r="MEV77" s="16"/>
      <c r="MEW77" s="15"/>
      <c r="MEX77" s="16"/>
      <c r="MEY77" s="15"/>
      <c r="MEZ77" s="16"/>
      <c r="MFA77" s="15"/>
      <c r="MFB77" s="16"/>
      <c r="MFC77" s="15"/>
      <c r="MFD77" s="16"/>
      <c r="MFE77" s="15"/>
      <c r="MFF77" s="16"/>
      <c r="MFG77" s="15"/>
      <c r="MFH77" s="16"/>
      <c r="MFI77" s="15"/>
      <c r="MFJ77" s="16"/>
      <c r="MFK77" s="15"/>
      <c r="MFL77" s="16"/>
      <c r="MFM77" s="15"/>
      <c r="MFN77" s="16"/>
      <c r="MFO77" s="15"/>
      <c r="MFP77" s="16"/>
      <c r="MFQ77" s="15"/>
      <c r="MFR77" s="16"/>
      <c r="MFS77" s="15"/>
      <c r="MFT77" s="16"/>
      <c r="MFU77" s="15"/>
      <c r="MFV77" s="16"/>
      <c r="MFW77" s="15"/>
      <c r="MFX77" s="16"/>
      <c r="MFY77" s="15"/>
      <c r="MFZ77" s="16"/>
      <c r="MGA77" s="15"/>
      <c r="MGB77" s="16"/>
      <c r="MGC77" s="15"/>
      <c r="MGD77" s="16"/>
      <c r="MGE77" s="15"/>
      <c r="MGF77" s="16"/>
      <c r="MGG77" s="15"/>
      <c r="MGH77" s="16"/>
      <c r="MGI77" s="15"/>
      <c r="MGJ77" s="16"/>
      <c r="MGK77" s="15"/>
      <c r="MGL77" s="16"/>
      <c r="MGM77" s="15"/>
      <c r="MGN77" s="16"/>
      <c r="MGO77" s="15"/>
      <c r="MGP77" s="16"/>
      <c r="MGQ77" s="15"/>
      <c r="MGR77" s="16"/>
      <c r="MGS77" s="15"/>
      <c r="MGT77" s="16"/>
      <c r="MGU77" s="15"/>
      <c r="MGV77" s="16"/>
      <c r="MGW77" s="15"/>
      <c r="MGX77" s="16"/>
      <c r="MGY77" s="15"/>
      <c r="MGZ77" s="16"/>
      <c r="MHA77" s="15"/>
      <c r="MHB77" s="16"/>
      <c r="MHC77" s="15"/>
      <c r="MHD77" s="16"/>
      <c r="MHE77" s="15"/>
      <c r="MHF77" s="16"/>
      <c r="MHG77" s="15"/>
      <c r="MHH77" s="16"/>
      <c r="MHI77" s="15"/>
      <c r="MHJ77" s="16"/>
      <c r="MHK77" s="15"/>
      <c r="MHL77" s="16"/>
      <c r="MHM77" s="15"/>
      <c r="MHN77" s="16"/>
      <c r="MHO77" s="15"/>
      <c r="MHP77" s="16"/>
      <c r="MHQ77" s="15"/>
      <c r="MHR77" s="16"/>
      <c r="MHS77" s="15"/>
      <c r="MHT77" s="16"/>
      <c r="MHU77" s="15"/>
      <c r="MHV77" s="16"/>
      <c r="MHW77" s="15"/>
      <c r="MHX77" s="16"/>
      <c r="MHY77" s="15"/>
      <c r="MHZ77" s="16"/>
      <c r="MIA77" s="15"/>
      <c r="MIB77" s="16"/>
      <c r="MIC77" s="15"/>
      <c r="MID77" s="16"/>
      <c r="MIE77" s="15"/>
      <c r="MIF77" s="16"/>
      <c r="MIG77" s="15"/>
      <c r="MIH77" s="16"/>
      <c r="MII77" s="15"/>
      <c r="MIJ77" s="16"/>
      <c r="MIK77" s="15"/>
      <c r="MIL77" s="16"/>
      <c r="MIM77" s="15"/>
      <c r="MIN77" s="16"/>
      <c r="MIO77" s="15"/>
      <c r="MIP77" s="16"/>
      <c r="MIQ77" s="15"/>
      <c r="MIR77" s="16"/>
      <c r="MIS77" s="15"/>
      <c r="MIT77" s="16"/>
      <c r="MIU77" s="15"/>
      <c r="MIV77" s="16"/>
      <c r="MIW77" s="15"/>
      <c r="MIX77" s="16"/>
      <c r="MIY77" s="15"/>
      <c r="MIZ77" s="16"/>
      <c r="MJA77" s="15"/>
      <c r="MJB77" s="16"/>
      <c r="MJC77" s="15"/>
      <c r="MJD77" s="16"/>
      <c r="MJE77" s="15"/>
      <c r="MJF77" s="16"/>
      <c r="MJG77" s="15"/>
      <c r="MJH77" s="16"/>
      <c r="MJI77" s="15"/>
      <c r="MJJ77" s="16"/>
      <c r="MJK77" s="15"/>
      <c r="MJL77" s="16"/>
      <c r="MJM77" s="15"/>
      <c r="MJN77" s="16"/>
      <c r="MJO77" s="15"/>
      <c r="MJP77" s="16"/>
      <c r="MJQ77" s="15"/>
      <c r="MJR77" s="16"/>
      <c r="MJS77" s="15"/>
      <c r="MJT77" s="16"/>
      <c r="MJU77" s="15"/>
      <c r="MJV77" s="16"/>
      <c r="MJW77" s="15"/>
      <c r="MJX77" s="16"/>
      <c r="MJY77" s="15"/>
      <c r="MJZ77" s="16"/>
      <c r="MKA77" s="15"/>
      <c r="MKB77" s="16"/>
      <c r="MKC77" s="15"/>
      <c r="MKD77" s="16"/>
      <c r="MKE77" s="15"/>
      <c r="MKF77" s="16"/>
      <c r="MKG77" s="15"/>
      <c r="MKH77" s="16"/>
      <c r="MKI77" s="15"/>
      <c r="MKJ77" s="16"/>
      <c r="MKK77" s="15"/>
      <c r="MKL77" s="16"/>
      <c r="MKM77" s="15"/>
      <c r="MKN77" s="16"/>
      <c r="MKO77" s="15"/>
      <c r="MKP77" s="16"/>
      <c r="MKQ77" s="15"/>
      <c r="MKR77" s="16"/>
      <c r="MKS77" s="15"/>
      <c r="MKT77" s="16"/>
      <c r="MKU77" s="15"/>
      <c r="MKV77" s="16"/>
      <c r="MKW77" s="15"/>
      <c r="MKX77" s="16"/>
      <c r="MKY77" s="15"/>
      <c r="MKZ77" s="16"/>
      <c r="MLA77" s="15"/>
      <c r="MLB77" s="16"/>
      <c r="MLC77" s="15"/>
      <c r="MLD77" s="16"/>
      <c r="MLE77" s="15"/>
      <c r="MLF77" s="16"/>
      <c r="MLG77" s="15"/>
      <c r="MLH77" s="16"/>
      <c r="MLI77" s="15"/>
      <c r="MLJ77" s="16"/>
      <c r="MLK77" s="15"/>
      <c r="MLL77" s="16"/>
      <c r="MLM77" s="15"/>
      <c r="MLN77" s="16"/>
      <c r="MLO77" s="15"/>
      <c r="MLP77" s="16"/>
      <c r="MLQ77" s="15"/>
      <c r="MLR77" s="16"/>
      <c r="MLS77" s="15"/>
      <c r="MLT77" s="16"/>
      <c r="MLU77" s="15"/>
      <c r="MLV77" s="16"/>
      <c r="MLW77" s="15"/>
      <c r="MLX77" s="16"/>
      <c r="MLY77" s="15"/>
      <c r="MLZ77" s="16"/>
      <c r="MMA77" s="15"/>
      <c r="MMB77" s="16"/>
      <c r="MMC77" s="15"/>
      <c r="MMD77" s="16"/>
      <c r="MME77" s="15"/>
      <c r="MMF77" s="16"/>
      <c r="MMG77" s="15"/>
      <c r="MMH77" s="16"/>
      <c r="MMI77" s="15"/>
      <c r="MMJ77" s="16"/>
      <c r="MMK77" s="15"/>
      <c r="MML77" s="16"/>
      <c r="MMM77" s="15"/>
      <c r="MMN77" s="16"/>
      <c r="MMO77" s="15"/>
      <c r="MMP77" s="16"/>
      <c r="MMQ77" s="15"/>
      <c r="MMR77" s="16"/>
      <c r="MMS77" s="15"/>
      <c r="MMT77" s="16"/>
      <c r="MMU77" s="15"/>
      <c r="MMV77" s="16"/>
      <c r="MMW77" s="15"/>
      <c r="MMX77" s="16"/>
      <c r="MMY77" s="15"/>
      <c r="MMZ77" s="16"/>
      <c r="MNA77" s="15"/>
      <c r="MNB77" s="16"/>
      <c r="MNC77" s="15"/>
      <c r="MND77" s="16"/>
      <c r="MNE77" s="15"/>
      <c r="MNF77" s="16"/>
      <c r="MNG77" s="15"/>
      <c r="MNH77" s="16"/>
      <c r="MNI77" s="15"/>
      <c r="MNJ77" s="16"/>
      <c r="MNK77" s="15"/>
      <c r="MNL77" s="16"/>
      <c r="MNM77" s="15"/>
      <c r="MNN77" s="16"/>
      <c r="MNO77" s="15"/>
      <c r="MNP77" s="16"/>
      <c r="MNQ77" s="15"/>
      <c r="MNR77" s="16"/>
      <c r="MNS77" s="15"/>
      <c r="MNT77" s="16"/>
      <c r="MNU77" s="15"/>
      <c r="MNV77" s="16"/>
      <c r="MNW77" s="15"/>
      <c r="MNX77" s="16"/>
      <c r="MNY77" s="15"/>
      <c r="MNZ77" s="16"/>
      <c r="MOA77" s="15"/>
      <c r="MOB77" s="16"/>
      <c r="MOC77" s="15"/>
      <c r="MOD77" s="16"/>
      <c r="MOE77" s="15"/>
      <c r="MOF77" s="16"/>
      <c r="MOG77" s="15"/>
      <c r="MOH77" s="16"/>
      <c r="MOI77" s="15"/>
      <c r="MOJ77" s="16"/>
      <c r="MOK77" s="15"/>
      <c r="MOL77" s="16"/>
      <c r="MOM77" s="15"/>
      <c r="MON77" s="16"/>
      <c r="MOO77" s="15"/>
      <c r="MOP77" s="16"/>
      <c r="MOQ77" s="15"/>
      <c r="MOR77" s="16"/>
      <c r="MOS77" s="15"/>
      <c r="MOT77" s="16"/>
      <c r="MOU77" s="15"/>
      <c r="MOV77" s="16"/>
      <c r="MOW77" s="15"/>
      <c r="MOX77" s="16"/>
      <c r="MOY77" s="15"/>
      <c r="MOZ77" s="16"/>
      <c r="MPA77" s="15"/>
      <c r="MPB77" s="16"/>
      <c r="MPC77" s="15"/>
      <c r="MPD77" s="16"/>
      <c r="MPE77" s="15"/>
      <c r="MPF77" s="16"/>
      <c r="MPG77" s="15"/>
      <c r="MPH77" s="16"/>
      <c r="MPI77" s="15"/>
      <c r="MPJ77" s="16"/>
      <c r="MPK77" s="15"/>
      <c r="MPL77" s="16"/>
      <c r="MPM77" s="15"/>
      <c r="MPN77" s="16"/>
      <c r="MPO77" s="15"/>
      <c r="MPP77" s="16"/>
      <c r="MPQ77" s="15"/>
      <c r="MPR77" s="16"/>
      <c r="MPS77" s="15"/>
      <c r="MPT77" s="16"/>
      <c r="MPU77" s="15"/>
      <c r="MPV77" s="16"/>
      <c r="MPW77" s="15"/>
      <c r="MPX77" s="16"/>
      <c r="MPY77" s="15"/>
      <c r="MPZ77" s="16"/>
      <c r="MQA77" s="15"/>
      <c r="MQB77" s="16"/>
      <c r="MQC77" s="15"/>
      <c r="MQD77" s="16"/>
      <c r="MQE77" s="15"/>
      <c r="MQF77" s="16"/>
      <c r="MQG77" s="15"/>
      <c r="MQH77" s="16"/>
      <c r="MQI77" s="15"/>
      <c r="MQJ77" s="16"/>
      <c r="MQK77" s="15"/>
      <c r="MQL77" s="16"/>
      <c r="MQM77" s="15"/>
      <c r="MQN77" s="16"/>
      <c r="MQO77" s="15"/>
      <c r="MQP77" s="16"/>
      <c r="MQQ77" s="15"/>
      <c r="MQR77" s="16"/>
      <c r="MQS77" s="15"/>
      <c r="MQT77" s="16"/>
      <c r="MQU77" s="15"/>
      <c r="MQV77" s="16"/>
      <c r="MQW77" s="15"/>
      <c r="MQX77" s="16"/>
      <c r="MQY77" s="15"/>
      <c r="MQZ77" s="16"/>
      <c r="MRA77" s="15"/>
      <c r="MRB77" s="16"/>
      <c r="MRC77" s="15"/>
      <c r="MRD77" s="16"/>
      <c r="MRE77" s="15"/>
      <c r="MRF77" s="16"/>
      <c r="MRG77" s="15"/>
      <c r="MRH77" s="16"/>
      <c r="MRI77" s="15"/>
      <c r="MRJ77" s="16"/>
      <c r="MRK77" s="15"/>
      <c r="MRL77" s="16"/>
      <c r="MRM77" s="15"/>
      <c r="MRN77" s="16"/>
      <c r="MRO77" s="15"/>
      <c r="MRP77" s="16"/>
      <c r="MRQ77" s="15"/>
      <c r="MRR77" s="16"/>
      <c r="MRS77" s="15"/>
      <c r="MRT77" s="16"/>
      <c r="MRU77" s="15"/>
      <c r="MRV77" s="16"/>
      <c r="MRW77" s="15"/>
      <c r="MRX77" s="16"/>
      <c r="MRY77" s="15"/>
      <c r="MRZ77" s="16"/>
      <c r="MSA77" s="15"/>
      <c r="MSB77" s="16"/>
      <c r="MSC77" s="15"/>
      <c r="MSD77" s="16"/>
      <c r="MSE77" s="15"/>
      <c r="MSF77" s="16"/>
      <c r="MSG77" s="15"/>
      <c r="MSH77" s="16"/>
      <c r="MSI77" s="15"/>
      <c r="MSJ77" s="16"/>
      <c r="MSK77" s="15"/>
      <c r="MSL77" s="16"/>
      <c r="MSM77" s="15"/>
      <c r="MSN77" s="16"/>
      <c r="MSO77" s="15"/>
      <c r="MSP77" s="16"/>
      <c r="MSQ77" s="15"/>
      <c r="MSR77" s="16"/>
      <c r="MSS77" s="15"/>
      <c r="MST77" s="16"/>
      <c r="MSU77" s="15"/>
      <c r="MSV77" s="16"/>
      <c r="MSW77" s="15"/>
      <c r="MSX77" s="16"/>
      <c r="MSY77" s="15"/>
      <c r="MSZ77" s="16"/>
      <c r="MTA77" s="15"/>
      <c r="MTB77" s="16"/>
      <c r="MTC77" s="15"/>
      <c r="MTD77" s="16"/>
      <c r="MTE77" s="15"/>
      <c r="MTF77" s="16"/>
      <c r="MTG77" s="15"/>
      <c r="MTH77" s="16"/>
      <c r="MTI77" s="15"/>
      <c r="MTJ77" s="16"/>
      <c r="MTK77" s="15"/>
      <c r="MTL77" s="16"/>
      <c r="MTM77" s="15"/>
      <c r="MTN77" s="16"/>
      <c r="MTO77" s="15"/>
      <c r="MTP77" s="16"/>
      <c r="MTQ77" s="15"/>
      <c r="MTR77" s="16"/>
      <c r="MTS77" s="15"/>
      <c r="MTT77" s="16"/>
      <c r="MTU77" s="15"/>
      <c r="MTV77" s="16"/>
      <c r="MTW77" s="15"/>
      <c r="MTX77" s="16"/>
      <c r="MTY77" s="15"/>
      <c r="MTZ77" s="16"/>
      <c r="MUA77" s="15"/>
      <c r="MUB77" s="16"/>
      <c r="MUC77" s="15"/>
      <c r="MUD77" s="16"/>
      <c r="MUE77" s="15"/>
      <c r="MUF77" s="16"/>
      <c r="MUG77" s="15"/>
      <c r="MUH77" s="16"/>
      <c r="MUI77" s="15"/>
      <c r="MUJ77" s="16"/>
      <c r="MUK77" s="15"/>
      <c r="MUL77" s="16"/>
      <c r="MUM77" s="15"/>
      <c r="MUN77" s="16"/>
      <c r="MUO77" s="15"/>
      <c r="MUP77" s="16"/>
      <c r="MUQ77" s="15"/>
      <c r="MUR77" s="16"/>
      <c r="MUS77" s="15"/>
      <c r="MUT77" s="16"/>
      <c r="MUU77" s="15"/>
      <c r="MUV77" s="16"/>
      <c r="MUW77" s="15"/>
      <c r="MUX77" s="16"/>
      <c r="MUY77" s="15"/>
      <c r="MUZ77" s="16"/>
      <c r="MVA77" s="15"/>
      <c r="MVB77" s="16"/>
      <c r="MVC77" s="15"/>
      <c r="MVD77" s="16"/>
      <c r="MVE77" s="15"/>
      <c r="MVF77" s="16"/>
      <c r="MVG77" s="15"/>
      <c r="MVH77" s="16"/>
      <c r="MVI77" s="15"/>
      <c r="MVJ77" s="16"/>
      <c r="MVK77" s="15"/>
      <c r="MVL77" s="16"/>
      <c r="MVM77" s="15"/>
      <c r="MVN77" s="16"/>
      <c r="MVO77" s="15"/>
      <c r="MVP77" s="16"/>
      <c r="MVQ77" s="15"/>
      <c r="MVR77" s="16"/>
      <c r="MVS77" s="15"/>
      <c r="MVT77" s="16"/>
      <c r="MVU77" s="15"/>
      <c r="MVV77" s="16"/>
      <c r="MVW77" s="15"/>
      <c r="MVX77" s="16"/>
      <c r="MVY77" s="15"/>
      <c r="MVZ77" s="16"/>
      <c r="MWA77" s="15"/>
      <c r="MWB77" s="16"/>
      <c r="MWC77" s="15"/>
      <c r="MWD77" s="16"/>
      <c r="MWE77" s="15"/>
      <c r="MWF77" s="16"/>
      <c r="MWG77" s="15"/>
      <c r="MWH77" s="16"/>
      <c r="MWI77" s="15"/>
      <c r="MWJ77" s="16"/>
      <c r="MWK77" s="15"/>
      <c r="MWL77" s="16"/>
      <c r="MWM77" s="15"/>
      <c r="MWN77" s="16"/>
      <c r="MWO77" s="15"/>
      <c r="MWP77" s="16"/>
      <c r="MWQ77" s="15"/>
      <c r="MWR77" s="16"/>
      <c r="MWS77" s="15"/>
      <c r="MWT77" s="16"/>
      <c r="MWU77" s="15"/>
      <c r="MWV77" s="16"/>
      <c r="MWW77" s="15"/>
      <c r="MWX77" s="16"/>
      <c r="MWY77" s="15"/>
      <c r="MWZ77" s="16"/>
      <c r="MXA77" s="15"/>
      <c r="MXB77" s="16"/>
      <c r="MXC77" s="15"/>
      <c r="MXD77" s="16"/>
      <c r="MXE77" s="15"/>
      <c r="MXF77" s="16"/>
      <c r="MXG77" s="15"/>
      <c r="MXH77" s="16"/>
      <c r="MXI77" s="15"/>
      <c r="MXJ77" s="16"/>
      <c r="MXK77" s="15"/>
      <c r="MXL77" s="16"/>
      <c r="MXM77" s="15"/>
      <c r="MXN77" s="16"/>
      <c r="MXO77" s="15"/>
      <c r="MXP77" s="16"/>
      <c r="MXQ77" s="15"/>
      <c r="MXR77" s="16"/>
      <c r="MXS77" s="15"/>
      <c r="MXT77" s="16"/>
      <c r="MXU77" s="15"/>
      <c r="MXV77" s="16"/>
      <c r="MXW77" s="15"/>
      <c r="MXX77" s="16"/>
      <c r="MXY77" s="15"/>
      <c r="MXZ77" s="16"/>
      <c r="MYA77" s="15"/>
      <c r="MYB77" s="16"/>
      <c r="MYC77" s="15"/>
      <c r="MYD77" s="16"/>
      <c r="MYE77" s="15"/>
      <c r="MYF77" s="16"/>
      <c r="MYG77" s="15"/>
      <c r="MYH77" s="16"/>
      <c r="MYI77" s="15"/>
      <c r="MYJ77" s="16"/>
      <c r="MYK77" s="15"/>
      <c r="MYL77" s="16"/>
      <c r="MYM77" s="15"/>
      <c r="MYN77" s="16"/>
      <c r="MYO77" s="15"/>
      <c r="MYP77" s="16"/>
      <c r="MYQ77" s="15"/>
      <c r="MYR77" s="16"/>
      <c r="MYS77" s="15"/>
      <c r="MYT77" s="16"/>
      <c r="MYU77" s="15"/>
      <c r="MYV77" s="16"/>
      <c r="MYW77" s="15"/>
      <c r="MYX77" s="16"/>
      <c r="MYY77" s="15"/>
      <c r="MYZ77" s="16"/>
      <c r="MZA77" s="15"/>
      <c r="MZB77" s="16"/>
      <c r="MZC77" s="15"/>
      <c r="MZD77" s="16"/>
      <c r="MZE77" s="15"/>
      <c r="MZF77" s="16"/>
      <c r="MZG77" s="15"/>
      <c r="MZH77" s="16"/>
      <c r="MZI77" s="15"/>
      <c r="MZJ77" s="16"/>
      <c r="MZK77" s="15"/>
      <c r="MZL77" s="16"/>
      <c r="MZM77" s="15"/>
      <c r="MZN77" s="16"/>
      <c r="MZO77" s="15"/>
      <c r="MZP77" s="16"/>
      <c r="MZQ77" s="15"/>
      <c r="MZR77" s="16"/>
      <c r="MZS77" s="15"/>
      <c r="MZT77" s="16"/>
      <c r="MZU77" s="15"/>
      <c r="MZV77" s="16"/>
      <c r="MZW77" s="15"/>
      <c r="MZX77" s="16"/>
      <c r="MZY77" s="15"/>
      <c r="MZZ77" s="16"/>
      <c r="NAA77" s="15"/>
      <c r="NAB77" s="16"/>
      <c r="NAC77" s="15"/>
      <c r="NAD77" s="16"/>
      <c r="NAE77" s="15"/>
      <c r="NAF77" s="16"/>
      <c r="NAG77" s="15"/>
      <c r="NAH77" s="16"/>
      <c r="NAI77" s="15"/>
      <c r="NAJ77" s="16"/>
      <c r="NAK77" s="15"/>
      <c r="NAL77" s="16"/>
      <c r="NAM77" s="15"/>
      <c r="NAN77" s="16"/>
      <c r="NAO77" s="15"/>
      <c r="NAP77" s="16"/>
      <c r="NAQ77" s="15"/>
      <c r="NAR77" s="16"/>
      <c r="NAS77" s="15"/>
      <c r="NAT77" s="16"/>
      <c r="NAU77" s="15"/>
      <c r="NAV77" s="16"/>
      <c r="NAW77" s="15"/>
      <c r="NAX77" s="16"/>
      <c r="NAY77" s="15"/>
      <c r="NAZ77" s="16"/>
      <c r="NBA77" s="15"/>
      <c r="NBB77" s="16"/>
      <c r="NBC77" s="15"/>
      <c r="NBD77" s="16"/>
      <c r="NBE77" s="15"/>
      <c r="NBF77" s="16"/>
      <c r="NBG77" s="15"/>
      <c r="NBH77" s="16"/>
      <c r="NBI77" s="15"/>
      <c r="NBJ77" s="16"/>
      <c r="NBK77" s="15"/>
      <c r="NBL77" s="16"/>
      <c r="NBM77" s="15"/>
      <c r="NBN77" s="16"/>
      <c r="NBO77" s="15"/>
      <c r="NBP77" s="16"/>
      <c r="NBQ77" s="15"/>
      <c r="NBR77" s="16"/>
      <c r="NBS77" s="15"/>
      <c r="NBT77" s="16"/>
      <c r="NBU77" s="15"/>
      <c r="NBV77" s="16"/>
      <c r="NBW77" s="15"/>
      <c r="NBX77" s="16"/>
      <c r="NBY77" s="15"/>
      <c r="NBZ77" s="16"/>
      <c r="NCA77" s="15"/>
      <c r="NCB77" s="16"/>
      <c r="NCC77" s="15"/>
      <c r="NCD77" s="16"/>
      <c r="NCE77" s="15"/>
      <c r="NCF77" s="16"/>
      <c r="NCG77" s="15"/>
      <c r="NCH77" s="16"/>
      <c r="NCI77" s="15"/>
      <c r="NCJ77" s="16"/>
      <c r="NCK77" s="15"/>
      <c r="NCL77" s="16"/>
      <c r="NCM77" s="15"/>
      <c r="NCN77" s="16"/>
      <c r="NCO77" s="15"/>
      <c r="NCP77" s="16"/>
      <c r="NCQ77" s="15"/>
      <c r="NCR77" s="16"/>
      <c r="NCS77" s="15"/>
      <c r="NCT77" s="16"/>
      <c r="NCU77" s="15"/>
      <c r="NCV77" s="16"/>
      <c r="NCW77" s="15"/>
      <c r="NCX77" s="16"/>
      <c r="NCY77" s="15"/>
      <c r="NCZ77" s="16"/>
      <c r="NDA77" s="15"/>
      <c r="NDB77" s="16"/>
      <c r="NDC77" s="15"/>
      <c r="NDD77" s="16"/>
      <c r="NDE77" s="15"/>
      <c r="NDF77" s="16"/>
      <c r="NDG77" s="15"/>
      <c r="NDH77" s="16"/>
      <c r="NDI77" s="15"/>
      <c r="NDJ77" s="16"/>
      <c r="NDK77" s="15"/>
      <c r="NDL77" s="16"/>
      <c r="NDM77" s="15"/>
      <c r="NDN77" s="16"/>
      <c r="NDO77" s="15"/>
      <c r="NDP77" s="16"/>
      <c r="NDQ77" s="15"/>
      <c r="NDR77" s="16"/>
      <c r="NDS77" s="15"/>
      <c r="NDT77" s="16"/>
      <c r="NDU77" s="15"/>
      <c r="NDV77" s="16"/>
      <c r="NDW77" s="15"/>
      <c r="NDX77" s="16"/>
      <c r="NDY77" s="15"/>
      <c r="NDZ77" s="16"/>
      <c r="NEA77" s="15"/>
      <c r="NEB77" s="16"/>
      <c r="NEC77" s="15"/>
      <c r="NED77" s="16"/>
      <c r="NEE77" s="15"/>
      <c r="NEF77" s="16"/>
      <c r="NEG77" s="15"/>
      <c r="NEH77" s="16"/>
      <c r="NEI77" s="15"/>
      <c r="NEJ77" s="16"/>
      <c r="NEK77" s="15"/>
      <c r="NEL77" s="16"/>
      <c r="NEM77" s="15"/>
      <c r="NEN77" s="16"/>
      <c r="NEO77" s="15"/>
      <c r="NEP77" s="16"/>
      <c r="NEQ77" s="15"/>
      <c r="NER77" s="16"/>
      <c r="NES77" s="15"/>
      <c r="NET77" s="16"/>
      <c r="NEU77" s="15"/>
      <c r="NEV77" s="16"/>
      <c r="NEW77" s="15"/>
      <c r="NEX77" s="16"/>
      <c r="NEY77" s="15"/>
      <c r="NEZ77" s="16"/>
      <c r="NFA77" s="15"/>
      <c r="NFB77" s="16"/>
      <c r="NFC77" s="15"/>
      <c r="NFD77" s="16"/>
      <c r="NFE77" s="15"/>
      <c r="NFF77" s="16"/>
      <c r="NFG77" s="15"/>
      <c r="NFH77" s="16"/>
      <c r="NFI77" s="15"/>
      <c r="NFJ77" s="16"/>
      <c r="NFK77" s="15"/>
      <c r="NFL77" s="16"/>
      <c r="NFM77" s="15"/>
      <c r="NFN77" s="16"/>
      <c r="NFO77" s="15"/>
      <c r="NFP77" s="16"/>
      <c r="NFQ77" s="15"/>
      <c r="NFR77" s="16"/>
      <c r="NFS77" s="15"/>
      <c r="NFT77" s="16"/>
      <c r="NFU77" s="15"/>
      <c r="NFV77" s="16"/>
      <c r="NFW77" s="15"/>
      <c r="NFX77" s="16"/>
      <c r="NFY77" s="15"/>
      <c r="NFZ77" s="16"/>
      <c r="NGA77" s="15"/>
      <c r="NGB77" s="16"/>
      <c r="NGC77" s="15"/>
      <c r="NGD77" s="16"/>
      <c r="NGE77" s="15"/>
      <c r="NGF77" s="16"/>
      <c r="NGG77" s="15"/>
      <c r="NGH77" s="16"/>
      <c r="NGI77" s="15"/>
      <c r="NGJ77" s="16"/>
      <c r="NGK77" s="15"/>
      <c r="NGL77" s="16"/>
      <c r="NGM77" s="15"/>
      <c r="NGN77" s="16"/>
      <c r="NGO77" s="15"/>
      <c r="NGP77" s="16"/>
      <c r="NGQ77" s="15"/>
      <c r="NGR77" s="16"/>
      <c r="NGS77" s="15"/>
      <c r="NGT77" s="16"/>
      <c r="NGU77" s="15"/>
      <c r="NGV77" s="16"/>
      <c r="NGW77" s="15"/>
      <c r="NGX77" s="16"/>
      <c r="NGY77" s="15"/>
      <c r="NGZ77" s="16"/>
      <c r="NHA77" s="15"/>
      <c r="NHB77" s="16"/>
      <c r="NHC77" s="15"/>
      <c r="NHD77" s="16"/>
      <c r="NHE77" s="15"/>
      <c r="NHF77" s="16"/>
      <c r="NHG77" s="15"/>
      <c r="NHH77" s="16"/>
      <c r="NHI77" s="15"/>
      <c r="NHJ77" s="16"/>
      <c r="NHK77" s="15"/>
      <c r="NHL77" s="16"/>
      <c r="NHM77" s="15"/>
      <c r="NHN77" s="16"/>
      <c r="NHO77" s="15"/>
      <c r="NHP77" s="16"/>
      <c r="NHQ77" s="15"/>
      <c r="NHR77" s="16"/>
      <c r="NHS77" s="15"/>
      <c r="NHT77" s="16"/>
      <c r="NHU77" s="15"/>
      <c r="NHV77" s="16"/>
      <c r="NHW77" s="15"/>
      <c r="NHX77" s="16"/>
      <c r="NHY77" s="15"/>
      <c r="NHZ77" s="16"/>
      <c r="NIA77" s="15"/>
      <c r="NIB77" s="16"/>
      <c r="NIC77" s="15"/>
      <c r="NID77" s="16"/>
      <c r="NIE77" s="15"/>
      <c r="NIF77" s="16"/>
      <c r="NIG77" s="15"/>
      <c r="NIH77" s="16"/>
      <c r="NII77" s="15"/>
      <c r="NIJ77" s="16"/>
      <c r="NIK77" s="15"/>
      <c r="NIL77" s="16"/>
      <c r="NIM77" s="15"/>
      <c r="NIN77" s="16"/>
      <c r="NIO77" s="15"/>
      <c r="NIP77" s="16"/>
      <c r="NIQ77" s="15"/>
      <c r="NIR77" s="16"/>
      <c r="NIS77" s="15"/>
      <c r="NIT77" s="16"/>
      <c r="NIU77" s="15"/>
      <c r="NIV77" s="16"/>
      <c r="NIW77" s="15"/>
      <c r="NIX77" s="16"/>
      <c r="NIY77" s="15"/>
      <c r="NIZ77" s="16"/>
      <c r="NJA77" s="15"/>
      <c r="NJB77" s="16"/>
      <c r="NJC77" s="15"/>
      <c r="NJD77" s="16"/>
      <c r="NJE77" s="15"/>
      <c r="NJF77" s="16"/>
      <c r="NJG77" s="15"/>
      <c r="NJH77" s="16"/>
      <c r="NJI77" s="15"/>
      <c r="NJJ77" s="16"/>
      <c r="NJK77" s="15"/>
      <c r="NJL77" s="16"/>
      <c r="NJM77" s="15"/>
      <c r="NJN77" s="16"/>
      <c r="NJO77" s="15"/>
      <c r="NJP77" s="16"/>
      <c r="NJQ77" s="15"/>
      <c r="NJR77" s="16"/>
      <c r="NJS77" s="15"/>
      <c r="NJT77" s="16"/>
      <c r="NJU77" s="15"/>
      <c r="NJV77" s="16"/>
      <c r="NJW77" s="15"/>
      <c r="NJX77" s="16"/>
      <c r="NJY77" s="15"/>
      <c r="NJZ77" s="16"/>
      <c r="NKA77" s="15"/>
      <c r="NKB77" s="16"/>
      <c r="NKC77" s="15"/>
      <c r="NKD77" s="16"/>
      <c r="NKE77" s="15"/>
      <c r="NKF77" s="16"/>
      <c r="NKG77" s="15"/>
      <c r="NKH77" s="16"/>
      <c r="NKI77" s="15"/>
      <c r="NKJ77" s="16"/>
      <c r="NKK77" s="15"/>
      <c r="NKL77" s="16"/>
      <c r="NKM77" s="15"/>
      <c r="NKN77" s="16"/>
      <c r="NKO77" s="15"/>
      <c r="NKP77" s="16"/>
      <c r="NKQ77" s="15"/>
      <c r="NKR77" s="16"/>
      <c r="NKS77" s="15"/>
      <c r="NKT77" s="16"/>
      <c r="NKU77" s="15"/>
      <c r="NKV77" s="16"/>
      <c r="NKW77" s="15"/>
      <c r="NKX77" s="16"/>
      <c r="NKY77" s="15"/>
      <c r="NKZ77" s="16"/>
      <c r="NLA77" s="15"/>
      <c r="NLB77" s="16"/>
      <c r="NLC77" s="15"/>
      <c r="NLD77" s="16"/>
      <c r="NLE77" s="15"/>
      <c r="NLF77" s="16"/>
      <c r="NLG77" s="15"/>
      <c r="NLH77" s="16"/>
      <c r="NLI77" s="15"/>
      <c r="NLJ77" s="16"/>
      <c r="NLK77" s="15"/>
      <c r="NLL77" s="16"/>
      <c r="NLM77" s="15"/>
      <c r="NLN77" s="16"/>
      <c r="NLO77" s="15"/>
      <c r="NLP77" s="16"/>
      <c r="NLQ77" s="15"/>
      <c r="NLR77" s="16"/>
      <c r="NLS77" s="15"/>
      <c r="NLT77" s="16"/>
      <c r="NLU77" s="15"/>
      <c r="NLV77" s="16"/>
      <c r="NLW77" s="15"/>
      <c r="NLX77" s="16"/>
      <c r="NLY77" s="15"/>
      <c r="NLZ77" s="16"/>
      <c r="NMA77" s="15"/>
      <c r="NMB77" s="16"/>
      <c r="NMC77" s="15"/>
      <c r="NMD77" s="16"/>
      <c r="NME77" s="15"/>
      <c r="NMF77" s="16"/>
      <c r="NMG77" s="15"/>
      <c r="NMH77" s="16"/>
      <c r="NMI77" s="15"/>
      <c r="NMJ77" s="16"/>
      <c r="NMK77" s="15"/>
      <c r="NML77" s="16"/>
      <c r="NMM77" s="15"/>
      <c r="NMN77" s="16"/>
      <c r="NMO77" s="15"/>
      <c r="NMP77" s="16"/>
      <c r="NMQ77" s="15"/>
      <c r="NMR77" s="16"/>
      <c r="NMS77" s="15"/>
      <c r="NMT77" s="16"/>
      <c r="NMU77" s="15"/>
      <c r="NMV77" s="16"/>
      <c r="NMW77" s="15"/>
      <c r="NMX77" s="16"/>
      <c r="NMY77" s="15"/>
      <c r="NMZ77" s="16"/>
      <c r="NNA77" s="15"/>
      <c r="NNB77" s="16"/>
      <c r="NNC77" s="15"/>
      <c r="NND77" s="16"/>
      <c r="NNE77" s="15"/>
      <c r="NNF77" s="16"/>
      <c r="NNG77" s="15"/>
      <c r="NNH77" s="16"/>
      <c r="NNI77" s="15"/>
      <c r="NNJ77" s="16"/>
      <c r="NNK77" s="15"/>
      <c r="NNL77" s="16"/>
      <c r="NNM77" s="15"/>
      <c r="NNN77" s="16"/>
      <c r="NNO77" s="15"/>
      <c r="NNP77" s="16"/>
      <c r="NNQ77" s="15"/>
      <c r="NNR77" s="16"/>
      <c r="NNS77" s="15"/>
      <c r="NNT77" s="16"/>
      <c r="NNU77" s="15"/>
      <c r="NNV77" s="16"/>
      <c r="NNW77" s="15"/>
      <c r="NNX77" s="16"/>
      <c r="NNY77" s="15"/>
      <c r="NNZ77" s="16"/>
      <c r="NOA77" s="15"/>
      <c r="NOB77" s="16"/>
      <c r="NOC77" s="15"/>
      <c r="NOD77" s="16"/>
      <c r="NOE77" s="15"/>
      <c r="NOF77" s="16"/>
      <c r="NOG77" s="15"/>
      <c r="NOH77" s="16"/>
      <c r="NOI77" s="15"/>
      <c r="NOJ77" s="16"/>
      <c r="NOK77" s="15"/>
      <c r="NOL77" s="16"/>
      <c r="NOM77" s="15"/>
      <c r="NON77" s="16"/>
      <c r="NOO77" s="15"/>
      <c r="NOP77" s="16"/>
      <c r="NOQ77" s="15"/>
      <c r="NOR77" s="16"/>
      <c r="NOS77" s="15"/>
      <c r="NOT77" s="16"/>
      <c r="NOU77" s="15"/>
      <c r="NOV77" s="16"/>
      <c r="NOW77" s="15"/>
      <c r="NOX77" s="16"/>
      <c r="NOY77" s="15"/>
      <c r="NOZ77" s="16"/>
      <c r="NPA77" s="15"/>
      <c r="NPB77" s="16"/>
      <c r="NPC77" s="15"/>
      <c r="NPD77" s="16"/>
      <c r="NPE77" s="15"/>
      <c r="NPF77" s="16"/>
      <c r="NPG77" s="15"/>
      <c r="NPH77" s="16"/>
      <c r="NPI77" s="15"/>
      <c r="NPJ77" s="16"/>
      <c r="NPK77" s="15"/>
      <c r="NPL77" s="16"/>
      <c r="NPM77" s="15"/>
      <c r="NPN77" s="16"/>
      <c r="NPO77" s="15"/>
      <c r="NPP77" s="16"/>
      <c r="NPQ77" s="15"/>
      <c r="NPR77" s="16"/>
      <c r="NPS77" s="15"/>
      <c r="NPT77" s="16"/>
      <c r="NPU77" s="15"/>
      <c r="NPV77" s="16"/>
      <c r="NPW77" s="15"/>
      <c r="NPX77" s="16"/>
      <c r="NPY77" s="15"/>
      <c r="NPZ77" s="16"/>
      <c r="NQA77" s="15"/>
      <c r="NQB77" s="16"/>
      <c r="NQC77" s="15"/>
      <c r="NQD77" s="16"/>
      <c r="NQE77" s="15"/>
      <c r="NQF77" s="16"/>
      <c r="NQG77" s="15"/>
      <c r="NQH77" s="16"/>
      <c r="NQI77" s="15"/>
      <c r="NQJ77" s="16"/>
      <c r="NQK77" s="15"/>
      <c r="NQL77" s="16"/>
      <c r="NQM77" s="15"/>
      <c r="NQN77" s="16"/>
      <c r="NQO77" s="15"/>
      <c r="NQP77" s="16"/>
      <c r="NQQ77" s="15"/>
      <c r="NQR77" s="16"/>
      <c r="NQS77" s="15"/>
      <c r="NQT77" s="16"/>
      <c r="NQU77" s="15"/>
      <c r="NQV77" s="16"/>
      <c r="NQW77" s="15"/>
      <c r="NQX77" s="16"/>
      <c r="NQY77" s="15"/>
      <c r="NQZ77" s="16"/>
      <c r="NRA77" s="15"/>
      <c r="NRB77" s="16"/>
      <c r="NRC77" s="15"/>
      <c r="NRD77" s="16"/>
      <c r="NRE77" s="15"/>
      <c r="NRF77" s="16"/>
      <c r="NRG77" s="15"/>
      <c r="NRH77" s="16"/>
      <c r="NRI77" s="15"/>
      <c r="NRJ77" s="16"/>
      <c r="NRK77" s="15"/>
      <c r="NRL77" s="16"/>
      <c r="NRM77" s="15"/>
      <c r="NRN77" s="16"/>
      <c r="NRO77" s="15"/>
      <c r="NRP77" s="16"/>
      <c r="NRQ77" s="15"/>
      <c r="NRR77" s="16"/>
      <c r="NRS77" s="15"/>
      <c r="NRT77" s="16"/>
      <c r="NRU77" s="15"/>
      <c r="NRV77" s="16"/>
      <c r="NRW77" s="15"/>
      <c r="NRX77" s="16"/>
      <c r="NRY77" s="15"/>
      <c r="NRZ77" s="16"/>
      <c r="NSA77" s="15"/>
      <c r="NSB77" s="16"/>
      <c r="NSC77" s="15"/>
      <c r="NSD77" s="16"/>
      <c r="NSE77" s="15"/>
      <c r="NSF77" s="16"/>
      <c r="NSG77" s="15"/>
      <c r="NSH77" s="16"/>
      <c r="NSI77" s="15"/>
      <c r="NSJ77" s="16"/>
      <c r="NSK77" s="15"/>
      <c r="NSL77" s="16"/>
      <c r="NSM77" s="15"/>
      <c r="NSN77" s="16"/>
      <c r="NSO77" s="15"/>
      <c r="NSP77" s="16"/>
      <c r="NSQ77" s="15"/>
      <c r="NSR77" s="16"/>
      <c r="NSS77" s="15"/>
      <c r="NST77" s="16"/>
      <c r="NSU77" s="15"/>
      <c r="NSV77" s="16"/>
      <c r="NSW77" s="15"/>
      <c r="NSX77" s="16"/>
      <c r="NSY77" s="15"/>
      <c r="NSZ77" s="16"/>
      <c r="NTA77" s="15"/>
      <c r="NTB77" s="16"/>
      <c r="NTC77" s="15"/>
      <c r="NTD77" s="16"/>
      <c r="NTE77" s="15"/>
      <c r="NTF77" s="16"/>
      <c r="NTG77" s="15"/>
      <c r="NTH77" s="16"/>
      <c r="NTI77" s="15"/>
      <c r="NTJ77" s="16"/>
      <c r="NTK77" s="15"/>
      <c r="NTL77" s="16"/>
      <c r="NTM77" s="15"/>
      <c r="NTN77" s="16"/>
      <c r="NTO77" s="15"/>
      <c r="NTP77" s="16"/>
      <c r="NTQ77" s="15"/>
      <c r="NTR77" s="16"/>
      <c r="NTS77" s="15"/>
      <c r="NTT77" s="16"/>
      <c r="NTU77" s="15"/>
      <c r="NTV77" s="16"/>
      <c r="NTW77" s="15"/>
      <c r="NTX77" s="16"/>
      <c r="NTY77" s="15"/>
      <c r="NTZ77" s="16"/>
      <c r="NUA77" s="15"/>
      <c r="NUB77" s="16"/>
      <c r="NUC77" s="15"/>
      <c r="NUD77" s="16"/>
      <c r="NUE77" s="15"/>
      <c r="NUF77" s="16"/>
      <c r="NUG77" s="15"/>
      <c r="NUH77" s="16"/>
      <c r="NUI77" s="15"/>
      <c r="NUJ77" s="16"/>
      <c r="NUK77" s="15"/>
      <c r="NUL77" s="16"/>
      <c r="NUM77" s="15"/>
      <c r="NUN77" s="16"/>
      <c r="NUO77" s="15"/>
      <c r="NUP77" s="16"/>
      <c r="NUQ77" s="15"/>
      <c r="NUR77" s="16"/>
      <c r="NUS77" s="15"/>
      <c r="NUT77" s="16"/>
      <c r="NUU77" s="15"/>
      <c r="NUV77" s="16"/>
      <c r="NUW77" s="15"/>
      <c r="NUX77" s="16"/>
      <c r="NUY77" s="15"/>
      <c r="NUZ77" s="16"/>
      <c r="NVA77" s="15"/>
      <c r="NVB77" s="16"/>
      <c r="NVC77" s="15"/>
      <c r="NVD77" s="16"/>
      <c r="NVE77" s="15"/>
      <c r="NVF77" s="16"/>
      <c r="NVG77" s="15"/>
      <c r="NVH77" s="16"/>
      <c r="NVI77" s="15"/>
      <c r="NVJ77" s="16"/>
      <c r="NVK77" s="15"/>
      <c r="NVL77" s="16"/>
      <c r="NVM77" s="15"/>
      <c r="NVN77" s="16"/>
      <c r="NVO77" s="15"/>
      <c r="NVP77" s="16"/>
      <c r="NVQ77" s="15"/>
      <c r="NVR77" s="16"/>
      <c r="NVS77" s="15"/>
      <c r="NVT77" s="16"/>
      <c r="NVU77" s="15"/>
      <c r="NVV77" s="16"/>
      <c r="NVW77" s="15"/>
      <c r="NVX77" s="16"/>
      <c r="NVY77" s="15"/>
      <c r="NVZ77" s="16"/>
      <c r="NWA77" s="15"/>
      <c r="NWB77" s="16"/>
      <c r="NWC77" s="15"/>
      <c r="NWD77" s="16"/>
      <c r="NWE77" s="15"/>
      <c r="NWF77" s="16"/>
      <c r="NWG77" s="15"/>
      <c r="NWH77" s="16"/>
      <c r="NWI77" s="15"/>
      <c r="NWJ77" s="16"/>
      <c r="NWK77" s="15"/>
      <c r="NWL77" s="16"/>
      <c r="NWM77" s="15"/>
      <c r="NWN77" s="16"/>
      <c r="NWO77" s="15"/>
      <c r="NWP77" s="16"/>
      <c r="NWQ77" s="15"/>
      <c r="NWR77" s="16"/>
      <c r="NWS77" s="15"/>
      <c r="NWT77" s="16"/>
      <c r="NWU77" s="15"/>
      <c r="NWV77" s="16"/>
      <c r="NWW77" s="15"/>
      <c r="NWX77" s="16"/>
      <c r="NWY77" s="15"/>
      <c r="NWZ77" s="16"/>
      <c r="NXA77" s="15"/>
      <c r="NXB77" s="16"/>
      <c r="NXC77" s="15"/>
      <c r="NXD77" s="16"/>
      <c r="NXE77" s="15"/>
      <c r="NXF77" s="16"/>
      <c r="NXG77" s="15"/>
      <c r="NXH77" s="16"/>
      <c r="NXI77" s="15"/>
      <c r="NXJ77" s="16"/>
      <c r="NXK77" s="15"/>
      <c r="NXL77" s="16"/>
      <c r="NXM77" s="15"/>
      <c r="NXN77" s="16"/>
      <c r="NXO77" s="15"/>
      <c r="NXP77" s="16"/>
      <c r="NXQ77" s="15"/>
      <c r="NXR77" s="16"/>
      <c r="NXS77" s="15"/>
      <c r="NXT77" s="16"/>
      <c r="NXU77" s="15"/>
      <c r="NXV77" s="16"/>
      <c r="NXW77" s="15"/>
      <c r="NXX77" s="16"/>
      <c r="NXY77" s="15"/>
      <c r="NXZ77" s="16"/>
      <c r="NYA77" s="15"/>
      <c r="NYB77" s="16"/>
      <c r="NYC77" s="15"/>
      <c r="NYD77" s="16"/>
      <c r="NYE77" s="15"/>
      <c r="NYF77" s="16"/>
      <c r="NYG77" s="15"/>
      <c r="NYH77" s="16"/>
      <c r="NYI77" s="15"/>
      <c r="NYJ77" s="16"/>
      <c r="NYK77" s="15"/>
      <c r="NYL77" s="16"/>
      <c r="NYM77" s="15"/>
      <c r="NYN77" s="16"/>
      <c r="NYO77" s="15"/>
      <c r="NYP77" s="16"/>
      <c r="NYQ77" s="15"/>
      <c r="NYR77" s="16"/>
      <c r="NYS77" s="15"/>
      <c r="NYT77" s="16"/>
      <c r="NYU77" s="15"/>
      <c r="NYV77" s="16"/>
      <c r="NYW77" s="15"/>
      <c r="NYX77" s="16"/>
      <c r="NYY77" s="15"/>
      <c r="NYZ77" s="16"/>
      <c r="NZA77" s="15"/>
      <c r="NZB77" s="16"/>
      <c r="NZC77" s="15"/>
      <c r="NZD77" s="16"/>
      <c r="NZE77" s="15"/>
      <c r="NZF77" s="16"/>
      <c r="NZG77" s="15"/>
      <c r="NZH77" s="16"/>
      <c r="NZI77" s="15"/>
      <c r="NZJ77" s="16"/>
      <c r="NZK77" s="15"/>
      <c r="NZL77" s="16"/>
      <c r="NZM77" s="15"/>
      <c r="NZN77" s="16"/>
      <c r="NZO77" s="15"/>
      <c r="NZP77" s="16"/>
      <c r="NZQ77" s="15"/>
      <c r="NZR77" s="16"/>
      <c r="NZS77" s="15"/>
      <c r="NZT77" s="16"/>
      <c r="NZU77" s="15"/>
      <c r="NZV77" s="16"/>
      <c r="NZW77" s="15"/>
      <c r="NZX77" s="16"/>
      <c r="NZY77" s="15"/>
      <c r="NZZ77" s="16"/>
      <c r="OAA77" s="15"/>
      <c r="OAB77" s="16"/>
      <c r="OAC77" s="15"/>
      <c r="OAD77" s="16"/>
      <c r="OAE77" s="15"/>
      <c r="OAF77" s="16"/>
      <c r="OAG77" s="15"/>
      <c r="OAH77" s="16"/>
      <c r="OAI77" s="15"/>
      <c r="OAJ77" s="16"/>
      <c r="OAK77" s="15"/>
      <c r="OAL77" s="16"/>
      <c r="OAM77" s="15"/>
      <c r="OAN77" s="16"/>
      <c r="OAO77" s="15"/>
      <c r="OAP77" s="16"/>
      <c r="OAQ77" s="15"/>
      <c r="OAR77" s="16"/>
      <c r="OAS77" s="15"/>
      <c r="OAT77" s="16"/>
      <c r="OAU77" s="15"/>
      <c r="OAV77" s="16"/>
      <c r="OAW77" s="15"/>
      <c r="OAX77" s="16"/>
      <c r="OAY77" s="15"/>
      <c r="OAZ77" s="16"/>
      <c r="OBA77" s="15"/>
      <c r="OBB77" s="16"/>
      <c r="OBC77" s="15"/>
      <c r="OBD77" s="16"/>
      <c r="OBE77" s="15"/>
      <c r="OBF77" s="16"/>
      <c r="OBG77" s="15"/>
      <c r="OBH77" s="16"/>
      <c r="OBI77" s="15"/>
      <c r="OBJ77" s="16"/>
      <c r="OBK77" s="15"/>
      <c r="OBL77" s="16"/>
      <c r="OBM77" s="15"/>
      <c r="OBN77" s="16"/>
      <c r="OBO77" s="15"/>
      <c r="OBP77" s="16"/>
      <c r="OBQ77" s="15"/>
      <c r="OBR77" s="16"/>
      <c r="OBS77" s="15"/>
      <c r="OBT77" s="16"/>
      <c r="OBU77" s="15"/>
      <c r="OBV77" s="16"/>
      <c r="OBW77" s="15"/>
      <c r="OBX77" s="16"/>
      <c r="OBY77" s="15"/>
      <c r="OBZ77" s="16"/>
      <c r="OCA77" s="15"/>
      <c r="OCB77" s="16"/>
      <c r="OCC77" s="15"/>
      <c r="OCD77" s="16"/>
      <c r="OCE77" s="15"/>
      <c r="OCF77" s="16"/>
      <c r="OCG77" s="15"/>
      <c r="OCH77" s="16"/>
      <c r="OCI77" s="15"/>
      <c r="OCJ77" s="16"/>
      <c r="OCK77" s="15"/>
      <c r="OCL77" s="16"/>
      <c r="OCM77" s="15"/>
      <c r="OCN77" s="16"/>
      <c r="OCO77" s="15"/>
      <c r="OCP77" s="16"/>
      <c r="OCQ77" s="15"/>
      <c r="OCR77" s="16"/>
      <c r="OCS77" s="15"/>
      <c r="OCT77" s="16"/>
      <c r="OCU77" s="15"/>
      <c r="OCV77" s="16"/>
      <c r="OCW77" s="15"/>
      <c r="OCX77" s="16"/>
      <c r="OCY77" s="15"/>
      <c r="OCZ77" s="16"/>
      <c r="ODA77" s="15"/>
      <c r="ODB77" s="16"/>
      <c r="ODC77" s="15"/>
      <c r="ODD77" s="16"/>
      <c r="ODE77" s="15"/>
      <c r="ODF77" s="16"/>
      <c r="ODG77" s="15"/>
      <c r="ODH77" s="16"/>
      <c r="ODI77" s="15"/>
      <c r="ODJ77" s="16"/>
      <c r="ODK77" s="15"/>
      <c r="ODL77" s="16"/>
      <c r="ODM77" s="15"/>
      <c r="ODN77" s="16"/>
      <c r="ODO77" s="15"/>
      <c r="ODP77" s="16"/>
      <c r="ODQ77" s="15"/>
      <c r="ODR77" s="16"/>
      <c r="ODS77" s="15"/>
      <c r="ODT77" s="16"/>
      <c r="ODU77" s="15"/>
      <c r="ODV77" s="16"/>
      <c r="ODW77" s="15"/>
      <c r="ODX77" s="16"/>
      <c r="ODY77" s="15"/>
      <c r="ODZ77" s="16"/>
      <c r="OEA77" s="15"/>
      <c r="OEB77" s="16"/>
      <c r="OEC77" s="15"/>
      <c r="OED77" s="16"/>
      <c r="OEE77" s="15"/>
      <c r="OEF77" s="16"/>
      <c r="OEG77" s="15"/>
      <c r="OEH77" s="16"/>
      <c r="OEI77" s="15"/>
      <c r="OEJ77" s="16"/>
      <c r="OEK77" s="15"/>
      <c r="OEL77" s="16"/>
      <c r="OEM77" s="15"/>
      <c r="OEN77" s="16"/>
      <c r="OEO77" s="15"/>
      <c r="OEP77" s="16"/>
      <c r="OEQ77" s="15"/>
      <c r="OER77" s="16"/>
      <c r="OES77" s="15"/>
      <c r="OET77" s="16"/>
      <c r="OEU77" s="15"/>
      <c r="OEV77" s="16"/>
      <c r="OEW77" s="15"/>
      <c r="OEX77" s="16"/>
      <c r="OEY77" s="15"/>
      <c r="OEZ77" s="16"/>
      <c r="OFA77" s="15"/>
      <c r="OFB77" s="16"/>
      <c r="OFC77" s="15"/>
      <c r="OFD77" s="16"/>
      <c r="OFE77" s="15"/>
      <c r="OFF77" s="16"/>
      <c r="OFG77" s="15"/>
      <c r="OFH77" s="16"/>
      <c r="OFI77" s="15"/>
      <c r="OFJ77" s="16"/>
      <c r="OFK77" s="15"/>
      <c r="OFL77" s="16"/>
      <c r="OFM77" s="15"/>
      <c r="OFN77" s="16"/>
      <c r="OFO77" s="15"/>
      <c r="OFP77" s="16"/>
      <c r="OFQ77" s="15"/>
      <c r="OFR77" s="16"/>
      <c r="OFS77" s="15"/>
      <c r="OFT77" s="16"/>
      <c r="OFU77" s="15"/>
      <c r="OFV77" s="16"/>
      <c r="OFW77" s="15"/>
      <c r="OFX77" s="16"/>
      <c r="OFY77" s="15"/>
      <c r="OFZ77" s="16"/>
      <c r="OGA77" s="15"/>
      <c r="OGB77" s="16"/>
      <c r="OGC77" s="15"/>
      <c r="OGD77" s="16"/>
      <c r="OGE77" s="15"/>
      <c r="OGF77" s="16"/>
      <c r="OGG77" s="15"/>
      <c r="OGH77" s="16"/>
      <c r="OGI77" s="15"/>
      <c r="OGJ77" s="16"/>
      <c r="OGK77" s="15"/>
      <c r="OGL77" s="16"/>
      <c r="OGM77" s="15"/>
      <c r="OGN77" s="16"/>
      <c r="OGO77" s="15"/>
      <c r="OGP77" s="16"/>
      <c r="OGQ77" s="15"/>
      <c r="OGR77" s="16"/>
      <c r="OGS77" s="15"/>
      <c r="OGT77" s="16"/>
      <c r="OGU77" s="15"/>
      <c r="OGV77" s="16"/>
      <c r="OGW77" s="15"/>
      <c r="OGX77" s="16"/>
      <c r="OGY77" s="15"/>
      <c r="OGZ77" s="16"/>
      <c r="OHA77" s="15"/>
      <c r="OHB77" s="16"/>
      <c r="OHC77" s="15"/>
      <c r="OHD77" s="16"/>
      <c r="OHE77" s="15"/>
      <c r="OHF77" s="16"/>
      <c r="OHG77" s="15"/>
      <c r="OHH77" s="16"/>
      <c r="OHI77" s="15"/>
      <c r="OHJ77" s="16"/>
      <c r="OHK77" s="15"/>
      <c r="OHL77" s="16"/>
      <c r="OHM77" s="15"/>
      <c r="OHN77" s="16"/>
      <c r="OHO77" s="15"/>
      <c r="OHP77" s="16"/>
      <c r="OHQ77" s="15"/>
      <c r="OHR77" s="16"/>
      <c r="OHS77" s="15"/>
      <c r="OHT77" s="16"/>
      <c r="OHU77" s="15"/>
      <c r="OHV77" s="16"/>
      <c r="OHW77" s="15"/>
      <c r="OHX77" s="16"/>
      <c r="OHY77" s="15"/>
      <c r="OHZ77" s="16"/>
      <c r="OIA77" s="15"/>
      <c r="OIB77" s="16"/>
      <c r="OIC77" s="15"/>
      <c r="OID77" s="16"/>
      <c r="OIE77" s="15"/>
      <c r="OIF77" s="16"/>
      <c r="OIG77" s="15"/>
      <c r="OIH77" s="16"/>
      <c r="OII77" s="15"/>
      <c r="OIJ77" s="16"/>
      <c r="OIK77" s="15"/>
      <c r="OIL77" s="16"/>
      <c r="OIM77" s="15"/>
      <c r="OIN77" s="16"/>
      <c r="OIO77" s="15"/>
      <c r="OIP77" s="16"/>
      <c r="OIQ77" s="15"/>
      <c r="OIR77" s="16"/>
      <c r="OIS77" s="15"/>
      <c r="OIT77" s="16"/>
      <c r="OIU77" s="15"/>
      <c r="OIV77" s="16"/>
      <c r="OIW77" s="15"/>
      <c r="OIX77" s="16"/>
      <c r="OIY77" s="15"/>
      <c r="OIZ77" s="16"/>
      <c r="OJA77" s="15"/>
      <c r="OJB77" s="16"/>
      <c r="OJC77" s="15"/>
      <c r="OJD77" s="16"/>
      <c r="OJE77" s="15"/>
      <c r="OJF77" s="16"/>
      <c r="OJG77" s="15"/>
      <c r="OJH77" s="16"/>
      <c r="OJI77" s="15"/>
      <c r="OJJ77" s="16"/>
      <c r="OJK77" s="15"/>
      <c r="OJL77" s="16"/>
      <c r="OJM77" s="15"/>
      <c r="OJN77" s="16"/>
      <c r="OJO77" s="15"/>
      <c r="OJP77" s="16"/>
      <c r="OJQ77" s="15"/>
      <c r="OJR77" s="16"/>
      <c r="OJS77" s="15"/>
      <c r="OJT77" s="16"/>
      <c r="OJU77" s="15"/>
      <c r="OJV77" s="16"/>
      <c r="OJW77" s="15"/>
      <c r="OJX77" s="16"/>
      <c r="OJY77" s="15"/>
      <c r="OJZ77" s="16"/>
      <c r="OKA77" s="15"/>
      <c r="OKB77" s="16"/>
      <c r="OKC77" s="15"/>
      <c r="OKD77" s="16"/>
      <c r="OKE77" s="15"/>
      <c r="OKF77" s="16"/>
      <c r="OKG77" s="15"/>
      <c r="OKH77" s="16"/>
      <c r="OKI77" s="15"/>
      <c r="OKJ77" s="16"/>
      <c r="OKK77" s="15"/>
      <c r="OKL77" s="16"/>
      <c r="OKM77" s="15"/>
      <c r="OKN77" s="16"/>
      <c r="OKO77" s="15"/>
      <c r="OKP77" s="16"/>
      <c r="OKQ77" s="15"/>
      <c r="OKR77" s="16"/>
      <c r="OKS77" s="15"/>
      <c r="OKT77" s="16"/>
      <c r="OKU77" s="15"/>
      <c r="OKV77" s="16"/>
      <c r="OKW77" s="15"/>
      <c r="OKX77" s="16"/>
      <c r="OKY77" s="15"/>
      <c r="OKZ77" s="16"/>
      <c r="OLA77" s="15"/>
      <c r="OLB77" s="16"/>
      <c r="OLC77" s="15"/>
      <c r="OLD77" s="16"/>
      <c r="OLE77" s="15"/>
      <c r="OLF77" s="16"/>
      <c r="OLG77" s="15"/>
      <c r="OLH77" s="16"/>
      <c r="OLI77" s="15"/>
      <c r="OLJ77" s="16"/>
      <c r="OLK77" s="15"/>
      <c r="OLL77" s="16"/>
      <c r="OLM77" s="15"/>
      <c r="OLN77" s="16"/>
      <c r="OLO77" s="15"/>
      <c r="OLP77" s="16"/>
      <c r="OLQ77" s="15"/>
      <c r="OLR77" s="16"/>
      <c r="OLS77" s="15"/>
      <c r="OLT77" s="16"/>
      <c r="OLU77" s="15"/>
      <c r="OLV77" s="16"/>
      <c r="OLW77" s="15"/>
      <c r="OLX77" s="16"/>
      <c r="OLY77" s="15"/>
      <c r="OLZ77" s="16"/>
      <c r="OMA77" s="15"/>
      <c r="OMB77" s="16"/>
      <c r="OMC77" s="15"/>
      <c r="OMD77" s="16"/>
      <c r="OME77" s="15"/>
      <c r="OMF77" s="16"/>
      <c r="OMG77" s="15"/>
      <c r="OMH77" s="16"/>
      <c r="OMI77" s="15"/>
      <c r="OMJ77" s="16"/>
      <c r="OMK77" s="15"/>
      <c r="OML77" s="16"/>
      <c r="OMM77" s="15"/>
      <c r="OMN77" s="16"/>
      <c r="OMO77" s="15"/>
      <c r="OMP77" s="16"/>
      <c r="OMQ77" s="15"/>
      <c r="OMR77" s="16"/>
      <c r="OMS77" s="15"/>
      <c r="OMT77" s="16"/>
      <c r="OMU77" s="15"/>
      <c r="OMV77" s="16"/>
      <c r="OMW77" s="15"/>
      <c r="OMX77" s="16"/>
      <c r="OMY77" s="15"/>
      <c r="OMZ77" s="16"/>
      <c r="ONA77" s="15"/>
      <c r="ONB77" s="16"/>
      <c r="ONC77" s="15"/>
      <c r="OND77" s="16"/>
      <c r="ONE77" s="15"/>
      <c r="ONF77" s="16"/>
      <c r="ONG77" s="15"/>
      <c r="ONH77" s="16"/>
      <c r="ONI77" s="15"/>
      <c r="ONJ77" s="16"/>
      <c r="ONK77" s="15"/>
      <c r="ONL77" s="16"/>
      <c r="ONM77" s="15"/>
      <c r="ONN77" s="16"/>
      <c r="ONO77" s="15"/>
      <c r="ONP77" s="16"/>
      <c r="ONQ77" s="15"/>
      <c r="ONR77" s="16"/>
      <c r="ONS77" s="15"/>
      <c r="ONT77" s="16"/>
      <c r="ONU77" s="15"/>
      <c r="ONV77" s="16"/>
      <c r="ONW77" s="15"/>
      <c r="ONX77" s="16"/>
      <c r="ONY77" s="15"/>
      <c r="ONZ77" s="16"/>
      <c r="OOA77" s="15"/>
      <c r="OOB77" s="16"/>
      <c r="OOC77" s="15"/>
      <c r="OOD77" s="16"/>
      <c r="OOE77" s="15"/>
      <c r="OOF77" s="16"/>
      <c r="OOG77" s="15"/>
      <c r="OOH77" s="16"/>
      <c r="OOI77" s="15"/>
      <c r="OOJ77" s="16"/>
      <c r="OOK77" s="15"/>
      <c r="OOL77" s="16"/>
      <c r="OOM77" s="15"/>
      <c r="OON77" s="16"/>
      <c r="OOO77" s="15"/>
      <c r="OOP77" s="16"/>
      <c r="OOQ77" s="15"/>
      <c r="OOR77" s="16"/>
      <c r="OOS77" s="15"/>
      <c r="OOT77" s="16"/>
      <c r="OOU77" s="15"/>
      <c r="OOV77" s="16"/>
      <c r="OOW77" s="15"/>
      <c r="OOX77" s="16"/>
      <c r="OOY77" s="15"/>
      <c r="OOZ77" s="16"/>
      <c r="OPA77" s="15"/>
      <c r="OPB77" s="16"/>
      <c r="OPC77" s="15"/>
      <c r="OPD77" s="16"/>
      <c r="OPE77" s="15"/>
      <c r="OPF77" s="16"/>
      <c r="OPG77" s="15"/>
      <c r="OPH77" s="16"/>
      <c r="OPI77" s="15"/>
      <c r="OPJ77" s="16"/>
      <c r="OPK77" s="15"/>
      <c r="OPL77" s="16"/>
      <c r="OPM77" s="15"/>
      <c r="OPN77" s="16"/>
      <c r="OPO77" s="15"/>
      <c r="OPP77" s="16"/>
      <c r="OPQ77" s="15"/>
      <c r="OPR77" s="16"/>
      <c r="OPS77" s="15"/>
      <c r="OPT77" s="16"/>
      <c r="OPU77" s="15"/>
      <c r="OPV77" s="16"/>
      <c r="OPW77" s="15"/>
      <c r="OPX77" s="16"/>
      <c r="OPY77" s="15"/>
      <c r="OPZ77" s="16"/>
      <c r="OQA77" s="15"/>
      <c r="OQB77" s="16"/>
      <c r="OQC77" s="15"/>
      <c r="OQD77" s="16"/>
      <c r="OQE77" s="15"/>
      <c r="OQF77" s="16"/>
      <c r="OQG77" s="15"/>
      <c r="OQH77" s="16"/>
      <c r="OQI77" s="15"/>
      <c r="OQJ77" s="16"/>
      <c r="OQK77" s="15"/>
      <c r="OQL77" s="16"/>
      <c r="OQM77" s="15"/>
      <c r="OQN77" s="16"/>
      <c r="OQO77" s="15"/>
      <c r="OQP77" s="16"/>
      <c r="OQQ77" s="15"/>
      <c r="OQR77" s="16"/>
      <c r="OQS77" s="15"/>
      <c r="OQT77" s="16"/>
      <c r="OQU77" s="15"/>
      <c r="OQV77" s="16"/>
      <c r="OQW77" s="15"/>
      <c r="OQX77" s="16"/>
      <c r="OQY77" s="15"/>
      <c r="OQZ77" s="16"/>
      <c r="ORA77" s="15"/>
      <c r="ORB77" s="16"/>
      <c r="ORC77" s="15"/>
      <c r="ORD77" s="16"/>
      <c r="ORE77" s="15"/>
      <c r="ORF77" s="16"/>
      <c r="ORG77" s="15"/>
      <c r="ORH77" s="16"/>
      <c r="ORI77" s="15"/>
      <c r="ORJ77" s="16"/>
      <c r="ORK77" s="15"/>
      <c r="ORL77" s="16"/>
      <c r="ORM77" s="15"/>
      <c r="ORN77" s="16"/>
      <c r="ORO77" s="15"/>
      <c r="ORP77" s="16"/>
      <c r="ORQ77" s="15"/>
      <c r="ORR77" s="16"/>
      <c r="ORS77" s="15"/>
      <c r="ORT77" s="16"/>
      <c r="ORU77" s="15"/>
      <c r="ORV77" s="16"/>
      <c r="ORW77" s="15"/>
      <c r="ORX77" s="16"/>
      <c r="ORY77" s="15"/>
      <c r="ORZ77" s="16"/>
      <c r="OSA77" s="15"/>
      <c r="OSB77" s="16"/>
      <c r="OSC77" s="15"/>
      <c r="OSD77" s="16"/>
      <c r="OSE77" s="15"/>
      <c r="OSF77" s="16"/>
      <c r="OSG77" s="15"/>
      <c r="OSH77" s="16"/>
      <c r="OSI77" s="15"/>
      <c r="OSJ77" s="16"/>
      <c r="OSK77" s="15"/>
      <c r="OSL77" s="16"/>
      <c r="OSM77" s="15"/>
      <c r="OSN77" s="16"/>
      <c r="OSO77" s="15"/>
      <c r="OSP77" s="16"/>
      <c r="OSQ77" s="15"/>
      <c r="OSR77" s="16"/>
      <c r="OSS77" s="15"/>
      <c r="OST77" s="16"/>
      <c r="OSU77" s="15"/>
      <c r="OSV77" s="16"/>
      <c r="OSW77" s="15"/>
      <c r="OSX77" s="16"/>
      <c r="OSY77" s="15"/>
      <c r="OSZ77" s="16"/>
      <c r="OTA77" s="15"/>
      <c r="OTB77" s="16"/>
      <c r="OTC77" s="15"/>
      <c r="OTD77" s="16"/>
      <c r="OTE77" s="15"/>
      <c r="OTF77" s="16"/>
      <c r="OTG77" s="15"/>
      <c r="OTH77" s="16"/>
      <c r="OTI77" s="15"/>
      <c r="OTJ77" s="16"/>
      <c r="OTK77" s="15"/>
      <c r="OTL77" s="16"/>
      <c r="OTM77" s="15"/>
      <c r="OTN77" s="16"/>
      <c r="OTO77" s="15"/>
      <c r="OTP77" s="16"/>
      <c r="OTQ77" s="15"/>
      <c r="OTR77" s="16"/>
      <c r="OTS77" s="15"/>
      <c r="OTT77" s="16"/>
      <c r="OTU77" s="15"/>
      <c r="OTV77" s="16"/>
      <c r="OTW77" s="15"/>
      <c r="OTX77" s="16"/>
      <c r="OTY77" s="15"/>
      <c r="OTZ77" s="16"/>
      <c r="OUA77" s="15"/>
      <c r="OUB77" s="16"/>
      <c r="OUC77" s="15"/>
      <c r="OUD77" s="16"/>
      <c r="OUE77" s="15"/>
      <c r="OUF77" s="16"/>
      <c r="OUG77" s="15"/>
      <c r="OUH77" s="16"/>
      <c r="OUI77" s="15"/>
      <c r="OUJ77" s="16"/>
      <c r="OUK77" s="15"/>
      <c r="OUL77" s="16"/>
      <c r="OUM77" s="15"/>
      <c r="OUN77" s="16"/>
      <c r="OUO77" s="15"/>
      <c r="OUP77" s="16"/>
      <c r="OUQ77" s="15"/>
      <c r="OUR77" s="16"/>
      <c r="OUS77" s="15"/>
      <c r="OUT77" s="16"/>
      <c r="OUU77" s="15"/>
      <c r="OUV77" s="16"/>
      <c r="OUW77" s="15"/>
      <c r="OUX77" s="16"/>
      <c r="OUY77" s="15"/>
      <c r="OUZ77" s="16"/>
      <c r="OVA77" s="15"/>
      <c r="OVB77" s="16"/>
      <c r="OVC77" s="15"/>
      <c r="OVD77" s="16"/>
      <c r="OVE77" s="15"/>
      <c r="OVF77" s="16"/>
      <c r="OVG77" s="15"/>
      <c r="OVH77" s="16"/>
      <c r="OVI77" s="15"/>
      <c r="OVJ77" s="16"/>
      <c r="OVK77" s="15"/>
      <c r="OVL77" s="16"/>
      <c r="OVM77" s="15"/>
      <c r="OVN77" s="16"/>
      <c r="OVO77" s="15"/>
      <c r="OVP77" s="16"/>
      <c r="OVQ77" s="15"/>
      <c r="OVR77" s="16"/>
      <c r="OVS77" s="15"/>
      <c r="OVT77" s="16"/>
      <c r="OVU77" s="15"/>
      <c r="OVV77" s="16"/>
      <c r="OVW77" s="15"/>
      <c r="OVX77" s="16"/>
      <c r="OVY77" s="15"/>
      <c r="OVZ77" s="16"/>
      <c r="OWA77" s="15"/>
      <c r="OWB77" s="16"/>
      <c r="OWC77" s="15"/>
      <c r="OWD77" s="16"/>
      <c r="OWE77" s="15"/>
      <c r="OWF77" s="16"/>
      <c r="OWG77" s="15"/>
      <c r="OWH77" s="16"/>
      <c r="OWI77" s="15"/>
      <c r="OWJ77" s="16"/>
      <c r="OWK77" s="15"/>
      <c r="OWL77" s="16"/>
      <c r="OWM77" s="15"/>
      <c r="OWN77" s="16"/>
      <c r="OWO77" s="15"/>
      <c r="OWP77" s="16"/>
      <c r="OWQ77" s="15"/>
      <c r="OWR77" s="16"/>
      <c r="OWS77" s="15"/>
      <c r="OWT77" s="16"/>
      <c r="OWU77" s="15"/>
      <c r="OWV77" s="16"/>
      <c r="OWW77" s="15"/>
      <c r="OWX77" s="16"/>
      <c r="OWY77" s="15"/>
      <c r="OWZ77" s="16"/>
      <c r="OXA77" s="15"/>
      <c r="OXB77" s="16"/>
      <c r="OXC77" s="15"/>
      <c r="OXD77" s="16"/>
      <c r="OXE77" s="15"/>
      <c r="OXF77" s="16"/>
      <c r="OXG77" s="15"/>
      <c r="OXH77" s="16"/>
      <c r="OXI77" s="15"/>
      <c r="OXJ77" s="16"/>
      <c r="OXK77" s="15"/>
      <c r="OXL77" s="16"/>
      <c r="OXM77" s="15"/>
      <c r="OXN77" s="16"/>
      <c r="OXO77" s="15"/>
      <c r="OXP77" s="16"/>
      <c r="OXQ77" s="15"/>
      <c r="OXR77" s="16"/>
      <c r="OXS77" s="15"/>
      <c r="OXT77" s="16"/>
      <c r="OXU77" s="15"/>
      <c r="OXV77" s="16"/>
      <c r="OXW77" s="15"/>
      <c r="OXX77" s="16"/>
      <c r="OXY77" s="15"/>
      <c r="OXZ77" s="16"/>
      <c r="OYA77" s="15"/>
      <c r="OYB77" s="16"/>
      <c r="OYC77" s="15"/>
      <c r="OYD77" s="16"/>
      <c r="OYE77" s="15"/>
      <c r="OYF77" s="16"/>
      <c r="OYG77" s="15"/>
      <c r="OYH77" s="16"/>
      <c r="OYI77" s="15"/>
      <c r="OYJ77" s="16"/>
      <c r="OYK77" s="15"/>
      <c r="OYL77" s="16"/>
      <c r="OYM77" s="15"/>
      <c r="OYN77" s="16"/>
      <c r="OYO77" s="15"/>
      <c r="OYP77" s="16"/>
      <c r="OYQ77" s="15"/>
      <c r="OYR77" s="16"/>
      <c r="OYS77" s="15"/>
      <c r="OYT77" s="16"/>
      <c r="OYU77" s="15"/>
      <c r="OYV77" s="16"/>
      <c r="OYW77" s="15"/>
      <c r="OYX77" s="16"/>
      <c r="OYY77" s="15"/>
      <c r="OYZ77" s="16"/>
      <c r="OZA77" s="15"/>
      <c r="OZB77" s="16"/>
      <c r="OZC77" s="15"/>
      <c r="OZD77" s="16"/>
      <c r="OZE77" s="15"/>
      <c r="OZF77" s="16"/>
      <c r="OZG77" s="15"/>
      <c r="OZH77" s="16"/>
      <c r="OZI77" s="15"/>
      <c r="OZJ77" s="16"/>
      <c r="OZK77" s="15"/>
      <c r="OZL77" s="16"/>
      <c r="OZM77" s="15"/>
      <c r="OZN77" s="16"/>
      <c r="OZO77" s="15"/>
      <c r="OZP77" s="16"/>
      <c r="OZQ77" s="15"/>
      <c r="OZR77" s="16"/>
      <c r="OZS77" s="15"/>
      <c r="OZT77" s="16"/>
      <c r="OZU77" s="15"/>
      <c r="OZV77" s="16"/>
      <c r="OZW77" s="15"/>
      <c r="OZX77" s="16"/>
      <c r="OZY77" s="15"/>
      <c r="OZZ77" s="16"/>
      <c r="PAA77" s="15"/>
      <c r="PAB77" s="16"/>
      <c r="PAC77" s="15"/>
      <c r="PAD77" s="16"/>
      <c r="PAE77" s="15"/>
      <c r="PAF77" s="16"/>
      <c r="PAG77" s="15"/>
      <c r="PAH77" s="16"/>
      <c r="PAI77" s="15"/>
      <c r="PAJ77" s="16"/>
      <c r="PAK77" s="15"/>
      <c r="PAL77" s="16"/>
      <c r="PAM77" s="15"/>
      <c r="PAN77" s="16"/>
      <c r="PAO77" s="15"/>
      <c r="PAP77" s="16"/>
      <c r="PAQ77" s="15"/>
      <c r="PAR77" s="16"/>
      <c r="PAS77" s="15"/>
      <c r="PAT77" s="16"/>
      <c r="PAU77" s="15"/>
      <c r="PAV77" s="16"/>
      <c r="PAW77" s="15"/>
      <c r="PAX77" s="16"/>
      <c r="PAY77" s="15"/>
      <c r="PAZ77" s="16"/>
      <c r="PBA77" s="15"/>
      <c r="PBB77" s="16"/>
      <c r="PBC77" s="15"/>
      <c r="PBD77" s="16"/>
      <c r="PBE77" s="15"/>
      <c r="PBF77" s="16"/>
      <c r="PBG77" s="15"/>
      <c r="PBH77" s="16"/>
      <c r="PBI77" s="15"/>
      <c r="PBJ77" s="16"/>
      <c r="PBK77" s="15"/>
      <c r="PBL77" s="16"/>
      <c r="PBM77" s="15"/>
      <c r="PBN77" s="16"/>
      <c r="PBO77" s="15"/>
      <c r="PBP77" s="16"/>
      <c r="PBQ77" s="15"/>
      <c r="PBR77" s="16"/>
      <c r="PBS77" s="15"/>
      <c r="PBT77" s="16"/>
      <c r="PBU77" s="15"/>
      <c r="PBV77" s="16"/>
      <c r="PBW77" s="15"/>
      <c r="PBX77" s="16"/>
      <c r="PBY77" s="15"/>
      <c r="PBZ77" s="16"/>
      <c r="PCA77" s="15"/>
      <c r="PCB77" s="16"/>
      <c r="PCC77" s="15"/>
      <c r="PCD77" s="16"/>
      <c r="PCE77" s="15"/>
      <c r="PCF77" s="16"/>
      <c r="PCG77" s="15"/>
      <c r="PCH77" s="16"/>
      <c r="PCI77" s="15"/>
      <c r="PCJ77" s="16"/>
      <c r="PCK77" s="15"/>
      <c r="PCL77" s="16"/>
      <c r="PCM77" s="15"/>
      <c r="PCN77" s="16"/>
      <c r="PCO77" s="15"/>
      <c r="PCP77" s="16"/>
      <c r="PCQ77" s="15"/>
      <c r="PCR77" s="16"/>
      <c r="PCS77" s="15"/>
      <c r="PCT77" s="16"/>
      <c r="PCU77" s="15"/>
      <c r="PCV77" s="16"/>
      <c r="PCW77" s="15"/>
      <c r="PCX77" s="16"/>
      <c r="PCY77" s="15"/>
      <c r="PCZ77" s="16"/>
      <c r="PDA77" s="15"/>
      <c r="PDB77" s="16"/>
      <c r="PDC77" s="15"/>
      <c r="PDD77" s="16"/>
      <c r="PDE77" s="15"/>
      <c r="PDF77" s="16"/>
      <c r="PDG77" s="15"/>
      <c r="PDH77" s="16"/>
      <c r="PDI77" s="15"/>
      <c r="PDJ77" s="16"/>
      <c r="PDK77" s="15"/>
      <c r="PDL77" s="16"/>
      <c r="PDM77" s="15"/>
      <c r="PDN77" s="16"/>
      <c r="PDO77" s="15"/>
      <c r="PDP77" s="16"/>
      <c r="PDQ77" s="15"/>
      <c r="PDR77" s="16"/>
      <c r="PDS77" s="15"/>
      <c r="PDT77" s="16"/>
      <c r="PDU77" s="15"/>
      <c r="PDV77" s="16"/>
      <c r="PDW77" s="15"/>
      <c r="PDX77" s="16"/>
      <c r="PDY77" s="15"/>
      <c r="PDZ77" s="16"/>
      <c r="PEA77" s="15"/>
      <c r="PEB77" s="16"/>
      <c r="PEC77" s="15"/>
      <c r="PED77" s="16"/>
      <c r="PEE77" s="15"/>
      <c r="PEF77" s="16"/>
      <c r="PEG77" s="15"/>
      <c r="PEH77" s="16"/>
      <c r="PEI77" s="15"/>
      <c r="PEJ77" s="16"/>
      <c r="PEK77" s="15"/>
      <c r="PEL77" s="16"/>
      <c r="PEM77" s="15"/>
      <c r="PEN77" s="16"/>
      <c r="PEO77" s="15"/>
      <c r="PEP77" s="16"/>
      <c r="PEQ77" s="15"/>
      <c r="PER77" s="16"/>
      <c r="PES77" s="15"/>
      <c r="PET77" s="16"/>
      <c r="PEU77" s="15"/>
      <c r="PEV77" s="16"/>
      <c r="PEW77" s="15"/>
      <c r="PEX77" s="16"/>
      <c r="PEY77" s="15"/>
      <c r="PEZ77" s="16"/>
      <c r="PFA77" s="15"/>
      <c r="PFB77" s="16"/>
      <c r="PFC77" s="15"/>
      <c r="PFD77" s="16"/>
      <c r="PFE77" s="15"/>
      <c r="PFF77" s="16"/>
      <c r="PFG77" s="15"/>
      <c r="PFH77" s="16"/>
      <c r="PFI77" s="15"/>
      <c r="PFJ77" s="16"/>
      <c r="PFK77" s="15"/>
      <c r="PFL77" s="16"/>
      <c r="PFM77" s="15"/>
      <c r="PFN77" s="16"/>
      <c r="PFO77" s="15"/>
      <c r="PFP77" s="16"/>
      <c r="PFQ77" s="15"/>
      <c r="PFR77" s="16"/>
      <c r="PFS77" s="15"/>
      <c r="PFT77" s="16"/>
      <c r="PFU77" s="15"/>
      <c r="PFV77" s="16"/>
      <c r="PFW77" s="15"/>
      <c r="PFX77" s="16"/>
      <c r="PFY77" s="15"/>
      <c r="PFZ77" s="16"/>
      <c r="PGA77" s="15"/>
      <c r="PGB77" s="16"/>
      <c r="PGC77" s="15"/>
      <c r="PGD77" s="16"/>
      <c r="PGE77" s="15"/>
      <c r="PGF77" s="16"/>
      <c r="PGG77" s="15"/>
      <c r="PGH77" s="16"/>
      <c r="PGI77" s="15"/>
      <c r="PGJ77" s="16"/>
      <c r="PGK77" s="15"/>
      <c r="PGL77" s="16"/>
      <c r="PGM77" s="15"/>
      <c r="PGN77" s="16"/>
      <c r="PGO77" s="15"/>
      <c r="PGP77" s="16"/>
      <c r="PGQ77" s="15"/>
      <c r="PGR77" s="16"/>
      <c r="PGS77" s="15"/>
      <c r="PGT77" s="16"/>
      <c r="PGU77" s="15"/>
      <c r="PGV77" s="16"/>
      <c r="PGW77" s="15"/>
      <c r="PGX77" s="16"/>
      <c r="PGY77" s="15"/>
      <c r="PGZ77" s="16"/>
      <c r="PHA77" s="15"/>
      <c r="PHB77" s="16"/>
      <c r="PHC77" s="15"/>
      <c r="PHD77" s="16"/>
      <c r="PHE77" s="15"/>
      <c r="PHF77" s="16"/>
      <c r="PHG77" s="15"/>
      <c r="PHH77" s="16"/>
      <c r="PHI77" s="15"/>
      <c r="PHJ77" s="16"/>
      <c r="PHK77" s="15"/>
      <c r="PHL77" s="16"/>
      <c r="PHM77" s="15"/>
      <c r="PHN77" s="16"/>
      <c r="PHO77" s="15"/>
      <c r="PHP77" s="16"/>
      <c r="PHQ77" s="15"/>
      <c r="PHR77" s="16"/>
      <c r="PHS77" s="15"/>
      <c r="PHT77" s="16"/>
      <c r="PHU77" s="15"/>
      <c r="PHV77" s="16"/>
      <c r="PHW77" s="15"/>
      <c r="PHX77" s="16"/>
      <c r="PHY77" s="15"/>
      <c r="PHZ77" s="16"/>
      <c r="PIA77" s="15"/>
      <c r="PIB77" s="16"/>
      <c r="PIC77" s="15"/>
      <c r="PID77" s="16"/>
      <c r="PIE77" s="15"/>
      <c r="PIF77" s="16"/>
      <c r="PIG77" s="15"/>
      <c r="PIH77" s="16"/>
      <c r="PII77" s="15"/>
      <c r="PIJ77" s="16"/>
      <c r="PIK77" s="15"/>
      <c r="PIL77" s="16"/>
      <c r="PIM77" s="15"/>
      <c r="PIN77" s="16"/>
      <c r="PIO77" s="15"/>
      <c r="PIP77" s="16"/>
      <c r="PIQ77" s="15"/>
      <c r="PIR77" s="16"/>
      <c r="PIS77" s="15"/>
      <c r="PIT77" s="16"/>
      <c r="PIU77" s="15"/>
      <c r="PIV77" s="16"/>
      <c r="PIW77" s="15"/>
      <c r="PIX77" s="16"/>
      <c r="PIY77" s="15"/>
      <c r="PIZ77" s="16"/>
      <c r="PJA77" s="15"/>
      <c r="PJB77" s="16"/>
      <c r="PJC77" s="15"/>
      <c r="PJD77" s="16"/>
      <c r="PJE77" s="15"/>
      <c r="PJF77" s="16"/>
      <c r="PJG77" s="15"/>
      <c r="PJH77" s="16"/>
      <c r="PJI77" s="15"/>
      <c r="PJJ77" s="16"/>
      <c r="PJK77" s="15"/>
      <c r="PJL77" s="16"/>
      <c r="PJM77" s="15"/>
      <c r="PJN77" s="16"/>
      <c r="PJO77" s="15"/>
      <c r="PJP77" s="16"/>
      <c r="PJQ77" s="15"/>
      <c r="PJR77" s="16"/>
      <c r="PJS77" s="15"/>
      <c r="PJT77" s="16"/>
      <c r="PJU77" s="15"/>
      <c r="PJV77" s="16"/>
      <c r="PJW77" s="15"/>
      <c r="PJX77" s="16"/>
      <c r="PJY77" s="15"/>
      <c r="PJZ77" s="16"/>
      <c r="PKA77" s="15"/>
      <c r="PKB77" s="16"/>
      <c r="PKC77" s="15"/>
      <c r="PKD77" s="16"/>
      <c r="PKE77" s="15"/>
      <c r="PKF77" s="16"/>
      <c r="PKG77" s="15"/>
      <c r="PKH77" s="16"/>
      <c r="PKI77" s="15"/>
      <c r="PKJ77" s="16"/>
      <c r="PKK77" s="15"/>
      <c r="PKL77" s="16"/>
      <c r="PKM77" s="15"/>
      <c r="PKN77" s="16"/>
      <c r="PKO77" s="15"/>
      <c r="PKP77" s="16"/>
      <c r="PKQ77" s="15"/>
      <c r="PKR77" s="16"/>
      <c r="PKS77" s="15"/>
      <c r="PKT77" s="16"/>
      <c r="PKU77" s="15"/>
      <c r="PKV77" s="16"/>
      <c r="PKW77" s="15"/>
      <c r="PKX77" s="16"/>
      <c r="PKY77" s="15"/>
      <c r="PKZ77" s="16"/>
      <c r="PLA77" s="15"/>
      <c r="PLB77" s="16"/>
      <c r="PLC77" s="15"/>
      <c r="PLD77" s="16"/>
      <c r="PLE77" s="15"/>
      <c r="PLF77" s="16"/>
      <c r="PLG77" s="15"/>
      <c r="PLH77" s="16"/>
      <c r="PLI77" s="15"/>
      <c r="PLJ77" s="16"/>
      <c r="PLK77" s="15"/>
      <c r="PLL77" s="16"/>
      <c r="PLM77" s="15"/>
      <c r="PLN77" s="16"/>
      <c r="PLO77" s="15"/>
      <c r="PLP77" s="16"/>
      <c r="PLQ77" s="15"/>
      <c r="PLR77" s="16"/>
      <c r="PLS77" s="15"/>
      <c r="PLT77" s="16"/>
      <c r="PLU77" s="15"/>
      <c r="PLV77" s="16"/>
      <c r="PLW77" s="15"/>
      <c r="PLX77" s="16"/>
      <c r="PLY77" s="15"/>
      <c r="PLZ77" s="16"/>
      <c r="PMA77" s="15"/>
      <c r="PMB77" s="16"/>
      <c r="PMC77" s="15"/>
      <c r="PMD77" s="16"/>
      <c r="PME77" s="15"/>
      <c r="PMF77" s="16"/>
      <c r="PMG77" s="15"/>
      <c r="PMH77" s="16"/>
      <c r="PMI77" s="15"/>
      <c r="PMJ77" s="16"/>
      <c r="PMK77" s="15"/>
      <c r="PML77" s="16"/>
      <c r="PMM77" s="15"/>
      <c r="PMN77" s="16"/>
      <c r="PMO77" s="15"/>
      <c r="PMP77" s="16"/>
      <c r="PMQ77" s="15"/>
      <c r="PMR77" s="16"/>
      <c r="PMS77" s="15"/>
      <c r="PMT77" s="16"/>
      <c r="PMU77" s="15"/>
      <c r="PMV77" s="16"/>
      <c r="PMW77" s="15"/>
      <c r="PMX77" s="16"/>
      <c r="PMY77" s="15"/>
      <c r="PMZ77" s="16"/>
      <c r="PNA77" s="15"/>
      <c r="PNB77" s="16"/>
      <c r="PNC77" s="15"/>
      <c r="PND77" s="16"/>
      <c r="PNE77" s="15"/>
      <c r="PNF77" s="16"/>
      <c r="PNG77" s="15"/>
      <c r="PNH77" s="16"/>
      <c r="PNI77" s="15"/>
      <c r="PNJ77" s="16"/>
      <c r="PNK77" s="15"/>
      <c r="PNL77" s="16"/>
      <c r="PNM77" s="15"/>
      <c r="PNN77" s="16"/>
      <c r="PNO77" s="15"/>
      <c r="PNP77" s="16"/>
      <c r="PNQ77" s="15"/>
      <c r="PNR77" s="16"/>
      <c r="PNS77" s="15"/>
      <c r="PNT77" s="16"/>
      <c r="PNU77" s="15"/>
      <c r="PNV77" s="16"/>
      <c r="PNW77" s="15"/>
      <c r="PNX77" s="16"/>
      <c r="PNY77" s="15"/>
      <c r="PNZ77" s="16"/>
      <c r="POA77" s="15"/>
      <c r="POB77" s="16"/>
      <c r="POC77" s="15"/>
      <c r="POD77" s="16"/>
      <c r="POE77" s="15"/>
      <c r="POF77" s="16"/>
      <c r="POG77" s="15"/>
      <c r="POH77" s="16"/>
      <c r="POI77" s="15"/>
      <c r="POJ77" s="16"/>
      <c r="POK77" s="15"/>
      <c r="POL77" s="16"/>
      <c r="POM77" s="15"/>
      <c r="PON77" s="16"/>
      <c r="POO77" s="15"/>
      <c r="POP77" s="16"/>
      <c r="POQ77" s="15"/>
      <c r="POR77" s="16"/>
      <c r="POS77" s="15"/>
      <c r="POT77" s="16"/>
      <c r="POU77" s="15"/>
      <c r="POV77" s="16"/>
      <c r="POW77" s="15"/>
      <c r="POX77" s="16"/>
      <c r="POY77" s="15"/>
      <c r="POZ77" s="16"/>
      <c r="PPA77" s="15"/>
      <c r="PPB77" s="16"/>
      <c r="PPC77" s="15"/>
      <c r="PPD77" s="16"/>
      <c r="PPE77" s="15"/>
      <c r="PPF77" s="16"/>
      <c r="PPG77" s="15"/>
      <c r="PPH77" s="16"/>
      <c r="PPI77" s="15"/>
      <c r="PPJ77" s="16"/>
      <c r="PPK77" s="15"/>
      <c r="PPL77" s="16"/>
      <c r="PPM77" s="15"/>
      <c r="PPN77" s="16"/>
      <c r="PPO77" s="15"/>
      <c r="PPP77" s="16"/>
      <c r="PPQ77" s="15"/>
      <c r="PPR77" s="16"/>
      <c r="PPS77" s="15"/>
      <c r="PPT77" s="16"/>
      <c r="PPU77" s="15"/>
      <c r="PPV77" s="16"/>
      <c r="PPW77" s="15"/>
      <c r="PPX77" s="16"/>
      <c r="PPY77" s="15"/>
      <c r="PPZ77" s="16"/>
      <c r="PQA77" s="15"/>
      <c r="PQB77" s="16"/>
      <c r="PQC77" s="15"/>
      <c r="PQD77" s="16"/>
      <c r="PQE77" s="15"/>
      <c r="PQF77" s="16"/>
      <c r="PQG77" s="15"/>
      <c r="PQH77" s="16"/>
      <c r="PQI77" s="15"/>
      <c r="PQJ77" s="16"/>
      <c r="PQK77" s="15"/>
      <c r="PQL77" s="16"/>
      <c r="PQM77" s="15"/>
      <c r="PQN77" s="16"/>
      <c r="PQO77" s="15"/>
      <c r="PQP77" s="16"/>
      <c r="PQQ77" s="15"/>
      <c r="PQR77" s="16"/>
      <c r="PQS77" s="15"/>
      <c r="PQT77" s="16"/>
      <c r="PQU77" s="15"/>
      <c r="PQV77" s="16"/>
      <c r="PQW77" s="15"/>
      <c r="PQX77" s="16"/>
      <c r="PQY77" s="15"/>
      <c r="PQZ77" s="16"/>
      <c r="PRA77" s="15"/>
      <c r="PRB77" s="16"/>
      <c r="PRC77" s="15"/>
      <c r="PRD77" s="16"/>
      <c r="PRE77" s="15"/>
      <c r="PRF77" s="16"/>
      <c r="PRG77" s="15"/>
      <c r="PRH77" s="16"/>
      <c r="PRI77" s="15"/>
      <c r="PRJ77" s="16"/>
      <c r="PRK77" s="15"/>
      <c r="PRL77" s="16"/>
      <c r="PRM77" s="15"/>
      <c r="PRN77" s="16"/>
      <c r="PRO77" s="15"/>
      <c r="PRP77" s="16"/>
      <c r="PRQ77" s="15"/>
      <c r="PRR77" s="16"/>
      <c r="PRS77" s="15"/>
      <c r="PRT77" s="16"/>
      <c r="PRU77" s="15"/>
      <c r="PRV77" s="16"/>
      <c r="PRW77" s="15"/>
      <c r="PRX77" s="16"/>
      <c r="PRY77" s="15"/>
      <c r="PRZ77" s="16"/>
      <c r="PSA77" s="15"/>
      <c r="PSB77" s="16"/>
      <c r="PSC77" s="15"/>
      <c r="PSD77" s="16"/>
      <c r="PSE77" s="15"/>
      <c r="PSF77" s="16"/>
      <c r="PSG77" s="15"/>
      <c r="PSH77" s="16"/>
      <c r="PSI77" s="15"/>
      <c r="PSJ77" s="16"/>
      <c r="PSK77" s="15"/>
      <c r="PSL77" s="16"/>
      <c r="PSM77" s="15"/>
      <c r="PSN77" s="16"/>
      <c r="PSO77" s="15"/>
      <c r="PSP77" s="16"/>
      <c r="PSQ77" s="15"/>
      <c r="PSR77" s="16"/>
      <c r="PSS77" s="15"/>
      <c r="PST77" s="16"/>
      <c r="PSU77" s="15"/>
      <c r="PSV77" s="16"/>
      <c r="PSW77" s="15"/>
      <c r="PSX77" s="16"/>
      <c r="PSY77" s="15"/>
      <c r="PSZ77" s="16"/>
      <c r="PTA77" s="15"/>
      <c r="PTB77" s="16"/>
      <c r="PTC77" s="15"/>
      <c r="PTD77" s="16"/>
      <c r="PTE77" s="15"/>
      <c r="PTF77" s="16"/>
      <c r="PTG77" s="15"/>
      <c r="PTH77" s="16"/>
      <c r="PTI77" s="15"/>
      <c r="PTJ77" s="16"/>
      <c r="PTK77" s="15"/>
      <c r="PTL77" s="16"/>
      <c r="PTM77" s="15"/>
      <c r="PTN77" s="16"/>
      <c r="PTO77" s="15"/>
      <c r="PTP77" s="16"/>
      <c r="PTQ77" s="15"/>
      <c r="PTR77" s="16"/>
      <c r="PTS77" s="15"/>
      <c r="PTT77" s="16"/>
      <c r="PTU77" s="15"/>
      <c r="PTV77" s="16"/>
      <c r="PTW77" s="15"/>
      <c r="PTX77" s="16"/>
      <c r="PTY77" s="15"/>
      <c r="PTZ77" s="16"/>
      <c r="PUA77" s="15"/>
      <c r="PUB77" s="16"/>
      <c r="PUC77" s="15"/>
      <c r="PUD77" s="16"/>
      <c r="PUE77" s="15"/>
      <c r="PUF77" s="16"/>
      <c r="PUG77" s="15"/>
      <c r="PUH77" s="16"/>
      <c r="PUI77" s="15"/>
      <c r="PUJ77" s="16"/>
      <c r="PUK77" s="15"/>
      <c r="PUL77" s="16"/>
      <c r="PUM77" s="15"/>
      <c r="PUN77" s="16"/>
      <c r="PUO77" s="15"/>
      <c r="PUP77" s="16"/>
      <c r="PUQ77" s="15"/>
      <c r="PUR77" s="16"/>
      <c r="PUS77" s="15"/>
      <c r="PUT77" s="16"/>
      <c r="PUU77" s="15"/>
      <c r="PUV77" s="16"/>
      <c r="PUW77" s="15"/>
      <c r="PUX77" s="16"/>
      <c r="PUY77" s="15"/>
      <c r="PUZ77" s="16"/>
      <c r="PVA77" s="15"/>
      <c r="PVB77" s="16"/>
      <c r="PVC77" s="15"/>
      <c r="PVD77" s="16"/>
      <c r="PVE77" s="15"/>
      <c r="PVF77" s="16"/>
      <c r="PVG77" s="15"/>
      <c r="PVH77" s="16"/>
      <c r="PVI77" s="15"/>
      <c r="PVJ77" s="16"/>
      <c r="PVK77" s="15"/>
      <c r="PVL77" s="16"/>
      <c r="PVM77" s="15"/>
      <c r="PVN77" s="16"/>
      <c r="PVO77" s="15"/>
      <c r="PVP77" s="16"/>
      <c r="PVQ77" s="15"/>
      <c r="PVR77" s="16"/>
      <c r="PVS77" s="15"/>
      <c r="PVT77" s="16"/>
      <c r="PVU77" s="15"/>
      <c r="PVV77" s="16"/>
      <c r="PVW77" s="15"/>
      <c r="PVX77" s="16"/>
      <c r="PVY77" s="15"/>
      <c r="PVZ77" s="16"/>
      <c r="PWA77" s="15"/>
      <c r="PWB77" s="16"/>
      <c r="PWC77" s="15"/>
      <c r="PWD77" s="16"/>
      <c r="PWE77" s="15"/>
      <c r="PWF77" s="16"/>
      <c r="PWG77" s="15"/>
      <c r="PWH77" s="16"/>
      <c r="PWI77" s="15"/>
      <c r="PWJ77" s="16"/>
      <c r="PWK77" s="15"/>
      <c r="PWL77" s="16"/>
      <c r="PWM77" s="15"/>
      <c r="PWN77" s="16"/>
      <c r="PWO77" s="15"/>
      <c r="PWP77" s="16"/>
      <c r="PWQ77" s="15"/>
      <c r="PWR77" s="16"/>
      <c r="PWS77" s="15"/>
      <c r="PWT77" s="16"/>
      <c r="PWU77" s="15"/>
      <c r="PWV77" s="16"/>
      <c r="PWW77" s="15"/>
      <c r="PWX77" s="16"/>
      <c r="PWY77" s="15"/>
      <c r="PWZ77" s="16"/>
      <c r="PXA77" s="15"/>
      <c r="PXB77" s="16"/>
      <c r="PXC77" s="15"/>
      <c r="PXD77" s="16"/>
      <c r="PXE77" s="15"/>
      <c r="PXF77" s="16"/>
      <c r="PXG77" s="15"/>
      <c r="PXH77" s="16"/>
      <c r="PXI77" s="15"/>
      <c r="PXJ77" s="16"/>
      <c r="PXK77" s="15"/>
      <c r="PXL77" s="16"/>
      <c r="PXM77" s="15"/>
      <c r="PXN77" s="16"/>
      <c r="PXO77" s="15"/>
      <c r="PXP77" s="16"/>
      <c r="PXQ77" s="15"/>
      <c r="PXR77" s="16"/>
      <c r="PXS77" s="15"/>
      <c r="PXT77" s="16"/>
      <c r="PXU77" s="15"/>
      <c r="PXV77" s="16"/>
      <c r="PXW77" s="15"/>
      <c r="PXX77" s="16"/>
      <c r="PXY77" s="15"/>
      <c r="PXZ77" s="16"/>
      <c r="PYA77" s="15"/>
      <c r="PYB77" s="16"/>
      <c r="PYC77" s="15"/>
      <c r="PYD77" s="16"/>
      <c r="PYE77" s="15"/>
      <c r="PYF77" s="16"/>
      <c r="PYG77" s="15"/>
      <c r="PYH77" s="16"/>
      <c r="PYI77" s="15"/>
      <c r="PYJ77" s="16"/>
      <c r="PYK77" s="15"/>
      <c r="PYL77" s="16"/>
      <c r="PYM77" s="15"/>
      <c r="PYN77" s="16"/>
      <c r="PYO77" s="15"/>
      <c r="PYP77" s="16"/>
      <c r="PYQ77" s="15"/>
      <c r="PYR77" s="16"/>
      <c r="PYS77" s="15"/>
      <c r="PYT77" s="16"/>
      <c r="PYU77" s="15"/>
      <c r="PYV77" s="16"/>
      <c r="PYW77" s="15"/>
      <c r="PYX77" s="16"/>
      <c r="PYY77" s="15"/>
      <c r="PYZ77" s="16"/>
      <c r="PZA77" s="15"/>
      <c r="PZB77" s="16"/>
      <c r="PZC77" s="15"/>
      <c r="PZD77" s="16"/>
      <c r="PZE77" s="15"/>
      <c r="PZF77" s="16"/>
      <c r="PZG77" s="15"/>
      <c r="PZH77" s="16"/>
      <c r="PZI77" s="15"/>
      <c r="PZJ77" s="16"/>
      <c r="PZK77" s="15"/>
      <c r="PZL77" s="16"/>
      <c r="PZM77" s="15"/>
      <c r="PZN77" s="16"/>
      <c r="PZO77" s="15"/>
      <c r="PZP77" s="16"/>
      <c r="PZQ77" s="15"/>
      <c r="PZR77" s="16"/>
      <c r="PZS77" s="15"/>
      <c r="PZT77" s="16"/>
      <c r="PZU77" s="15"/>
      <c r="PZV77" s="16"/>
      <c r="PZW77" s="15"/>
      <c r="PZX77" s="16"/>
      <c r="PZY77" s="15"/>
      <c r="PZZ77" s="16"/>
      <c r="QAA77" s="15"/>
      <c r="QAB77" s="16"/>
      <c r="QAC77" s="15"/>
      <c r="QAD77" s="16"/>
      <c r="QAE77" s="15"/>
      <c r="QAF77" s="16"/>
      <c r="QAG77" s="15"/>
      <c r="QAH77" s="16"/>
      <c r="QAI77" s="15"/>
      <c r="QAJ77" s="16"/>
      <c r="QAK77" s="15"/>
      <c r="QAL77" s="16"/>
      <c r="QAM77" s="15"/>
      <c r="QAN77" s="16"/>
      <c r="QAO77" s="15"/>
      <c r="QAP77" s="16"/>
      <c r="QAQ77" s="15"/>
      <c r="QAR77" s="16"/>
      <c r="QAS77" s="15"/>
      <c r="QAT77" s="16"/>
      <c r="QAU77" s="15"/>
      <c r="QAV77" s="16"/>
      <c r="QAW77" s="15"/>
      <c r="QAX77" s="16"/>
      <c r="QAY77" s="15"/>
      <c r="QAZ77" s="16"/>
      <c r="QBA77" s="15"/>
      <c r="QBB77" s="16"/>
      <c r="QBC77" s="15"/>
      <c r="QBD77" s="16"/>
      <c r="QBE77" s="15"/>
      <c r="QBF77" s="16"/>
      <c r="QBG77" s="15"/>
      <c r="QBH77" s="16"/>
      <c r="QBI77" s="15"/>
      <c r="QBJ77" s="16"/>
      <c r="QBK77" s="15"/>
      <c r="QBL77" s="16"/>
      <c r="QBM77" s="15"/>
      <c r="QBN77" s="16"/>
      <c r="QBO77" s="15"/>
      <c r="QBP77" s="16"/>
      <c r="QBQ77" s="15"/>
      <c r="QBR77" s="16"/>
      <c r="QBS77" s="15"/>
      <c r="QBT77" s="16"/>
      <c r="QBU77" s="15"/>
      <c r="QBV77" s="16"/>
      <c r="QBW77" s="15"/>
      <c r="QBX77" s="16"/>
      <c r="QBY77" s="15"/>
      <c r="QBZ77" s="16"/>
      <c r="QCA77" s="15"/>
      <c r="QCB77" s="16"/>
      <c r="QCC77" s="15"/>
      <c r="QCD77" s="16"/>
      <c r="QCE77" s="15"/>
      <c r="QCF77" s="16"/>
      <c r="QCG77" s="15"/>
      <c r="QCH77" s="16"/>
      <c r="QCI77" s="15"/>
      <c r="QCJ77" s="16"/>
      <c r="QCK77" s="15"/>
      <c r="QCL77" s="16"/>
      <c r="QCM77" s="15"/>
      <c r="QCN77" s="16"/>
      <c r="QCO77" s="15"/>
      <c r="QCP77" s="16"/>
      <c r="QCQ77" s="15"/>
      <c r="QCR77" s="16"/>
      <c r="QCS77" s="15"/>
      <c r="QCT77" s="16"/>
      <c r="QCU77" s="15"/>
      <c r="QCV77" s="16"/>
      <c r="QCW77" s="15"/>
      <c r="QCX77" s="16"/>
      <c r="QCY77" s="15"/>
      <c r="QCZ77" s="16"/>
      <c r="QDA77" s="15"/>
      <c r="QDB77" s="16"/>
      <c r="QDC77" s="15"/>
      <c r="QDD77" s="16"/>
      <c r="QDE77" s="15"/>
      <c r="QDF77" s="16"/>
      <c r="QDG77" s="15"/>
      <c r="QDH77" s="16"/>
      <c r="QDI77" s="15"/>
      <c r="QDJ77" s="16"/>
      <c r="QDK77" s="15"/>
      <c r="QDL77" s="16"/>
      <c r="QDM77" s="15"/>
      <c r="QDN77" s="16"/>
      <c r="QDO77" s="15"/>
      <c r="QDP77" s="16"/>
      <c r="QDQ77" s="15"/>
      <c r="QDR77" s="16"/>
      <c r="QDS77" s="15"/>
      <c r="QDT77" s="16"/>
      <c r="QDU77" s="15"/>
      <c r="QDV77" s="16"/>
      <c r="QDW77" s="15"/>
      <c r="QDX77" s="16"/>
      <c r="QDY77" s="15"/>
      <c r="QDZ77" s="16"/>
      <c r="QEA77" s="15"/>
      <c r="QEB77" s="16"/>
      <c r="QEC77" s="15"/>
      <c r="QED77" s="16"/>
      <c r="QEE77" s="15"/>
      <c r="QEF77" s="16"/>
      <c r="QEG77" s="15"/>
      <c r="QEH77" s="16"/>
      <c r="QEI77" s="15"/>
      <c r="QEJ77" s="16"/>
      <c r="QEK77" s="15"/>
      <c r="QEL77" s="16"/>
      <c r="QEM77" s="15"/>
      <c r="QEN77" s="16"/>
      <c r="QEO77" s="15"/>
      <c r="QEP77" s="16"/>
      <c r="QEQ77" s="15"/>
      <c r="QER77" s="16"/>
      <c r="QES77" s="15"/>
      <c r="QET77" s="16"/>
      <c r="QEU77" s="15"/>
      <c r="QEV77" s="16"/>
      <c r="QEW77" s="15"/>
      <c r="QEX77" s="16"/>
      <c r="QEY77" s="15"/>
      <c r="QEZ77" s="16"/>
      <c r="QFA77" s="15"/>
      <c r="QFB77" s="16"/>
      <c r="QFC77" s="15"/>
      <c r="QFD77" s="16"/>
      <c r="QFE77" s="15"/>
      <c r="QFF77" s="16"/>
      <c r="QFG77" s="15"/>
      <c r="QFH77" s="16"/>
      <c r="QFI77" s="15"/>
      <c r="QFJ77" s="16"/>
      <c r="QFK77" s="15"/>
      <c r="QFL77" s="16"/>
      <c r="QFM77" s="15"/>
      <c r="QFN77" s="16"/>
      <c r="QFO77" s="15"/>
      <c r="QFP77" s="16"/>
      <c r="QFQ77" s="15"/>
      <c r="QFR77" s="16"/>
      <c r="QFS77" s="15"/>
      <c r="QFT77" s="16"/>
      <c r="QFU77" s="15"/>
      <c r="QFV77" s="16"/>
      <c r="QFW77" s="15"/>
      <c r="QFX77" s="16"/>
      <c r="QFY77" s="15"/>
      <c r="QFZ77" s="16"/>
      <c r="QGA77" s="15"/>
      <c r="QGB77" s="16"/>
      <c r="QGC77" s="15"/>
      <c r="QGD77" s="16"/>
      <c r="QGE77" s="15"/>
      <c r="QGF77" s="16"/>
      <c r="QGG77" s="15"/>
      <c r="QGH77" s="16"/>
      <c r="QGI77" s="15"/>
      <c r="QGJ77" s="16"/>
      <c r="QGK77" s="15"/>
      <c r="QGL77" s="16"/>
      <c r="QGM77" s="15"/>
      <c r="QGN77" s="16"/>
      <c r="QGO77" s="15"/>
      <c r="QGP77" s="16"/>
      <c r="QGQ77" s="15"/>
      <c r="QGR77" s="16"/>
      <c r="QGS77" s="15"/>
      <c r="QGT77" s="16"/>
      <c r="QGU77" s="15"/>
      <c r="QGV77" s="16"/>
      <c r="QGW77" s="15"/>
      <c r="QGX77" s="16"/>
      <c r="QGY77" s="15"/>
      <c r="QGZ77" s="16"/>
      <c r="QHA77" s="15"/>
      <c r="QHB77" s="16"/>
      <c r="QHC77" s="15"/>
      <c r="QHD77" s="16"/>
      <c r="QHE77" s="15"/>
      <c r="QHF77" s="16"/>
      <c r="QHG77" s="15"/>
      <c r="QHH77" s="16"/>
      <c r="QHI77" s="15"/>
      <c r="QHJ77" s="16"/>
      <c r="QHK77" s="15"/>
      <c r="QHL77" s="16"/>
      <c r="QHM77" s="15"/>
      <c r="QHN77" s="16"/>
      <c r="QHO77" s="15"/>
      <c r="QHP77" s="16"/>
      <c r="QHQ77" s="15"/>
      <c r="QHR77" s="16"/>
      <c r="QHS77" s="15"/>
      <c r="QHT77" s="16"/>
      <c r="QHU77" s="15"/>
      <c r="QHV77" s="16"/>
      <c r="QHW77" s="15"/>
      <c r="QHX77" s="16"/>
      <c r="QHY77" s="15"/>
      <c r="QHZ77" s="16"/>
      <c r="QIA77" s="15"/>
      <c r="QIB77" s="16"/>
      <c r="QIC77" s="15"/>
      <c r="QID77" s="16"/>
      <c r="QIE77" s="15"/>
      <c r="QIF77" s="16"/>
      <c r="QIG77" s="15"/>
      <c r="QIH77" s="16"/>
      <c r="QII77" s="15"/>
      <c r="QIJ77" s="16"/>
      <c r="QIK77" s="15"/>
      <c r="QIL77" s="16"/>
      <c r="QIM77" s="15"/>
      <c r="QIN77" s="16"/>
      <c r="QIO77" s="15"/>
      <c r="QIP77" s="16"/>
      <c r="QIQ77" s="15"/>
      <c r="QIR77" s="16"/>
      <c r="QIS77" s="15"/>
      <c r="QIT77" s="16"/>
      <c r="QIU77" s="15"/>
      <c r="QIV77" s="16"/>
      <c r="QIW77" s="15"/>
      <c r="QIX77" s="16"/>
      <c r="QIY77" s="15"/>
      <c r="QIZ77" s="16"/>
      <c r="QJA77" s="15"/>
      <c r="QJB77" s="16"/>
      <c r="QJC77" s="15"/>
      <c r="QJD77" s="16"/>
      <c r="QJE77" s="15"/>
      <c r="QJF77" s="16"/>
      <c r="QJG77" s="15"/>
      <c r="QJH77" s="16"/>
      <c r="QJI77" s="15"/>
      <c r="QJJ77" s="16"/>
      <c r="QJK77" s="15"/>
      <c r="QJL77" s="16"/>
      <c r="QJM77" s="15"/>
      <c r="QJN77" s="16"/>
      <c r="QJO77" s="15"/>
      <c r="QJP77" s="16"/>
      <c r="QJQ77" s="15"/>
      <c r="QJR77" s="16"/>
      <c r="QJS77" s="15"/>
      <c r="QJT77" s="16"/>
      <c r="QJU77" s="15"/>
      <c r="QJV77" s="16"/>
      <c r="QJW77" s="15"/>
      <c r="QJX77" s="16"/>
      <c r="QJY77" s="15"/>
      <c r="QJZ77" s="16"/>
      <c r="QKA77" s="15"/>
      <c r="QKB77" s="16"/>
      <c r="QKC77" s="15"/>
      <c r="QKD77" s="16"/>
      <c r="QKE77" s="15"/>
      <c r="QKF77" s="16"/>
      <c r="QKG77" s="15"/>
      <c r="QKH77" s="16"/>
      <c r="QKI77" s="15"/>
      <c r="QKJ77" s="16"/>
      <c r="QKK77" s="15"/>
      <c r="QKL77" s="16"/>
      <c r="QKM77" s="15"/>
      <c r="QKN77" s="16"/>
      <c r="QKO77" s="15"/>
      <c r="QKP77" s="16"/>
      <c r="QKQ77" s="15"/>
      <c r="QKR77" s="16"/>
      <c r="QKS77" s="15"/>
      <c r="QKT77" s="16"/>
      <c r="QKU77" s="15"/>
      <c r="QKV77" s="16"/>
      <c r="QKW77" s="15"/>
      <c r="QKX77" s="16"/>
      <c r="QKY77" s="15"/>
      <c r="QKZ77" s="16"/>
      <c r="QLA77" s="15"/>
      <c r="QLB77" s="16"/>
      <c r="QLC77" s="15"/>
      <c r="QLD77" s="16"/>
      <c r="QLE77" s="15"/>
      <c r="QLF77" s="16"/>
      <c r="QLG77" s="15"/>
      <c r="QLH77" s="16"/>
      <c r="QLI77" s="15"/>
      <c r="QLJ77" s="16"/>
      <c r="QLK77" s="15"/>
      <c r="QLL77" s="16"/>
      <c r="QLM77" s="15"/>
      <c r="QLN77" s="16"/>
      <c r="QLO77" s="15"/>
      <c r="QLP77" s="16"/>
      <c r="QLQ77" s="15"/>
      <c r="QLR77" s="16"/>
      <c r="QLS77" s="15"/>
      <c r="QLT77" s="16"/>
      <c r="QLU77" s="15"/>
      <c r="QLV77" s="16"/>
      <c r="QLW77" s="15"/>
      <c r="QLX77" s="16"/>
      <c r="QLY77" s="15"/>
      <c r="QLZ77" s="16"/>
      <c r="QMA77" s="15"/>
      <c r="QMB77" s="16"/>
      <c r="QMC77" s="15"/>
      <c r="QMD77" s="16"/>
      <c r="QME77" s="15"/>
      <c r="QMF77" s="16"/>
      <c r="QMG77" s="15"/>
      <c r="QMH77" s="16"/>
      <c r="QMI77" s="15"/>
      <c r="QMJ77" s="16"/>
      <c r="QMK77" s="15"/>
      <c r="QML77" s="16"/>
      <c r="QMM77" s="15"/>
      <c r="QMN77" s="16"/>
      <c r="QMO77" s="15"/>
      <c r="QMP77" s="16"/>
      <c r="QMQ77" s="15"/>
      <c r="QMR77" s="16"/>
      <c r="QMS77" s="15"/>
      <c r="QMT77" s="16"/>
      <c r="QMU77" s="15"/>
      <c r="QMV77" s="16"/>
      <c r="QMW77" s="15"/>
      <c r="QMX77" s="16"/>
      <c r="QMY77" s="15"/>
      <c r="QMZ77" s="16"/>
      <c r="QNA77" s="15"/>
      <c r="QNB77" s="16"/>
      <c r="QNC77" s="15"/>
      <c r="QND77" s="16"/>
      <c r="QNE77" s="15"/>
      <c r="QNF77" s="16"/>
      <c r="QNG77" s="15"/>
      <c r="QNH77" s="16"/>
      <c r="QNI77" s="15"/>
      <c r="QNJ77" s="16"/>
      <c r="QNK77" s="15"/>
      <c r="QNL77" s="16"/>
      <c r="QNM77" s="15"/>
      <c r="QNN77" s="16"/>
      <c r="QNO77" s="15"/>
      <c r="QNP77" s="16"/>
      <c r="QNQ77" s="15"/>
      <c r="QNR77" s="16"/>
      <c r="QNS77" s="15"/>
      <c r="QNT77" s="16"/>
      <c r="QNU77" s="15"/>
      <c r="QNV77" s="16"/>
      <c r="QNW77" s="15"/>
      <c r="QNX77" s="16"/>
      <c r="QNY77" s="15"/>
      <c r="QNZ77" s="16"/>
      <c r="QOA77" s="15"/>
      <c r="QOB77" s="16"/>
      <c r="QOC77" s="15"/>
      <c r="QOD77" s="16"/>
      <c r="QOE77" s="15"/>
      <c r="QOF77" s="16"/>
      <c r="QOG77" s="15"/>
      <c r="QOH77" s="16"/>
      <c r="QOI77" s="15"/>
      <c r="QOJ77" s="16"/>
      <c r="QOK77" s="15"/>
      <c r="QOL77" s="16"/>
      <c r="QOM77" s="15"/>
      <c r="QON77" s="16"/>
      <c r="QOO77" s="15"/>
      <c r="QOP77" s="16"/>
      <c r="QOQ77" s="15"/>
      <c r="QOR77" s="16"/>
      <c r="QOS77" s="15"/>
      <c r="QOT77" s="16"/>
      <c r="QOU77" s="15"/>
      <c r="QOV77" s="16"/>
      <c r="QOW77" s="15"/>
      <c r="QOX77" s="16"/>
      <c r="QOY77" s="15"/>
      <c r="QOZ77" s="16"/>
      <c r="QPA77" s="15"/>
      <c r="QPB77" s="16"/>
      <c r="QPC77" s="15"/>
      <c r="QPD77" s="16"/>
      <c r="QPE77" s="15"/>
      <c r="QPF77" s="16"/>
      <c r="QPG77" s="15"/>
      <c r="QPH77" s="16"/>
      <c r="QPI77" s="15"/>
      <c r="QPJ77" s="16"/>
      <c r="QPK77" s="15"/>
      <c r="QPL77" s="16"/>
      <c r="QPM77" s="15"/>
      <c r="QPN77" s="16"/>
      <c r="QPO77" s="15"/>
      <c r="QPP77" s="16"/>
      <c r="QPQ77" s="15"/>
      <c r="QPR77" s="16"/>
      <c r="QPS77" s="15"/>
      <c r="QPT77" s="16"/>
      <c r="QPU77" s="15"/>
      <c r="QPV77" s="16"/>
      <c r="QPW77" s="15"/>
      <c r="QPX77" s="16"/>
      <c r="QPY77" s="15"/>
      <c r="QPZ77" s="16"/>
      <c r="QQA77" s="15"/>
      <c r="QQB77" s="16"/>
      <c r="QQC77" s="15"/>
      <c r="QQD77" s="16"/>
      <c r="QQE77" s="15"/>
      <c r="QQF77" s="16"/>
      <c r="QQG77" s="15"/>
      <c r="QQH77" s="16"/>
      <c r="QQI77" s="15"/>
      <c r="QQJ77" s="16"/>
      <c r="QQK77" s="15"/>
      <c r="QQL77" s="16"/>
      <c r="QQM77" s="15"/>
      <c r="QQN77" s="16"/>
      <c r="QQO77" s="15"/>
      <c r="QQP77" s="16"/>
      <c r="QQQ77" s="15"/>
      <c r="QQR77" s="16"/>
      <c r="QQS77" s="15"/>
      <c r="QQT77" s="16"/>
      <c r="QQU77" s="15"/>
      <c r="QQV77" s="16"/>
      <c r="QQW77" s="15"/>
      <c r="QQX77" s="16"/>
      <c r="QQY77" s="15"/>
      <c r="QQZ77" s="16"/>
      <c r="QRA77" s="15"/>
      <c r="QRB77" s="16"/>
      <c r="QRC77" s="15"/>
      <c r="QRD77" s="16"/>
      <c r="QRE77" s="15"/>
      <c r="QRF77" s="16"/>
      <c r="QRG77" s="15"/>
      <c r="QRH77" s="16"/>
      <c r="QRI77" s="15"/>
      <c r="QRJ77" s="16"/>
      <c r="QRK77" s="15"/>
      <c r="QRL77" s="16"/>
      <c r="QRM77" s="15"/>
      <c r="QRN77" s="16"/>
      <c r="QRO77" s="15"/>
      <c r="QRP77" s="16"/>
      <c r="QRQ77" s="15"/>
      <c r="QRR77" s="16"/>
      <c r="QRS77" s="15"/>
      <c r="QRT77" s="16"/>
      <c r="QRU77" s="15"/>
      <c r="QRV77" s="16"/>
      <c r="QRW77" s="15"/>
      <c r="QRX77" s="16"/>
      <c r="QRY77" s="15"/>
      <c r="QRZ77" s="16"/>
      <c r="QSA77" s="15"/>
      <c r="QSB77" s="16"/>
      <c r="QSC77" s="15"/>
      <c r="QSD77" s="16"/>
      <c r="QSE77" s="15"/>
      <c r="QSF77" s="16"/>
      <c r="QSG77" s="15"/>
      <c r="QSH77" s="16"/>
      <c r="QSI77" s="15"/>
      <c r="QSJ77" s="16"/>
      <c r="QSK77" s="15"/>
      <c r="QSL77" s="16"/>
      <c r="QSM77" s="15"/>
      <c r="QSN77" s="16"/>
      <c r="QSO77" s="15"/>
      <c r="QSP77" s="16"/>
      <c r="QSQ77" s="15"/>
      <c r="QSR77" s="16"/>
      <c r="QSS77" s="15"/>
      <c r="QST77" s="16"/>
      <c r="QSU77" s="15"/>
      <c r="QSV77" s="16"/>
      <c r="QSW77" s="15"/>
      <c r="QSX77" s="16"/>
      <c r="QSY77" s="15"/>
      <c r="QSZ77" s="16"/>
      <c r="QTA77" s="15"/>
      <c r="QTB77" s="16"/>
      <c r="QTC77" s="15"/>
      <c r="QTD77" s="16"/>
      <c r="QTE77" s="15"/>
      <c r="QTF77" s="16"/>
      <c r="QTG77" s="15"/>
      <c r="QTH77" s="16"/>
      <c r="QTI77" s="15"/>
      <c r="QTJ77" s="16"/>
      <c r="QTK77" s="15"/>
      <c r="QTL77" s="16"/>
      <c r="QTM77" s="15"/>
      <c r="QTN77" s="16"/>
      <c r="QTO77" s="15"/>
      <c r="QTP77" s="16"/>
      <c r="QTQ77" s="15"/>
      <c r="QTR77" s="16"/>
      <c r="QTS77" s="15"/>
      <c r="QTT77" s="16"/>
      <c r="QTU77" s="15"/>
      <c r="QTV77" s="16"/>
      <c r="QTW77" s="15"/>
      <c r="QTX77" s="16"/>
      <c r="QTY77" s="15"/>
      <c r="QTZ77" s="16"/>
      <c r="QUA77" s="15"/>
      <c r="QUB77" s="16"/>
      <c r="QUC77" s="15"/>
      <c r="QUD77" s="16"/>
      <c r="QUE77" s="15"/>
      <c r="QUF77" s="16"/>
      <c r="QUG77" s="15"/>
      <c r="QUH77" s="16"/>
      <c r="QUI77" s="15"/>
      <c r="QUJ77" s="16"/>
      <c r="QUK77" s="15"/>
      <c r="QUL77" s="16"/>
      <c r="QUM77" s="15"/>
      <c r="QUN77" s="16"/>
      <c r="QUO77" s="15"/>
      <c r="QUP77" s="16"/>
      <c r="QUQ77" s="15"/>
      <c r="QUR77" s="16"/>
      <c r="QUS77" s="15"/>
      <c r="QUT77" s="16"/>
      <c r="QUU77" s="15"/>
      <c r="QUV77" s="16"/>
      <c r="QUW77" s="15"/>
      <c r="QUX77" s="16"/>
      <c r="QUY77" s="15"/>
      <c r="QUZ77" s="16"/>
      <c r="QVA77" s="15"/>
      <c r="QVB77" s="16"/>
      <c r="QVC77" s="15"/>
      <c r="QVD77" s="16"/>
      <c r="QVE77" s="15"/>
      <c r="QVF77" s="16"/>
      <c r="QVG77" s="15"/>
      <c r="QVH77" s="16"/>
      <c r="QVI77" s="15"/>
      <c r="QVJ77" s="16"/>
      <c r="QVK77" s="15"/>
      <c r="QVL77" s="16"/>
      <c r="QVM77" s="15"/>
      <c r="QVN77" s="16"/>
      <c r="QVO77" s="15"/>
      <c r="QVP77" s="16"/>
      <c r="QVQ77" s="15"/>
      <c r="QVR77" s="16"/>
      <c r="QVS77" s="15"/>
      <c r="QVT77" s="16"/>
      <c r="QVU77" s="15"/>
      <c r="QVV77" s="16"/>
      <c r="QVW77" s="15"/>
      <c r="QVX77" s="16"/>
      <c r="QVY77" s="15"/>
      <c r="QVZ77" s="16"/>
      <c r="QWA77" s="15"/>
      <c r="QWB77" s="16"/>
      <c r="QWC77" s="15"/>
      <c r="QWD77" s="16"/>
      <c r="QWE77" s="15"/>
      <c r="QWF77" s="16"/>
      <c r="QWG77" s="15"/>
      <c r="QWH77" s="16"/>
      <c r="QWI77" s="15"/>
      <c r="QWJ77" s="16"/>
      <c r="QWK77" s="15"/>
      <c r="QWL77" s="16"/>
      <c r="QWM77" s="15"/>
      <c r="QWN77" s="16"/>
      <c r="QWO77" s="15"/>
      <c r="QWP77" s="16"/>
      <c r="QWQ77" s="15"/>
      <c r="QWR77" s="16"/>
      <c r="QWS77" s="15"/>
      <c r="QWT77" s="16"/>
      <c r="QWU77" s="15"/>
      <c r="QWV77" s="16"/>
      <c r="QWW77" s="15"/>
      <c r="QWX77" s="16"/>
      <c r="QWY77" s="15"/>
      <c r="QWZ77" s="16"/>
      <c r="QXA77" s="15"/>
      <c r="QXB77" s="16"/>
      <c r="QXC77" s="15"/>
      <c r="QXD77" s="16"/>
      <c r="QXE77" s="15"/>
      <c r="QXF77" s="16"/>
      <c r="QXG77" s="15"/>
      <c r="QXH77" s="16"/>
      <c r="QXI77" s="15"/>
      <c r="QXJ77" s="16"/>
      <c r="QXK77" s="15"/>
      <c r="QXL77" s="16"/>
      <c r="QXM77" s="15"/>
      <c r="QXN77" s="16"/>
      <c r="QXO77" s="15"/>
      <c r="QXP77" s="16"/>
      <c r="QXQ77" s="15"/>
      <c r="QXR77" s="16"/>
      <c r="QXS77" s="15"/>
      <c r="QXT77" s="16"/>
      <c r="QXU77" s="15"/>
      <c r="QXV77" s="16"/>
      <c r="QXW77" s="15"/>
      <c r="QXX77" s="16"/>
      <c r="QXY77" s="15"/>
      <c r="QXZ77" s="16"/>
      <c r="QYA77" s="15"/>
      <c r="QYB77" s="16"/>
      <c r="QYC77" s="15"/>
      <c r="QYD77" s="16"/>
      <c r="QYE77" s="15"/>
      <c r="QYF77" s="16"/>
      <c r="QYG77" s="15"/>
      <c r="QYH77" s="16"/>
      <c r="QYI77" s="15"/>
      <c r="QYJ77" s="16"/>
      <c r="QYK77" s="15"/>
      <c r="QYL77" s="16"/>
      <c r="QYM77" s="15"/>
      <c r="QYN77" s="16"/>
      <c r="QYO77" s="15"/>
      <c r="QYP77" s="16"/>
      <c r="QYQ77" s="15"/>
      <c r="QYR77" s="16"/>
      <c r="QYS77" s="15"/>
      <c r="QYT77" s="16"/>
      <c r="QYU77" s="15"/>
      <c r="QYV77" s="16"/>
      <c r="QYW77" s="15"/>
      <c r="QYX77" s="16"/>
      <c r="QYY77" s="15"/>
      <c r="QYZ77" s="16"/>
      <c r="QZA77" s="15"/>
      <c r="QZB77" s="16"/>
      <c r="QZC77" s="15"/>
      <c r="QZD77" s="16"/>
      <c r="QZE77" s="15"/>
      <c r="QZF77" s="16"/>
      <c r="QZG77" s="15"/>
      <c r="QZH77" s="16"/>
      <c r="QZI77" s="15"/>
      <c r="QZJ77" s="16"/>
      <c r="QZK77" s="15"/>
      <c r="QZL77" s="16"/>
      <c r="QZM77" s="15"/>
      <c r="QZN77" s="16"/>
      <c r="QZO77" s="15"/>
      <c r="QZP77" s="16"/>
      <c r="QZQ77" s="15"/>
      <c r="QZR77" s="16"/>
      <c r="QZS77" s="15"/>
      <c r="QZT77" s="16"/>
      <c r="QZU77" s="15"/>
      <c r="QZV77" s="16"/>
      <c r="QZW77" s="15"/>
      <c r="QZX77" s="16"/>
      <c r="QZY77" s="15"/>
      <c r="QZZ77" s="16"/>
      <c r="RAA77" s="15"/>
      <c r="RAB77" s="16"/>
      <c r="RAC77" s="15"/>
      <c r="RAD77" s="16"/>
      <c r="RAE77" s="15"/>
      <c r="RAF77" s="16"/>
      <c r="RAG77" s="15"/>
      <c r="RAH77" s="16"/>
      <c r="RAI77" s="15"/>
      <c r="RAJ77" s="16"/>
      <c r="RAK77" s="15"/>
      <c r="RAL77" s="16"/>
      <c r="RAM77" s="15"/>
      <c r="RAN77" s="16"/>
      <c r="RAO77" s="15"/>
      <c r="RAP77" s="16"/>
      <c r="RAQ77" s="15"/>
      <c r="RAR77" s="16"/>
      <c r="RAS77" s="15"/>
      <c r="RAT77" s="16"/>
      <c r="RAU77" s="15"/>
      <c r="RAV77" s="16"/>
      <c r="RAW77" s="15"/>
      <c r="RAX77" s="16"/>
      <c r="RAY77" s="15"/>
      <c r="RAZ77" s="16"/>
      <c r="RBA77" s="15"/>
      <c r="RBB77" s="16"/>
      <c r="RBC77" s="15"/>
      <c r="RBD77" s="16"/>
      <c r="RBE77" s="15"/>
      <c r="RBF77" s="16"/>
      <c r="RBG77" s="15"/>
      <c r="RBH77" s="16"/>
      <c r="RBI77" s="15"/>
      <c r="RBJ77" s="16"/>
      <c r="RBK77" s="15"/>
      <c r="RBL77" s="16"/>
      <c r="RBM77" s="15"/>
      <c r="RBN77" s="16"/>
      <c r="RBO77" s="15"/>
      <c r="RBP77" s="16"/>
      <c r="RBQ77" s="15"/>
      <c r="RBR77" s="16"/>
      <c r="RBS77" s="15"/>
      <c r="RBT77" s="16"/>
      <c r="RBU77" s="15"/>
      <c r="RBV77" s="16"/>
      <c r="RBW77" s="15"/>
      <c r="RBX77" s="16"/>
      <c r="RBY77" s="15"/>
      <c r="RBZ77" s="16"/>
      <c r="RCA77" s="15"/>
      <c r="RCB77" s="16"/>
      <c r="RCC77" s="15"/>
      <c r="RCD77" s="16"/>
      <c r="RCE77" s="15"/>
      <c r="RCF77" s="16"/>
      <c r="RCG77" s="15"/>
      <c r="RCH77" s="16"/>
      <c r="RCI77" s="15"/>
      <c r="RCJ77" s="16"/>
      <c r="RCK77" s="15"/>
      <c r="RCL77" s="16"/>
      <c r="RCM77" s="15"/>
      <c r="RCN77" s="16"/>
      <c r="RCO77" s="15"/>
      <c r="RCP77" s="16"/>
      <c r="RCQ77" s="15"/>
      <c r="RCR77" s="16"/>
      <c r="RCS77" s="15"/>
      <c r="RCT77" s="16"/>
      <c r="RCU77" s="15"/>
      <c r="RCV77" s="16"/>
      <c r="RCW77" s="15"/>
      <c r="RCX77" s="16"/>
      <c r="RCY77" s="15"/>
      <c r="RCZ77" s="16"/>
      <c r="RDA77" s="15"/>
      <c r="RDB77" s="16"/>
      <c r="RDC77" s="15"/>
      <c r="RDD77" s="16"/>
      <c r="RDE77" s="15"/>
      <c r="RDF77" s="16"/>
      <c r="RDG77" s="15"/>
      <c r="RDH77" s="16"/>
      <c r="RDI77" s="15"/>
      <c r="RDJ77" s="16"/>
      <c r="RDK77" s="15"/>
      <c r="RDL77" s="16"/>
      <c r="RDM77" s="15"/>
      <c r="RDN77" s="16"/>
      <c r="RDO77" s="15"/>
      <c r="RDP77" s="16"/>
      <c r="RDQ77" s="15"/>
      <c r="RDR77" s="16"/>
      <c r="RDS77" s="15"/>
      <c r="RDT77" s="16"/>
      <c r="RDU77" s="15"/>
      <c r="RDV77" s="16"/>
      <c r="RDW77" s="15"/>
      <c r="RDX77" s="16"/>
      <c r="RDY77" s="15"/>
      <c r="RDZ77" s="16"/>
      <c r="REA77" s="15"/>
      <c r="REB77" s="16"/>
      <c r="REC77" s="15"/>
      <c r="RED77" s="16"/>
      <c r="REE77" s="15"/>
      <c r="REF77" s="16"/>
      <c r="REG77" s="15"/>
      <c r="REH77" s="16"/>
      <c r="REI77" s="15"/>
      <c r="REJ77" s="16"/>
      <c r="REK77" s="15"/>
      <c r="REL77" s="16"/>
      <c r="REM77" s="15"/>
      <c r="REN77" s="16"/>
      <c r="REO77" s="15"/>
      <c r="REP77" s="16"/>
      <c r="REQ77" s="15"/>
      <c r="RER77" s="16"/>
      <c r="RES77" s="15"/>
      <c r="RET77" s="16"/>
      <c r="REU77" s="15"/>
      <c r="REV77" s="16"/>
      <c r="REW77" s="15"/>
      <c r="REX77" s="16"/>
      <c r="REY77" s="15"/>
      <c r="REZ77" s="16"/>
      <c r="RFA77" s="15"/>
      <c r="RFB77" s="16"/>
      <c r="RFC77" s="15"/>
      <c r="RFD77" s="16"/>
      <c r="RFE77" s="15"/>
      <c r="RFF77" s="16"/>
      <c r="RFG77" s="15"/>
      <c r="RFH77" s="16"/>
      <c r="RFI77" s="15"/>
      <c r="RFJ77" s="16"/>
      <c r="RFK77" s="15"/>
      <c r="RFL77" s="16"/>
      <c r="RFM77" s="15"/>
      <c r="RFN77" s="16"/>
      <c r="RFO77" s="15"/>
      <c r="RFP77" s="16"/>
      <c r="RFQ77" s="15"/>
      <c r="RFR77" s="16"/>
      <c r="RFS77" s="15"/>
      <c r="RFT77" s="16"/>
      <c r="RFU77" s="15"/>
      <c r="RFV77" s="16"/>
      <c r="RFW77" s="15"/>
      <c r="RFX77" s="16"/>
      <c r="RFY77" s="15"/>
      <c r="RFZ77" s="16"/>
      <c r="RGA77" s="15"/>
      <c r="RGB77" s="16"/>
      <c r="RGC77" s="15"/>
      <c r="RGD77" s="16"/>
      <c r="RGE77" s="15"/>
      <c r="RGF77" s="16"/>
      <c r="RGG77" s="15"/>
      <c r="RGH77" s="16"/>
      <c r="RGI77" s="15"/>
      <c r="RGJ77" s="16"/>
      <c r="RGK77" s="15"/>
      <c r="RGL77" s="16"/>
      <c r="RGM77" s="15"/>
      <c r="RGN77" s="16"/>
      <c r="RGO77" s="15"/>
      <c r="RGP77" s="16"/>
      <c r="RGQ77" s="15"/>
      <c r="RGR77" s="16"/>
      <c r="RGS77" s="15"/>
      <c r="RGT77" s="16"/>
      <c r="RGU77" s="15"/>
      <c r="RGV77" s="16"/>
      <c r="RGW77" s="15"/>
      <c r="RGX77" s="16"/>
      <c r="RGY77" s="15"/>
      <c r="RGZ77" s="16"/>
      <c r="RHA77" s="15"/>
      <c r="RHB77" s="16"/>
      <c r="RHC77" s="15"/>
      <c r="RHD77" s="16"/>
      <c r="RHE77" s="15"/>
      <c r="RHF77" s="16"/>
      <c r="RHG77" s="15"/>
      <c r="RHH77" s="16"/>
      <c r="RHI77" s="15"/>
      <c r="RHJ77" s="16"/>
      <c r="RHK77" s="15"/>
      <c r="RHL77" s="16"/>
      <c r="RHM77" s="15"/>
      <c r="RHN77" s="16"/>
      <c r="RHO77" s="15"/>
      <c r="RHP77" s="16"/>
      <c r="RHQ77" s="15"/>
      <c r="RHR77" s="16"/>
      <c r="RHS77" s="15"/>
      <c r="RHT77" s="16"/>
      <c r="RHU77" s="15"/>
      <c r="RHV77" s="16"/>
      <c r="RHW77" s="15"/>
      <c r="RHX77" s="16"/>
      <c r="RHY77" s="15"/>
      <c r="RHZ77" s="16"/>
      <c r="RIA77" s="15"/>
      <c r="RIB77" s="16"/>
      <c r="RIC77" s="15"/>
      <c r="RID77" s="16"/>
      <c r="RIE77" s="15"/>
      <c r="RIF77" s="16"/>
      <c r="RIG77" s="15"/>
      <c r="RIH77" s="16"/>
      <c r="RII77" s="15"/>
      <c r="RIJ77" s="16"/>
      <c r="RIK77" s="15"/>
      <c r="RIL77" s="16"/>
      <c r="RIM77" s="15"/>
      <c r="RIN77" s="16"/>
      <c r="RIO77" s="15"/>
      <c r="RIP77" s="16"/>
      <c r="RIQ77" s="15"/>
      <c r="RIR77" s="16"/>
      <c r="RIS77" s="15"/>
      <c r="RIT77" s="16"/>
      <c r="RIU77" s="15"/>
      <c r="RIV77" s="16"/>
      <c r="RIW77" s="15"/>
      <c r="RIX77" s="16"/>
      <c r="RIY77" s="15"/>
      <c r="RIZ77" s="16"/>
      <c r="RJA77" s="15"/>
      <c r="RJB77" s="16"/>
      <c r="RJC77" s="15"/>
      <c r="RJD77" s="16"/>
      <c r="RJE77" s="15"/>
      <c r="RJF77" s="16"/>
      <c r="RJG77" s="15"/>
      <c r="RJH77" s="16"/>
      <c r="RJI77" s="15"/>
      <c r="RJJ77" s="16"/>
      <c r="RJK77" s="15"/>
      <c r="RJL77" s="16"/>
      <c r="RJM77" s="15"/>
      <c r="RJN77" s="16"/>
      <c r="RJO77" s="15"/>
      <c r="RJP77" s="16"/>
      <c r="RJQ77" s="15"/>
      <c r="RJR77" s="16"/>
      <c r="RJS77" s="15"/>
      <c r="RJT77" s="16"/>
      <c r="RJU77" s="15"/>
      <c r="RJV77" s="16"/>
      <c r="RJW77" s="15"/>
      <c r="RJX77" s="16"/>
      <c r="RJY77" s="15"/>
      <c r="RJZ77" s="16"/>
      <c r="RKA77" s="15"/>
      <c r="RKB77" s="16"/>
      <c r="RKC77" s="15"/>
      <c r="RKD77" s="16"/>
      <c r="RKE77" s="15"/>
      <c r="RKF77" s="16"/>
      <c r="RKG77" s="15"/>
      <c r="RKH77" s="16"/>
      <c r="RKI77" s="15"/>
      <c r="RKJ77" s="16"/>
      <c r="RKK77" s="15"/>
      <c r="RKL77" s="16"/>
      <c r="RKM77" s="15"/>
      <c r="RKN77" s="16"/>
      <c r="RKO77" s="15"/>
      <c r="RKP77" s="16"/>
      <c r="RKQ77" s="15"/>
      <c r="RKR77" s="16"/>
      <c r="RKS77" s="15"/>
      <c r="RKT77" s="16"/>
      <c r="RKU77" s="15"/>
      <c r="RKV77" s="16"/>
      <c r="RKW77" s="15"/>
      <c r="RKX77" s="16"/>
      <c r="RKY77" s="15"/>
      <c r="RKZ77" s="16"/>
      <c r="RLA77" s="15"/>
      <c r="RLB77" s="16"/>
      <c r="RLC77" s="15"/>
      <c r="RLD77" s="16"/>
      <c r="RLE77" s="15"/>
      <c r="RLF77" s="16"/>
      <c r="RLG77" s="15"/>
      <c r="RLH77" s="16"/>
      <c r="RLI77" s="15"/>
      <c r="RLJ77" s="16"/>
      <c r="RLK77" s="15"/>
      <c r="RLL77" s="16"/>
      <c r="RLM77" s="15"/>
      <c r="RLN77" s="16"/>
      <c r="RLO77" s="15"/>
      <c r="RLP77" s="16"/>
      <c r="RLQ77" s="15"/>
      <c r="RLR77" s="16"/>
      <c r="RLS77" s="15"/>
      <c r="RLT77" s="16"/>
      <c r="RLU77" s="15"/>
      <c r="RLV77" s="16"/>
      <c r="RLW77" s="15"/>
      <c r="RLX77" s="16"/>
      <c r="RLY77" s="15"/>
      <c r="RLZ77" s="16"/>
      <c r="RMA77" s="15"/>
      <c r="RMB77" s="16"/>
      <c r="RMC77" s="15"/>
      <c r="RMD77" s="16"/>
      <c r="RME77" s="15"/>
      <c r="RMF77" s="16"/>
      <c r="RMG77" s="15"/>
      <c r="RMH77" s="16"/>
      <c r="RMI77" s="15"/>
      <c r="RMJ77" s="16"/>
      <c r="RMK77" s="15"/>
      <c r="RML77" s="16"/>
      <c r="RMM77" s="15"/>
      <c r="RMN77" s="16"/>
      <c r="RMO77" s="15"/>
      <c r="RMP77" s="16"/>
      <c r="RMQ77" s="15"/>
      <c r="RMR77" s="16"/>
      <c r="RMS77" s="15"/>
      <c r="RMT77" s="16"/>
      <c r="RMU77" s="15"/>
      <c r="RMV77" s="16"/>
      <c r="RMW77" s="15"/>
      <c r="RMX77" s="16"/>
      <c r="RMY77" s="15"/>
      <c r="RMZ77" s="16"/>
      <c r="RNA77" s="15"/>
      <c r="RNB77" s="16"/>
      <c r="RNC77" s="15"/>
      <c r="RND77" s="16"/>
      <c r="RNE77" s="15"/>
      <c r="RNF77" s="16"/>
      <c r="RNG77" s="15"/>
      <c r="RNH77" s="16"/>
      <c r="RNI77" s="15"/>
      <c r="RNJ77" s="16"/>
      <c r="RNK77" s="15"/>
      <c r="RNL77" s="16"/>
      <c r="RNM77" s="15"/>
      <c r="RNN77" s="16"/>
      <c r="RNO77" s="15"/>
      <c r="RNP77" s="16"/>
      <c r="RNQ77" s="15"/>
      <c r="RNR77" s="16"/>
      <c r="RNS77" s="15"/>
      <c r="RNT77" s="16"/>
      <c r="RNU77" s="15"/>
      <c r="RNV77" s="16"/>
      <c r="RNW77" s="15"/>
      <c r="RNX77" s="16"/>
      <c r="RNY77" s="15"/>
      <c r="RNZ77" s="16"/>
      <c r="ROA77" s="15"/>
      <c r="ROB77" s="16"/>
      <c r="ROC77" s="15"/>
      <c r="ROD77" s="16"/>
      <c r="ROE77" s="15"/>
      <c r="ROF77" s="16"/>
      <c r="ROG77" s="15"/>
      <c r="ROH77" s="16"/>
      <c r="ROI77" s="15"/>
      <c r="ROJ77" s="16"/>
      <c r="ROK77" s="15"/>
      <c r="ROL77" s="16"/>
      <c r="ROM77" s="15"/>
      <c r="RON77" s="16"/>
      <c r="ROO77" s="15"/>
      <c r="ROP77" s="16"/>
      <c r="ROQ77" s="15"/>
      <c r="ROR77" s="16"/>
      <c r="ROS77" s="15"/>
      <c r="ROT77" s="16"/>
      <c r="ROU77" s="15"/>
      <c r="ROV77" s="16"/>
      <c r="ROW77" s="15"/>
      <c r="ROX77" s="16"/>
      <c r="ROY77" s="15"/>
      <c r="ROZ77" s="16"/>
      <c r="RPA77" s="15"/>
      <c r="RPB77" s="16"/>
      <c r="RPC77" s="15"/>
      <c r="RPD77" s="16"/>
      <c r="RPE77" s="15"/>
      <c r="RPF77" s="16"/>
      <c r="RPG77" s="15"/>
      <c r="RPH77" s="16"/>
      <c r="RPI77" s="15"/>
      <c r="RPJ77" s="16"/>
      <c r="RPK77" s="15"/>
      <c r="RPL77" s="16"/>
      <c r="RPM77" s="15"/>
      <c r="RPN77" s="16"/>
      <c r="RPO77" s="15"/>
      <c r="RPP77" s="16"/>
      <c r="RPQ77" s="15"/>
      <c r="RPR77" s="16"/>
      <c r="RPS77" s="15"/>
      <c r="RPT77" s="16"/>
      <c r="RPU77" s="15"/>
      <c r="RPV77" s="16"/>
      <c r="RPW77" s="15"/>
      <c r="RPX77" s="16"/>
      <c r="RPY77" s="15"/>
      <c r="RPZ77" s="16"/>
      <c r="RQA77" s="15"/>
      <c r="RQB77" s="16"/>
      <c r="RQC77" s="15"/>
      <c r="RQD77" s="16"/>
      <c r="RQE77" s="15"/>
      <c r="RQF77" s="16"/>
      <c r="RQG77" s="15"/>
      <c r="RQH77" s="16"/>
      <c r="RQI77" s="15"/>
      <c r="RQJ77" s="16"/>
      <c r="RQK77" s="15"/>
      <c r="RQL77" s="16"/>
      <c r="RQM77" s="15"/>
      <c r="RQN77" s="16"/>
      <c r="RQO77" s="15"/>
      <c r="RQP77" s="16"/>
      <c r="RQQ77" s="15"/>
      <c r="RQR77" s="16"/>
      <c r="RQS77" s="15"/>
      <c r="RQT77" s="16"/>
      <c r="RQU77" s="15"/>
      <c r="RQV77" s="16"/>
      <c r="RQW77" s="15"/>
      <c r="RQX77" s="16"/>
      <c r="RQY77" s="15"/>
      <c r="RQZ77" s="16"/>
      <c r="RRA77" s="15"/>
      <c r="RRB77" s="16"/>
      <c r="RRC77" s="15"/>
      <c r="RRD77" s="16"/>
      <c r="RRE77" s="15"/>
      <c r="RRF77" s="16"/>
      <c r="RRG77" s="15"/>
      <c r="RRH77" s="16"/>
      <c r="RRI77" s="15"/>
      <c r="RRJ77" s="16"/>
      <c r="RRK77" s="15"/>
      <c r="RRL77" s="16"/>
      <c r="RRM77" s="15"/>
      <c r="RRN77" s="16"/>
      <c r="RRO77" s="15"/>
      <c r="RRP77" s="16"/>
      <c r="RRQ77" s="15"/>
      <c r="RRR77" s="16"/>
      <c r="RRS77" s="15"/>
      <c r="RRT77" s="16"/>
      <c r="RRU77" s="15"/>
      <c r="RRV77" s="16"/>
      <c r="RRW77" s="15"/>
      <c r="RRX77" s="16"/>
      <c r="RRY77" s="15"/>
      <c r="RRZ77" s="16"/>
      <c r="RSA77" s="15"/>
      <c r="RSB77" s="16"/>
      <c r="RSC77" s="15"/>
      <c r="RSD77" s="16"/>
      <c r="RSE77" s="15"/>
      <c r="RSF77" s="16"/>
      <c r="RSG77" s="15"/>
      <c r="RSH77" s="16"/>
      <c r="RSI77" s="15"/>
      <c r="RSJ77" s="16"/>
      <c r="RSK77" s="15"/>
      <c r="RSL77" s="16"/>
      <c r="RSM77" s="15"/>
      <c r="RSN77" s="16"/>
      <c r="RSO77" s="15"/>
      <c r="RSP77" s="16"/>
      <c r="RSQ77" s="15"/>
      <c r="RSR77" s="16"/>
      <c r="RSS77" s="15"/>
      <c r="RST77" s="16"/>
      <c r="RSU77" s="15"/>
      <c r="RSV77" s="16"/>
      <c r="RSW77" s="15"/>
      <c r="RSX77" s="16"/>
      <c r="RSY77" s="15"/>
      <c r="RSZ77" s="16"/>
      <c r="RTA77" s="15"/>
      <c r="RTB77" s="16"/>
      <c r="RTC77" s="15"/>
      <c r="RTD77" s="16"/>
      <c r="RTE77" s="15"/>
      <c r="RTF77" s="16"/>
      <c r="RTG77" s="15"/>
      <c r="RTH77" s="16"/>
      <c r="RTI77" s="15"/>
      <c r="RTJ77" s="16"/>
      <c r="RTK77" s="15"/>
      <c r="RTL77" s="16"/>
      <c r="RTM77" s="15"/>
      <c r="RTN77" s="16"/>
      <c r="RTO77" s="15"/>
      <c r="RTP77" s="16"/>
      <c r="RTQ77" s="15"/>
      <c r="RTR77" s="16"/>
      <c r="RTS77" s="15"/>
      <c r="RTT77" s="16"/>
      <c r="RTU77" s="15"/>
      <c r="RTV77" s="16"/>
      <c r="RTW77" s="15"/>
      <c r="RTX77" s="16"/>
      <c r="RTY77" s="15"/>
      <c r="RTZ77" s="16"/>
      <c r="RUA77" s="15"/>
      <c r="RUB77" s="16"/>
      <c r="RUC77" s="15"/>
      <c r="RUD77" s="16"/>
      <c r="RUE77" s="15"/>
      <c r="RUF77" s="16"/>
      <c r="RUG77" s="15"/>
      <c r="RUH77" s="16"/>
      <c r="RUI77" s="15"/>
      <c r="RUJ77" s="16"/>
      <c r="RUK77" s="15"/>
      <c r="RUL77" s="16"/>
      <c r="RUM77" s="15"/>
      <c r="RUN77" s="16"/>
      <c r="RUO77" s="15"/>
      <c r="RUP77" s="16"/>
      <c r="RUQ77" s="15"/>
      <c r="RUR77" s="16"/>
      <c r="RUS77" s="15"/>
      <c r="RUT77" s="16"/>
      <c r="RUU77" s="15"/>
      <c r="RUV77" s="16"/>
      <c r="RUW77" s="15"/>
      <c r="RUX77" s="16"/>
      <c r="RUY77" s="15"/>
      <c r="RUZ77" s="16"/>
      <c r="RVA77" s="15"/>
      <c r="RVB77" s="16"/>
      <c r="RVC77" s="15"/>
      <c r="RVD77" s="16"/>
      <c r="RVE77" s="15"/>
      <c r="RVF77" s="16"/>
      <c r="RVG77" s="15"/>
      <c r="RVH77" s="16"/>
      <c r="RVI77" s="15"/>
      <c r="RVJ77" s="16"/>
      <c r="RVK77" s="15"/>
      <c r="RVL77" s="16"/>
      <c r="RVM77" s="15"/>
      <c r="RVN77" s="16"/>
      <c r="RVO77" s="15"/>
      <c r="RVP77" s="16"/>
      <c r="RVQ77" s="15"/>
      <c r="RVR77" s="16"/>
      <c r="RVS77" s="15"/>
      <c r="RVT77" s="16"/>
      <c r="RVU77" s="15"/>
      <c r="RVV77" s="16"/>
      <c r="RVW77" s="15"/>
      <c r="RVX77" s="16"/>
      <c r="RVY77" s="15"/>
      <c r="RVZ77" s="16"/>
      <c r="RWA77" s="15"/>
      <c r="RWB77" s="16"/>
      <c r="RWC77" s="15"/>
      <c r="RWD77" s="16"/>
      <c r="RWE77" s="15"/>
      <c r="RWF77" s="16"/>
      <c r="RWG77" s="15"/>
      <c r="RWH77" s="16"/>
      <c r="RWI77" s="15"/>
      <c r="RWJ77" s="16"/>
      <c r="RWK77" s="15"/>
      <c r="RWL77" s="16"/>
      <c r="RWM77" s="15"/>
      <c r="RWN77" s="16"/>
      <c r="RWO77" s="15"/>
      <c r="RWP77" s="16"/>
      <c r="RWQ77" s="15"/>
      <c r="RWR77" s="16"/>
      <c r="RWS77" s="15"/>
      <c r="RWT77" s="16"/>
      <c r="RWU77" s="15"/>
      <c r="RWV77" s="16"/>
      <c r="RWW77" s="15"/>
      <c r="RWX77" s="16"/>
      <c r="RWY77" s="15"/>
      <c r="RWZ77" s="16"/>
      <c r="RXA77" s="15"/>
      <c r="RXB77" s="16"/>
      <c r="RXC77" s="15"/>
      <c r="RXD77" s="16"/>
      <c r="RXE77" s="15"/>
      <c r="RXF77" s="16"/>
      <c r="RXG77" s="15"/>
      <c r="RXH77" s="16"/>
      <c r="RXI77" s="15"/>
      <c r="RXJ77" s="16"/>
      <c r="RXK77" s="15"/>
      <c r="RXL77" s="16"/>
      <c r="RXM77" s="15"/>
      <c r="RXN77" s="16"/>
      <c r="RXO77" s="15"/>
      <c r="RXP77" s="16"/>
      <c r="RXQ77" s="15"/>
      <c r="RXR77" s="16"/>
      <c r="RXS77" s="15"/>
      <c r="RXT77" s="16"/>
      <c r="RXU77" s="15"/>
      <c r="RXV77" s="16"/>
      <c r="RXW77" s="15"/>
      <c r="RXX77" s="16"/>
      <c r="RXY77" s="15"/>
      <c r="RXZ77" s="16"/>
      <c r="RYA77" s="15"/>
      <c r="RYB77" s="16"/>
      <c r="RYC77" s="15"/>
      <c r="RYD77" s="16"/>
      <c r="RYE77" s="15"/>
      <c r="RYF77" s="16"/>
      <c r="RYG77" s="15"/>
      <c r="RYH77" s="16"/>
      <c r="RYI77" s="15"/>
      <c r="RYJ77" s="16"/>
      <c r="RYK77" s="15"/>
      <c r="RYL77" s="16"/>
      <c r="RYM77" s="15"/>
      <c r="RYN77" s="16"/>
      <c r="RYO77" s="15"/>
      <c r="RYP77" s="16"/>
      <c r="RYQ77" s="15"/>
      <c r="RYR77" s="16"/>
      <c r="RYS77" s="15"/>
      <c r="RYT77" s="16"/>
      <c r="RYU77" s="15"/>
      <c r="RYV77" s="16"/>
      <c r="RYW77" s="15"/>
      <c r="RYX77" s="16"/>
      <c r="RYY77" s="15"/>
      <c r="RYZ77" s="16"/>
      <c r="RZA77" s="15"/>
      <c r="RZB77" s="16"/>
      <c r="RZC77" s="15"/>
      <c r="RZD77" s="16"/>
      <c r="RZE77" s="15"/>
      <c r="RZF77" s="16"/>
      <c r="RZG77" s="15"/>
      <c r="RZH77" s="16"/>
      <c r="RZI77" s="15"/>
      <c r="RZJ77" s="16"/>
      <c r="RZK77" s="15"/>
      <c r="RZL77" s="16"/>
      <c r="RZM77" s="15"/>
      <c r="RZN77" s="16"/>
      <c r="RZO77" s="15"/>
      <c r="RZP77" s="16"/>
      <c r="RZQ77" s="15"/>
      <c r="RZR77" s="16"/>
      <c r="RZS77" s="15"/>
      <c r="RZT77" s="16"/>
      <c r="RZU77" s="15"/>
      <c r="RZV77" s="16"/>
      <c r="RZW77" s="15"/>
      <c r="RZX77" s="16"/>
      <c r="RZY77" s="15"/>
      <c r="RZZ77" s="16"/>
      <c r="SAA77" s="15"/>
      <c r="SAB77" s="16"/>
      <c r="SAC77" s="15"/>
      <c r="SAD77" s="16"/>
      <c r="SAE77" s="15"/>
      <c r="SAF77" s="16"/>
      <c r="SAG77" s="15"/>
      <c r="SAH77" s="16"/>
      <c r="SAI77" s="15"/>
      <c r="SAJ77" s="16"/>
      <c r="SAK77" s="15"/>
      <c r="SAL77" s="16"/>
      <c r="SAM77" s="15"/>
      <c r="SAN77" s="16"/>
      <c r="SAO77" s="15"/>
      <c r="SAP77" s="16"/>
      <c r="SAQ77" s="15"/>
      <c r="SAR77" s="16"/>
      <c r="SAS77" s="15"/>
      <c r="SAT77" s="16"/>
      <c r="SAU77" s="15"/>
      <c r="SAV77" s="16"/>
      <c r="SAW77" s="15"/>
      <c r="SAX77" s="16"/>
      <c r="SAY77" s="15"/>
      <c r="SAZ77" s="16"/>
      <c r="SBA77" s="15"/>
      <c r="SBB77" s="16"/>
      <c r="SBC77" s="15"/>
      <c r="SBD77" s="16"/>
      <c r="SBE77" s="15"/>
      <c r="SBF77" s="16"/>
      <c r="SBG77" s="15"/>
      <c r="SBH77" s="16"/>
      <c r="SBI77" s="15"/>
      <c r="SBJ77" s="16"/>
      <c r="SBK77" s="15"/>
      <c r="SBL77" s="16"/>
      <c r="SBM77" s="15"/>
      <c r="SBN77" s="16"/>
      <c r="SBO77" s="15"/>
      <c r="SBP77" s="16"/>
      <c r="SBQ77" s="15"/>
      <c r="SBR77" s="16"/>
      <c r="SBS77" s="15"/>
      <c r="SBT77" s="16"/>
      <c r="SBU77" s="15"/>
      <c r="SBV77" s="16"/>
      <c r="SBW77" s="15"/>
      <c r="SBX77" s="16"/>
      <c r="SBY77" s="15"/>
      <c r="SBZ77" s="16"/>
      <c r="SCA77" s="15"/>
      <c r="SCB77" s="16"/>
      <c r="SCC77" s="15"/>
      <c r="SCD77" s="16"/>
      <c r="SCE77" s="15"/>
      <c r="SCF77" s="16"/>
      <c r="SCG77" s="15"/>
      <c r="SCH77" s="16"/>
      <c r="SCI77" s="15"/>
      <c r="SCJ77" s="16"/>
      <c r="SCK77" s="15"/>
      <c r="SCL77" s="16"/>
      <c r="SCM77" s="15"/>
      <c r="SCN77" s="16"/>
      <c r="SCO77" s="15"/>
      <c r="SCP77" s="16"/>
      <c r="SCQ77" s="15"/>
      <c r="SCR77" s="16"/>
      <c r="SCS77" s="15"/>
      <c r="SCT77" s="16"/>
      <c r="SCU77" s="15"/>
      <c r="SCV77" s="16"/>
      <c r="SCW77" s="15"/>
      <c r="SCX77" s="16"/>
      <c r="SCY77" s="15"/>
      <c r="SCZ77" s="16"/>
      <c r="SDA77" s="15"/>
      <c r="SDB77" s="16"/>
      <c r="SDC77" s="15"/>
      <c r="SDD77" s="16"/>
      <c r="SDE77" s="15"/>
      <c r="SDF77" s="16"/>
      <c r="SDG77" s="15"/>
      <c r="SDH77" s="16"/>
      <c r="SDI77" s="15"/>
      <c r="SDJ77" s="16"/>
      <c r="SDK77" s="15"/>
      <c r="SDL77" s="16"/>
      <c r="SDM77" s="15"/>
      <c r="SDN77" s="16"/>
      <c r="SDO77" s="15"/>
      <c r="SDP77" s="16"/>
      <c r="SDQ77" s="15"/>
      <c r="SDR77" s="16"/>
      <c r="SDS77" s="15"/>
      <c r="SDT77" s="16"/>
      <c r="SDU77" s="15"/>
      <c r="SDV77" s="16"/>
      <c r="SDW77" s="15"/>
      <c r="SDX77" s="16"/>
      <c r="SDY77" s="15"/>
      <c r="SDZ77" s="16"/>
      <c r="SEA77" s="15"/>
      <c r="SEB77" s="16"/>
      <c r="SEC77" s="15"/>
      <c r="SED77" s="16"/>
      <c r="SEE77" s="15"/>
      <c r="SEF77" s="16"/>
      <c r="SEG77" s="15"/>
      <c r="SEH77" s="16"/>
      <c r="SEI77" s="15"/>
      <c r="SEJ77" s="16"/>
      <c r="SEK77" s="15"/>
      <c r="SEL77" s="16"/>
      <c r="SEM77" s="15"/>
      <c r="SEN77" s="16"/>
      <c r="SEO77" s="15"/>
      <c r="SEP77" s="16"/>
      <c r="SEQ77" s="15"/>
      <c r="SER77" s="16"/>
      <c r="SES77" s="15"/>
      <c r="SET77" s="16"/>
      <c r="SEU77" s="15"/>
      <c r="SEV77" s="16"/>
      <c r="SEW77" s="15"/>
      <c r="SEX77" s="16"/>
      <c r="SEY77" s="15"/>
      <c r="SEZ77" s="16"/>
      <c r="SFA77" s="15"/>
      <c r="SFB77" s="16"/>
      <c r="SFC77" s="15"/>
      <c r="SFD77" s="16"/>
      <c r="SFE77" s="15"/>
      <c r="SFF77" s="16"/>
      <c r="SFG77" s="15"/>
      <c r="SFH77" s="16"/>
      <c r="SFI77" s="15"/>
      <c r="SFJ77" s="16"/>
      <c r="SFK77" s="15"/>
      <c r="SFL77" s="16"/>
      <c r="SFM77" s="15"/>
      <c r="SFN77" s="16"/>
      <c r="SFO77" s="15"/>
      <c r="SFP77" s="16"/>
      <c r="SFQ77" s="15"/>
      <c r="SFR77" s="16"/>
      <c r="SFS77" s="15"/>
      <c r="SFT77" s="16"/>
      <c r="SFU77" s="15"/>
      <c r="SFV77" s="16"/>
      <c r="SFW77" s="15"/>
      <c r="SFX77" s="16"/>
      <c r="SFY77" s="15"/>
      <c r="SFZ77" s="16"/>
      <c r="SGA77" s="15"/>
      <c r="SGB77" s="16"/>
      <c r="SGC77" s="15"/>
      <c r="SGD77" s="16"/>
      <c r="SGE77" s="15"/>
      <c r="SGF77" s="16"/>
      <c r="SGG77" s="15"/>
      <c r="SGH77" s="16"/>
      <c r="SGI77" s="15"/>
      <c r="SGJ77" s="16"/>
      <c r="SGK77" s="15"/>
      <c r="SGL77" s="16"/>
      <c r="SGM77" s="15"/>
      <c r="SGN77" s="16"/>
      <c r="SGO77" s="15"/>
      <c r="SGP77" s="16"/>
      <c r="SGQ77" s="15"/>
      <c r="SGR77" s="16"/>
      <c r="SGS77" s="15"/>
      <c r="SGT77" s="16"/>
      <c r="SGU77" s="15"/>
      <c r="SGV77" s="16"/>
      <c r="SGW77" s="15"/>
      <c r="SGX77" s="16"/>
      <c r="SGY77" s="15"/>
      <c r="SGZ77" s="16"/>
      <c r="SHA77" s="15"/>
      <c r="SHB77" s="16"/>
      <c r="SHC77" s="15"/>
      <c r="SHD77" s="16"/>
      <c r="SHE77" s="15"/>
      <c r="SHF77" s="16"/>
      <c r="SHG77" s="15"/>
      <c r="SHH77" s="16"/>
      <c r="SHI77" s="15"/>
      <c r="SHJ77" s="16"/>
      <c r="SHK77" s="15"/>
      <c r="SHL77" s="16"/>
      <c r="SHM77" s="15"/>
      <c r="SHN77" s="16"/>
      <c r="SHO77" s="15"/>
      <c r="SHP77" s="16"/>
      <c r="SHQ77" s="15"/>
      <c r="SHR77" s="16"/>
      <c r="SHS77" s="15"/>
      <c r="SHT77" s="16"/>
      <c r="SHU77" s="15"/>
      <c r="SHV77" s="16"/>
      <c r="SHW77" s="15"/>
      <c r="SHX77" s="16"/>
      <c r="SHY77" s="15"/>
      <c r="SHZ77" s="16"/>
      <c r="SIA77" s="15"/>
      <c r="SIB77" s="16"/>
      <c r="SIC77" s="15"/>
      <c r="SID77" s="16"/>
      <c r="SIE77" s="15"/>
      <c r="SIF77" s="16"/>
      <c r="SIG77" s="15"/>
      <c r="SIH77" s="16"/>
      <c r="SII77" s="15"/>
      <c r="SIJ77" s="16"/>
      <c r="SIK77" s="15"/>
      <c r="SIL77" s="16"/>
      <c r="SIM77" s="15"/>
      <c r="SIN77" s="16"/>
      <c r="SIO77" s="15"/>
      <c r="SIP77" s="16"/>
      <c r="SIQ77" s="15"/>
      <c r="SIR77" s="16"/>
      <c r="SIS77" s="15"/>
      <c r="SIT77" s="16"/>
      <c r="SIU77" s="15"/>
      <c r="SIV77" s="16"/>
      <c r="SIW77" s="15"/>
      <c r="SIX77" s="16"/>
      <c r="SIY77" s="15"/>
      <c r="SIZ77" s="16"/>
      <c r="SJA77" s="15"/>
      <c r="SJB77" s="16"/>
      <c r="SJC77" s="15"/>
      <c r="SJD77" s="16"/>
      <c r="SJE77" s="15"/>
      <c r="SJF77" s="16"/>
      <c r="SJG77" s="15"/>
      <c r="SJH77" s="16"/>
      <c r="SJI77" s="15"/>
      <c r="SJJ77" s="16"/>
      <c r="SJK77" s="15"/>
      <c r="SJL77" s="16"/>
      <c r="SJM77" s="15"/>
      <c r="SJN77" s="16"/>
      <c r="SJO77" s="15"/>
      <c r="SJP77" s="16"/>
      <c r="SJQ77" s="15"/>
      <c r="SJR77" s="16"/>
      <c r="SJS77" s="15"/>
      <c r="SJT77" s="16"/>
      <c r="SJU77" s="15"/>
      <c r="SJV77" s="16"/>
      <c r="SJW77" s="15"/>
      <c r="SJX77" s="16"/>
      <c r="SJY77" s="15"/>
      <c r="SJZ77" s="16"/>
      <c r="SKA77" s="15"/>
      <c r="SKB77" s="16"/>
      <c r="SKC77" s="15"/>
      <c r="SKD77" s="16"/>
      <c r="SKE77" s="15"/>
      <c r="SKF77" s="16"/>
      <c r="SKG77" s="15"/>
      <c r="SKH77" s="16"/>
      <c r="SKI77" s="15"/>
      <c r="SKJ77" s="16"/>
      <c r="SKK77" s="15"/>
      <c r="SKL77" s="16"/>
      <c r="SKM77" s="15"/>
      <c r="SKN77" s="16"/>
      <c r="SKO77" s="15"/>
      <c r="SKP77" s="16"/>
      <c r="SKQ77" s="15"/>
      <c r="SKR77" s="16"/>
      <c r="SKS77" s="15"/>
      <c r="SKT77" s="16"/>
      <c r="SKU77" s="15"/>
      <c r="SKV77" s="16"/>
      <c r="SKW77" s="15"/>
      <c r="SKX77" s="16"/>
      <c r="SKY77" s="15"/>
      <c r="SKZ77" s="16"/>
      <c r="SLA77" s="15"/>
      <c r="SLB77" s="16"/>
      <c r="SLC77" s="15"/>
      <c r="SLD77" s="16"/>
      <c r="SLE77" s="15"/>
      <c r="SLF77" s="16"/>
      <c r="SLG77" s="15"/>
      <c r="SLH77" s="16"/>
      <c r="SLI77" s="15"/>
      <c r="SLJ77" s="16"/>
      <c r="SLK77" s="15"/>
      <c r="SLL77" s="16"/>
      <c r="SLM77" s="15"/>
      <c r="SLN77" s="16"/>
      <c r="SLO77" s="15"/>
      <c r="SLP77" s="16"/>
      <c r="SLQ77" s="15"/>
      <c r="SLR77" s="16"/>
      <c r="SLS77" s="15"/>
      <c r="SLT77" s="16"/>
      <c r="SLU77" s="15"/>
      <c r="SLV77" s="16"/>
      <c r="SLW77" s="15"/>
      <c r="SLX77" s="16"/>
      <c r="SLY77" s="15"/>
      <c r="SLZ77" s="16"/>
      <c r="SMA77" s="15"/>
      <c r="SMB77" s="16"/>
      <c r="SMC77" s="15"/>
      <c r="SMD77" s="16"/>
      <c r="SME77" s="15"/>
      <c r="SMF77" s="16"/>
      <c r="SMG77" s="15"/>
      <c r="SMH77" s="16"/>
      <c r="SMI77" s="15"/>
      <c r="SMJ77" s="16"/>
      <c r="SMK77" s="15"/>
      <c r="SML77" s="16"/>
      <c r="SMM77" s="15"/>
      <c r="SMN77" s="16"/>
      <c r="SMO77" s="15"/>
      <c r="SMP77" s="16"/>
      <c r="SMQ77" s="15"/>
      <c r="SMR77" s="16"/>
      <c r="SMS77" s="15"/>
      <c r="SMT77" s="16"/>
      <c r="SMU77" s="15"/>
      <c r="SMV77" s="16"/>
      <c r="SMW77" s="15"/>
      <c r="SMX77" s="16"/>
      <c r="SMY77" s="15"/>
      <c r="SMZ77" s="16"/>
      <c r="SNA77" s="15"/>
      <c r="SNB77" s="16"/>
      <c r="SNC77" s="15"/>
      <c r="SND77" s="16"/>
      <c r="SNE77" s="15"/>
      <c r="SNF77" s="16"/>
      <c r="SNG77" s="15"/>
      <c r="SNH77" s="16"/>
      <c r="SNI77" s="15"/>
      <c r="SNJ77" s="16"/>
      <c r="SNK77" s="15"/>
      <c r="SNL77" s="16"/>
      <c r="SNM77" s="15"/>
      <c r="SNN77" s="16"/>
      <c r="SNO77" s="15"/>
      <c r="SNP77" s="16"/>
      <c r="SNQ77" s="15"/>
      <c r="SNR77" s="16"/>
      <c r="SNS77" s="15"/>
      <c r="SNT77" s="16"/>
      <c r="SNU77" s="15"/>
      <c r="SNV77" s="16"/>
      <c r="SNW77" s="15"/>
      <c r="SNX77" s="16"/>
      <c r="SNY77" s="15"/>
      <c r="SNZ77" s="16"/>
      <c r="SOA77" s="15"/>
      <c r="SOB77" s="16"/>
      <c r="SOC77" s="15"/>
      <c r="SOD77" s="16"/>
      <c r="SOE77" s="15"/>
      <c r="SOF77" s="16"/>
      <c r="SOG77" s="15"/>
      <c r="SOH77" s="16"/>
      <c r="SOI77" s="15"/>
      <c r="SOJ77" s="16"/>
      <c r="SOK77" s="15"/>
      <c r="SOL77" s="16"/>
      <c r="SOM77" s="15"/>
      <c r="SON77" s="16"/>
      <c r="SOO77" s="15"/>
      <c r="SOP77" s="16"/>
      <c r="SOQ77" s="15"/>
      <c r="SOR77" s="16"/>
      <c r="SOS77" s="15"/>
      <c r="SOT77" s="16"/>
      <c r="SOU77" s="15"/>
      <c r="SOV77" s="16"/>
      <c r="SOW77" s="15"/>
      <c r="SOX77" s="16"/>
      <c r="SOY77" s="15"/>
      <c r="SOZ77" s="16"/>
      <c r="SPA77" s="15"/>
      <c r="SPB77" s="16"/>
      <c r="SPC77" s="15"/>
      <c r="SPD77" s="16"/>
      <c r="SPE77" s="15"/>
      <c r="SPF77" s="16"/>
      <c r="SPG77" s="15"/>
      <c r="SPH77" s="16"/>
      <c r="SPI77" s="15"/>
      <c r="SPJ77" s="16"/>
      <c r="SPK77" s="15"/>
      <c r="SPL77" s="16"/>
      <c r="SPM77" s="15"/>
      <c r="SPN77" s="16"/>
      <c r="SPO77" s="15"/>
      <c r="SPP77" s="16"/>
      <c r="SPQ77" s="15"/>
      <c r="SPR77" s="16"/>
      <c r="SPS77" s="15"/>
      <c r="SPT77" s="16"/>
      <c r="SPU77" s="15"/>
      <c r="SPV77" s="16"/>
      <c r="SPW77" s="15"/>
      <c r="SPX77" s="16"/>
      <c r="SPY77" s="15"/>
      <c r="SPZ77" s="16"/>
      <c r="SQA77" s="15"/>
      <c r="SQB77" s="16"/>
      <c r="SQC77" s="15"/>
      <c r="SQD77" s="16"/>
      <c r="SQE77" s="15"/>
      <c r="SQF77" s="16"/>
      <c r="SQG77" s="15"/>
      <c r="SQH77" s="16"/>
      <c r="SQI77" s="15"/>
      <c r="SQJ77" s="16"/>
      <c r="SQK77" s="15"/>
      <c r="SQL77" s="16"/>
      <c r="SQM77" s="15"/>
      <c r="SQN77" s="16"/>
      <c r="SQO77" s="15"/>
      <c r="SQP77" s="16"/>
      <c r="SQQ77" s="15"/>
      <c r="SQR77" s="16"/>
      <c r="SQS77" s="15"/>
      <c r="SQT77" s="16"/>
      <c r="SQU77" s="15"/>
      <c r="SQV77" s="16"/>
      <c r="SQW77" s="15"/>
      <c r="SQX77" s="16"/>
      <c r="SQY77" s="15"/>
      <c r="SQZ77" s="16"/>
      <c r="SRA77" s="15"/>
      <c r="SRB77" s="16"/>
      <c r="SRC77" s="15"/>
      <c r="SRD77" s="16"/>
      <c r="SRE77" s="15"/>
      <c r="SRF77" s="16"/>
      <c r="SRG77" s="15"/>
      <c r="SRH77" s="16"/>
      <c r="SRI77" s="15"/>
      <c r="SRJ77" s="16"/>
      <c r="SRK77" s="15"/>
      <c r="SRL77" s="16"/>
      <c r="SRM77" s="15"/>
      <c r="SRN77" s="16"/>
      <c r="SRO77" s="15"/>
      <c r="SRP77" s="16"/>
      <c r="SRQ77" s="15"/>
      <c r="SRR77" s="16"/>
      <c r="SRS77" s="15"/>
      <c r="SRT77" s="16"/>
      <c r="SRU77" s="15"/>
      <c r="SRV77" s="16"/>
      <c r="SRW77" s="15"/>
      <c r="SRX77" s="16"/>
      <c r="SRY77" s="15"/>
      <c r="SRZ77" s="16"/>
      <c r="SSA77" s="15"/>
      <c r="SSB77" s="16"/>
      <c r="SSC77" s="15"/>
      <c r="SSD77" s="16"/>
      <c r="SSE77" s="15"/>
      <c r="SSF77" s="16"/>
      <c r="SSG77" s="15"/>
      <c r="SSH77" s="16"/>
      <c r="SSI77" s="15"/>
      <c r="SSJ77" s="16"/>
      <c r="SSK77" s="15"/>
      <c r="SSL77" s="16"/>
      <c r="SSM77" s="15"/>
      <c r="SSN77" s="16"/>
      <c r="SSO77" s="15"/>
      <c r="SSP77" s="16"/>
      <c r="SSQ77" s="15"/>
      <c r="SSR77" s="16"/>
      <c r="SSS77" s="15"/>
      <c r="SST77" s="16"/>
      <c r="SSU77" s="15"/>
      <c r="SSV77" s="16"/>
      <c r="SSW77" s="15"/>
      <c r="SSX77" s="16"/>
      <c r="SSY77" s="15"/>
      <c r="SSZ77" s="16"/>
      <c r="STA77" s="15"/>
      <c r="STB77" s="16"/>
      <c r="STC77" s="15"/>
      <c r="STD77" s="16"/>
      <c r="STE77" s="15"/>
      <c r="STF77" s="16"/>
      <c r="STG77" s="15"/>
      <c r="STH77" s="16"/>
      <c r="STI77" s="15"/>
      <c r="STJ77" s="16"/>
      <c r="STK77" s="15"/>
      <c r="STL77" s="16"/>
      <c r="STM77" s="15"/>
      <c r="STN77" s="16"/>
      <c r="STO77" s="15"/>
      <c r="STP77" s="16"/>
      <c r="STQ77" s="15"/>
      <c r="STR77" s="16"/>
      <c r="STS77" s="15"/>
      <c r="STT77" s="16"/>
      <c r="STU77" s="15"/>
      <c r="STV77" s="16"/>
      <c r="STW77" s="15"/>
      <c r="STX77" s="16"/>
      <c r="STY77" s="15"/>
      <c r="STZ77" s="16"/>
      <c r="SUA77" s="15"/>
      <c r="SUB77" s="16"/>
      <c r="SUC77" s="15"/>
      <c r="SUD77" s="16"/>
      <c r="SUE77" s="15"/>
      <c r="SUF77" s="16"/>
      <c r="SUG77" s="15"/>
      <c r="SUH77" s="16"/>
      <c r="SUI77" s="15"/>
      <c r="SUJ77" s="16"/>
      <c r="SUK77" s="15"/>
      <c r="SUL77" s="16"/>
      <c r="SUM77" s="15"/>
      <c r="SUN77" s="16"/>
      <c r="SUO77" s="15"/>
      <c r="SUP77" s="16"/>
      <c r="SUQ77" s="15"/>
      <c r="SUR77" s="16"/>
      <c r="SUS77" s="15"/>
      <c r="SUT77" s="16"/>
      <c r="SUU77" s="15"/>
      <c r="SUV77" s="16"/>
      <c r="SUW77" s="15"/>
      <c r="SUX77" s="16"/>
      <c r="SUY77" s="15"/>
      <c r="SUZ77" s="16"/>
      <c r="SVA77" s="15"/>
      <c r="SVB77" s="16"/>
      <c r="SVC77" s="15"/>
      <c r="SVD77" s="16"/>
      <c r="SVE77" s="15"/>
      <c r="SVF77" s="16"/>
      <c r="SVG77" s="15"/>
      <c r="SVH77" s="16"/>
      <c r="SVI77" s="15"/>
      <c r="SVJ77" s="16"/>
      <c r="SVK77" s="15"/>
      <c r="SVL77" s="16"/>
      <c r="SVM77" s="15"/>
      <c r="SVN77" s="16"/>
      <c r="SVO77" s="15"/>
      <c r="SVP77" s="16"/>
      <c r="SVQ77" s="15"/>
      <c r="SVR77" s="16"/>
      <c r="SVS77" s="15"/>
      <c r="SVT77" s="16"/>
      <c r="SVU77" s="15"/>
      <c r="SVV77" s="16"/>
      <c r="SVW77" s="15"/>
      <c r="SVX77" s="16"/>
      <c r="SVY77" s="15"/>
      <c r="SVZ77" s="16"/>
      <c r="SWA77" s="15"/>
      <c r="SWB77" s="16"/>
      <c r="SWC77" s="15"/>
      <c r="SWD77" s="16"/>
      <c r="SWE77" s="15"/>
      <c r="SWF77" s="16"/>
      <c r="SWG77" s="15"/>
      <c r="SWH77" s="16"/>
      <c r="SWI77" s="15"/>
      <c r="SWJ77" s="16"/>
      <c r="SWK77" s="15"/>
      <c r="SWL77" s="16"/>
      <c r="SWM77" s="15"/>
      <c r="SWN77" s="16"/>
      <c r="SWO77" s="15"/>
      <c r="SWP77" s="16"/>
      <c r="SWQ77" s="15"/>
      <c r="SWR77" s="16"/>
      <c r="SWS77" s="15"/>
      <c r="SWT77" s="16"/>
      <c r="SWU77" s="15"/>
      <c r="SWV77" s="16"/>
      <c r="SWW77" s="15"/>
      <c r="SWX77" s="16"/>
      <c r="SWY77" s="15"/>
      <c r="SWZ77" s="16"/>
      <c r="SXA77" s="15"/>
      <c r="SXB77" s="16"/>
      <c r="SXC77" s="15"/>
      <c r="SXD77" s="16"/>
      <c r="SXE77" s="15"/>
      <c r="SXF77" s="16"/>
      <c r="SXG77" s="15"/>
      <c r="SXH77" s="16"/>
      <c r="SXI77" s="15"/>
      <c r="SXJ77" s="16"/>
      <c r="SXK77" s="15"/>
      <c r="SXL77" s="16"/>
      <c r="SXM77" s="15"/>
      <c r="SXN77" s="16"/>
      <c r="SXO77" s="15"/>
      <c r="SXP77" s="16"/>
      <c r="SXQ77" s="15"/>
      <c r="SXR77" s="16"/>
      <c r="SXS77" s="15"/>
      <c r="SXT77" s="16"/>
      <c r="SXU77" s="15"/>
      <c r="SXV77" s="16"/>
      <c r="SXW77" s="15"/>
      <c r="SXX77" s="16"/>
      <c r="SXY77" s="15"/>
      <c r="SXZ77" s="16"/>
      <c r="SYA77" s="15"/>
      <c r="SYB77" s="16"/>
      <c r="SYC77" s="15"/>
      <c r="SYD77" s="16"/>
      <c r="SYE77" s="15"/>
      <c r="SYF77" s="16"/>
      <c r="SYG77" s="15"/>
      <c r="SYH77" s="16"/>
      <c r="SYI77" s="15"/>
      <c r="SYJ77" s="16"/>
      <c r="SYK77" s="15"/>
      <c r="SYL77" s="16"/>
      <c r="SYM77" s="15"/>
      <c r="SYN77" s="16"/>
      <c r="SYO77" s="15"/>
      <c r="SYP77" s="16"/>
      <c r="SYQ77" s="15"/>
      <c r="SYR77" s="16"/>
      <c r="SYS77" s="15"/>
      <c r="SYT77" s="16"/>
      <c r="SYU77" s="15"/>
      <c r="SYV77" s="16"/>
      <c r="SYW77" s="15"/>
      <c r="SYX77" s="16"/>
      <c r="SYY77" s="15"/>
      <c r="SYZ77" s="16"/>
      <c r="SZA77" s="15"/>
      <c r="SZB77" s="16"/>
      <c r="SZC77" s="15"/>
      <c r="SZD77" s="16"/>
      <c r="SZE77" s="15"/>
      <c r="SZF77" s="16"/>
      <c r="SZG77" s="15"/>
      <c r="SZH77" s="16"/>
      <c r="SZI77" s="15"/>
      <c r="SZJ77" s="16"/>
      <c r="SZK77" s="15"/>
      <c r="SZL77" s="16"/>
      <c r="SZM77" s="15"/>
      <c r="SZN77" s="16"/>
      <c r="SZO77" s="15"/>
      <c r="SZP77" s="16"/>
      <c r="SZQ77" s="15"/>
      <c r="SZR77" s="16"/>
      <c r="SZS77" s="15"/>
      <c r="SZT77" s="16"/>
      <c r="SZU77" s="15"/>
      <c r="SZV77" s="16"/>
      <c r="SZW77" s="15"/>
      <c r="SZX77" s="16"/>
      <c r="SZY77" s="15"/>
      <c r="SZZ77" s="16"/>
      <c r="TAA77" s="15"/>
      <c r="TAB77" s="16"/>
      <c r="TAC77" s="15"/>
      <c r="TAD77" s="16"/>
      <c r="TAE77" s="15"/>
      <c r="TAF77" s="16"/>
      <c r="TAG77" s="15"/>
      <c r="TAH77" s="16"/>
      <c r="TAI77" s="15"/>
      <c r="TAJ77" s="16"/>
      <c r="TAK77" s="15"/>
      <c r="TAL77" s="16"/>
      <c r="TAM77" s="15"/>
      <c r="TAN77" s="16"/>
      <c r="TAO77" s="15"/>
      <c r="TAP77" s="16"/>
      <c r="TAQ77" s="15"/>
      <c r="TAR77" s="16"/>
      <c r="TAS77" s="15"/>
      <c r="TAT77" s="16"/>
      <c r="TAU77" s="15"/>
      <c r="TAV77" s="16"/>
      <c r="TAW77" s="15"/>
      <c r="TAX77" s="16"/>
      <c r="TAY77" s="15"/>
      <c r="TAZ77" s="16"/>
      <c r="TBA77" s="15"/>
      <c r="TBB77" s="16"/>
      <c r="TBC77" s="15"/>
      <c r="TBD77" s="16"/>
      <c r="TBE77" s="15"/>
      <c r="TBF77" s="16"/>
      <c r="TBG77" s="15"/>
      <c r="TBH77" s="16"/>
      <c r="TBI77" s="15"/>
      <c r="TBJ77" s="16"/>
      <c r="TBK77" s="15"/>
      <c r="TBL77" s="16"/>
      <c r="TBM77" s="15"/>
      <c r="TBN77" s="16"/>
      <c r="TBO77" s="15"/>
      <c r="TBP77" s="16"/>
      <c r="TBQ77" s="15"/>
      <c r="TBR77" s="16"/>
      <c r="TBS77" s="15"/>
      <c r="TBT77" s="16"/>
      <c r="TBU77" s="15"/>
      <c r="TBV77" s="16"/>
      <c r="TBW77" s="15"/>
      <c r="TBX77" s="16"/>
      <c r="TBY77" s="15"/>
      <c r="TBZ77" s="16"/>
      <c r="TCA77" s="15"/>
      <c r="TCB77" s="16"/>
      <c r="TCC77" s="15"/>
      <c r="TCD77" s="16"/>
      <c r="TCE77" s="15"/>
      <c r="TCF77" s="16"/>
      <c r="TCG77" s="15"/>
      <c r="TCH77" s="16"/>
      <c r="TCI77" s="15"/>
      <c r="TCJ77" s="16"/>
      <c r="TCK77" s="15"/>
      <c r="TCL77" s="16"/>
      <c r="TCM77" s="15"/>
      <c r="TCN77" s="16"/>
      <c r="TCO77" s="15"/>
      <c r="TCP77" s="16"/>
      <c r="TCQ77" s="15"/>
      <c r="TCR77" s="16"/>
      <c r="TCS77" s="15"/>
      <c r="TCT77" s="16"/>
      <c r="TCU77" s="15"/>
      <c r="TCV77" s="16"/>
      <c r="TCW77" s="15"/>
      <c r="TCX77" s="16"/>
      <c r="TCY77" s="15"/>
      <c r="TCZ77" s="16"/>
      <c r="TDA77" s="15"/>
      <c r="TDB77" s="16"/>
      <c r="TDC77" s="15"/>
      <c r="TDD77" s="16"/>
      <c r="TDE77" s="15"/>
      <c r="TDF77" s="16"/>
      <c r="TDG77" s="15"/>
      <c r="TDH77" s="16"/>
      <c r="TDI77" s="15"/>
      <c r="TDJ77" s="16"/>
      <c r="TDK77" s="15"/>
      <c r="TDL77" s="16"/>
      <c r="TDM77" s="15"/>
      <c r="TDN77" s="16"/>
      <c r="TDO77" s="15"/>
      <c r="TDP77" s="16"/>
      <c r="TDQ77" s="15"/>
      <c r="TDR77" s="16"/>
      <c r="TDS77" s="15"/>
      <c r="TDT77" s="16"/>
      <c r="TDU77" s="15"/>
      <c r="TDV77" s="16"/>
      <c r="TDW77" s="15"/>
      <c r="TDX77" s="16"/>
      <c r="TDY77" s="15"/>
      <c r="TDZ77" s="16"/>
      <c r="TEA77" s="15"/>
      <c r="TEB77" s="16"/>
      <c r="TEC77" s="15"/>
      <c r="TED77" s="16"/>
      <c r="TEE77" s="15"/>
      <c r="TEF77" s="16"/>
      <c r="TEG77" s="15"/>
      <c r="TEH77" s="16"/>
      <c r="TEI77" s="15"/>
      <c r="TEJ77" s="16"/>
      <c r="TEK77" s="15"/>
      <c r="TEL77" s="16"/>
      <c r="TEM77" s="15"/>
      <c r="TEN77" s="16"/>
      <c r="TEO77" s="15"/>
      <c r="TEP77" s="16"/>
      <c r="TEQ77" s="15"/>
      <c r="TER77" s="16"/>
      <c r="TES77" s="15"/>
      <c r="TET77" s="16"/>
      <c r="TEU77" s="15"/>
      <c r="TEV77" s="16"/>
      <c r="TEW77" s="15"/>
      <c r="TEX77" s="16"/>
      <c r="TEY77" s="15"/>
      <c r="TEZ77" s="16"/>
      <c r="TFA77" s="15"/>
      <c r="TFB77" s="16"/>
      <c r="TFC77" s="15"/>
      <c r="TFD77" s="16"/>
      <c r="TFE77" s="15"/>
      <c r="TFF77" s="16"/>
      <c r="TFG77" s="15"/>
      <c r="TFH77" s="16"/>
      <c r="TFI77" s="15"/>
      <c r="TFJ77" s="16"/>
      <c r="TFK77" s="15"/>
      <c r="TFL77" s="16"/>
      <c r="TFM77" s="15"/>
      <c r="TFN77" s="16"/>
      <c r="TFO77" s="15"/>
      <c r="TFP77" s="16"/>
      <c r="TFQ77" s="15"/>
      <c r="TFR77" s="16"/>
      <c r="TFS77" s="15"/>
      <c r="TFT77" s="16"/>
      <c r="TFU77" s="15"/>
      <c r="TFV77" s="16"/>
      <c r="TFW77" s="15"/>
      <c r="TFX77" s="16"/>
      <c r="TFY77" s="15"/>
      <c r="TFZ77" s="16"/>
      <c r="TGA77" s="15"/>
      <c r="TGB77" s="16"/>
      <c r="TGC77" s="15"/>
      <c r="TGD77" s="16"/>
      <c r="TGE77" s="15"/>
      <c r="TGF77" s="16"/>
      <c r="TGG77" s="15"/>
      <c r="TGH77" s="16"/>
      <c r="TGI77" s="15"/>
      <c r="TGJ77" s="16"/>
      <c r="TGK77" s="15"/>
      <c r="TGL77" s="16"/>
      <c r="TGM77" s="15"/>
      <c r="TGN77" s="16"/>
      <c r="TGO77" s="15"/>
      <c r="TGP77" s="16"/>
      <c r="TGQ77" s="15"/>
      <c r="TGR77" s="16"/>
      <c r="TGS77" s="15"/>
      <c r="TGT77" s="16"/>
      <c r="TGU77" s="15"/>
      <c r="TGV77" s="16"/>
      <c r="TGW77" s="15"/>
      <c r="TGX77" s="16"/>
      <c r="TGY77" s="15"/>
      <c r="TGZ77" s="16"/>
      <c r="THA77" s="15"/>
      <c r="THB77" s="16"/>
      <c r="THC77" s="15"/>
      <c r="THD77" s="16"/>
      <c r="THE77" s="15"/>
      <c r="THF77" s="16"/>
      <c r="THG77" s="15"/>
      <c r="THH77" s="16"/>
      <c r="THI77" s="15"/>
      <c r="THJ77" s="16"/>
      <c r="THK77" s="15"/>
      <c r="THL77" s="16"/>
      <c r="THM77" s="15"/>
      <c r="THN77" s="16"/>
      <c r="THO77" s="15"/>
      <c r="THP77" s="16"/>
      <c r="THQ77" s="15"/>
      <c r="THR77" s="16"/>
      <c r="THS77" s="15"/>
      <c r="THT77" s="16"/>
      <c r="THU77" s="15"/>
      <c r="THV77" s="16"/>
      <c r="THW77" s="15"/>
      <c r="THX77" s="16"/>
      <c r="THY77" s="15"/>
      <c r="THZ77" s="16"/>
      <c r="TIA77" s="15"/>
      <c r="TIB77" s="16"/>
      <c r="TIC77" s="15"/>
      <c r="TID77" s="16"/>
      <c r="TIE77" s="15"/>
      <c r="TIF77" s="16"/>
      <c r="TIG77" s="15"/>
      <c r="TIH77" s="16"/>
      <c r="TII77" s="15"/>
      <c r="TIJ77" s="16"/>
      <c r="TIK77" s="15"/>
      <c r="TIL77" s="16"/>
      <c r="TIM77" s="15"/>
      <c r="TIN77" s="16"/>
      <c r="TIO77" s="15"/>
      <c r="TIP77" s="16"/>
      <c r="TIQ77" s="15"/>
      <c r="TIR77" s="16"/>
      <c r="TIS77" s="15"/>
      <c r="TIT77" s="16"/>
      <c r="TIU77" s="15"/>
      <c r="TIV77" s="16"/>
      <c r="TIW77" s="15"/>
      <c r="TIX77" s="16"/>
      <c r="TIY77" s="15"/>
      <c r="TIZ77" s="16"/>
      <c r="TJA77" s="15"/>
      <c r="TJB77" s="16"/>
      <c r="TJC77" s="15"/>
      <c r="TJD77" s="16"/>
      <c r="TJE77" s="15"/>
      <c r="TJF77" s="16"/>
      <c r="TJG77" s="15"/>
      <c r="TJH77" s="16"/>
      <c r="TJI77" s="15"/>
      <c r="TJJ77" s="16"/>
      <c r="TJK77" s="15"/>
      <c r="TJL77" s="16"/>
      <c r="TJM77" s="15"/>
      <c r="TJN77" s="16"/>
      <c r="TJO77" s="15"/>
      <c r="TJP77" s="16"/>
      <c r="TJQ77" s="15"/>
      <c r="TJR77" s="16"/>
      <c r="TJS77" s="15"/>
      <c r="TJT77" s="16"/>
      <c r="TJU77" s="15"/>
      <c r="TJV77" s="16"/>
      <c r="TJW77" s="15"/>
      <c r="TJX77" s="16"/>
      <c r="TJY77" s="15"/>
      <c r="TJZ77" s="16"/>
      <c r="TKA77" s="15"/>
      <c r="TKB77" s="16"/>
      <c r="TKC77" s="15"/>
      <c r="TKD77" s="16"/>
      <c r="TKE77" s="15"/>
      <c r="TKF77" s="16"/>
      <c r="TKG77" s="15"/>
      <c r="TKH77" s="16"/>
      <c r="TKI77" s="15"/>
      <c r="TKJ77" s="16"/>
      <c r="TKK77" s="15"/>
      <c r="TKL77" s="16"/>
      <c r="TKM77" s="15"/>
      <c r="TKN77" s="16"/>
      <c r="TKO77" s="15"/>
      <c r="TKP77" s="16"/>
      <c r="TKQ77" s="15"/>
      <c r="TKR77" s="16"/>
      <c r="TKS77" s="15"/>
      <c r="TKT77" s="16"/>
      <c r="TKU77" s="15"/>
      <c r="TKV77" s="16"/>
      <c r="TKW77" s="15"/>
      <c r="TKX77" s="16"/>
      <c r="TKY77" s="15"/>
      <c r="TKZ77" s="16"/>
      <c r="TLA77" s="15"/>
      <c r="TLB77" s="16"/>
      <c r="TLC77" s="15"/>
      <c r="TLD77" s="16"/>
      <c r="TLE77" s="15"/>
      <c r="TLF77" s="16"/>
      <c r="TLG77" s="15"/>
      <c r="TLH77" s="16"/>
      <c r="TLI77" s="15"/>
      <c r="TLJ77" s="16"/>
      <c r="TLK77" s="15"/>
      <c r="TLL77" s="16"/>
      <c r="TLM77" s="15"/>
      <c r="TLN77" s="16"/>
      <c r="TLO77" s="15"/>
      <c r="TLP77" s="16"/>
      <c r="TLQ77" s="15"/>
      <c r="TLR77" s="16"/>
      <c r="TLS77" s="15"/>
      <c r="TLT77" s="16"/>
      <c r="TLU77" s="15"/>
      <c r="TLV77" s="16"/>
      <c r="TLW77" s="15"/>
      <c r="TLX77" s="16"/>
      <c r="TLY77" s="15"/>
      <c r="TLZ77" s="16"/>
      <c r="TMA77" s="15"/>
      <c r="TMB77" s="16"/>
      <c r="TMC77" s="15"/>
      <c r="TMD77" s="16"/>
      <c r="TME77" s="15"/>
      <c r="TMF77" s="16"/>
      <c r="TMG77" s="15"/>
      <c r="TMH77" s="16"/>
      <c r="TMI77" s="15"/>
      <c r="TMJ77" s="16"/>
      <c r="TMK77" s="15"/>
      <c r="TML77" s="16"/>
      <c r="TMM77" s="15"/>
      <c r="TMN77" s="16"/>
      <c r="TMO77" s="15"/>
      <c r="TMP77" s="16"/>
      <c r="TMQ77" s="15"/>
      <c r="TMR77" s="16"/>
      <c r="TMS77" s="15"/>
      <c r="TMT77" s="16"/>
      <c r="TMU77" s="15"/>
      <c r="TMV77" s="16"/>
      <c r="TMW77" s="15"/>
      <c r="TMX77" s="16"/>
      <c r="TMY77" s="15"/>
      <c r="TMZ77" s="16"/>
      <c r="TNA77" s="15"/>
      <c r="TNB77" s="16"/>
      <c r="TNC77" s="15"/>
      <c r="TND77" s="16"/>
      <c r="TNE77" s="15"/>
      <c r="TNF77" s="16"/>
      <c r="TNG77" s="15"/>
      <c r="TNH77" s="16"/>
      <c r="TNI77" s="15"/>
      <c r="TNJ77" s="16"/>
      <c r="TNK77" s="15"/>
      <c r="TNL77" s="16"/>
      <c r="TNM77" s="15"/>
      <c r="TNN77" s="16"/>
      <c r="TNO77" s="15"/>
      <c r="TNP77" s="16"/>
      <c r="TNQ77" s="15"/>
      <c r="TNR77" s="16"/>
      <c r="TNS77" s="15"/>
      <c r="TNT77" s="16"/>
      <c r="TNU77" s="15"/>
      <c r="TNV77" s="16"/>
      <c r="TNW77" s="15"/>
      <c r="TNX77" s="16"/>
      <c r="TNY77" s="15"/>
      <c r="TNZ77" s="16"/>
      <c r="TOA77" s="15"/>
      <c r="TOB77" s="16"/>
      <c r="TOC77" s="15"/>
      <c r="TOD77" s="16"/>
      <c r="TOE77" s="15"/>
      <c r="TOF77" s="16"/>
      <c r="TOG77" s="15"/>
      <c r="TOH77" s="16"/>
      <c r="TOI77" s="15"/>
      <c r="TOJ77" s="16"/>
      <c r="TOK77" s="15"/>
      <c r="TOL77" s="16"/>
      <c r="TOM77" s="15"/>
      <c r="TON77" s="16"/>
      <c r="TOO77" s="15"/>
      <c r="TOP77" s="16"/>
      <c r="TOQ77" s="15"/>
      <c r="TOR77" s="16"/>
      <c r="TOS77" s="15"/>
      <c r="TOT77" s="16"/>
      <c r="TOU77" s="15"/>
      <c r="TOV77" s="16"/>
      <c r="TOW77" s="15"/>
      <c r="TOX77" s="16"/>
      <c r="TOY77" s="15"/>
      <c r="TOZ77" s="16"/>
      <c r="TPA77" s="15"/>
      <c r="TPB77" s="16"/>
      <c r="TPC77" s="15"/>
      <c r="TPD77" s="16"/>
      <c r="TPE77" s="15"/>
      <c r="TPF77" s="16"/>
      <c r="TPG77" s="15"/>
      <c r="TPH77" s="16"/>
      <c r="TPI77" s="15"/>
      <c r="TPJ77" s="16"/>
      <c r="TPK77" s="15"/>
      <c r="TPL77" s="16"/>
      <c r="TPM77" s="15"/>
      <c r="TPN77" s="16"/>
      <c r="TPO77" s="15"/>
      <c r="TPP77" s="16"/>
      <c r="TPQ77" s="15"/>
      <c r="TPR77" s="16"/>
      <c r="TPS77" s="15"/>
      <c r="TPT77" s="16"/>
      <c r="TPU77" s="15"/>
      <c r="TPV77" s="16"/>
      <c r="TPW77" s="15"/>
      <c r="TPX77" s="16"/>
      <c r="TPY77" s="15"/>
      <c r="TPZ77" s="16"/>
      <c r="TQA77" s="15"/>
      <c r="TQB77" s="16"/>
      <c r="TQC77" s="15"/>
      <c r="TQD77" s="16"/>
      <c r="TQE77" s="15"/>
      <c r="TQF77" s="16"/>
      <c r="TQG77" s="15"/>
      <c r="TQH77" s="16"/>
      <c r="TQI77" s="15"/>
      <c r="TQJ77" s="16"/>
      <c r="TQK77" s="15"/>
      <c r="TQL77" s="16"/>
      <c r="TQM77" s="15"/>
      <c r="TQN77" s="16"/>
      <c r="TQO77" s="15"/>
      <c r="TQP77" s="16"/>
      <c r="TQQ77" s="15"/>
      <c r="TQR77" s="16"/>
      <c r="TQS77" s="15"/>
      <c r="TQT77" s="16"/>
      <c r="TQU77" s="15"/>
      <c r="TQV77" s="16"/>
      <c r="TQW77" s="15"/>
      <c r="TQX77" s="16"/>
      <c r="TQY77" s="15"/>
      <c r="TQZ77" s="16"/>
      <c r="TRA77" s="15"/>
      <c r="TRB77" s="16"/>
      <c r="TRC77" s="15"/>
      <c r="TRD77" s="16"/>
      <c r="TRE77" s="15"/>
      <c r="TRF77" s="16"/>
      <c r="TRG77" s="15"/>
      <c r="TRH77" s="16"/>
      <c r="TRI77" s="15"/>
      <c r="TRJ77" s="16"/>
      <c r="TRK77" s="15"/>
      <c r="TRL77" s="16"/>
      <c r="TRM77" s="15"/>
      <c r="TRN77" s="16"/>
      <c r="TRO77" s="15"/>
      <c r="TRP77" s="16"/>
      <c r="TRQ77" s="15"/>
      <c r="TRR77" s="16"/>
      <c r="TRS77" s="15"/>
      <c r="TRT77" s="16"/>
      <c r="TRU77" s="15"/>
      <c r="TRV77" s="16"/>
      <c r="TRW77" s="15"/>
      <c r="TRX77" s="16"/>
      <c r="TRY77" s="15"/>
      <c r="TRZ77" s="16"/>
      <c r="TSA77" s="15"/>
      <c r="TSB77" s="16"/>
      <c r="TSC77" s="15"/>
      <c r="TSD77" s="16"/>
      <c r="TSE77" s="15"/>
      <c r="TSF77" s="16"/>
      <c r="TSG77" s="15"/>
      <c r="TSH77" s="16"/>
      <c r="TSI77" s="15"/>
      <c r="TSJ77" s="16"/>
      <c r="TSK77" s="15"/>
      <c r="TSL77" s="16"/>
      <c r="TSM77" s="15"/>
      <c r="TSN77" s="16"/>
      <c r="TSO77" s="15"/>
      <c r="TSP77" s="16"/>
      <c r="TSQ77" s="15"/>
      <c r="TSR77" s="16"/>
      <c r="TSS77" s="15"/>
      <c r="TST77" s="16"/>
      <c r="TSU77" s="15"/>
      <c r="TSV77" s="16"/>
      <c r="TSW77" s="15"/>
      <c r="TSX77" s="16"/>
      <c r="TSY77" s="15"/>
      <c r="TSZ77" s="16"/>
      <c r="TTA77" s="15"/>
      <c r="TTB77" s="16"/>
      <c r="TTC77" s="15"/>
      <c r="TTD77" s="16"/>
      <c r="TTE77" s="15"/>
      <c r="TTF77" s="16"/>
      <c r="TTG77" s="15"/>
      <c r="TTH77" s="16"/>
      <c r="TTI77" s="15"/>
      <c r="TTJ77" s="16"/>
      <c r="TTK77" s="15"/>
      <c r="TTL77" s="16"/>
      <c r="TTM77" s="15"/>
      <c r="TTN77" s="16"/>
      <c r="TTO77" s="15"/>
      <c r="TTP77" s="16"/>
      <c r="TTQ77" s="15"/>
      <c r="TTR77" s="16"/>
      <c r="TTS77" s="15"/>
      <c r="TTT77" s="16"/>
      <c r="TTU77" s="15"/>
      <c r="TTV77" s="16"/>
      <c r="TTW77" s="15"/>
      <c r="TTX77" s="16"/>
      <c r="TTY77" s="15"/>
      <c r="TTZ77" s="16"/>
      <c r="TUA77" s="15"/>
      <c r="TUB77" s="16"/>
      <c r="TUC77" s="15"/>
      <c r="TUD77" s="16"/>
      <c r="TUE77" s="15"/>
      <c r="TUF77" s="16"/>
      <c r="TUG77" s="15"/>
      <c r="TUH77" s="16"/>
      <c r="TUI77" s="15"/>
      <c r="TUJ77" s="16"/>
      <c r="TUK77" s="15"/>
      <c r="TUL77" s="16"/>
      <c r="TUM77" s="15"/>
      <c r="TUN77" s="16"/>
      <c r="TUO77" s="15"/>
      <c r="TUP77" s="16"/>
      <c r="TUQ77" s="15"/>
      <c r="TUR77" s="16"/>
      <c r="TUS77" s="15"/>
      <c r="TUT77" s="16"/>
      <c r="TUU77" s="15"/>
      <c r="TUV77" s="16"/>
      <c r="TUW77" s="15"/>
      <c r="TUX77" s="16"/>
      <c r="TUY77" s="15"/>
      <c r="TUZ77" s="16"/>
      <c r="TVA77" s="15"/>
      <c r="TVB77" s="16"/>
      <c r="TVC77" s="15"/>
      <c r="TVD77" s="16"/>
      <c r="TVE77" s="15"/>
      <c r="TVF77" s="16"/>
      <c r="TVG77" s="15"/>
      <c r="TVH77" s="16"/>
      <c r="TVI77" s="15"/>
      <c r="TVJ77" s="16"/>
      <c r="TVK77" s="15"/>
      <c r="TVL77" s="16"/>
      <c r="TVM77" s="15"/>
      <c r="TVN77" s="16"/>
      <c r="TVO77" s="15"/>
      <c r="TVP77" s="16"/>
      <c r="TVQ77" s="15"/>
      <c r="TVR77" s="16"/>
      <c r="TVS77" s="15"/>
      <c r="TVT77" s="16"/>
      <c r="TVU77" s="15"/>
      <c r="TVV77" s="16"/>
      <c r="TVW77" s="15"/>
      <c r="TVX77" s="16"/>
      <c r="TVY77" s="15"/>
      <c r="TVZ77" s="16"/>
      <c r="TWA77" s="15"/>
      <c r="TWB77" s="16"/>
      <c r="TWC77" s="15"/>
      <c r="TWD77" s="16"/>
      <c r="TWE77" s="15"/>
      <c r="TWF77" s="16"/>
      <c r="TWG77" s="15"/>
      <c r="TWH77" s="16"/>
      <c r="TWI77" s="15"/>
      <c r="TWJ77" s="16"/>
      <c r="TWK77" s="15"/>
      <c r="TWL77" s="16"/>
      <c r="TWM77" s="15"/>
      <c r="TWN77" s="16"/>
      <c r="TWO77" s="15"/>
      <c r="TWP77" s="16"/>
      <c r="TWQ77" s="15"/>
      <c r="TWR77" s="16"/>
      <c r="TWS77" s="15"/>
      <c r="TWT77" s="16"/>
      <c r="TWU77" s="15"/>
      <c r="TWV77" s="16"/>
      <c r="TWW77" s="15"/>
      <c r="TWX77" s="16"/>
      <c r="TWY77" s="15"/>
      <c r="TWZ77" s="16"/>
      <c r="TXA77" s="15"/>
      <c r="TXB77" s="16"/>
      <c r="TXC77" s="15"/>
      <c r="TXD77" s="16"/>
      <c r="TXE77" s="15"/>
      <c r="TXF77" s="16"/>
      <c r="TXG77" s="15"/>
      <c r="TXH77" s="16"/>
      <c r="TXI77" s="15"/>
      <c r="TXJ77" s="16"/>
      <c r="TXK77" s="15"/>
      <c r="TXL77" s="16"/>
      <c r="TXM77" s="15"/>
      <c r="TXN77" s="16"/>
      <c r="TXO77" s="15"/>
      <c r="TXP77" s="16"/>
      <c r="TXQ77" s="15"/>
      <c r="TXR77" s="16"/>
      <c r="TXS77" s="15"/>
      <c r="TXT77" s="16"/>
      <c r="TXU77" s="15"/>
      <c r="TXV77" s="16"/>
      <c r="TXW77" s="15"/>
      <c r="TXX77" s="16"/>
      <c r="TXY77" s="15"/>
      <c r="TXZ77" s="16"/>
      <c r="TYA77" s="15"/>
      <c r="TYB77" s="16"/>
      <c r="TYC77" s="15"/>
      <c r="TYD77" s="16"/>
      <c r="TYE77" s="15"/>
      <c r="TYF77" s="16"/>
      <c r="TYG77" s="15"/>
      <c r="TYH77" s="16"/>
      <c r="TYI77" s="15"/>
      <c r="TYJ77" s="16"/>
      <c r="TYK77" s="15"/>
      <c r="TYL77" s="16"/>
      <c r="TYM77" s="15"/>
      <c r="TYN77" s="16"/>
      <c r="TYO77" s="15"/>
      <c r="TYP77" s="16"/>
      <c r="TYQ77" s="15"/>
      <c r="TYR77" s="16"/>
      <c r="TYS77" s="15"/>
      <c r="TYT77" s="16"/>
      <c r="TYU77" s="15"/>
      <c r="TYV77" s="16"/>
      <c r="TYW77" s="15"/>
      <c r="TYX77" s="16"/>
      <c r="TYY77" s="15"/>
      <c r="TYZ77" s="16"/>
      <c r="TZA77" s="15"/>
      <c r="TZB77" s="16"/>
      <c r="TZC77" s="15"/>
      <c r="TZD77" s="16"/>
      <c r="TZE77" s="15"/>
      <c r="TZF77" s="16"/>
      <c r="TZG77" s="15"/>
      <c r="TZH77" s="16"/>
      <c r="TZI77" s="15"/>
      <c r="TZJ77" s="16"/>
      <c r="TZK77" s="15"/>
      <c r="TZL77" s="16"/>
      <c r="TZM77" s="15"/>
      <c r="TZN77" s="16"/>
      <c r="TZO77" s="15"/>
      <c r="TZP77" s="16"/>
      <c r="TZQ77" s="15"/>
      <c r="TZR77" s="16"/>
      <c r="TZS77" s="15"/>
      <c r="TZT77" s="16"/>
      <c r="TZU77" s="15"/>
      <c r="TZV77" s="16"/>
      <c r="TZW77" s="15"/>
      <c r="TZX77" s="16"/>
      <c r="TZY77" s="15"/>
      <c r="TZZ77" s="16"/>
      <c r="UAA77" s="15"/>
      <c r="UAB77" s="16"/>
      <c r="UAC77" s="15"/>
      <c r="UAD77" s="16"/>
      <c r="UAE77" s="15"/>
      <c r="UAF77" s="16"/>
      <c r="UAG77" s="15"/>
      <c r="UAH77" s="16"/>
      <c r="UAI77" s="15"/>
      <c r="UAJ77" s="16"/>
      <c r="UAK77" s="15"/>
      <c r="UAL77" s="16"/>
      <c r="UAM77" s="15"/>
      <c r="UAN77" s="16"/>
      <c r="UAO77" s="15"/>
      <c r="UAP77" s="16"/>
      <c r="UAQ77" s="15"/>
      <c r="UAR77" s="16"/>
      <c r="UAS77" s="15"/>
      <c r="UAT77" s="16"/>
      <c r="UAU77" s="15"/>
      <c r="UAV77" s="16"/>
      <c r="UAW77" s="15"/>
      <c r="UAX77" s="16"/>
      <c r="UAY77" s="15"/>
      <c r="UAZ77" s="16"/>
      <c r="UBA77" s="15"/>
      <c r="UBB77" s="16"/>
      <c r="UBC77" s="15"/>
      <c r="UBD77" s="16"/>
      <c r="UBE77" s="15"/>
      <c r="UBF77" s="16"/>
      <c r="UBG77" s="15"/>
      <c r="UBH77" s="16"/>
      <c r="UBI77" s="15"/>
      <c r="UBJ77" s="16"/>
      <c r="UBK77" s="15"/>
      <c r="UBL77" s="16"/>
      <c r="UBM77" s="15"/>
      <c r="UBN77" s="16"/>
      <c r="UBO77" s="15"/>
      <c r="UBP77" s="16"/>
      <c r="UBQ77" s="15"/>
      <c r="UBR77" s="16"/>
      <c r="UBS77" s="15"/>
      <c r="UBT77" s="16"/>
      <c r="UBU77" s="15"/>
      <c r="UBV77" s="16"/>
      <c r="UBW77" s="15"/>
      <c r="UBX77" s="16"/>
      <c r="UBY77" s="15"/>
      <c r="UBZ77" s="16"/>
      <c r="UCA77" s="15"/>
      <c r="UCB77" s="16"/>
      <c r="UCC77" s="15"/>
      <c r="UCD77" s="16"/>
      <c r="UCE77" s="15"/>
      <c r="UCF77" s="16"/>
      <c r="UCG77" s="15"/>
      <c r="UCH77" s="16"/>
      <c r="UCI77" s="15"/>
      <c r="UCJ77" s="16"/>
      <c r="UCK77" s="15"/>
      <c r="UCL77" s="16"/>
      <c r="UCM77" s="15"/>
      <c r="UCN77" s="16"/>
      <c r="UCO77" s="15"/>
      <c r="UCP77" s="16"/>
      <c r="UCQ77" s="15"/>
      <c r="UCR77" s="16"/>
      <c r="UCS77" s="15"/>
      <c r="UCT77" s="16"/>
      <c r="UCU77" s="15"/>
      <c r="UCV77" s="16"/>
      <c r="UCW77" s="15"/>
      <c r="UCX77" s="16"/>
      <c r="UCY77" s="15"/>
      <c r="UCZ77" s="16"/>
      <c r="UDA77" s="15"/>
      <c r="UDB77" s="16"/>
      <c r="UDC77" s="15"/>
      <c r="UDD77" s="16"/>
      <c r="UDE77" s="15"/>
      <c r="UDF77" s="16"/>
      <c r="UDG77" s="15"/>
      <c r="UDH77" s="16"/>
      <c r="UDI77" s="15"/>
      <c r="UDJ77" s="16"/>
      <c r="UDK77" s="15"/>
      <c r="UDL77" s="16"/>
      <c r="UDM77" s="15"/>
      <c r="UDN77" s="16"/>
      <c r="UDO77" s="15"/>
      <c r="UDP77" s="16"/>
      <c r="UDQ77" s="15"/>
      <c r="UDR77" s="16"/>
      <c r="UDS77" s="15"/>
      <c r="UDT77" s="16"/>
      <c r="UDU77" s="15"/>
      <c r="UDV77" s="16"/>
      <c r="UDW77" s="15"/>
      <c r="UDX77" s="16"/>
      <c r="UDY77" s="15"/>
      <c r="UDZ77" s="16"/>
      <c r="UEA77" s="15"/>
      <c r="UEB77" s="16"/>
      <c r="UEC77" s="15"/>
      <c r="UED77" s="16"/>
      <c r="UEE77" s="15"/>
      <c r="UEF77" s="16"/>
      <c r="UEG77" s="15"/>
      <c r="UEH77" s="16"/>
      <c r="UEI77" s="15"/>
      <c r="UEJ77" s="16"/>
      <c r="UEK77" s="15"/>
      <c r="UEL77" s="16"/>
      <c r="UEM77" s="15"/>
      <c r="UEN77" s="16"/>
      <c r="UEO77" s="15"/>
      <c r="UEP77" s="16"/>
      <c r="UEQ77" s="15"/>
      <c r="UER77" s="16"/>
      <c r="UES77" s="15"/>
      <c r="UET77" s="16"/>
      <c r="UEU77" s="15"/>
      <c r="UEV77" s="16"/>
      <c r="UEW77" s="15"/>
      <c r="UEX77" s="16"/>
      <c r="UEY77" s="15"/>
      <c r="UEZ77" s="16"/>
      <c r="UFA77" s="15"/>
      <c r="UFB77" s="16"/>
      <c r="UFC77" s="15"/>
      <c r="UFD77" s="16"/>
      <c r="UFE77" s="15"/>
      <c r="UFF77" s="16"/>
      <c r="UFG77" s="15"/>
      <c r="UFH77" s="16"/>
      <c r="UFI77" s="15"/>
      <c r="UFJ77" s="16"/>
      <c r="UFK77" s="15"/>
      <c r="UFL77" s="16"/>
      <c r="UFM77" s="15"/>
      <c r="UFN77" s="16"/>
      <c r="UFO77" s="15"/>
      <c r="UFP77" s="16"/>
      <c r="UFQ77" s="15"/>
      <c r="UFR77" s="16"/>
      <c r="UFS77" s="15"/>
      <c r="UFT77" s="16"/>
      <c r="UFU77" s="15"/>
      <c r="UFV77" s="16"/>
      <c r="UFW77" s="15"/>
      <c r="UFX77" s="16"/>
      <c r="UFY77" s="15"/>
      <c r="UFZ77" s="16"/>
      <c r="UGA77" s="15"/>
      <c r="UGB77" s="16"/>
      <c r="UGC77" s="15"/>
      <c r="UGD77" s="16"/>
      <c r="UGE77" s="15"/>
      <c r="UGF77" s="16"/>
      <c r="UGG77" s="15"/>
      <c r="UGH77" s="16"/>
      <c r="UGI77" s="15"/>
      <c r="UGJ77" s="16"/>
      <c r="UGK77" s="15"/>
      <c r="UGL77" s="16"/>
      <c r="UGM77" s="15"/>
      <c r="UGN77" s="16"/>
      <c r="UGO77" s="15"/>
      <c r="UGP77" s="16"/>
      <c r="UGQ77" s="15"/>
      <c r="UGR77" s="16"/>
      <c r="UGS77" s="15"/>
      <c r="UGT77" s="16"/>
      <c r="UGU77" s="15"/>
      <c r="UGV77" s="16"/>
      <c r="UGW77" s="15"/>
      <c r="UGX77" s="16"/>
      <c r="UGY77" s="15"/>
      <c r="UGZ77" s="16"/>
      <c r="UHA77" s="15"/>
      <c r="UHB77" s="16"/>
      <c r="UHC77" s="15"/>
      <c r="UHD77" s="16"/>
      <c r="UHE77" s="15"/>
      <c r="UHF77" s="16"/>
      <c r="UHG77" s="15"/>
      <c r="UHH77" s="16"/>
      <c r="UHI77" s="15"/>
      <c r="UHJ77" s="16"/>
      <c r="UHK77" s="15"/>
      <c r="UHL77" s="16"/>
      <c r="UHM77" s="15"/>
      <c r="UHN77" s="16"/>
      <c r="UHO77" s="15"/>
      <c r="UHP77" s="16"/>
      <c r="UHQ77" s="15"/>
      <c r="UHR77" s="16"/>
      <c r="UHS77" s="15"/>
      <c r="UHT77" s="16"/>
      <c r="UHU77" s="15"/>
      <c r="UHV77" s="16"/>
      <c r="UHW77" s="15"/>
      <c r="UHX77" s="16"/>
      <c r="UHY77" s="15"/>
      <c r="UHZ77" s="16"/>
      <c r="UIA77" s="15"/>
      <c r="UIB77" s="16"/>
      <c r="UIC77" s="15"/>
      <c r="UID77" s="16"/>
      <c r="UIE77" s="15"/>
      <c r="UIF77" s="16"/>
      <c r="UIG77" s="15"/>
      <c r="UIH77" s="16"/>
      <c r="UII77" s="15"/>
      <c r="UIJ77" s="16"/>
      <c r="UIK77" s="15"/>
      <c r="UIL77" s="16"/>
      <c r="UIM77" s="15"/>
      <c r="UIN77" s="16"/>
      <c r="UIO77" s="15"/>
      <c r="UIP77" s="16"/>
      <c r="UIQ77" s="15"/>
      <c r="UIR77" s="16"/>
      <c r="UIS77" s="15"/>
      <c r="UIT77" s="16"/>
      <c r="UIU77" s="15"/>
      <c r="UIV77" s="16"/>
      <c r="UIW77" s="15"/>
      <c r="UIX77" s="16"/>
      <c r="UIY77" s="15"/>
      <c r="UIZ77" s="16"/>
      <c r="UJA77" s="15"/>
      <c r="UJB77" s="16"/>
      <c r="UJC77" s="15"/>
      <c r="UJD77" s="16"/>
      <c r="UJE77" s="15"/>
      <c r="UJF77" s="16"/>
      <c r="UJG77" s="15"/>
      <c r="UJH77" s="16"/>
      <c r="UJI77" s="15"/>
      <c r="UJJ77" s="16"/>
      <c r="UJK77" s="15"/>
      <c r="UJL77" s="16"/>
      <c r="UJM77" s="15"/>
      <c r="UJN77" s="16"/>
      <c r="UJO77" s="15"/>
      <c r="UJP77" s="16"/>
      <c r="UJQ77" s="15"/>
      <c r="UJR77" s="16"/>
      <c r="UJS77" s="15"/>
      <c r="UJT77" s="16"/>
      <c r="UJU77" s="15"/>
      <c r="UJV77" s="16"/>
      <c r="UJW77" s="15"/>
      <c r="UJX77" s="16"/>
      <c r="UJY77" s="15"/>
      <c r="UJZ77" s="16"/>
      <c r="UKA77" s="15"/>
      <c r="UKB77" s="16"/>
      <c r="UKC77" s="15"/>
      <c r="UKD77" s="16"/>
      <c r="UKE77" s="15"/>
      <c r="UKF77" s="16"/>
      <c r="UKG77" s="15"/>
      <c r="UKH77" s="16"/>
      <c r="UKI77" s="15"/>
      <c r="UKJ77" s="16"/>
      <c r="UKK77" s="15"/>
      <c r="UKL77" s="16"/>
      <c r="UKM77" s="15"/>
      <c r="UKN77" s="16"/>
      <c r="UKO77" s="15"/>
      <c r="UKP77" s="16"/>
      <c r="UKQ77" s="15"/>
      <c r="UKR77" s="16"/>
      <c r="UKS77" s="15"/>
      <c r="UKT77" s="16"/>
      <c r="UKU77" s="15"/>
      <c r="UKV77" s="16"/>
      <c r="UKW77" s="15"/>
      <c r="UKX77" s="16"/>
      <c r="UKY77" s="15"/>
      <c r="UKZ77" s="16"/>
      <c r="ULA77" s="15"/>
      <c r="ULB77" s="16"/>
      <c r="ULC77" s="15"/>
      <c r="ULD77" s="16"/>
      <c r="ULE77" s="15"/>
      <c r="ULF77" s="16"/>
      <c r="ULG77" s="15"/>
      <c r="ULH77" s="16"/>
      <c r="ULI77" s="15"/>
      <c r="ULJ77" s="16"/>
      <c r="ULK77" s="15"/>
      <c r="ULL77" s="16"/>
      <c r="ULM77" s="15"/>
      <c r="ULN77" s="16"/>
      <c r="ULO77" s="15"/>
      <c r="ULP77" s="16"/>
      <c r="ULQ77" s="15"/>
      <c r="ULR77" s="16"/>
      <c r="ULS77" s="15"/>
      <c r="ULT77" s="16"/>
      <c r="ULU77" s="15"/>
      <c r="ULV77" s="16"/>
      <c r="ULW77" s="15"/>
      <c r="ULX77" s="16"/>
      <c r="ULY77" s="15"/>
      <c r="ULZ77" s="16"/>
      <c r="UMA77" s="15"/>
      <c r="UMB77" s="16"/>
      <c r="UMC77" s="15"/>
      <c r="UMD77" s="16"/>
      <c r="UME77" s="15"/>
      <c r="UMF77" s="16"/>
      <c r="UMG77" s="15"/>
      <c r="UMH77" s="16"/>
      <c r="UMI77" s="15"/>
      <c r="UMJ77" s="16"/>
      <c r="UMK77" s="15"/>
      <c r="UML77" s="16"/>
      <c r="UMM77" s="15"/>
      <c r="UMN77" s="16"/>
      <c r="UMO77" s="15"/>
      <c r="UMP77" s="16"/>
      <c r="UMQ77" s="15"/>
      <c r="UMR77" s="16"/>
      <c r="UMS77" s="15"/>
      <c r="UMT77" s="16"/>
      <c r="UMU77" s="15"/>
      <c r="UMV77" s="16"/>
      <c r="UMW77" s="15"/>
      <c r="UMX77" s="16"/>
      <c r="UMY77" s="15"/>
      <c r="UMZ77" s="16"/>
      <c r="UNA77" s="15"/>
      <c r="UNB77" s="16"/>
      <c r="UNC77" s="15"/>
      <c r="UND77" s="16"/>
      <c r="UNE77" s="15"/>
      <c r="UNF77" s="16"/>
      <c r="UNG77" s="15"/>
      <c r="UNH77" s="16"/>
      <c r="UNI77" s="15"/>
      <c r="UNJ77" s="16"/>
      <c r="UNK77" s="15"/>
      <c r="UNL77" s="16"/>
      <c r="UNM77" s="15"/>
      <c r="UNN77" s="16"/>
      <c r="UNO77" s="15"/>
      <c r="UNP77" s="16"/>
      <c r="UNQ77" s="15"/>
      <c r="UNR77" s="16"/>
      <c r="UNS77" s="15"/>
      <c r="UNT77" s="16"/>
      <c r="UNU77" s="15"/>
      <c r="UNV77" s="16"/>
      <c r="UNW77" s="15"/>
      <c r="UNX77" s="16"/>
      <c r="UNY77" s="15"/>
      <c r="UNZ77" s="16"/>
      <c r="UOA77" s="15"/>
      <c r="UOB77" s="16"/>
      <c r="UOC77" s="15"/>
      <c r="UOD77" s="16"/>
      <c r="UOE77" s="15"/>
      <c r="UOF77" s="16"/>
      <c r="UOG77" s="15"/>
      <c r="UOH77" s="16"/>
      <c r="UOI77" s="15"/>
      <c r="UOJ77" s="16"/>
      <c r="UOK77" s="15"/>
      <c r="UOL77" s="16"/>
      <c r="UOM77" s="15"/>
      <c r="UON77" s="16"/>
      <c r="UOO77" s="15"/>
      <c r="UOP77" s="16"/>
      <c r="UOQ77" s="15"/>
      <c r="UOR77" s="16"/>
      <c r="UOS77" s="15"/>
      <c r="UOT77" s="16"/>
      <c r="UOU77" s="15"/>
      <c r="UOV77" s="16"/>
      <c r="UOW77" s="15"/>
      <c r="UOX77" s="16"/>
      <c r="UOY77" s="15"/>
      <c r="UOZ77" s="16"/>
      <c r="UPA77" s="15"/>
      <c r="UPB77" s="16"/>
      <c r="UPC77" s="15"/>
      <c r="UPD77" s="16"/>
      <c r="UPE77" s="15"/>
      <c r="UPF77" s="16"/>
      <c r="UPG77" s="15"/>
      <c r="UPH77" s="16"/>
      <c r="UPI77" s="15"/>
      <c r="UPJ77" s="16"/>
      <c r="UPK77" s="15"/>
      <c r="UPL77" s="16"/>
      <c r="UPM77" s="15"/>
      <c r="UPN77" s="16"/>
      <c r="UPO77" s="15"/>
      <c r="UPP77" s="16"/>
      <c r="UPQ77" s="15"/>
      <c r="UPR77" s="16"/>
      <c r="UPS77" s="15"/>
      <c r="UPT77" s="16"/>
      <c r="UPU77" s="15"/>
      <c r="UPV77" s="16"/>
      <c r="UPW77" s="15"/>
      <c r="UPX77" s="16"/>
      <c r="UPY77" s="15"/>
      <c r="UPZ77" s="16"/>
      <c r="UQA77" s="15"/>
      <c r="UQB77" s="16"/>
      <c r="UQC77" s="15"/>
      <c r="UQD77" s="16"/>
      <c r="UQE77" s="15"/>
      <c r="UQF77" s="16"/>
      <c r="UQG77" s="15"/>
      <c r="UQH77" s="16"/>
      <c r="UQI77" s="15"/>
      <c r="UQJ77" s="16"/>
      <c r="UQK77" s="15"/>
      <c r="UQL77" s="16"/>
      <c r="UQM77" s="15"/>
      <c r="UQN77" s="16"/>
      <c r="UQO77" s="15"/>
      <c r="UQP77" s="16"/>
      <c r="UQQ77" s="15"/>
      <c r="UQR77" s="16"/>
      <c r="UQS77" s="15"/>
      <c r="UQT77" s="16"/>
      <c r="UQU77" s="15"/>
      <c r="UQV77" s="16"/>
      <c r="UQW77" s="15"/>
      <c r="UQX77" s="16"/>
      <c r="UQY77" s="15"/>
      <c r="UQZ77" s="16"/>
      <c r="URA77" s="15"/>
      <c r="URB77" s="16"/>
      <c r="URC77" s="15"/>
      <c r="URD77" s="16"/>
      <c r="URE77" s="15"/>
      <c r="URF77" s="16"/>
      <c r="URG77" s="15"/>
      <c r="URH77" s="16"/>
      <c r="URI77" s="15"/>
      <c r="URJ77" s="16"/>
      <c r="URK77" s="15"/>
      <c r="URL77" s="16"/>
      <c r="URM77" s="15"/>
      <c r="URN77" s="16"/>
      <c r="URO77" s="15"/>
      <c r="URP77" s="16"/>
      <c r="URQ77" s="15"/>
      <c r="URR77" s="16"/>
      <c r="URS77" s="15"/>
      <c r="URT77" s="16"/>
      <c r="URU77" s="15"/>
      <c r="URV77" s="16"/>
      <c r="URW77" s="15"/>
      <c r="URX77" s="16"/>
      <c r="URY77" s="15"/>
      <c r="URZ77" s="16"/>
      <c r="USA77" s="15"/>
      <c r="USB77" s="16"/>
      <c r="USC77" s="15"/>
      <c r="USD77" s="16"/>
      <c r="USE77" s="15"/>
      <c r="USF77" s="16"/>
      <c r="USG77" s="15"/>
      <c r="USH77" s="16"/>
      <c r="USI77" s="15"/>
      <c r="USJ77" s="16"/>
      <c r="USK77" s="15"/>
      <c r="USL77" s="16"/>
      <c r="USM77" s="15"/>
      <c r="USN77" s="16"/>
      <c r="USO77" s="15"/>
      <c r="USP77" s="16"/>
      <c r="USQ77" s="15"/>
      <c r="USR77" s="16"/>
      <c r="USS77" s="15"/>
      <c r="UST77" s="16"/>
      <c r="USU77" s="15"/>
      <c r="USV77" s="16"/>
      <c r="USW77" s="15"/>
      <c r="USX77" s="16"/>
      <c r="USY77" s="15"/>
      <c r="USZ77" s="16"/>
      <c r="UTA77" s="15"/>
      <c r="UTB77" s="16"/>
      <c r="UTC77" s="15"/>
      <c r="UTD77" s="16"/>
      <c r="UTE77" s="15"/>
      <c r="UTF77" s="16"/>
      <c r="UTG77" s="15"/>
      <c r="UTH77" s="16"/>
      <c r="UTI77" s="15"/>
      <c r="UTJ77" s="16"/>
      <c r="UTK77" s="15"/>
      <c r="UTL77" s="16"/>
      <c r="UTM77" s="15"/>
      <c r="UTN77" s="16"/>
      <c r="UTO77" s="15"/>
      <c r="UTP77" s="16"/>
      <c r="UTQ77" s="15"/>
      <c r="UTR77" s="16"/>
      <c r="UTS77" s="15"/>
      <c r="UTT77" s="16"/>
      <c r="UTU77" s="15"/>
      <c r="UTV77" s="16"/>
      <c r="UTW77" s="15"/>
      <c r="UTX77" s="16"/>
      <c r="UTY77" s="15"/>
      <c r="UTZ77" s="16"/>
      <c r="UUA77" s="15"/>
      <c r="UUB77" s="16"/>
      <c r="UUC77" s="15"/>
      <c r="UUD77" s="16"/>
      <c r="UUE77" s="15"/>
      <c r="UUF77" s="16"/>
      <c r="UUG77" s="15"/>
      <c r="UUH77" s="16"/>
      <c r="UUI77" s="15"/>
      <c r="UUJ77" s="16"/>
      <c r="UUK77" s="15"/>
      <c r="UUL77" s="16"/>
      <c r="UUM77" s="15"/>
      <c r="UUN77" s="16"/>
      <c r="UUO77" s="15"/>
      <c r="UUP77" s="16"/>
      <c r="UUQ77" s="15"/>
      <c r="UUR77" s="16"/>
      <c r="UUS77" s="15"/>
      <c r="UUT77" s="16"/>
      <c r="UUU77" s="15"/>
      <c r="UUV77" s="16"/>
      <c r="UUW77" s="15"/>
      <c r="UUX77" s="16"/>
      <c r="UUY77" s="15"/>
      <c r="UUZ77" s="16"/>
      <c r="UVA77" s="15"/>
      <c r="UVB77" s="16"/>
      <c r="UVC77" s="15"/>
      <c r="UVD77" s="16"/>
      <c r="UVE77" s="15"/>
      <c r="UVF77" s="16"/>
      <c r="UVG77" s="15"/>
      <c r="UVH77" s="16"/>
      <c r="UVI77" s="15"/>
      <c r="UVJ77" s="16"/>
      <c r="UVK77" s="15"/>
      <c r="UVL77" s="16"/>
      <c r="UVM77" s="15"/>
      <c r="UVN77" s="16"/>
      <c r="UVO77" s="15"/>
      <c r="UVP77" s="16"/>
      <c r="UVQ77" s="15"/>
      <c r="UVR77" s="16"/>
      <c r="UVS77" s="15"/>
      <c r="UVT77" s="16"/>
      <c r="UVU77" s="15"/>
      <c r="UVV77" s="16"/>
      <c r="UVW77" s="15"/>
      <c r="UVX77" s="16"/>
      <c r="UVY77" s="15"/>
      <c r="UVZ77" s="16"/>
      <c r="UWA77" s="15"/>
      <c r="UWB77" s="16"/>
      <c r="UWC77" s="15"/>
      <c r="UWD77" s="16"/>
      <c r="UWE77" s="15"/>
      <c r="UWF77" s="16"/>
      <c r="UWG77" s="15"/>
      <c r="UWH77" s="16"/>
      <c r="UWI77" s="15"/>
      <c r="UWJ77" s="16"/>
      <c r="UWK77" s="15"/>
      <c r="UWL77" s="16"/>
      <c r="UWM77" s="15"/>
      <c r="UWN77" s="16"/>
      <c r="UWO77" s="15"/>
      <c r="UWP77" s="16"/>
      <c r="UWQ77" s="15"/>
      <c r="UWR77" s="16"/>
      <c r="UWS77" s="15"/>
      <c r="UWT77" s="16"/>
      <c r="UWU77" s="15"/>
      <c r="UWV77" s="16"/>
      <c r="UWW77" s="15"/>
      <c r="UWX77" s="16"/>
      <c r="UWY77" s="15"/>
      <c r="UWZ77" s="16"/>
      <c r="UXA77" s="15"/>
      <c r="UXB77" s="16"/>
      <c r="UXC77" s="15"/>
      <c r="UXD77" s="16"/>
      <c r="UXE77" s="15"/>
      <c r="UXF77" s="16"/>
      <c r="UXG77" s="15"/>
      <c r="UXH77" s="16"/>
      <c r="UXI77" s="15"/>
      <c r="UXJ77" s="16"/>
      <c r="UXK77" s="15"/>
      <c r="UXL77" s="16"/>
      <c r="UXM77" s="15"/>
      <c r="UXN77" s="16"/>
      <c r="UXO77" s="15"/>
      <c r="UXP77" s="16"/>
      <c r="UXQ77" s="15"/>
      <c r="UXR77" s="16"/>
      <c r="UXS77" s="15"/>
      <c r="UXT77" s="16"/>
      <c r="UXU77" s="15"/>
      <c r="UXV77" s="16"/>
      <c r="UXW77" s="15"/>
      <c r="UXX77" s="16"/>
      <c r="UXY77" s="15"/>
      <c r="UXZ77" s="16"/>
      <c r="UYA77" s="15"/>
      <c r="UYB77" s="16"/>
      <c r="UYC77" s="15"/>
      <c r="UYD77" s="16"/>
      <c r="UYE77" s="15"/>
      <c r="UYF77" s="16"/>
      <c r="UYG77" s="15"/>
      <c r="UYH77" s="16"/>
      <c r="UYI77" s="15"/>
      <c r="UYJ77" s="16"/>
      <c r="UYK77" s="15"/>
      <c r="UYL77" s="16"/>
      <c r="UYM77" s="15"/>
      <c r="UYN77" s="16"/>
      <c r="UYO77" s="15"/>
      <c r="UYP77" s="16"/>
      <c r="UYQ77" s="15"/>
      <c r="UYR77" s="16"/>
      <c r="UYS77" s="15"/>
      <c r="UYT77" s="16"/>
      <c r="UYU77" s="15"/>
      <c r="UYV77" s="16"/>
      <c r="UYW77" s="15"/>
      <c r="UYX77" s="16"/>
      <c r="UYY77" s="15"/>
      <c r="UYZ77" s="16"/>
      <c r="UZA77" s="15"/>
      <c r="UZB77" s="16"/>
      <c r="UZC77" s="15"/>
      <c r="UZD77" s="16"/>
      <c r="UZE77" s="15"/>
      <c r="UZF77" s="16"/>
      <c r="UZG77" s="15"/>
      <c r="UZH77" s="16"/>
      <c r="UZI77" s="15"/>
      <c r="UZJ77" s="16"/>
      <c r="UZK77" s="15"/>
      <c r="UZL77" s="16"/>
      <c r="UZM77" s="15"/>
      <c r="UZN77" s="16"/>
      <c r="UZO77" s="15"/>
      <c r="UZP77" s="16"/>
      <c r="UZQ77" s="15"/>
      <c r="UZR77" s="16"/>
      <c r="UZS77" s="15"/>
      <c r="UZT77" s="16"/>
      <c r="UZU77" s="15"/>
      <c r="UZV77" s="16"/>
      <c r="UZW77" s="15"/>
      <c r="UZX77" s="16"/>
      <c r="UZY77" s="15"/>
      <c r="UZZ77" s="16"/>
      <c r="VAA77" s="15"/>
      <c r="VAB77" s="16"/>
      <c r="VAC77" s="15"/>
      <c r="VAD77" s="16"/>
      <c r="VAE77" s="15"/>
      <c r="VAF77" s="16"/>
      <c r="VAG77" s="15"/>
      <c r="VAH77" s="16"/>
      <c r="VAI77" s="15"/>
      <c r="VAJ77" s="16"/>
      <c r="VAK77" s="15"/>
      <c r="VAL77" s="16"/>
      <c r="VAM77" s="15"/>
      <c r="VAN77" s="16"/>
      <c r="VAO77" s="15"/>
      <c r="VAP77" s="16"/>
      <c r="VAQ77" s="15"/>
      <c r="VAR77" s="16"/>
      <c r="VAS77" s="15"/>
      <c r="VAT77" s="16"/>
      <c r="VAU77" s="15"/>
      <c r="VAV77" s="16"/>
      <c r="VAW77" s="15"/>
      <c r="VAX77" s="16"/>
      <c r="VAY77" s="15"/>
      <c r="VAZ77" s="16"/>
      <c r="VBA77" s="15"/>
      <c r="VBB77" s="16"/>
      <c r="VBC77" s="15"/>
      <c r="VBD77" s="16"/>
      <c r="VBE77" s="15"/>
      <c r="VBF77" s="16"/>
      <c r="VBG77" s="15"/>
      <c r="VBH77" s="16"/>
      <c r="VBI77" s="15"/>
      <c r="VBJ77" s="16"/>
      <c r="VBK77" s="15"/>
      <c r="VBL77" s="16"/>
      <c r="VBM77" s="15"/>
      <c r="VBN77" s="16"/>
      <c r="VBO77" s="15"/>
      <c r="VBP77" s="16"/>
      <c r="VBQ77" s="15"/>
      <c r="VBR77" s="16"/>
      <c r="VBS77" s="15"/>
      <c r="VBT77" s="16"/>
      <c r="VBU77" s="15"/>
      <c r="VBV77" s="16"/>
      <c r="VBW77" s="15"/>
      <c r="VBX77" s="16"/>
      <c r="VBY77" s="15"/>
      <c r="VBZ77" s="16"/>
      <c r="VCA77" s="15"/>
      <c r="VCB77" s="16"/>
      <c r="VCC77" s="15"/>
      <c r="VCD77" s="16"/>
      <c r="VCE77" s="15"/>
      <c r="VCF77" s="16"/>
      <c r="VCG77" s="15"/>
      <c r="VCH77" s="16"/>
      <c r="VCI77" s="15"/>
      <c r="VCJ77" s="16"/>
      <c r="VCK77" s="15"/>
      <c r="VCL77" s="16"/>
      <c r="VCM77" s="15"/>
      <c r="VCN77" s="16"/>
      <c r="VCO77" s="15"/>
      <c r="VCP77" s="16"/>
      <c r="VCQ77" s="15"/>
      <c r="VCR77" s="16"/>
      <c r="VCS77" s="15"/>
      <c r="VCT77" s="16"/>
      <c r="VCU77" s="15"/>
      <c r="VCV77" s="16"/>
      <c r="VCW77" s="15"/>
      <c r="VCX77" s="16"/>
      <c r="VCY77" s="15"/>
      <c r="VCZ77" s="16"/>
      <c r="VDA77" s="15"/>
      <c r="VDB77" s="16"/>
      <c r="VDC77" s="15"/>
      <c r="VDD77" s="16"/>
      <c r="VDE77" s="15"/>
      <c r="VDF77" s="16"/>
      <c r="VDG77" s="15"/>
      <c r="VDH77" s="16"/>
      <c r="VDI77" s="15"/>
      <c r="VDJ77" s="16"/>
      <c r="VDK77" s="15"/>
      <c r="VDL77" s="16"/>
      <c r="VDM77" s="15"/>
      <c r="VDN77" s="16"/>
      <c r="VDO77" s="15"/>
      <c r="VDP77" s="16"/>
      <c r="VDQ77" s="15"/>
      <c r="VDR77" s="16"/>
      <c r="VDS77" s="15"/>
      <c r="VDT77" s="16"/>
      <c r="VDU77" s="15"/>
      <c r="VDV77" s="16"/>
      <c r="VDW77" s="15"/>
      <c r="VDX77" s="16"/>
      <c r="VDY77" s="15"/>
      <c r="VDZ77" s="16"/>
      <c r="VEA77" s="15"/>
      <c r="VEB77" s="16"/>
      <c r="VEC77" s="15"/>
      <c r="VED77" s="16"/>
      <c r="VEE77" s="15"/>
      <c r="VEF77" s="16"/>
      <c r="VEG77" s="15"/>
      <c r="VEH77" s="16"/>
      <c r="VEI77" s="15"/>
      <c r="VEJ77" s="16"/>
      <c r="VEK77" s="15"/>
      <c r="VEL77" s="16"/>
      <c r="VEM77" s="15"/>
      <c r="VEN77" s="16"/>
      <c r="VEO77" s="15"/>
      <c r="VEP77" s="16"/>
      <c r="VEQ77" s="15"/>
      <c r="VER77" s="16"/>
      <c r="VES77" s="15"/>
      <c r="VET77" s="16"/>
      <c r="VEU77" s="15"/>
      <c r="VEV77" s="16"/>
      <c r="VEW77" s="15"/>
      <c r="VEX77" s="16"/>
      <c r="VEY77" s="15"/>
      <c r="VEZ77" s="16"/>
      <c r="VFA77" s="15"/>
      <c r="VFB77" s="16"/>
      <c r="VFC77" s="15"/>
      <c r="VFD77" s="16"/>
      <c r="VFE77" s="15"/>
      <c r="VFF77" s="16"/>
      <c r="VFG77" s="15"/>
      <c r="VFH77" s="16"/>
      <c r="VFI77" s="15"/>
      <c r="VFJ77" s="16"/>
      <c r="VFK77" s="15"/>
      <c r="VFL77" s="16"/>
      <c r="VFM77" s="15"/>
      <c r="VFN77" s="16"/>
      <c r="VFO77" s="15"/>
      <c r="VFP77" s="16"/>
      <c r="VFQ77" s="15"/>
      <c r="VFR77" s="16"/>
      <c r="VFS77" s="15"/>
      <c r="VFT77" s="16"/>
      <c r="VFU77" s="15"/>
      <c r="VFV77" s="16"/>
      <c r="VFW77" s="15"/>
      <c r="VFX77" s="16"/>
      <c r="VFY77" s="15"/>
      <c r="VFZ77" s="16"/>
      <c r="VGA77" s="15"/>
      <c r="VGB77" s="16"/>
      <c r="VGC77" s="15"/>
      <c r="VGD77" s="16"/>
      <c r="VGE77" s="15"/>
      <c r="VGF77" s="16"/>
      <c r="VGG77" s="15"/>
      <c r="VGH77" s="16"/>
      <c r="VGI77" s="15"/>
      <c r="VGJ77" s="16"/>
      <c r="VGK77" s="15"/>
      <c r="VGL77" s="16"/>
      <c r="VGM77" s="15"/>
      <c r="VGN77" s="16"/>
      <c r="VGO77" s="15"/>
      <c r="VGP77" s="16"/>
      <c r="VGQ77" s="15"/>
      <c r="VGR77" s="16"/>
      <c r="VGS77" s="15"/>
      <c r="VGT77" s="16"/>
      <c r="VGU77" s="15"/>
      <c r="VGV77" s="16"/>
      <c r="VGW77" s="15"/>
      <c r="VGX77" s="16"/>
      <c r="VGY77" s="15"/>
      <c r="VGZ77" s="16"/>
      <c r="VHA77" s="15"/>
      <c r="VHB77" s="16"/>
      <c r="VHC77" s="15"/>
      <c r="VHD77" s="16"/>
      <c r="VHE77" s="15"/>
      <c r="VHF77" s="16"/>
      <c r="VHG77" s="15"/>
      <c r="VHH77" s="16"/>
      <c r="VHI77" s="15"/>
      <c r="VHJ77" s="16"/>
      <c r="VHK77" s="15"/>
      <c r="VHL77" s="16"/>
      <c r="VHM77" s="15"/>
      <c r="VHN77" s="16"/>
      <c r="VHO77" s="15"/>
      <c r="VHP77" s="16"/>
      <c r="VHQ77" s="15"/>
      <c r="VHR77" s="16"/>
      <c r="VHS77" s="15"/>
      <c r="VHT77" s="16"/>
      <c r="VHU77" s="15"/>
      <c r="VHV77" s="16"/>
      <c r="VHW77" s="15"/>
      <c r="VHX77" s="16"/>
      <c r="VHY77" s="15"/>
      <c r="VHZ77" s="16"/>
      <c r="VIA77" s="15"/>
      <c r="VIB77" s="16"/>
      <c r="VIC77" s="15"/>
      <c r="VID77" s="16"/>
      <c r="VIE77" s="15"/>
      <c r="VIF77" s="16"/>
      <c r="VIG77" s="15"/>
      <c r="VIH77" s="16"/>
      <c r="VII77" s="15"/>
      <c r="VIJ77" s="16"/>
      <c r="VIK77" s="15"/>
      <c r="VIL77" s="16"/>
      <c r="VIM77" s="15"/>
      <c r="VIN77" s="16"/>
      <c r="VIO77" s="15"/>
      <c r="VIP77" s="16"/>
      <c r="VIQ77" s="15"/>
      <c r="VIR77" s="16"/>
      <c r="VIS77" s="15"/>
      <c r="VIT77" s="16"/>
      <c r="VIU77" s="15"/>
      <c r="VIV77" s="16"/>
      <c r="VIW77" s="15"/>
      <c r="VIX77" s="16"/>
      <c r="VIY77" s="15"/>
      <c r="VIZ77" s="16"/>
      <c r="VJA77" s="15"/>
      <c r="VJB77" s="16"/>
      <c r="VJC77" s="15"/>
      <c r="VJD77" s="16"/>
      <c r="VJE77" s="15"/>
      <c r="VJF77" s="16"/>
      <c r="VJG77" s="15"/>
      <c r="VJH77" s="16"/>
      <c r="VJI77" s="15"/>
      <c r="VJJ77" s="16"/>
      <c r="VJK77" s="15"/>
      <c r="VJL77" s="16"/>
      <c r="VJM77" s="15"/>
      <c r="VJN77" s="16"/>
      <c r="VJO77" s="15"/>
      <c r="VJP77" s="16"/>
      <c r="VJQ77" s="15"/>
      <c r="VJR77" s="16"/>
      <c r="VJS77" s="15"/>
      <c r="VJT77" s="16"/>
      <c r="VJU77" s="15"/>
      <c r="VJV77" s="16"/>
      <c r="VJW77" s="15"/>
      <c r="VJX77" s="16"/>
      <c r="VJY77" s="15"/>
      <c r="VJZ77" s="16"/>
      <c r="VKA77" s="15"/>
      <c r="VKB77" s="16"/>
      <c r="VKC77" s="15"/>
      <c r="VKD77" s="16"/>
      <c r="VKE77" s="15"/>
      <c r="VKF77" s="16"/>
      <c r="VKG77" s="15"/>
      <c r="VKH77" s="16"/>
      <c r="VKI77" s="15"/>
      <c r="VKJ77" s="16"/>
      <c r="VKK77" s="15"/>
      <c r="VKL77" s="16"/>
      <c r="VKM77" s="15"/>
      <c r="VKN77" s="16"/>
      <c r="VKO77" s="15"/>
      <c r="VKP77" s="16"/>
      <c r="VKQ77" s="15"/>
      <c r="VKR77" s="16"/>
      <c r="VKS77" s="15"/>
      <c r="VKT77" s="16"/>
      <c r="VKU77" s="15"/>
      <c r="VKV77" s="16"/>
      <c r="VKW77" s="15"/>
      <c r="VKX77" s="16"/>
      <c r="VKY77" s="15"/>
      <c r="VKZ77" s="16"/>
      <c r="VLA77" s="15"/>
      <c r="VLB77" s="16"/>
      <c r="VLC77" s="15"/>
      <c r="VLD77" s="16"/>
      <c r="VLE77" s="15"/>
      <c r="VLF77" s="16"/>
      <c r="VLG77" s="15"/>
      <c r="VLH77" s="16"/>
      <c r="VLI77" s="15"/>
      <c r="VLJ77" s="16"/>
      <c r="VLK77" s="15"/>
      <c r="VLL77" s="16"/>
      <c r="VLM77" s="15"/>
      <c r="VLN77" s="16"/>
      <c r="VLO77" s="15"/>
      <c r="VLP77" s="16"/>
      <c r="VLQ77" s="15"/>
      <c r="VLR77" s="16"/>
      <c r="VLS77" s="15"/>
      <c r="VLT77" s="16"/>
      <c r="VLU77" s="15"/>
      <c r="VLV77" s="16"/>
      <c r="VLW77" s="15"/>
      <c r="VLX77" s="16"/>
      <c r="VLY77" s="15"/>
      <c r="VLZ77" s="16"/>
      <c r="VMA77" s="15"/>
      <c r="VMB77" s="16"/>
      <c r="VMC77" s="15"/>
      <c r="VMD77" s="16"/>
      <c r="VME77" s="15"/>
      <c r="VMF77" s="16"/>
      <c r="VMG77" s="15"/>
      <c r="VMH77" s="16"/>
      <c r="VMI77" s="15"/>
      <c r="VMJ77" s="16"/>
      <c r="VMK77" s="15"/>
      <c r="VML77" s="16"/>
      <c r="VMM77" s="15"/>
      <c r="VMN77" s="16"/>
      <c r="VMO77" s="15"/>
      <c r="VMP77" s="16"/>
      <c r="VMQ77" s="15"/>
      <c r="VMR77" s="16"/>
      <c r="VMS77" s="15"/>
      <c r="VMT77" s="16"/>
      <c r="VMU77" s="15"/>
      <c r="VMV77" s="16"/>
      <c r="VMW77" s="15"/>
      <c r="VMX77" s="16"/>
      <c r="VMY77" s="15"/>
      <c r="VMZ77" s="16"/>
      <c r="VNA77" s="15"/>
      <c r="VNB77" s="16"/>
      <c r="VNC77" s="15"/>
      <c r="VND77" s="16"/>
      <c r="VNE77" s="15"/>
      <c r="VNF77" s="16"/>
      <c r="VNG77" s="15"/>
      <c r="VNH77" s="16"/>
      <c r="VNI77" s="15"/>
      <c r="VNJ77" s="16"/>
      <c r="VNK77" s="15"/>
      <c r="VNL77" s="16"/>
      <c r="VNM77" s="15"/>
      <c r="VNN77" s="16"/>
      <c r="VNO77" s="15"/>
      <c r="VNP77" s="16"/>
      <c r="VNQ77" s="15"/>
      <c r="VNR77" s="16"/>
      <c r="VNS77" s="15"/>
      <c r="VNT77" s="16"/>
      <c r="VNU77" s="15"/>
      <c r="VNV77" s="16"/>
      <c r="VNW77" s="15"/>
      <c r="VNX77" s="16"/>
      <c r="VNY77" s="15"/>
      <c r="VNZ77" s="16"/>
      <c r="VOA77" s="15"/>
      <c r="VOB77" s="16"/>
      <c r="VOC77" s="15"/>
      <c r="VOD77" s="16"/>
      <c r="VOE77" s="15"/>
      <c r="VOF77" s="16"/>
      <c r="VOG77" s="15"/>
      <c r="VOH77" s="16"/>
      <c r="VOI77" s="15"/>
      <c r="VOJ77" s="16"/>
      <c r="VOK77" s="15"/>
      <c r="VOL77" s="16"/>
      <c r="VOM77" s="15"/>
      <c r="VON77" s="16"/>
      <c r="VOO77" s="15"/>
      <c r="VOP77" s="16"/>
      <c r="VOQ77" s="15"/>
      <c r="VOR77" s="16"/>
      <c r="VOS77" s="15"/>
      <c r="VOT77" s="16"/>
      <c r="VOU77" s="15"/>
      <c r="VOV77" s="16"/>
      <c r="VOW77" s="15"/>
      <c r="VOX77" s="16"/>
      <c r="VOY77" s="15"/>
      <c r="VOZ77" s="16"/>
      <c r="VPA77" s="15"/>
      <c r="VPB77" s="16"/>
      <c r="VPC77" s="15"/>
      <c r="VPD77" s="16"/>
      <c r="VPE77" s="15"/>
      <c r="VPF77" s="16"/>
      <c r="VPG77" s="15"/>
      <c r="VPH77" s="16"/>
      <c r="VPI77" s="15"/>
      <c r="VPJ77" s="16"/>
      <c r="VPK77" s="15"/>
      <c r="VPL77" s="16"/>
      <c r="VPM77" s="15"/>
      <c r="VPN77" s="16"/>
      <c r="VPO77" s="15"/>
      <c r="VPP77" s="16"/>
      <c r="VPQ77" s="15"/>
      <c r="VPR77" s="16"/>
      <c r="VPS77" s="15"/>
      <c r="VPT77" s="16"/>
      <c r="VPU77" s="15"/>
      <c r="VPV77" s="16"/>
      <c r="VPW77" s="15"/>
      <c r="VPX77" s="16"/>
      <c r="VPY77" s="15"/>
      <c r="VPZ77" s="16"/>
      <c r="VQA77" s="15"/>
      <c r="VQB77" s="16"/>
      <c r="VQC77" s="15"/>
      <c r="VQD77" s="16"/>
      <c r="VQE77" s="15"/>
      <c r="VQF77" s="16"/>
      <c r="VQG77" s="15"/>
      <c r="VQH77" s="16"/>
      <c r="VQI77" s="15"/>
      <c r="VQJ77" s="16"/>
      <c r="VQK77" s="15"/>
      <c r="VQL77" s="16"/>
      <c r="VQM77" s="15"/>
      <c r="VQN77" s="16"/>
      <c r="VQO77" s="15"/>
      <c r="VQP77" s="16"/>
      <c r="VQQ77" s="15"/>
      <c r="VQR77" s="16"/>
      <c r="VQS77" s="15"/>
      <c r="VQT77" s="16"/>
      <c r="VQU77" s="15"/>
      <c r="VQV77" s="16"/>
      <c r="VQW77" s="15"/>
      <c r="VQX77" s="16"/>
      <c r="VQY77" s="15"/>
      <c r="VQZ77" s="16"/>
      <c r="VRA77" s="15"/>
      <c r="VRB77" s="16"/>
      <c r="VRC77" s="15"/>
      <c r="VRD77" s="16"/>
      <c r="VRE77" s="15"/>
      <c r="VRF77" s="16"/>
      <c r="VRG77" s="15"/>
      <c r="VRH77" s="16"/>
      <c r="VRI77" s="15"/>
      <c r="VRJ77" s="16"/>
      <c r="VRK77" s="15"/>
      <c r="VRL77" s="16"/>
      <c r="VRM77" s="15"/>
      <c r="VRN77" s="16"/>
      <c r="VRO77" s="15"/>
      <c r="VRP77" s="16"/>
      <c r="VRQ77" s="15"/>
      <c r="VRR77" s="16"/>
      <c r="VRS77" s="15"/>
      <c r="VRT77" s="16"/>
      <c r="VRU77" s="15"/>
      <c r="VRV77" s="16"/>
      <c r="VRW77" s="15"/>
      <c r="VRX77" s="16"/>
      <c r="VRY77" s="15"/>
      <c r="VRZ77" s="16"/>
      <c r="VSA77" s="15"/>
      <c r="VSB77" s="16"/>
      <c r="VSC77" s="15"/>
      <c r="VSD77" s="16"/>
      <c r="VSE77" s="15"/>
      <c r="VSF77" s="16"/>
      <c r="VSG77" s="15"/>
      <c r="VSH77" s="16"/>
      <c r="VSI77" s="15"/>
      <c r="VSJ77" s="16"/>
      <c r="VSK77" s="15"/>
      <c r="VSL77" s="16"/>
      <c r="VSM77" s="15"/>
      <c r="VSN77" s="16"/>
      <c r="VSO77" s="15"/>
      <c r="VSP77" s="16"/>
      <c r="VSQ77" s="15"/>
      <c r="VSR77" s="16"/>
      <c r="VSS77" s="15"/>
      <c r="VST77" s="16"/>
      <c r="VSU77" s="15"/>
      <c r="VSV77" s="16"/>
      <c r="VSW77" s="15"/>
      <c r="VSX77" s="16"/>
      <c r="VSY77" s="15"/>
      <c r="VSZ77" s="16"/>
      <c r="VTA77" s="15"/>
      <c r="VTB77" s="16"/>
      <c r="VTC77" s="15"/>
      <c r="VTD77" s="16"/>
      <c r="VTE77" s="15"/>
      <c r="VTF77" s="16"/>
      <c r="VTG77" s="15"/>
      <c r="VTH77" s="16"/>
      <c r="VTI77" s="15"/>
      <c r="VTJ77" s="16"/>
      <c r="VTK77" s="15"/>
      <c r="VTL77" s="16"/>
      <c r="VTM77" s="15"/>
      <c r="VTN77" s="16"/>
      <c r="VTO77" s="15"/>
      <c r="VTP77" s="16"/>
      <c r="VTQ77" s="15"/>
      <c r="VTR77" s="16"/>
      <c r="VTS77" s="15"/>
      <c r="VTT77" s="16"/>
      <c r="VTU77" s="15"/>
      <c r="VTV77" s="16"/>
      <c r="VTW77" s="15"/>
      <c r="VTX77" s="16"/>
      <c r="VTY77" s="15"/>
      <c r="VTZ77" s="16"/>
      <c r="VUA77" s="15"/>
      <c r="VUB77" s="16"/>
      <c r="VUC77" s="15"/>
      <c r="VUD77" s="16"/>
      <c r="VUE77" s="15"/>
      <c r="VUF77" s="16"/>
      <c r="VUG77" s="15"/>
      <c r="VUH77" s="16"/>
      <c r="VUI77" s="15"/>
      <c r="VUJ77" s="16"/>
      <c r="VUK77" s="15"/>
      <c r="VUL77" s="16"/>
      <c r="VUM77" s="15"/>
      <c r="VUN77" s="16"/>
      <c r="VUO77" s="15"/>
      <c r="VUP77" s="16"/>
      <c r="VUQ77" s="15"/>
      <c r="VUR77" s="16"/>
      <c r="VUS77" s="15"/>
      <c r="VUT77" s="16"/>
      <c r="VUU77" s="15"/>
      <c r="VUV77" s="16"/>
      <c r="VUW77" s="15"/>
      <c r="VUX77" s="16"/>
      <c r="VUY77" s="15"/>
      <c r="VUZ77" s="16"/>
      <c r="VVA77" s="15"/>
      <c r="VVB77" s="16"/>
      <c r="VVC77" s="15"/>
      <c r="VVD77" s="16"/>
      <c r="VVE77" s="15"/>
      <c r="VVF77" s="16"/>
      <c r="VVG77" s="15"/>
      <c r="VVH77" s="16"/>
      <c r="VVI77" s="15"/>
      <c r="VVJ77" s="16"/>
      <c r="VVK77" s="15"/>
      <c r="VVL77" s="16"/>
      <c r="VVM77" s="15"/>
      <c r="VVN77" s="16"/>
      <c r="VVO77" s="15"/>
      <c r="VVP77" s="16"/>
      <c r="VVQ77" s="15"/>
      <c r="VVR77" s="16"/>
      <c r="VVS77" s="15"/>
      <c r="VVT77" s="16"/>
      <c r="VVU77" s="15"/>
      <c r="VVV77" s="16"/>
      <c r="VVW77" s="15"/>
      <c r="VVX77" s="16"/>
      <c r="VVY77" s="15"/>
      <c r="VVZ77" s="16"/>
      <c r="VWA77" s="15"/>
      <c r="VWB77" s="16"/>
      <c r="VWC77" s="15"/>
      <c r="VWD77" s="16"/>
      <c r="VWE77" s="15"/>
      <c r="VWF77" s="16"/>
      <c r="VWG77" s="15"/>
      <c r="VWH77" s="16"/>
      <c r="VWI77" s="15"/>
      <c r="VWJ77" s="16"/>
      <c r="VWK77" s="15"/>
      <c r="VWL77" s="16"/>
      <c r="VWM77" s="15"/>
      <c r="VWN77" s="16"/>
      <c r="VWO77" s="15"/>
      <c r="VWP77" s="16"/>
      <c r="VWQ77" s="15"/>
      <c r="VWR77" s="16"/>
      <c r="VWS77" s="15"/>
      <c r="VWT77" s="16"/>
      <c r="VWU77" s="15"/>
      <c r="VWV77" s="16"/>
      <c r="VWW77" s="15"/>
      <c r="VWX77" s="16"/>
      <c r="VWY77" s="15"/>
      <c r="VWZ77" s="16"/>
      <c r="VXA77" s="15"/>
      <c r="VXB77" s="16"/>
      <c r="VXC77" s="15"/>
      <c r="VXD77" s="16"/>
      <c r="VXE77" s="15"/>
      <c r="VXF77" s="16"/>
      <c r="VXG77" s="15"/>
      <c r="VXH77" s="16"/>
      <c r="VXI77" s="15"/>
      <c r="VXJ77" s="16"/>
      <c r="VXK77" s="15"/>
      <c r="VXL77" s="16"/>
      <c r="VXM77" s="15"/>
      <c r="VXN77" s="16"/>
      <c r="VXO77" s="15"/>
      <c r="VXP77" s="16"/>
      <c r="VXQ77" s="15"/>
      <c r="VXR77" s="16"/>
      <c r="VXS77" s="15"/>
      <c r="VXT77" s="16"/>
      <c r="VXU77" s="15"/>
      <c r="VXV77" s="16"/>
      <c r="VXW77" s="15"/>
      <c r="VXX77" s="16"/>
      <c r="VXY77" s="15"/>
      <c r="VXZ77" s="16"/>
      <c r="VYA77" s="15"/>
      <c r="VYB77" s="16"/>
      <c r="VYC77" s="15"/>
      <c r="VYD77" s="16"/>
      <c r="VYE77" s="15"/>
      <c r="VYF77" s="16"/>
      <c r="VYG77" s="15"/>
      <c r="VYH77" s="16"/>
      <c r="VYI77" s="15"/>
      <c r="VYJ77" s="16"/>
      <c r="VYK77" s="15"/>
      <c r="VYL77" s="16"/>
      <c r="VYM77" s="15"/>
      <c r="VYN77" s="16"/>
      <c r="VYO77" s="15"/>
      <c r="VYP77" s="16"/>
      <c r="VYQ77" s="15"/>
      <c r="VYR77" s="16"/>
      <c r="VYS77" s="15"/>
      <c r="VYT77" s="16"/>
      <c r="VYU77" s="15"/>
      <c r="VYV77" s="16"/>
      <c r="VYW77" s="15"/>
      <c r="VYX77" s="16"/>
      <c r="VYY77" s="15"/>
      <c r="VYZ77" s="16"/>
      <c r="VZA77" s="15"/>
      <c r="VZB77" s="16"/>
      <c r="VZC77" s="15"/>
      <c r="VZD77" s="16"/>
      <c r="VZE77" s="15"/>
      <c r="VZF77" s="16"/>
      <c r="VZG77" s="15"/>
      <c r="VZH77" s="16"/>
      <c r="VZI77" s="15"/>
      <c r="VZJ77" s="16"/>
      <c r="VZK77" s="15"/>
      <c r="VZL77" s="16"/>
      <c r="VZM77" s="15"/>
      <c r="VZN77" s="16"/>
      <c r="VZO77" s="15"/>
      <c r="VZP77" s="16"/>
      <c r="VZQ77" s="15"/>
      <c r="VZR77" s="16"/>
      <c r="VZS77" s="15"/>
      <c r="VZT77" s="16"/>
      <c r="VZU77" s="15"/>
      <c r="VZV77" s="16"/>
      <c r="VZW77" s="15"/>
      <c r="VZX77" s="16"/>
      <c r="VZY77" s="15"/>
      <c r="VZZ77" s="16"/>
      <c r="WAA77" s="15"/>
      <c r="WAB77" s="16"/>
      <c r="WAC77" s="15"/>
      <c r="WAD77" s="16"/>
      <c r="WAE77" s="15"/>
      <c r="WAF77" s="16"/>
      <c r="WAG77" s="15"/>
      <c r="WAH77" s="16"/>
      <c r="WAI77" s="15"/>
      <c r="WAJ77" s="16"/>
      <c r="WAK77" s="15"/>
      <c r="WAL77" s="16"/>
      <c r="WAM77" s="15"/>
      <c r="WAN77" s="16"/>
      <c r="WAO77" s="15"/>
      <c r="WAP77" s="16"/>
      <c r="WAQ77" s="15"/>
      <c r="WAR77" s="16"/>
      <c r="WAS77" s="15"/>
      <c r="WAT77" s="16"/>
      <c r="WAU77" s="15"/>
      <c r="WAV77" s="16"/>
      <c r="WAW77" s="15"/>
      <c r="WAX77" s="16"/>
      <c r="WAY77" s="15"/>
      <c r="WAZ77" s="16"/>
      <c r="WBA77" s="15"/>
      <c r="WBB77" s="16"/>
      <c r="WBC77" s="15"/>
      <c r="WBD77" s="16"/>
      <c r="WBE77" s="15"/>
      <c r="WBF77" s="16"/>
      <c r="WBG77" s="15"/>
      <c r="WBH77" s="16"/>
      <c r="WBI77" s="15"/>
      <c r="WBJ77" s="16"/>
      <c r="WBK77" s="15"/>
      <c r="WBL77" s="16"/>
      <c r="WBM77" s="15"/>
      <c r="WBN77" s="16"/>
      <c r="WBO77" s="15"/>
      <c r="WBP77" s="16"/>
      <c r="WBQ77" s="15"/>
      <c r="WBR77" s="16"/>
      <c r="WBS77" s="15"/>
      <c r="WBT77" s="16"/>
      <c r="WBU77" s="15"/>
      <c r="WBV77" s="16"/>
      <c r="WBW77" s="15"/>
      <c r="WBX77" s="16"/>
      <c r="WBY77" s="15"/>
      <c r="WBZ77" s="16"/>
      <c r="WCA77" s="15"/>
      <c r="WCB77" s="16"/>
      <c r="WCC77" s="15"/>
      <c r="WCD77" s="16"/>
      <c r="WCE77" s="15"/>
      <c r="WCF77" s="16"/>
      <c r="WCG77" s="15"/>
      <c r="WCH77" s="16"/>
      <c r="WCI77" s="15"/>
      <c r="WCJ77" s="16"/>
      <c r="WCK77" s="15"/>
      <c r="WCL77" s="16"/>
      <c r="WCM77" s="15"/>
      <c r="WCN77" s="16"/>
      <c r="WCO77" s="15"/>
      <c r="WCP77" s="16"/>
      <c r="WCQ77" s="15"/>
      <c r="WCR77" s="16"/>
      <c r="WCS77" s="15"/>
      <c r="WCT77" s="16"/>
      <c r="WCU77" s="15"/>
      <c r="WCV77" s="16"/>
      <c r="WCW77" s="15"/>
      <c r="WCX77" s="16"/>
      <c r="WCY77" s="15"/>
      <c r="WCZ77" s="16"/>
      <c r="WDA77" s="15"/>
      <c r="WDB77" s="16"/>
      <c r="WDC77" s="15"/>
      <c r="WDD77" s="16"/>
      <c r="WDE77" s="15"/>
      <c r="WDF77" s="16"/>
      <c r="WDG77" s="15"/>
      <c r="WDH77" s="16"/>
      <c r="WDI77" s="15"/>
      <c r="WDJ77" s="16"/>
      <c r="WDK77" s="15"/>
      <c r="WDL77" s="16"/>
      <c r="WDM77" s="15"/>
      <c r="WDN77" s="16"/>
      <c r="WDO77" s="15"/>
      <c r="WDP77" s="16"/>
      <c r="WDQ77" s="15"/>
      <c r="WDR77" s="16"/>
      <c r="WDS77" s="15"/>
      <c r="WDT77" s="16"/>
      <c r="WDU77" s="15"/>
      <c r="WDV77" s="16"/>
      <c r="WDW77" s="15"/>
      <c r="WDX77" s="16"/>
      <c r="WDY77" s="15"/>
      <c r="WDZ77" s="16"/>
      <c r="WEA77" s="15"/>
      <c r="WEB77" s="16"/>
      <c r="WEC77" s="15"/>
      <c r="WED77" s="16"/>
      <c r="WEE77" s="15"/>
      <c r="WEF77" s="16"/>
      <c r="WEG77" s="15"/>
      <c r="WEH77" s="16"/>
      <c r="WEI77" s="15"/>
      <c r="WEJ77" s="16"/>
      <c r="WEK77" s="15"/>
      <c r="WEL77" s="16"/>
      <c r="WEM77" s="15"/>
      <c r="WEN77" s="16"/>
      <c r="WEO77" s="15"/>
      <c r="WEP77" s="16"/>
      <c r="WEQ77" s="15"/>
      <c r="WER77" s="16"/>
      <c r="WES77" s="15"/>
      <c r="WET77" s="16"/>
      <c r="WEU77" s="15"/>
      <c r="WEV77" s="16"/>
      <c r="WEW77" s="15"/>
      <c r="WEX77" s="16"/>
      <c r="WEY77" s="15"/>
      <c r="WEZ77" s="16"/>
      <c r="WFA77" s="15"/>
      <c r="WFB77" s="16"/>
      <c r="WFC77" s="15"/>
      <c r="WFD77" s="16"/>
      <c r="WFE77" s="15"/>
      <c r="WFF77" s="16"/>
      <c r="WFG77" s="15"/>
      <c r="WFH77" s="16"/>
      <c r="WFI77" s="15"/>
      <c r="WFJ77" s="16"/>
      <c r="WFK77" s="15"/>
      <c r="WFL77" s="16"/>
      <c r="WFM77" s="15"/>
      <c r="WFN77" s="16"/>
      <c r="WFO77" s="15"/>
      <c r="WFP77" s="16"/>
      <c r="WFQ77" s="15"/>
      <c r="WFR77" s="16"/>
      <c r="WFS77" s="15"/>
      <c r="WFT77" s="16"/>
      <c r="WFU77" s="15"/>
      <c r="WFV77" s="16"/>
      <c r="WFW77" s="15"/>
      <c r="WFX77" s="16"/>
      <c r="WFY77" s="15"/>
      <c r="WFZ77" s="16"/>
      <c r="WGA77" s="15"/>
      <c r="WGB77" s="16"/>
      <c r="WGC77" s="15"/>
      <c r="WGD77" s="16"/>
      <c r="WGE77" s="15"/>
      <c r="WGF77" s="16"/>
      <c r="WGG77" s="15"/>
      <c r="WGH77" s="16"/>
      <c r="WGI77" s="15"/>
      <c r="WGJ77" s="16"/>
      <c r="WGK77" s="15"/>
      <c r="WGL77" s="16"/>
      <c r="WGM77" s="15"/>
      <c r="WGN77" s="16"/>
      <c r="WGO77" s="15"/>
      <c r="WGP77" s="16"/>
      <c r="WGQ77" s="15"/>
      <c r="WGR77" s="16"/>
      <c r="WGS77" s="15"/>
      <c r="WGT77" s="16"/>
      <c r="WGU77" s="15"/>
      <c r="WGV77" s="16"/>
      <c r="WGW77" s="15"/>
      <c r="WGX77" s="16"/>
      <c r="WGY77" s="15"/>
      <c r="WGZ77" s="16"/>
      <c r="WHA77" s="15"/>
      <c r="WHB77" s="16"/>
      <c r="WHC77" s="15"/>
      <c r="WHD77" s="16"/>
      <c r="WHE77" s="15"/>
      <c r="WHF77" s="16"/>
      <c r="WHG77" s="15"/>
      <c r="WHH77" s="16"/>
      <c r="WHI77" s="15"/>
      <c r="WHJ77" s="16"/>
      <c r="WHK77" s="15"/>
      <c r="WHL77" s="16"/>
      <c r="WHM77" s="15"/>
      <c r="WHN77" s="16"/>
      <c r="WHO77" s="15"/>
      <c r="WHP77" s="16"/>
      <c r="WHQ77" s="15"/>
      <c r="WHR77" s="16"/>
      <c r="WHS77" s="15"/>
      <c r="WHT77" s="16"/>
      <c r="WHU77" s="15"/>
      <c r="WHV77" s="16"/>
      <c r="WHW77" s="15"/>
      <c r="WHX77" s="16"/>
      <c r="WHY77" s="15"/>
      <c r="WHZ77" s="16"/>
      <c r="WIA77" s="15"/>
      <c r="WIB77" s="16"/>
      <c r="WIC77" s="15"/>
      <c r="WID77" s="16"/>
      <c r="WIE77" s="15"/>
      <c r="WIF77" s="16"/>
      <c r="WIG77" s="15"/>
      <c r="WIH77" s="16"/>
      <c r="WII77" s="15"/>
      <c r="WIJ77" s="16"/>
      <c r="WIK77" s="15"/>
      <c r="WIL77" s="16"/>
      <c r="WIM77" s="15"/>
      <c r="WIN77" s="16"/>
      <c r="WIO77" s="15"/>
      <c r="WIP77" s="16"/>
      <c r="WIQ77" s="15"/>
      <c r="WIR77" s="16"/>
      <c r="WIS77" s="15"/>
      <c r="WIT77" s="16"/>
      <c r="WIU77" s="15"/>
      <c r="WIV77" s="16"/>
      <c r="WIW77" s="15"/>
      <c r="WIX77" s="16"/>
      <c r="WIY77" s="15"/>
      <c r="WIZ77" s="16"/>
      <c r="WJA77" s="15"/>
      <c r="WJB77" s="16"/>
      <c r="WJC77" s="15"/>
      <c r="WJD77" s="16"/>
      <c r="WJE77" s="15"/>
      <c r="WJF77" s="16"/>
      <c r="WJG77" s="15"/>
      <c r="WJH77" s="16"/>
      <c r="WJI77" s="15"/>
      <c r="WJJ77" s="16"/>
      <c r="WJK77" s="15"/>
      <c r="WJL77" s="16"/>
      <c r="WJM77" s="15"/>
      <c r="WJN77" s="16"/>
      <c r="WJO77" s="15"/>
      <c r="WJP77" s="16"/>
      <c r="WJQ77" s="15"/>
      <c r="WJR77" s="16"/>
      <c r="WJS77" s="15"/>
      <c r="WJT77" s="16"/>
      <c r="WJU77" s="15"/>
      <c r="WJV77" s="16"/>
      <c r="WJW77" s="15"/>
      <c r="WJX77" s="16"/>
      <c r="WJY77" s="15"/>
      <c r="WJZ77" s="16"/>
      <c r="WKA77" s="15"/>
      <c r="WKB77" s="16"/>
      <c r="WKC77" s="15"/>
      <c r="WKD77" s="16"/>
      <c r="WKE77" s="15"/>
      <c r="WKF77" s="16"/>
      <c r="WKG77" s="15"/>
      <c r="WKH77" s="16"/>
      <c r="WKI77" s="15"/>
      <c r="WKJ77" s="16"/>
      <c r="WKK77" s="15"/>
      <c r="WKL77" s="16"/>
      <c r="WKM77" s="15"/>
      <c r="WKN77" s="16"/>
      <c r="WKO77" s="15"/>
      <c r="WKP77" s="16"/>
      <c r="WKQ77" s="15"/>
      <c r="WKR77" s="16"/>
      <c r="WKS77" s="15"/>
      <c r="WKT77" s="16"/>
      <c r="WKU77" s="15"/>
      <c r="WKV77" s="16"/>
      <c r="WKW77" s="15"/>
      <c r="WKX77" s="16"/>
      <c r="WKY77" s="15"/>
      <c r="WKZ77" s="16"/>
      <c r="WLA77" s="15"/>
      <c r="WLB77" s="16"/>
      <c r="WLC77" s="15"/>
      <c r="WLD77" s="16"/>
      <c r="WLE77" s="15"/>
      <c r="WLF77" s="16"/>
      <c r="WLG77" s="15"/>
      <c r="WLH77" s="16"/>
      <c r="WLI77" s="15"/>
      <c r="WLJ77" s="16"/>
      <c r="WLK77" s="15"/>
      <c r="WLL77" s="16"/>
      <c r="WLM77" s="15"/>
      <c r="WLN77" s="16"/>
      <c r="WLO77" s="15"/>
      <c r="WLP77" s="16"/>
      <c r="WLQ77" s="15"/>
      <c r="WLR77" s="16"/>
      <c r="WLS77" s="15"/>
      <c r="WLT77" s="16"/>
      <c r="WLU77" s="15"/>
      <c r="WLV77" s="16"/>
      <c r="WLW77" s="15"/>
      <c r="WLX77" s="16"/>
      <c r="WLY77" s="15"/>
      <c r="WLZ77" s="16"/>
      <c r="WMA77" s="15"/>
      <c r="WMB77" s="16"/>
      <c r="WMC77" s="15"/>
      <c r="WMD77" s="16"/>
      <c r="WME77" s="15"/>
      <c r="WMF77" s="16"/>
      <c r="WMG77" s="15"/>
      <c r="WMH77" s="16"/>
      <c r="WMI77" s="15"/>
      <c r="WMJ77" s="16"/>
      <c r="WMK77" s="15"/>
      <c r="WML77" s="16"/>
      <c r="WMM77" s="15"/>
      <c r="WMN77" s="16"/>
      <c r="WMO77" s="15"/>
      <c r="WMP77" s="16"/>
      <c r="WMQ77" s="15"/>
      <c r="WMR77" s="16"/>
      <c r="WMS77" s="15"/>
      <c r="WMT77" s="16"/>
      <c r="WMU77" s="15"/>
      <c r="WMV77" s="16"/>
      <c r="WMW77" s="15"/>
      <c r="WMX77" s="16"/>
      <c r="WMY77" s="15"/>
      <c r="WMZ77" s="16"/>
      <c r="WNA77" s="15"/>
      <c r="WNB77" s="16"/>
      <c r="WNC77" s="15"/>
      <c r="WND77" s="16"/>
      <c r="WNE77" s="15"/>
      <c r="WNF77" s="16"/>
      <c r="WNG77" s="15"/>
      <c r="WNH77" s="16"/>
      <c r="WNI77" s="15"/>
      <c r="WNJ77" s="16"/>
      <c r="WNK77" s="15"/>
      <c r="WNL77" s="16"/>
      <c r="WNM77" s="15"/>
      <c r="WNN77" s="16"/>
      <c r="WNO77" s="15"/>
      <c r="WNP77" s="16"/>
      <c r="WNQ77" s="15"/>
      <c r="WNR77" s="16"/>
      <c r="WNS77" s="15"/>
      <c r="WNT77" s="16"/>
      <c r="WNU77" s="15"/>
      <c r="WNV77" s="16"/>
      <c r="WNW77" s="15"/>
      <c r="WNX77" s="16"/>
      <c r="WNY77" s="15"/>
      <c r="WNZ77" s="16"/>
      <c r="WOA77" s="15"/>
      <c r="WOB77" s="16"/>
      <c r="WOC77" s="15"/>
      <c r="WOD77" s="16"/>
      <c r="WOE77" s="15"/>
      <c r="WOF77" s="16"/>
      <c r="WOG77" s="15"/>
      <c r="WOH77" s="16"/>
      <c r="WOI77" s="15"/>
      <c r="WOJ77" s="16"/>
      <c r="WOK77" s="15"/>
      <c r="WOL77" s="16"/>
      <c r="WOM77" s="15"/>
      <c r="WON77" s="16"/>
      <c r="WOO77" s="15"/>
      <c r="WOP77" s="16"/>
      <c r="WOQ77" s="15"/>
      <c r="WOR77" s="16"/>
      <c r="WOS77" s="15"/>
      <c r="WOT77" s="16"/>
      <c r="WOU77" s="15"/>
      <c r="WOV77" s="16"/>
      <c r="WOW77" s="15"/>
      <c r="WOX77" s="16"/>
      <c r="WOY77" s="15"/>
      <c r="WOZ77" s="16"/>
      <c r="WPA77" s="15"/>
      <c r="WPB77" s="16"/>
      <c r="WPC77" s="15"/>
      <c r="WPD77" s="16"/>
      <c r="WPE77" s="15"/>
      <c r="WPF77" s="16"/>
      <c r="WPG77" s="15"/>
      <c r="WPH77" s="16"/>
      <c r="WPI77" s="15"/>
      <c r="WPJ77" s="16"/>
      <c r="WPK77" s="15"/>
      <c r="WPL77" s="16"/>
      <c r="WPM77" s="15"/>
      <c r="WPN77" s="16"/>
      <c r="WPO77" s="15"/>
      <c r="WPP77" s="16"/>
      <c r="WPQ77" s="15"/>
      <c r="WPR77" s="16"/>
      <c r="WPS77" s="15"/>
      <c r="WPT77" s="16"/>
      <c r="WPU77" s="15"/>
      <c r="WPV77" s="16"/>
      <c r="WPW77" s="15"/>
      <c r="WPX77" s="16"/>
      <c r="WPY77" s="15"/>
      <c r="WPZ77" s="16"/>
      <c r="WQA77" s="15"/>
      <c r="WQB77" s="16"/>
      <c r="WQC77" s="15"/>
      <c r="WQD77" s="16"/>
      <c r="WQE77" s="15"/>
      <c r="WQF77" s="16"/>
      <c r="WQG77" s="15"/>
      <c r="WQH77" s="16"/>
      <c r="WQI77" s="15"/>
      <c r="WQJ77" s="16"/>
      <c r="WQK77" s="15"/>
      <c r="WQL77" s="16"/>
      <c r="WQM77" s="15"/>
      <c r="WQN77" s="16"/>
      <c r="WQO77" s="15"/>
      <c r="WQP77" s="16"/>
      <c r="WQQ77" s="15"/>
      <c r="WQR77" s="16"/>
      <c r="WQS77" s="15"/>
      <c r="WQT77" s="16"/>
      <c r="WQU77" s="15"/>
      <c r="WQV77" s="16"/>
      <c r="WQW77" s="15"/>
      <c r="WQX77" s="16"/>
      <c r="WQY77" s="15"/>
      <c r="WQZ77" s="16"/>
      <c r="WRA77" s="15"/>
      <c r="WRB77" s="16"/>
      <c r="WRC77" s="15"/>
      <c r="WRD77" s="16"/>
      <c r="WRE77" s="15"/>
      <c r="WRF77" s="16"/>
      <c r="WRG77" s="15"/>
      <c r="WRH77" s="16"/>
      <c r="WRI77" s="15"/>
      <c r="WRJ77" s="16"/>
      <c r="WRK77" s="15"/>
      <c r="WRL77" s="16"/>
      <c r="WRM77" s="15"/>
      <c r="WRN77" s="16"/>
      <c r="WRO77" s="15"/>
      <c r="WRP77" s="16"/>
      <c r="WRQ77" s="15"/>
      <c r="WRR77" s="16"/>
      <c r="WRS77" s="15"/>
      <c r="WRT77" s="16"/>
      <c r="WRU77" s="15"/>
      <c r="WRV77" s="16"/>
      <c r="WRW77" s="15"/>
      <c r="WRX77" s="16"/>
      <c r="WRY77" s="15"/>
      <c r="WRZ77" s="16"/>
      <c r="WSA77" s="15"/>
      <c r="WSB77" s="16"/>
      <c r="WSC77" s="15"/>
      <c r="WSD77" s="16"/>
      <c r="WSE77" s="15"/>
      <c r="WSF77" s="16"/>
      <c r="WSG77" s="15"/>
      <c r="WSH77" s="16"/>
      <c r="WSI77" s="15"/>
      <c r="WSJ77" s="16"/>
      <c r="WSK77" s="15"/>
      <c r="WSL77" s="16"/>
      <c r="WSM77" s="15"/>
      <c r="WSN77" s="16"/>
      <c r="WSO77" s="15"/>
      <c r="WSP77" s="16"/>
      <c r="WSQ77" s="15"/>
      <c r="WSR77" s="16"/>
      <c r="WSS77" s="15"/>
      <c r="WST77" s="16"/>
      <c r="WSU77" s="15"/>
      <c r="WSV77" s="16"/>
      <c r="WSW77" s="15"/>
      <c r="WSX77" s="16"/>
      <c r="WSY77" s="15"/>
      <c r="WSZ77" s="16"/>
      <c r="WTA77" s="15"/>
      <c r="WTB77" s="16"/>
      <c r="WTC77" s="15"/>
      <c r="WTD77" s="16"/>
      <c r="WTE77" s="15"/>
      <c r="WTF77" s="16"/>
      <c r="WTG77" s="15"/>
      <c r="WTH77" s="16"/>
      <c r="WTI77" s="15"/>
      <c r="WTJ77" s="16"/>
      <c r="WTK77" s="15"/>
      <c r="WTL77" s="16"/>
      <c r="WTM77" s="15"/>
      <c r="WTN77" s="16"/>
      <c r="WTO77" s="15"/>
      <c r="WTP77" s="16"/>
      <c r="WTQ77" s="15"/>
      <c r="WTR77" s="16"/>
      <c r="WTS77" s="15"/>
      <c r="WTT77" s="16"/>
      <c r="WTU77" s="15"/>
      <c r="WTV77" s="16"/>
      <c r="WTW77" s="15"/>
      <c r="WTX77" s="16"/>
      <c r="WTY77" s="15"/>
      <c r="WTZ77" s="16"/>
      <c r="WUA77" s="15"/>
      <c r="WUB77" s="16"/>
      <c r="WUC77" s="15"/>
      <c r="WUD77" s="16"/>
      <c r="WUE77" s="15"/>
      <c r="WUF77" s="16"/>
      <c r="WUG77" s="15"/>
      <c r="WUH77" s="16"/>
      <c r="WUI77" s="15"/>
      <c r="WUJ77" s="16"/>
      <c r="WUK77" s="15"/>
      <c r="WUL77" s="16"/>
      <c r="WUM77" s="15"/>
      <c r="WUN77" s="16"/>
      <c r="WUO77" s="15"/>
      <c r="WUP77" s="16"/>
      <c r="WUQ77" s="15"/>
      <c r="WUR77" s="16"/>
      <c r="WUS77" s="15"/>
      <c r="WUT77" s="16"/>
      <c r="WUU77" s="15"/>
      <c r="WUV77" s="16"/>
      <c r="WUW77" s="15"/>
      <c r="WUX77" s="16"/>
      <c r="WUY77" s="15"/>
      <c r="WUZ77" s="16"/>
      <c r="WVA77" s="15"/>
      <c r="WVB77" s="16"/>
      <c r="WVC77" s="15"/>
      <c r="WVD77" s="16"/>
      <c r="WVE77" s="15"/>
      <c r="WVF77" s="16"/>
      <c r="WVG77" s="15"/>
      <c r="WVH77" s="16"/>
      <c r="WVI77" s="15"/>
      <c r="WVJ77" s="16"/>
      <c r="WVK77" s="15"/>
      <c r="WVL77" s="16"/>
      <c r="WVM77" s="15"/>
      <c r="WVN77" s="16"/>
      <c r="WVO77" s="15"/>
      <c r="WVP77" s="16"/>
      <c r="WVQ77" s="15"/>
      <c r="WVR77" s="16"/>
      <c r="WVS77" s="15"/>
      <c r="WVT77" s="16"/>
      <c r="WVU77" s="15"/>
      <c r="WVV77" s="16"/>
      <c r="WVW77" s="15"/>
      <c r="WVX77" s="16"/>
      <c r="WVY77" s="15"/>
      <c r="WVZ77" s="16"/>
      <c r="WWA77" s="15"/>
      <c r="WWB77" s="16"/>
      <c r="WWC77" s="15"/>
      <c r="WWD77" s="16"/>
      <c r="WWE77" s="15"/>
      <c r="WWF77" s="16"/>
      <c r="WWG77" s="15"/>
      <c r="WWH77" s="16"/>
      <c r="WWI77" s="15"/>
      <c r="WWJ77" s="16"/>
      <c r="WWK77" s="15"/>
      <c r="WWL77" s="16"/>
      <c r="WWM77" s="15"/>
      <c r="WWN77" s="16"/>
      <c r="WWO77" s="15"/>
      <c r="WWP77" s="16"/>
      <c r="WWQ77" s="15"/>
      <c r="WWR77" s="16"/>
      <c r="WWS77" s="15"/>
      <c r="WWT77" s="16"/>
      <c r="WWU77" s="15"/>
      <c r="WWV77" s="16"/>
      <c r="WWW77" s="15"/>
      <c r="WWX77" s="16"/>
      <c r="WWY77" s="15"/>
      <c r="WWZ77" s="16"/>
      <c r="WXA77" s="15"/>
      <c r="WXB77" s="16"/>
      <c r="WXC77" s="15"/>
      <c r="WXD77" s="16"/>
      <c r="WXE77" s="15"/>
      <c r="WXF77" s="16"/>
      <c r="WXG77" s="15"/>
      <c r="WXH77" s="16"/>
      <c r="WXI77" s="15"/>
      <c r="WXJ77" s="16"/>
      <c r="WXK77" s="15"/>
      <c r="WXL77" s="16"/>
      <c r="WXM77" s="15"/>
      <c r="WXN77" s="16"/>
      <c r="WXO77" s="15"/>
      <c r="WXP77" s="16"/>
      <c r="WXQ77" s="15"/>
      <c r="WXR77" s="16"/>
      <c r="WXS77" s="15"/>
      <c r="WXT77" s="16"/>
      <c r="WXU77" s="15"/>
      <c r="WXV77" s="16"/>
      <c r="WXW77" s="15"/>
      <c r="WXX77" s="16"/>
      <c r="WXY77" s="15"/>
      <c r="WXZ77" s="16"/>
      <c r="WYA77" s="15"/>
      <c r="WYB77" s="16"/>
      <c r="WYC77" s="15"/>
      <c r="WYD77" s="16"/>
      <c r="WYE77" s="15"/>
      <c r="WYF77" s="16"/>
      <c r="WYG77" s="15"/>
      <c r="WYH77" s="16"/>
      <c r="WYI77" s="15"/>
      <c r="WYJ77" s="16"/>
      <c r="WYK77" s="15"/>
      <c r="WYL77" s="16"/>
      <c r="WYM77" s="15"/>
      <c r="WYN77" s="16"/>
      <c r="WYO77" s="15"/>
      <c r="WYP77" s="16"/>
      <c r="WYQ77" s="15"/>
      <c r="WYR77" s="16"/>
      <c r="WYS77" s="15"/>
      <c r="WYT77" s="16"/>
      <c r="WYU77" s="15"/>
      <c r="WYV77" s="16"/>
      <c r="WYW77" s="15"/>
      <c r="WYX77" s="16"/>
      <c r="WYY77" s="15"/>
      <c r="WYZ77" s="16"/>
      <c r="WZA77" s="15"/>
      <c r="WZB77" s="16"/>
      <c r="WZC77" s="15"/>
      <c r="WZD77" s="16"/>
      <c r="WZE77" s="15"/>
      <c r="WZF77" s="16"/>
      <c r="WZG77" s="15"/>
      <c r="WZH77" s="16"/>
      <c r="WZI77" s="15"/>
      <c r="WZJ77" s="16"/>
      <c r="WZK77" s="15"/>
      <c r="WZL77" s="16"/>
      <c r="WZM77" s="15"/>
      <c r="WZN77" s="16"/>
      <c r="WZO77" s="15"/>
      <c r="WZP77" s="16"/>
      <c r="WZQ77" s="15"/>
      <c r="WZR77" s="16"/>
      <c r="WZS77" s="15"/>
      <c r="WZT77" s="16"/>
      <c r="WZU77" s="15"/>
      <c r="WZV77" s="16"/>
      <c r="WZW77" s="15"/>
      <c r="WZX77" s="16"/>
      <c r="WZY77" s="15"/>
      <c r="WZZ77" s="16"/>
      <c r="XAA77" s="15"/>
      <c r="XAB77" s="16"/>
      <c r="XAC77" s="15"/>
      <c r="XAD77" s="16"/>
      <c r="XAE77" s="15"/>
      <c r="XAF77" s="16"/>
      <c r="XAG77" s="15"/>
      <c r="XAH77" s="16"/>
      <c r="XAI77" s="15"/>
      <c r="XAJ77" s="16"/>
      <c r="XAK77" s="15"/>
      <c r="XAL77" s="16"/>
      <c r="XAM77" s="15"/>
      <c r="XAN77" s="16"/>
      <c r="XAO77" s="15"/>
      <c r="XAP77" s="16"/>
      <c r="XAQ77" s="15"/>
      <c r="XAR77" s="16"/>
      <c r="XAS77" s="15"/>
      <c r="XAT77" s="16"/>
      <c r="XAU77" s="15"/>
      <c r="XAV77" s="16"/>
      <c r="XAW77" s="15"/>
      <c r="XAX77" s="16"/>
      <c r="XAY77" s="15"/>
      <c r="XAZ77" s="16"/>
      <c r="XBA77" s="15"/>
      <c r="XBB77" s="16"/>
      <c r="XBC77" s="15"/>
      <c r="XBD77" s="16"/>
      <c r="XBE77" s="15"/>
      <c r="XBF77" s="16"/>
      <c r="XBG77" s="15"/>
      <c r="XBH77" s="16"/>
      <c r="XBI77" s="15"/>
      <c r="XBJ77" s="16"/>
      <c r="XBK77" s="15"/>
      <c r="XBL77" s="16"/>
      <c r="XBM77" s="15"/>
      <c r="XBN77" s="16"/>
      <c r="XBO77" s="15"/>
      <c r="XBP77" s="16"/>
      <c r="XBQ77" s="15"/>
      <c r="XBR77" s="16"/>
      <c r="XBS77" s="15"/>
      <c r="XBT77" s="16"/>
      <c r="XBU77" s="15"/>
      <c r="XBV77" s="16"/>
      <c r="XBW77" s="15"/>
      <c r="XBX77" s="16"/>
      <c r="XBY77" s="15"/>
      <c r="XBZ77" s="16"/>
      <c r="XCA77" s="15"/>
      <c r="XCB77" s="16"/>
      <c r="XCC77" s="15"/>
      <c r="XCD77" s="16"/>
      <c r="XCE77" s="15"/>
      <c r="XCF77" s="16"/>
      <c r="XCG77" s="15"/>
      <c r="XCH77" s="16"/>
      <c r="XCI77" s="15"/>
      <c r="XCJ77" s="16"/>
      <c r="XCK77" s="15"/>
      <c r="XCL77" s="16"/>
      <c r="XCM77" s="15"/>
      <c r="XCN77" s="16"/>
      <c r="XCO77" s="15"/>
      <c r="XCP77" s="16"/>
      <c r="XCQ77" s="15"/>
      <c r="XCR77" s="16"/>
      <c r="XCS77" s="15"/>
      <c r="XCT77" s="16"/>
      <c r="XCU77" s="15"/>
      <c r="XCV77" s="16"/>
      <c r="XCW77" s="15"/>
      <c r="XCX77" s="16"/>
      <c r="XCY77" s="15"/>
      <c r="XCZ77" s="16"/>
      <c r="XDA77" s="15"/>
      <c r="XDB77" s="16"/>
      <c r="XDC77" s="15"/>
      <c r="XDD77" s="16"/>
      <c r="XDE77" s="15"/>
      <c r="XDF77" s="16"/>
      <c r="XDG77" s="15"/>
      <c r="XDH77" s="16"/>
      <c r="XDI77" s="15"/>
      <c r="XDJ77" s="16"/>
      <c r="XDK77" s="15"/>
      <c r="XDL77" s="16"/>
      <c r="XDM77" s="15"/>
      <c r="XDN77" s="16"/>
      <c r="XDO77" s="15"/>
      <c r="XDP77" s="16"/>
      <c r="XDQ77" s="15"/>
      <c r="XDR77" s="16"/>
      <c r="XDS77" s="15"/>
      <c r="XDT77" s="16"/>
      <c r="XDU77" s="15"/>
      <c r="XDV77" s="16"/>
      <c r="XDW77" s="15"/>
      <c r="XDX77" s="16"/>
      <c r="XDY77" s="15"/>
      <c r="XDZ77" s="16"/>
      <c r="XEA77" s="15"/>
      <c r="XEB77" s="16"/>
      <c r="XEC77" s="15"/>
      <c r="XED77" s="16"/>
      <c r="XEE77" s="15"/>
      <c r="XEF77" s="16"/>
      <c r="XEG77" s="15"/>
      <c r="XEH77" s="16"/>
      <c r="XEI77" s="15"/>
      <c r="XEJ77" s="16"/>
      <c r="XEK77" s="15"/>
      <c r="XEL77" s="16"/>
      <c r="XEM77" s="15"/>
      <c r="XEN77" s="16"/>
      <c r="XEO77" s="15"/>
      <c r="XEP77" s="16"/>
      <c r="XEQ77" s="15"/>
      <c r="XER77" s="16"/>
      <c r="XES77" s="15"/>
      <c r="XET77" s="16"/>
      <c r="XEU77" s="15"/>
      <c r="XEV77" s="16"/>
      <c r="XEW77" s="15"/>
      <c r="XEX77" s="16"/>
      <c r="XEY77" s="15"/>
      <c r="XEZ77" s="16"/>
      <c r="XFA77" s="15"/>
      <c r="XFB77" s="16"/>
      <c r="XFC77" s="15"/>
      <c r="XFD77" s="16"/>
    </row>
    <row r="78" spans="1:16384" x14ac:dyDescent="0.2">
      <c r="A78" s="6" t="s">
        <v>1</v>
      </c>
      <c r="B78" s="6" t="s">
        <v>2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  <c r="WWY78" s="13"/>
      <c r="WWZ78" s="13"/>
      <c r="WXA78" s="13"/>
      <c r="WXB78" s="13"/>
      <c r="WXC78" s="13"/>
      <c r="WXD78" s="13"/>
      <c r="WXE78" s="13"/>
      <c r="WXF78" s="13"/>
      <c r="WXG78" s="13"/>
      <c r="WXH78" s="13"/>
      <c r="WXI78" s="13"/>
      <c r="WXJ78" s="13"/>
      <c r="WXK78" s="13"/>
      <c r="WXL78" s="13"/>
      <c r="WXM78" s="13"/>
      <c r="WXN78" s="13"/>
      <c r="WXO78" s="13"/>
      <c r="WXP78" s="13"/>
      <c r="WXQ78" s="13"/>
      <c r="WXR78" s="13"/>
      <c r="WXS78" s="13"/>
      <c r="WXT78" s="13"/>
      <c r="WXU78" s="13"/>
      <c r="WXV78" s="13"/>
      <c r="WXW78" s="13"/>
      <c r="WXX78" s="13"/>
      <c r="WXY78" s="13"/>
      <c r="WXZ78" s="13"/>
      <c r="WYA78" s="13"/>
      <c r="WYB78" s="13"/>
      <c r="WYC78" s="13"/>
      <c r="WYD78" s="13"/>
      <c r="WYE78" s="13"/>
      <c r="WYF78" s="13"/>
      <c r="WYG78" s="13"/>
      <c r="WYH78" s="13"/>
      <c r="WYI78" s="13"/>
      <c r="WYJ78" s="13"/>
      <c r="WYK78" s="13"/>
      <c r="WYL78" s="13"/>
      <c r="WYM78" s="13"/>
      <c r="WYN78" s="13"/>
      <c r="WYO78" s="13"/>
      <c r="WYP78" s="13"/>
      <c r="WYQ78" s="13"/>
      <c r="WYR78" s="13"/>
      <c r="WYS78" s="13"/>
      <c r="WYT78" s="13"/>
      <c r="WYU78" s="13"/>
      <c r="WYV78" s="13"/>
      <c r="WYW78" s="13"/>
      <c r="WYX78" s="13"/>
      <c r="WYY78" s="13"/>
      <c r="WYZ78" s="13"/>
      <c r="WZA78" s="13"/>
      <c r="WZB78" s="13"/>
      <c r="WZC78" s="13"/>
      <c r="WZD78" s="13"/>
      <c r="WZE78" s="13"/>
      <c r="WZF78" s="13"/>
      <c r="WZG78" s="13"/>
      <c r="WZH78" s="13"/>
      <c r="WZI78" s="13"/>
      <c r="WZJ78" s="13"/>
      <c r="WZK78" s="13"/>
      <c r="WZL78" s="13"/>
      <c r="WZM78" s="13"/>
      <c r="WZN78" s="13"/>
      <c r="WZO78" s="13"/>
      <c r="WZP78" s="13"/>
      <c r="WZQ78" s="13"/>
      <c r="WZR78" s="13"/>
      <c r="WZS78" s="13"/>
      <c r="WZT78" s="13"/>
      <c r="WZU78" s="13"/>
      <c r="WZV78" s="13"/>
      <c r="WZW78" s="13"/>
      <c r="WZX78" s="13"/>
      <c r="WZY78" s="13"/>
      <c r="WZZ78" s="13"/>
      <c r="XAA78" s="13"/>
      <c r="XAB78" s="13"/>
      <c r="XAC78" s="13"/>
      <c r="XAD78" s="13"/>
      <c r="XAE78" s="13"/>
      <c r="XAF78" s="13"/>
      <c r="XAG78" s="13"/>
      <c r="XAH78" s="13"/>
      <c r="XAI78" s="13"/>
      <c r="XAJ78" s="13"/>
      <c r="XAK78" s="13"/>
      <c r="XAL78" s="13"/>
      <c r="XAM78" s="13"/>
      <c r="XAN78" s="13"/>
      <c r="XAO78" s="13"/>
      <c r="XAP78" s="13"/>
      <c r="XAQ78" s="13"/>
      <c r="XAR78" s="13"/>
      <c r="XAS78" s="13"/>
      <c r="XAT78" s="13"/>
      <c r="XAU78" s="13"/>
      <c r="XAV78" s="13"/>
      <c r="XAW78" s="13"/>
      <c r="XAX78" s="13"/>
      <c r="XAY78" s="13"/>
      <c r="XAZ78" s="13"/>
      <c r="XBA78" s="13"/>
      <c r="XBB78" s="13"/>
      <c r="XBC78" s="13"/>
      <c r="XBD78" s="13"/>
      <c r="XBE78" s="13"/>
      <c r="XBF78" s="13"/>
      <c r="XBG78" s="13"/>
      <c r="XBH78" s="13"/>
      <c r="XBI78" s="13"/>
      <c r="XBJ78" s="13"/>
      <c r="XBK78" s="13"/>
      <c r="XBL78" s="13"/>
      <c r="XBM78" s="13"/>
      <c r="XBN78" s="13"/>
      <c r="XBO78" s="13"/>
      <c r="XBP78" s="13"/>
      <c r="XBQ78" s="13"/>
      <c r="XBR78" s="13"/>
      <c r="XBS78" s="13"/>
      <c r="XBT78" s="13"/>
      <c r="XBU78" s="13"/>
      <c r="XBV78" s="13"/>
      <c r="XBW78" s="13"/>
      <c r="XBX78" s="13"/>
      <c r="XBY78" s="13"/>
      <c r="XBZ78" s="13"/>
      <c r="XCA78" s="13"/>
      <c r="XCB78" s="13"/>
      <c r="XCC78" s="13"/>
      <c r="XCD78" s="13"/>
      <c r="XCE78" s="13"/>
      <c r="XCF78" s="13"/>
      <c r="XCG78" s="13"/>
      <c r="XCH78" s="13"/>
      <c r="XCI78" s="13"/>
      <c r="XCJ78" s="13"/>
      <c r="XCK78" s="13"/>
      <c r="XCL78" s="13"/>
      <c r="XCM78" s="13"/>
      <c r="XCN78" s="13"/>
      <c r="XCO78" s="13"/>
      <c r="XCP78" s="13"/>
      <c r="XCQ78" s="13"/>
      <c r="XCR78" s="13"/>
      <c r="XCS78" s="13"/>
      <c r="XCT78" s="13"/>
      <c r="XCU78" s="13"/>
      <c r="XCV78" s="13"/>
      <c r="XCW78" s="13"/>
      <c r="XCX78" s="13"/>
      <c r="XCY78" s="13"/>
      <c r="XCZ78" s="13"/>
      <c r="XDA78" s="13"/>
      <c r="XDB78" s="13"/>
      <c r="XDC78" s="13"/>
      <c r="XDD78" s="13"/>
      <c r="XDE78" s="13"/>
      <c r="XDF78" s="13"/>
      <c r="XDG78" s="13"/>
      <c r="XDH78" s="13"/>
      <c r="XDI78" s="13"/>
      <c r="XDJ78" s="13"/>
      <c r="XDK78" s="13"/>
      <c r="XDL78" s="13"/>
      <c r="XDM78" s="13"/>
      <c r="XDN78" s="13"/>
      <c r="XDO78" s="13"/>
      <c r="XDP78" s="13"/>
      <c r="XDQ78" s="13"/>
      <c r="XDR78" s="13"/>
      <c r="XDS78" s="13"/>
      <c r="XDT78" s="13"/>
      <c r="XDU78" s="13"/>
      <c r="XDV78" s="13"/>
      <c r="XDW78" s="13"/>
      <c r="XDX78" s="13"/>
      <c r="XDY78" s="13"/>
      <c r="XDZ78" s="13"/>
      <c r="XEA78" s="13"/>
      <c r="XEB78" s="13"/>
      <c r="XEC78" s="13"/>
      <c r="XED78" s="13"/>
      <c r="XEE78" s="13"/>
      <c r="XEF78" s="13"/>
      <c r="XEG78" s="13"/>
      <c r="XEH78" s="13"/>
      <c r="XEI78" s="13"/>
      <c r="XEJ78" s="13"/>
      <c r="XEK78" s="13"/>
      <c r="XEL78" s="13"/>
      <c r="XEM78" s="13"/>
      <c r="XEN78" s="13"/>
      <c r="XEO78" s="13"/>
      <c r="XEP78" s="13"/>
      <c r="XEQ78" s="13"/>
      <c r="XER78" s="13"/>
      <c r="XES78" s="13"/>
      <c r="XET78" s="13"/>
      <c r="XEU78" s="13"/>
      <c r="XEV78" s="13"/>
      <c r="XEW78" s="13"/>
      <c r="XEX78" s="13"/>
      <c r="XEY78" s="13"/>
      <c r="XEZ78" s="13"/>
      <c r="XFA78" s="13"/>
      <c r="XFB78" s="13"/>
      <c r="XFC78" s="13"/>
      <c r="XFD78" s="13"/>
    </row>
    <row r="79" spans="1:16384" x14ac:dyDescent="0.2">
      <c r="A79" t="s">
        <v>60</v>
      </c>
      <c r="B79" s="4">
        <v>22.25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  <c r="WWY79" s="13"/>
      <c r="WWZ79" s="13"/>
      <c r="WXA79" s="13"/>
      <c r="WXB79" s="13"/>
      <c r="WXC79" s="13"/>
      <c r="WXD79" s="13"/>
      <c r="WXE79" s="13"/>
      <c r="WXF79" s="13"/>
      <c r="WXG79" s="13"/>
      <c r="WXH79" s="13"/>
      <c r="WXI79" s="13"/>
      <c r="WXJ79" s="13"/>
      <c r="WXK79" s="13"/>
      <c r="WXL79" s="13"/>
      <c r="WXM79" s="13"/>
      <c r="WXN79" s="13"/>
      <c r="WXO79" s="13"/>
      <c r="WXP79" s="13"/>
      <c r="WXQ79" s="13"/>
      <c r="WXR79" s="13"/>
      <c r="WXS79" s="13"/>
      <c r="WXT79" s="13"/>
      <c r="WXU79" s="13"/>
      <c r="WXV79" s="13"/>
      <c r="WXW79" s="13"/>
      <c r="WXX79" s="13"/>
      <c r="WXY79" s="13"/>
      <c r="WXZ79" s="13"/>
      <c r="WYA79" s="13"/>
      <c r="WYB79" s="13"/>
      <c r="WYC79" s="13"/>
      <c r="WYD79" s="13"/>
      <c r="WYE79" s="13"/>
      <c r="WYF79" s="13"/>
      <c r="WYG79" s="13"/>
      <c r="WYH79" s="13"/>
      <c r="WYI79" s="13"/>
      <c r="WYJ79" s="13"/>
      <c r="WYK79" s="13"/>
      <c r="WYL79" s="13"/>
      <c r="WYM79" s="13"/>
      <c r="WYN79" s="13"/>
      <c r="WYO79" s="13"/>
      <c r="WYP79" s="13"/>
      <c r="WYQ79" s="13"/>
      <c r="WYR79" s="13"/>
      <c r="WYS79" s="13"/>
      <c r="WYT79" s="13"/>
      <c r="WYU79" s="13"/>
      <c r="WYV79" s="13"/>
      <c r="WYW79" s="13"/>
      <c r="WYX79" s="13"/>
      <c r="WYY79" s="13"/>
      <c r="WYZ79" s="13"/>
      <c r="WZA79" s="13"/>
      <c r="WZB79" s="13"/>
      <c r="WZC79" s="13"/>
      <c r="WZD79" s="13"/>
      <c r="WZE79" s="13"/>
      <c r="WZF79" s="13"/>
      <c r="WZG79" s="13"/>
      <c r="WZH79" s="13"/>
      <c r="WZI79" s="13"/>
      <c r="WZJ79" s="13"/>
      <c r="WZK79" s="13"/>
      <c r="WZL79" s="13"/>
      <c r="WZM79" s="13"/>
      <c r="WZN79" s="13"/>
      <c r="WZO79" s="13"/>
      <c r="WZP79" s="13"/>
      <c r="WZQ79" s="13"/>
      <c r="WZR79" s="13"/>
      <c r="WZS79" s="13"/>
      <c r="WZT79" s="13"/>
      <c r="WZU79" s="13"/>
      <c r="WZV79" s="13"/>
      <c r="WZW79" s="13"/>
      <c r="WZX79" s="13"/>
      <c r="WZY79" s="13"/>
      <c r="WZZ79" s="13"/>
      <c r="XAA79" s="13"/>
      <c r="XAB79" s="13"/>
      <c r="XAC79" s="13"/>
      <c r="XAD79" s="13"/>
      <c r="XAE79" s="13"/>
      <c r="XAF79" s="13"/>
      <c r="XAG79" s="13"/>
      <c r="XAH79" s="13"/>
      <c r="XAI79" s="13"/>
      <c r="XAJ79" s="13"/>
      <c r="XAK79" s="13"/>
      <c r="XAL79" s="13"/>
      <c r="XAM79" s="13"/>
      <c r="XAN79" s="13"/>
      <c r="XAO79" s="13"/>
      <c r="XAP79" s="13"/>
      <c r="XAQ79" s="13"/>
      <c r="XAR79" s="13"/>
      <c r="XAS79" s="13"/>
      <c r="XAT79" s="13"/>
      <c r="XAU79" s="13"/>
      <c r="XAV79" s="13"/>
      <c r="XAW79" s="13"/>
      <c r="XAX79" s="13"/>
      <c r="XAY79" s="13"/>
      <c r="XAZ79" s="13"/>
      <c r="XBA79" s="13"/>
      <c r="XBB79" s="13"/>
      <c r="XBC79" s="13"/>
      <c r="XBD79" s="13"/>
      <c r="XBE79" s="13"/>
      <c r="XBF79" s="13"/>
      <c r="XBG79" s="13"/>
      <c r="XBH79" s="13"/>
      <c r="XBI79" s="13"/>
      <c r="XBJ79" s="13"/>
      <c r="XBK79" s="13"/>
      <c r="XBL79" s="13"/>
      <c r="XBM79" s="13"/>
      <c r="XBN79" s="13"/>
      <c r="XBO79" s="13"/>
      <c r="XBP79" s="13"/>
      <c r="XBQ79" s="13"/>
      <c r="XBR79" s="13"/>
      <c r="XBS79" s="13"/>
      <c r="XBT79" s="13"/>
      <c r="XBU79" s="13"/>
      <c r="XBV79" s="13"/>
      <c r="XBW79" s="13"/>
      <c r="XBX79" s="13"/>
      <c r="XBY79" s="13"/>
      <c r="XBZ79" s="13"/>
      <c r="XCA79" s="13"/>
      <c r="XCB79" s="13"/>
      <c r="XCC79" s="13"/>
      <c r="XCD79" s="13"/>
      <c r="XCE79" s="13"/>
      <c r="XCF79" s="13"/>
      <c r="XCG79" s="13"/>
      <c r="XCH79" s="13"/>
      <c r="XCI79" s="13"/>
      <c r="XCJ79" s="13"/>
      <c r="XCK79" s="13"/>
      <c r="XCL79" s="13"/>
      <c r="XCM79" s="13"/>
      <c r="XCN79" s="13"/>
      <c r="XCO79" s="13"/>
      <c r="XCP79" s="13"/>
      <c r="XCQ79" s="13"/>
      <c r="XCR79" s="13"/>
      <c r="XCS79" s="13"/>
      <c r="XCT79" s="13"/>
      <c r="XCU79" s="13"/>
      <c r="XCV79" s="13"/>
      <c r="XCW79" s="13"/>
      <c r="XCX79" s="13"/>
      <c r="XCY79" s="13"/>
      <c r="XCZ79" s="13"/>
      <c r="XDA79" s="13"/>
      <c r="XDB79" s="13"/>
      <c r="XDC79" s="13"/>
      <c r="XDD79" s="13"/>
      <c r="XDE79" s="13"/>
      <c r="XDF79" s="13"/>
      <c r="XDG79" s="13"/>
      <c r="XDH79" s="13"/>
      <c r="XDI79" s="13"/>
      <c r="XDJ79" s="13"/>
      <c r="XDK79" s="13"/>
      <c r="XDL79" s="13"/>
      <c r="XDM79" s="13"/>
      <c r="XDN79" s="13"/>
      <c r="XDO79" s="13"/>
      <c r="XDP79" s="13"/>
      <c r="XDQ79" s="13"/>
      <c r="XDR79" s="13"/>
      <c r="XDS79" s="13"/>
      <c r="XDT79" s="13"/>
      <c r="XDU79" s="13"/>
      <c r="XDV79" s="13"/>
      <c r="XDW79" s="13"/>
      <c r="XDX79" s="13"/>
      <c r="XDY79" s="13"/>
      <c r="XDZ79" s="13"/>
      <c r="XEA79" s="13"/>
      <c r="XEB79" s="13"/>
      <c r="XEC79" s="13"/>
      <c r="XED79" s="13"/>
      <c r="XEE79" s="13"/>
      <c r="XEF79" s="13"/>
      <c r="XEG79" s="13"/>
      <c r="XEH79" s="13"/>
      <c r="XEI79" s="13"/>
      <c r="XEJ79" s="13"/>
      <c r="XEK79" s="13"/>
      <c r="XEL79" s="13"/>
      <c r="XEM79" s="13"/>
      <c r="XEN79" s="13"/>
      <c r="XEO79" s="13"/>
      <c r="XEP79" s="13"/>
      <c r="XEQ79" s="13"/>
      <c r="XER79" s="13"/>
      <c r="XES79" s="13"/>
      <c r="XET79" s="13"/>
      <c r="XEU79" s="13"/>
      <c r="XEV79" s="13"/>
      <c r="XEW79" s="13"/>
      <c r="XEX79" s="13"/>
      <c r="XEY79" s="13"/>
      <c r="XEZ79" s="13"/>
      <c r="XFA79" s="13"/>
      <c r="XFB79" s="13"/>
      <c r="XFC79" s="13"/>
      <c r="XFD79" s="13"/>
    </row>
    <row r="80" spans="1:16384" x14ac:dyDescent="0.2">
      <c r="A80" t="s">
        <v>59</v>
      </c>
      <c r="B80" s="4">
        <v>12.26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t="s">
        <v>82</v>
      </c>
      <c r="B81" s="4">
        <v>7.99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t="s">
        <v>65</v>
      </c>
      <c r="B82" s="4">
        <v>7.99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t="s">
        <v>58</v>
      </c>
      <c r="B83" s="4">
        <v>16.84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t="s">
        <v>51</v>
      </c>
      <c r="B84" s="4">
        <v>4.4400000000000004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t="s">
        <v>50</v>
      </c>
      <c r="B85" s="4">
        <v>9.83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t="s">
        <v>49</v>
      </c>
      <c r="B86" s="4">
        <v>6.73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t="s">
        <v>48</v>
      </c>
      <c r="B87" s="4">
        <v>18.5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t="s">
        <v>64</v>
      </c>
      <c r="B88" s="4">
        <v>7.99</v>
      </c>
      <c r="C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t="s">
        <v>47</v>
      </c>
      <c r="B89" s="4">
        <v>15.42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t="s">
        <v>54</v>
      </c>
      <c r="B90" s="4">
        <v>25.09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t="s">
        <v>56</v>
      </c>
      <c r="B91" s="4">
        <v>7.74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t="s">
        <v>57</v>
      </c>
      <c r="B92" s="4">
        <v>5.5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t="s">
        <v>19</v>
      </c>
      <c r="B93" s="4">
        <v>2.2799999999999998</v>
      </c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6384" x14ac:dyDescent="0.2">
      <c r="A94" t="s">
        <v>81</v>
      </c>
      <c r="B94" s="4">
        <v>18.16</v>
      </c>
      <c r="C94" s="12"/>
      <c r="D94" s="12" t="s">
        <v>63</v>
      </c>
      <c r="E94" s="13"/>
      <c r="F94" s="13"/>
      <c r="G94" s="12"/>
      <c r="H94" s="12"/>
      <c r="I94" s="12"/>
      <c r="J94" s="12"/>
      <c r="K94" s="12"/>
      <c r="L94" s="12"/>
    </row>
    <row r="95" spans="1:16384" x14ac:dyDescent="0.2">
      <c r="A95" t="s">
        <v>57</v>
      </c>
      <c r="B95" s="4">
        <v>5.54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t="s">
        <v>86</v>
      </c>
      <c r="B96" s="4">
        <v>1.96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57</v>
      </c>
      <c r="B97" s="4">
        <v>2.2400000000000002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B98" s="4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ht="21" x14ac:dyDescent="0.25">
      <c r="D99" s="16"/>
    </row>
    <row r="100" spans="1:12" s="29" customFormat="1" ht="4" customHeight="1" thickBot="1" x14ac:dyDescent="0.3">
      <c r="A100" s="27"/>
      <c r="B100" s="28"/>
      <c r="C100" s="27"/>
      <c r="D100" s="27"/>
    </row>
    <row r="101" spans="1:12" x14ac:dyDescent="0.2">
      <c r="A101" s="17"/>
      <c r="B101" s="4"/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ht="21" x14ac:dyDescent="0.25">
      <c r="A102" s="15" t="s">
        <v>74</v>
      </c>
      <c r="B102" s="16">
        <f>SUM(PersonalCareJan16[Amount])</f>
        <v>124.64000000000001</v>
      </c>
      <c r="C102" s="15" t="str">
        <f>IF(PersonalCareBudget-PersonalCareJan16Total &gt; 0, "Balance Left:","Over Budget:")</f>
        <v>Over Budget:</v>
      </c>
      <c r="D102" s="16">
        <f>ABS(PersonalCareBudget-PersonalCareJan16Total)</f>
        <v>24.640000000000015</v>
      </c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</v>
      </c>
      <c r="B103" s="6" t="s">
        <v>2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t="s">
        <v>62</v>
      </c>
      <c r="B104" s="4">
        <v>25.75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17" t="s">
        <v>55</v>
      </c>
      <c r="B105" s="4">
        <v>8.56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17" t="s">
        <v>53</v>
      </c>
      <c r="B106" s="4">
        <v>22.31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17" t="s">
        <v>84</v>
      </c>
      <c r="B107" s="4">
        <v>8.0299999999999994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17" t="s">
        <v>85</v>
      </c>
      <c r="B108" s="4">
        <v>14.96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 t="s">
        <v>53</v>
      </c>
      <c r="B109" s="4">
        <v>28.07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 t="s">
        <v>88</v>
      </c>
      <c r="B110" s="4">
        <v>-16.04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17" t="s">
        <v>89</v>
      </c>
      <c r="B111" s="4">
        <v>33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D113" s="16"/>
    </row>
    <row r="114" spans="1:12" s="29" customFormat="1" ht="4" customHeight="1" thickBot="1" x14ac:dyDescent="0.3">
      <c r="A114" s="27"/>
      <c r="B114" s="28"/>
      <c r="C114" s="27"/>
      <c r="D114" s="27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A116" s="15" t="s">
        <v>25</v>
      </c>
      <c r="B116" s="16">
        <f>SUM(EntertainmentJan16[Amount])</f>
        <v>103.32</v>
      </c>
      <c r="C116" s="15" t="str">
        <f>IF(EntertainmentBudget-EntertainmentJan16Total &gt; 0, "Balance Left:","Over Budget:")</f>
        <v>Over Budget:</v>
      </c>
      <c r="D116" s="16">
        <f>ABS(EntertainmentBudget-EntertainmentJan16Total)</f>
        <v>3.3199999999999932</v>
      </c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1</v>
      </c>
      <c r="B117" s="6" t="s">
        <v>2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17" t="s">
        <v>14</v>
      </c>
      <c r="B118" s="4">
        <v>3.75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 t="s">
        <v>38</v>
      </c>
      <c r="B119" s="4">
        <v>4.6900000000000004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14</v>
      </c>
      <c r="B120" s="4">
        <v>4.38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 t="s">
        <v>52</v>
      </c>
      <c r="B121" s="4">
        <v>27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 t="s">
        <v>75</v>
      </c>
      <c r="B122" s="4">
        <v>50.5</v>
      </c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17" t="s">
        <v>52</v>
      </c>
      <c r="B123" s="4">
        <v>5</v>
      </c>
      <c r="C123" s="12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17" t="s">
        <v>52</v>
      </c>
      <c r="B124" s="4">
        <v>8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D126" s="16"/>
    </row>
    <row r="127" spans="1:12" s="29" customFormat="1" ht="4" customHeight="1" thickBot="1" x14ac:dyDescent="0.3">
      <c r="A127" s="27"/>
      <c r="B127" s="28"/>
      <c r="C127" s="27"/>
      <c r="D127" s="27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ht="21" x14ac:dyDescent="0.25">
      <c r="A129" s="15" t="s">
        <v>27</v>
      </c>
      <c r="B129" s="16">
        <f>SUM(Income1Jan16[Amount])</f>
        <v>2892.43</v>
      </c>
      <c r="C129" s="15" t="str">
        <f>IF(Income1Expected&gt;Income1Jan16Total,"Expected Left","Extra Made")</f>
        <v>Expected Left</v>
      </c>
      <c r="D129" s="16">
        <f>ABS(Income1Expected-Income1Jan16Total)</f>
        <v>35.570000000000164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</v>
      </c>
      <c r="B130" s="6" t="s">
        <v>2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17" t="s">
        <v>68</v>
      </c>
      <c r="B131" s="4">
        <v>900</v>
      </c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 t="s">
        <v>69</v>
      </c>
      <c r="B132" s="4">
        <v>577.66999999999996</v>
      </c>
      <c r="C132" s="12"/>
      <c r="D132" s="12"/>
      <c r="F132" s="13"/>
      <c r="G132" s="12"/>
      <c r="H132" s="12"/>
      <c r="I132" s="12"/>
      <c r="J132" s="12"/>
      <c r="K132" s="12"/>
      <c r="L132" s="12"/>
    </row>
    <row r="133" spans="1:12" x14ac:dyDescent="0.2">
      <c r="A133" s="17" t="s">
        <v>67</v>
      </c>
      <c r="B133" s="4">
        <v>416.52</v>
      </c>
      <c r="C133" s="12"/>
      <c r="D133" s="12"/>
      <c r="E133" s="13"/>
      <c r="G133" s="12"/>
      <c r="H133" s="12"/>
      <c r="I133" s="12"/>
      <c r="J133" s="12"/>
      <c r="K133" s="12"/>
      <c r="L133" s="12"/>
    </row>
    <row r="134" spans="1:12" x14ac:dyDescent="0.2">
      <c r="A134" s="17" t="s">
        <v>94</v>
      </c>
      <c r="B134" s="4">
        <v>620.29999999999995</v>
      </c>
      <c r="C134" s="12"/>
      <c r="D134" s="12"/>
      <c r="E134" s="13"/>
      <c r="G134" s="12"/>
      <c r="H134" s="12"/>
      <c r="I134" s="12"/>
      <c r="J134" s="12"/>
      <c r="K134" s="12"/>
      <c r="L134" s="12"/>
    </row>
    <row r="135" spans="1:12" x14ac:dyDescent="0.2">
      <c r="A135" s="17" t="s">
        <v>95</v>
      </c>
      <c r="B135" s="4">
        <v>377.94</v>
      </c>
      <c r="C135" s="12"/>
      <c r="D135" s="12"/>
      <c r="E135" s="13"/>
      <c r="G135" s="12"/>
      <c r="H135" s="12"/>
      <c r="I135" s="12"/>
      <c r="J135" s="12"/>
      <c r="K135" s="12"/>
      <c r="L135" s="12"/>
    </row>
    <row r="136" spans="1:12" x14ac:dyDescent="0.2">
      <c r="A136" s="17"/>
      <c r="B136" s="4"/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ht="21" x14ac:dyDescent="0.25">
      <c r="D137" s="16"/>
    </row>
    <row r="138" spans="1:12" s="29" customFormat="1" ht="4" customHeight="1" thickBot="1" x14ac:dyDescent="0.3">
      <c r="A138" s="27"/>
      <c r="B138" s="28"/>
      <c r="C138" s="27"/>
      <c r="D138" s="27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ht="21" x14ac:dyDescent="0.25">
      <c r="A140" s="15" t="s">
        <v>28</v>
      </c>
      <c r="B140" s="16">
        <f>SUM(Income2Jan16[Amount])</f>
        <v>1726.57</v>
      </c>
      <c r="C140" s="15" t="str">
        <f>IF(Income2Expected&gt;Income2Jan16Total,"Expected Left","Extra Made")</f>
        <v>Expected Left</v>
      </c>
      <c r="D140" s="16">
        <f>ABS(Income2Expected-Income2Jan16Total)</f>
        <v>48.430000000000064</v>
      </c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</v>
      </c>
      <c r="B141" s="6" t="s">
        <v>2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 t="s">
        <v>70</v>
      </c>
      <c r="B142" s="4">
        <v>986.15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 t="s">
        <v>83</v>
      </c>
      <c r="B143" s="4">
        <v>740.42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honeticPr fontId="9" type="noConversion"/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5"/>
  <sheetViews>
    <sheetView showGridLines="0" topLeftCell="A3" zoomScale="120" zoomScaleNormal="120" zoomScalePageLayoutView="120" workbookViewId="0">
      <selection activeCell="B43" sqref="B43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96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SUM(OverallExpenses[Current])</f>
        <v>2985.46</v>
      </c>
      <c r="C5" s="16">
        <f>Total_Monthly_Expenses</f>
        <v>2933</v>
      </c>
      <c r="D5" s="26">
        <f>ABS(Total_Monthly_Expenses-TotalExpenses)</f>
        <v>52.460000000000036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SUM(OverallIncome[Current])</f>
        <v>4404.21</v>
      </c>
      <c r="C6" s="16">
        <f>Total_Monthly_Income</f>
        <v>4703</v>
      </c>
      <c r="D6" s="26">
        <f>ABS(Total_Monthly_Income-TotalIncome)</f>
        <v>298.78999999999996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SUM(Savings[Current])</f>
        <v>1418.75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2229.4400000000005</v>
      </c>
      <c r="C14" s="21">
        <f>'Monthly Plan'!C19</f>
        <v>2133</v>
      </c>
      <c r="D14" s="21">
        <f>OverallExpenses[[#This Row],[Budget]]-OverallExpenses[[#This Row],[Current]]</f>
        <v>-96.440000000000509</v>
      </c>
      <c r="E14" s="32" t="str">
        <f>IF(OverallExpenses[[#This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106.08</v>
      </c>
      <c r="C15" s="21">
        <f>'Monthly Plan'!C20</f>
        <v>120</v>
      </c>
      <c r="D15" s="21">
        <f>OverallExpenses[[#This Row],[Budget]]-OverallExpenses[[#This Row],[Current]]</f>
        <v>13.920000000000002</v>
      </c>
      <c r="E15" s="32" t="str">
        <f>IF(OverallExpenses[[#This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312.44999999999993</v>
      </c>
      <c r="C16" s="21">
        <f>'Monthly Plan'!C21</f>
        <v>300</v>
      </c>
      <c r="D16" s="21">
        <f>OverallExpenses[[#This Row],[Budget]]-OverallExpenses[[#This Row],[Current]]</f>
        <v>-12.449999999999932</v>
      </c>
      <c r="E16" s="32" t="str">
        <f>IF(OverallExpenses[[#This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59.100000000000009</v>
      </c>
      <c r="C17" s="21">
        <f>'Monthly Plan'!C22</f>
        <v>100</v>
      </c>
      <c r="D17" s="21">
        <f>OverallExpenses[[#This Row],[Budget]]-OverallExpenses[[#This Row],[Current]]</f>
        <v>40.899999999999991</v>
      </c>
      <c r="E17" s="32" t="str">
        <f>IF(OverallExpenses[[#This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152.47999999999999</v>
      </c>
      <c r="C18" s="21">
        <f>'Monthly Plan'!C23</f>
        <v>100</v>
      </c>
      <c r="D18" s="21">
        <f>OverallExpenses[[#This Row],[Budget]]-OverallExpenses[[#This Row],[Current]]</f>
        <v>-52.47999999999999</v>
      </c>
      <c r="E18" s="32" t="str">
        <f>IF(OverallExpenses[[#This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125.91</v>
      </c>
      <c r="C19" s="21">
        <f>'Monthly Plan'!C24</f>
        <v>100</v>
      </c>
      <c r="D19" s="21">
        <f>OverallExpenses[[#This Row],[Budget]]-OverallExpenses[[#This Row],[Current]]</f>
        <v>-25.909999999999997</v>
      </c>
      <c r="E19" s="32" t="str">
        <f>IF(OverallExpenses[[#This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SUM(Income1[Amount])</f>
        <v>2990.25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SUM(Income2[Amount])</f>
        <v>1413.96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1418.75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SUM(BillsTable[Amount])</f>
        <v>2229.4400000000005</v>
      </c>
      <c r="C36" s="15" t="str">
        <f>IF(BillsBudget-BillsTableTotal &gt; 0, "Balance Left:","Over Budget:")</f>
        <v>Over Budget:</v>
      </c>
      <c r="D36" s="16">
        <f>ABS(BillsBudget-BillsTableTotal)</f>
        <v>96.440000000000509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85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127</v>
      </c>
      <c r="B44" s="4">
        <v>35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130</v>
      </c>
      <c r="B46" s="4">
        <v>163.56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156</v>
      </c>
      <c r="B47" s="4">
        <v>139.09</v>
      </c>
      <c r="E47" s="13"/>
      <c r="F47" s="13"/>
      <c r="G47" s="12"/>
      <c r="H47" s="12"/>
      <c r="I47" s="12"/>
      <c r="J47" s="12"/>
      <c r="K47" s="12"/>
      <c r="L47" s="12"/>
    </row>
    <row r="48" spans="1:12" x14ac:dyDescent="0.2">
      <c r="A48" t="s">
        <v>152</v>
      </c>
      <c r="B48" s="4">
        <v>34.21</v>
      </c>
      <c r="D48" s="13"/>
      <c r="E48" s="13"/>
      <c r="F48" s="13"/>
      <c r="G48" s="12"/>
      <c r="H48" s="12"/>
      <c r="I48" s="12"/>
      <c r="J48" s="12"/>
      <c r="K48" s="12"/>
      <c r="L48" s="12"/>
    </row>
    <row r="49" spans="1:12" x14ac:dyDescent="0.2">
      <c r="A49" t="s">
        <v>155</v>
      </c>
      <c r="B49" s="4">
        <v>81.319999999999993</v>
      </c>
      <c r="D49" s="13"/>
      <c r="E49" s="13"/>
      <c r="F49" s="13"/>
      <c r="G49" s="12"/>
      <c r="H49" s="12"/>
      <c r="I49" s="12"/>
      <c r="J49" s="12"/>
      <c r="K49" s="12"/>
      <c r="L49" s="12"/>
    </row>
    <row r="50" spans="1:12" x14ac:dyDescent="0.2">
      <c r="A50" t="s">
        <v>154</v>
      </c>
      <c r="B50" s="4">
        <v>8.82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B51" s="4"/>
      <c r="D51" s="13"/>
      <c r="E51" s="13"/>
      <c r="F51" s="13"/>
      <c r="G51" s="12"/>
      <c r="H51" s="12"/>
      <c r="I51" s="12"/>
      <c r="J51" s="12"/>
      <c r="K51" s="12"/>
      <c r="L51" s="12"/>
    </row>
    <row r="52" spans="1:12" ht="21" x14ac:dyDescent="0.25">
      <c r="D52" s="16"/>
    </row>
    <row r="53" spans="1:12" s="29" customFormat="1" ht="4" customHeight="1" thickBot="1" x14ac:dyDescent="0.3">
      <c r="A53" s="27"/>
      <c r="B53" s="28"/>
      <c r="C53" s="27"/>
      <c r="D53" s="27"/>
    </row>
    <row r="54" spans="1:12" x14ac:dyDescent="0.2">
      <c r="B54" s="4"/>
      <c r="C54" s="13"/>
      <c r="D54" s="13"/>
      <c r="E54" s="13"/>
      <c r="F54" s="13"/>
      <c r="G54" s="12"/>
      <c r="H54" s="12"/>
      <c r="I54" s="12"/>
      <c r="J54" s="12"/>
      <c r="K54" s="12"/>
      <c r="L54" s="12"/>
    </row>
    <row r="55" spans="1:12" ht="21" x14ac:dyDescent="0.25">
      <c r="A55" s="15" t="s">
        <v>23</v>
      </c>
      <c r="B55" s="16">
        <f>SUM(Gas[Amount])</f>
        <v>106.08</v>
      </c>
      <c r="C55" s="15" t="str">
        <f>IF(GasBudget-GasTableTotal &gt; 0, "Balance Left:","Over Budget:")</f>
        <v>Balance Left:</v>
      </c>
      <c r="D55" s="16">
        <f>ABS(GasBudget-GasTableTotal)</f>
        <v>13.920000000000002</v>
      </c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6" t="s">
        <v>1</v>
      </c>
      <c r="B56" s="6" t="s">
        <v>2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115</v>
      </c>
      <c r="B57" s="30">
        <v>18.32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31" t="s">
        <v>118</v>
      </c>
      <c r="B58" s="30">
        <v>14.89</v>
      </c>
      <c r="C58" s="9"/>
      <c r="D58" s="13"/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31" t="s">
        <v>132</v>
      </c>
      <c r="B59" s="30">
        <v>14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31" t="s">
        <v>133</v>
      </c>
      <c r="B60" s="30">
        <v>16.420000000000002</v>
      </c>
      <c r="C60" s="9"/>
      <c r="E60" s="13"/>
      <c r="F60" s="13"/>
      <c r="G60" s="12"/>
      <c r="H60" s="12"/>
      <c r="I60" s="12"/>
      <c r="J60" s="12"/>
      <c r="K60" s="12"/>
      <c r="L60" s="12"/>
    </row>
    <row r="61" spans="1:12" x14ac:dyDescent="0.2">
      <c r="A61" s="31" t="s">
        <v>148</v>
      </c>
      <c r="B61" s="30">
        <v>16.41</v>
      </c>
      <c r="C61" s="9"/>
      <c r="D61" s="13"/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31" t="s">
        <v>149</v>
      </c>
      <c r="B62" s="30">
        <v>14.05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31" t="s">
        <v>153</v>
      </c>
      <c r="B63" s="30">
        <v>11.99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17"/>
      <c r="B64" s="4"/>
      <c r="C64" s="13"/>
      <c r="D64" s="13"/>
      <c r="E64" s="12"/>
      <c r="F64" s="13"/>
      <c r="G64" s="12"/>
      <c r="H64" s="12"/>
      <c r="I64" s="12"/>
      <c r="J64" s="12"/>
      <c r="K64" s="12"/>
      <c r="L64" s="12"/>
    </row>
    <row r="65" spans="1:12" ht="21" x14ac:dyDescent="0.25">
      <c r="D65" s="16"/>
    </row>
    <row r="66" spans="1:12" s="29" customFormat="1" ht="4" customHeight="1" thickBot="1" x14ac:dyDescent="0.3">
      <c r="A66" s="27"/>
      <c r="B66" s="28"/>
      <c r="C66" s="27"/>
      <c r="D66" s="27"/>
    </row>
    <row r="67" spans="1:12" x14ac:dyDescent="0.2">
      <c r="C67" s="13"/>
      <c r="D67" s="13"/>
      <c r="E67" s="13"/>
      <c r="F67" s="13"/>
      <c r="G67" s="13"/>
      <c r="H67" s="13"/>
      <c r="I67" s="13"/>
      <c r="J67" s="13"/>
      <c r="K67" s="12"/>
      <c r="L67" s="12"/>
    </row>
    <row r="68" spans="1:12" ht="21" x14ac:dyDescent="0.25">
      <c r="A68" s="15" t="s">
        <v>24</v>
      </c>
      <c r="B68" s="16">
        <f>SUM(Groceries[Amount])</f>
        <v>312.44999999999993</v>
      </c>
      <c r="C68" s="15" t="str">
        <f>IF(GroceriesBudget-GroceriesTotal &gt; 0, "Balance Left:","Over Budget:")</f>
        <v>Over Budget:</v>
      </c>
      <c r="D68" s="16">
        <f>ABS(GroceriesBudget-GroceriesTotal)</f>
        <v>12.449999999999932</v>
      </c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1</v>
      </c>
      <c r="B69" s="6" t="s">
        <v>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45.62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93</v>
      </c>
      <c r="B71" s="30">
        <v>30.56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90</v>
      </c>
      <c r="B72" s="30">
        <v>7.27</v>
      </c>
      <c r="C72" s="9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45.18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46</v>
      </c>
      <c r="B74" s="30">
        <v>34.130000000000003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122</v>
      </c>
      <c r="B75" s="30">
        <v>5.98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46</v>
      </c>
      <c r="B76" s="30">
        <v>28.01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53</v>
      </c>
      <c r="B77" s="30">
        <v>11.86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s="6" t="s">
        <v>46</v>
      </c>
      <c r="B78" s="30">
        <v>15.96</v>
      </c>
      <c r="C78" s="9"/>
      <c r="D78" s="13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46</v>
      </c>
      <c r="B79" s="30">
        <v>30.1</v>
      </c>
      <c r="C79" s="9"/>
      <c r="D79" s="13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6" t="s">
        <v>46</v>
      </c>
      <c r="B80" s="30">
        <v>25.27</v>
      </c>
      <c r="C80" s="9"/>
      <c r="E80" s="13"/>
      <c r="F80" s="13"/>
      <c r="G80" s="12"/>
      <c r="H80" s="12"/>
      <c r="I80" s="12"/>
      <c r="J80" s="12"/>
      <c r="K80" s="12"/>
      <c r="L80" s="12"/>
    </row>
    <row r="81" spans="1:16384" x14ac:dyDescent="0.2">
      <c r="A81" s="6" t="s">
        <v>46</v>
      </c>
      <c r="B81" s="30">
        <v>16.09</v>
      </c>
      <c r="C81" s="9"/>
      <c r="D81" s="13" t="s">
        <v>61</v>
      </c>
      <c r="E81" s="13"/>
      <c r="F81" s="13"/>
      <c r="G81" s="12"/>
      <c r="H81" s="12"/>
      <c r="I81" s="12"/>
      <c r="J81" s="12"/>
      <c r="K81" s="12"/>
      <c r="L81" s="12"/>
    </row>
    <row r="82" spans="1:16384" x14ac:dyDescent="0.2">
      <c r="A82" s="6" t="s">
        <v>93</v>
      </c>
      <c r="B82" s="30">
        <v>16.420000000000002</v>
      </c>
      <c r="C82" s="9"/>
      <c r="D82" s="13" t="s">
        <v>63</v>
      </c>
      <c r="E82" s="13"/>
      <c r="F82" s="13"/>
      <c r="G82" s="12"/>
      <c r="H82" s="12"/>
      <c r="I82" s="12"/>
      <c r="J82" s="12"/>
      <c r="K82" s="12"/>
      <c r="L82" s="12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D84" s="16"/>
    </row>
    <row r="85" spans="1:16384" s="29" customFormat="1" ht="4" customHeight="1" thickBot="1" x14ac:dyDescent="0.3">
      <c r="A85" s="27"/>
      <c r="B85" s="28"/>
      <c r="C85" s="27"/>
      <c r="D85" s="27"/>
    </row>
    <row r="86" spans="1:16384" x14ac:dyDescent="0.2"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6384" ht="21" x14ac:dyDescent="0.25">
      <c r="A87" s="15" t="s">
        <v>73</v>
      </c>
      <c r="B87" s="16">
        <f>SUM(OTEFood[Amount])</f>
        <v>59.100000000000009</v>
      </c>
      <c r="C87" s="15" t="str">
        <f>IF(OTEFoodBudget-OTEFoodTotal &gt; 0, "Balance Left:","Over Budget:")</f>
        <v>Balance Left:</v>
      </c>
      <c r="D87" s="16">
        <f>ABS(OTEFoodBudget-OTEFoodTotal)</f>
        <v>40.899999999999991</v>
      </c>
      <c r="E87" s="15"/>
      <c r="F87" s="16"/>
      <c r="G87" s="15"/>
      <c r="H87" s="16"/>
      <c r="I87" s="15"/>
      <c r="J87" s="16"/>
      <c r="K87" s="15"/>
      <c r="L87" s="16"/>
      <c r="M87" s="15"/>
      <c r="N87" s="16"/>
      <c r="O87" s="15"/>
      <c r="P87" s="16"/>
      <c r="Q87" s="15"/>
      <c r="R87" s="16"/>
      <c r="S87" s="15"/>
      <c r="T87" s="16"/>
      <c r="U87" s="15"/>
      <c r="V87" s="16"/>
      <c r="W87" s="15"/>
      <c r="X87" s="16"/>
      <c r="Y87" s="15"/>
      <c r="Z87" s="16"/>
      <c r="AA87" s="15"/>
      <c r="AB87" s="16"/>
      <c r="AC87" s="15"/>
      <c r="AD87" s="16"/>
      <c r="AE87" s="15"/>
      <c r="AF87" s="16"/>
      <c r="AG87" s="15"/>
      <c r="AH87" s="16"/>
      <c r="AI87" s="15"/>
      <c r="AJ87" s="16"/>
      <c r="AK87" s="15"/>
      <c r="AL87" s="16"/>
      <c r="AM87" s="15"/>
      <c r="AN87" s="16"/>
      <c r="AO87" s="15"/>
      <c r="AP87" s="16"/>
      <c r="AQ87" s="15"/>
      <c r="AR87" s="16"/>
      <c r="AS87" s="15"/>
      <c r="AT87" s="16"/>
      <c r="AU87" s="15"/>
      <c r="AV87" s="16"/>
      <c r="AW87" s="15"/>
      <c r="AX87" s="16"/>
      <c r="AY87" s="15"/>
      <c r="AZ87" s="16"/>
      <c r="BA87" s="15"/>
      <c r="BB87" s="16"/>
      <c r="BC87" s="15"/>
      <c r="BD87" s="16"/>
      <c r="BE87" s="15"/>
      <c r="BF87" s="16"/>
      <c r="BG87" s="15"/>
      <c r="BH87" s="16"/>
      <c r="BI87" s="15"/>
      <c r="BJ87" s="16"/>
      <c r="BK87" s="15"/>
      <c r="BL87" s="16"/>
      <c r="BM87" s="15"/>
      <c r="BN87" s="16"/>
      <c r="BO87" s="15"/>
      <c r="BP87" s="16"/>
      <c r="BQ87" s="15"/>
      <c r="BR87" s="16"/>
      <c r="BS87" s="15"/>
      <c r="BT87" s="16"/>
      <c r="BU87" s="15"/>
      <c r="BV87" s="16"/>
      <c r="BW87" s="15"/>
      <c r="BX87" s="16"/>
      <c r="BY87" s="15"/>
      <c r="BZ87" s="16"/>
      <c r="CA87" s="15"/>
      <c r="CB87" s="16"/>
      <c r="CC87" s="15"/>
      <c r="CD87" s="16"/>
      <c r="CE87" s="15"/>
      <c r="CF87" s="16"/>
      <c r="CG87" s="15"/>
      <c r="CH87" s="16"/>
      <c r="CI87" s="15"/>
      <c r="CJ87" s="16"/>
      <c r="CK87" s="15"/>
      <c r="CL87" s="16"/>
      <c r="CM87" s="15"/>
      <c r="CN87" s="16"/>
      <c r="CO87" s="15"/>
      <c r="CP87" s="16"/>
      <c r="CQ87" s="15"/>
      <c r="CR87" s="16"/>
      <c r="CS87" s="15"/>
      <c r="CT87" s="16"/>
      <c r="CU87" s="15"/>
      <c r="CV87" s="16"/>
      <c r="CW87" s="15"/>
      <c r="CX87" s="16"/>
      <c r="CY87" s="15"/>
      <c r="CZ87" s="16"/>
      <c r="DA87" s="15"/>
      <c r="DB87" s="16"/>
      <c r="DC87" s="15"/>
      <c r="DD87" s="16"/>
      <c r="DE87" s="15"/>
      <c r="DF87" s="16"/>
      <c r="DG87" s="15"/>
      <c r="DH87" s="16"/>
      <c r="DI87" s="15"/>
      <c r="DJ87" s="16"/>
      <c r="DK87" s="15"/>
      <c r="DL87" s="16"/>
      <c r="DM87" s="15"/>
      <c r="DN87" s="16"/>
      <c r="DO87" s="15"/>
      <c r="DP87" s="16"/>
      <c r="DQ87" s="15"/>
      <c r="DR87" s="16"/>
      <c r="DS87" s="15"/>
      <c r="DT87" s="16"/>
      <c r="DU87" s="15"/>
      <c r="DV87" s="16"/>
      <c r="DW87" s="15"/>
      <c r="DX87" s="16"/>
      <c r="DY87" s="15"/>
      <c r="DZ87" s="16"/>
      <c r="EA87" s="15"/>
      <c r="EB87" s="16"/>
      <c r="EC87" s="15"/>
      <c r="ED87" s="16"/>
      <c r="EE87" s="15"/>
      <c r="EF87" s="16"/>
      <c r="EG87" s="15"/>
      <c r="EH87" s="16"/>
      <c r="EI87" s="15"/>
      <c r="EJ87" s="16"/>
      <c r="EK87" s="15"/>
      <c r="EL87" s="16"/>
      <c r="EM87" s="15"/>
      <c r="EN87" s="16"/>
      <c r="EO87" s="15"/>
      <c r="EP87" s="16"/>
      <c r="EQ87" s="15"/>
      <c r="ER87" s="16"/>
      <c r="ES87" s="15"/>
      <c r="ET87" s="16"/>
      <c r="EU87" s="15"/>
      <c r="EV87" s="16"/>
      <c r="EW87" s="15"/>
      <c r="EX87" s="16"/>
      <c r="EY87" s="15"/>
      <c r="EZ87" s="16"/>
      <c r="FA87" s="15"/>
      <c r="FB87" s="16"/>
      <c r="FC87" s="15"/>
      <c r="FD87" s="16"/>
      <c r="FE87" s="15"/>
      <c r="FF87" s="16"/>
      <c r="FG87" s="15"/>
      <c r="FH87" s="16"/>
      <c r="FI87" s="15"/>
      <c r="FJ87" s="16"/>
      <c r="FK87" s="15"/>
      <c r="FL87" s="16"/>
      <c r="FM87" s="15"/>
      <c r="FN87" s="16"/>
      <c r="FO87" s="15"/>
      <c r="FP87" s="16"/>
      <c r="FQ87" s="15"/>
      <c r="FR87" s="16"/>
      <c r="FS87" s="15"/>
      <c r="FT87" s="16"/>
      <c r="FU87" s="15"/>
      <c r="FV87" s="16"/>
      <c r="FW87" s="15"/>
      <c r="FX87" s="16"/>
      <c r="FY87" s="15"/>
      <c r="FZ87" s="16"/>
      <c r="GA87" s="15"/>
      <c r="GB87" s="16"/>
      <c r="GC87" s="15"/>
      <c r="GD87" s="16"/>
      <c r="GE87" s="15"/>
      <c r="GF87" s="16"/>
      <c r="GG87" s="15"/>
      <c r="GH87" s="16"/>
      <c r="GI87" s="15"/>
      <c r="GJ87" s="16"/>
      <c r="GK87" s="15"/>
      <c r="GL87" s="16"/>
      <c r="GM87" s="15"/>
      <c r="GN87" s="16"/>
      <c r="GO87" s="15"/>
      <c r="GP87" s="16"/>
      <c r="GQ87" s="15"/>
      <c r="GR87" s="16"/>
      <c r="GS87" s="15"/>
      <c r="GT87" s="16"/>
      <c r="GU87" s="15"/>
      <c r="GV87" s="16"/>
      <c r="GW87" s="15"/>
      <c r="GX87" s="16"/>
      <c r="GY87" s="15"/>
      <c r="GZ87" s="16"/>
      <c r="HA87" s="15"/>
      <c r="HB87" s="16"/>
      <c r="HC87" s="15"/>
      <c r="HD87" s="16"/>
      <c r="HE87" s="15"/>
      <c r="HF87" s="16"/>
      <c r="HG87" s="15"/>
      <c r="HH87" s="16"/>
      <c r="HI87" s="15"/>
      <c r="HJ87" s="16"/>
      <c r="HK87" s="15"/>
      <c r="HL87" s="16"/>
      <c r="HM87" s="15"/>
      <c r="HN87" s="16"/>
      <c r="HO87" s="15"/>
      <c r="HP87" s="16"/>
      <c r="HQ87" s="15"/>
      <c r="HR87" s="16"/>
      <c r="HS87" s="15"/>
      <c r="HT87" s="16"/>
      <c r="HU87" s="15"/>
      <c r="HV87" s="16"/>
      <c r="HW87" s="15"/>
      <c r="HX87" s="16"/>
      <c r="HY87" s="15"/>
      <c r="HZ87" s="16"/>
      <c r="IA87" s="15"/>
      <c r="IB87" s="16"/>
      <c r="IC87" s="15"/>
      <c r="ID87" s="16"/>
      <c r="IE87" s="15"/>
      <c r="IF87" s="16"/>
      <c r="IG87" s="15"/>
      <c r="IH87" s="16"/>
      <c r="II87" s="15"/>
      <c r="IJ87" s="16"/>
      <c r="IK87" s="15"/>
      <c r="IL87" s="16"/>
      <c r="IM87" s="15"/>
      <c r="IN87" s="16"/>
      <c r="IO87" s="15"/>
      <c r="IP87" s="16"/>
      <c r="IQ87" s="15"/>
      <c r="IR87" s="16"/>
      <c r="IS87" s="15"/>
      <c r="IT87" s="16"/>
      <c r="IU87" s="15"/>
      <c r="IV87" s="16"/>
      <c r="IW87" s="15"/>
      <c r="IX87" s="16"/>
      <c r="IY87" s="15"/>
      <c r="IZ87" s="16"/>
      <c r="JA87" s="15"/>
      <c r="JB87" s="16"/>
      <c r="JC87" s="15"/>
      <c r="JD87" s="16"/>
      <c r="JE87" s="15"/>
      <c r="JF87" s="16"/>
      <c r="JG87" s="15"/>
      <c r="JH87" s="16"/>
      <c r="JI87" s="15"/>
      <c r="JJ87" s="16"/>
      <c r="JK87" s="15"/>
      <c r="JL87" s="16"/>
      <c r="JM87" s="15"/>
      <c r="JN87" s="16"/>
      <c r="JO87" s="15"/>
      <c r="JP87" s="16"/>
      <c r="JQ87" s="15"/>
      <c r="JR87" s="16"/>
      <c r="JS87" s="15"/>
      <c r="JT87" s="16"/>
      <c r="JU87" s="15"/>
      <c r="JV87" s="16"/>
      <c r="JW87" s="15"/>
      <c r="JX87" s="16"/>
      <c r="JY87" s="15"/>
      <c r="JZ87" s="16"/>
      <c r="KA87" s="15"/>
      <c r="KB87" s="16"/>
      <c r="KC87" s="15"/>
      <c r="KD87" s="16"/>
      <c r="KE87" s="15"/>
      <c r="KF87" s="16"/>
      <c r="KG87" s="15"/>
      <c r="KH87" s="16"/>
      <c r="KI87" s="15"/>
      <c r="KJ87" s="16"/>
      <c r="KK87" s="15"/>
      <c r="KL87" s="16"/>
      <c r="KM87" s="15"/>
      <c r="KN87" s="16"/>
      <c r="KO87" s="15"/>
      <c r="KP87" s="16"/>
      <c r="KQ87" s="15"/>
      <c r="KR87" s="16"/>
      <c r="KS87" s="15"/>
      <c r="KT87" s="16"/>
      <c r="KU87" s="15"/>
      <c r="KV87" s="16"/>
      <c r="KW87" s="15"/>
      <c r="KX87" s="16"/>
      <c r="KY87" s="15"/>
      <c r="KZ87" s="16"/>
      <c r="LA87" s="15"/>
      <c r="LB87" s="16"/>
      <c r="LC87" s="15"/>
      <c r="LD87" s="16"/>
      <c r="LE87" s="15"/>
      <c r="LF87" s="16"/>
      <c r="LG87" s="15"/>
      <c r="LH87" s="16"/>
      <c r="LI87" s="15"/>
      <c r="LJ87" s="16"/>
      <c r="LK87" s="15"/>
      <c r="LL87" s="16"/>
      <c r="LM87" s="15"/>
      <c r="LN87" s="16"/>
      <c r="LO87" s="15"/>
      <c r="LP87" s="16"/>
      <c r="LQ87" s="15"/>
      <c r="LR87" s="16"/>
      <c r="LS87" s="15"/>
      <c r="LT87" s="16"/>
      <c r="LU87" s="15"/>
      <c r="LV87" s="16"/>
      <c r="LW87" s="15"/>
      <c r="LX87" s="16"/>
      <c r="LY87" s="15"/>
      <c r="LZ87" s="16"/>
      <c r="MA87" s="15"/>
      <c r="MB87" s="16"/>
      <c r="MC87" s="15"/>
      <c r="MD87" s="16"/>
      <c r="ME87" s="15"/>
      <c r="MF87" s="16"/>
      <c r="MG87" s="15"/>
      <c r="MH87" s="16"/>
      <c r="MI87" s="15"/>
      <c r="MJ87" s="16"/>
      <c r="MK87" s="15"/>
      <c r="ML87" s="16"/>
      <c r="MM87" s="15"/>
      <c r="MN87" s="16"/>
      <c r="MO87" s="15"/>
      <c r="MP87" s="16"/>
      <c r="MQ87" s="15"/>
      <c r="MR87" s="16"/>
      <c r="MS87" s="15"/>
      <c r="MT87" s="16"/>
      <c r="MU87" s="15"/>
      <c r="MV87" s="16"/>
      <c r="MW87" s="15"/>
      <c r="MX87" s="16"/>
      <c r="MY87" s="15"/>
      <c r="MZ87" s="16"/>
      <c r="NA87" s="15"/>
      <c r="NB87" s="16"/>
      <c r="NC87" s="15"/>
      <c r="ND87" s="16"/>
      <c r="NE87" s="15"/>
      <c r="NF87" s="16"/>
      <c r="NG87" s="15"/>
      <c r="NH87" s="16"/>
      <c r="NI87" s="15"/>
      <c r="NJ87" s="16"/>
      <c r="NK87" s="15"/>
      <c r="NL87" s="16"/>
      <c r="NM87" s="15"/>
      <c r="NN87" s="16"/>
      <c r="NO87" s="15"/>
      <c r="NP87" s="16"/>
      <c r="NQ87" s="15"/>
      <c r="NR87" s="16"/>
      <c r="NS87" s="15"/>
      <c r="NT87" s="16"/>
      <c r="NU87" s="15"/>
      <c r="NV87" s="16"/>
      <c r="NW87" s="15"/>
      <c r="NX87" s="16"/>
      <c r="NY87" s="15"/>
      <c r="NZ87" s="16"/>
      <c r="OA87" s="15"/>
      <c r="OB87" s="16"/>
      <c r="OC87" s="15"/>
      <c r="OD87" s="16"/>
      <c r="OE87" s="15"/>
      <c r="OF87" s="16"/>
      <c r="OG87" s="15"/>
      <c r="OH87" s="16"/>
      <c r="OI87" s="15"/>
      <c r="OJ87" s="16"/>
      <c r="OK87" s="15"/>
      <c r="OL87" s="16"/>
      <c r="OM87" s="15"/>
      <c r="ON87" s="16"/>
      <c r="OO87" s="15"/>
      <c r="OP87" s="16"/>
      <c r="OQ87" s="15"/>
      <c r="OR87" s="16"/>
      <c r="OS87" s="15"/>
      <c r="OT87" s="16"/>
      <c r="OU87" s="15"/>
      <c r="OV87" s="16"/>
      <c r="OW87" s="15"/>
      <c r="OX87" s="16"/>
      <c r="OY87" s="15"/>
      <c r="OZ87" s="16"/>
      <c r="PA87" s="15"/>
      <c r="PB87" s="16"/>
      <c r="PC87" s="15"/>
      <c r="PD87" s="16"/>
      <c r="PE87" s="15"/>
      <c r="PF87" s="16"/>
      <c r="PG87" s="15"/>
      <c r="PH87" s="16"/>
      <c r="PI87" s="15"/>
      <c r="PJ87" s="16"/>
      <c r="PK87" s="15"/>
      <c r="PL87" s="16"/>
      <c r="PM87" s="15"/>
      <c r="PN87" s="16"/>
      <c r="PO87" s="15"/>
      <c r="PP87" s="16"/>
      <c r="PQ87" s="15"/>
      <c r="PR87" s="16"/>
      <c r="PS87" s="15"/>
      <c r="PT87" s="16"/>
      <c r="PU87" s="15"/>
      <c r="PV87" s="16"/>
      <c r="PW87" s="15"/>
      <c r="PX87" s="16"/>
      <c r="PY87" s="15"/>
      <c r="PZ87" s="16"/>
      <c r="QA87" s="15"/>
      <c r="QB87" s="16"/>
      <c r="QC87" s="15"/>
      <c r="QD87" s="16"/>
      <c r="QE87" s="15"/>
      <c r="QF87" s="16"/>
      <c r="QG87" s="15"/>
      <c r="QH87" s="16"/>
      <c r="QI87" s="15"/>
      <c r="QJ87" s="16"/>
      <c r="QK87" s="15"/>
      <c r="QL87" s="16"/>
      <c r="QM87" s="15"/>
      <c r="QN87" s="16"/>
      <c r="QO87" s="15"/>
      <c r="QP87" s="16"/>
      <c r="QQ87" s="15"/>
      <c r="QR87" s="16"/>
      <c r="QS87" s="15"/>
      <c r="QT87" s="16"/>
      <c r="QU87" s="15"/>
      <c r="QV87" s="16"/>
      <c r="QW87" s="15"/>
      <c r="QX87" s="16"/>
      <c r="QY87" s="15"/>
      <c r="QZ87" s="16"/>
      <c r="RA87" s="15"/>
      <c r="RB87" s="16"/>
      <c r="RC87" s="15"/>
      <c r="RD87" s="16"/>
      <c r="RE87" s="15"/>
      <c r="RF87" s="16"/>
      <c r="RG87" s="15"/>
      <c r="RH87" s="16"/>
      <c r="RI87" s="15"/>
      <c r="RJ87" s="16"/>
      <c r="RK87" s="15"/>
      <c r="RL87" s="16"/>
      <c r="RM87" s="15"/>
      <c r="RN87" s="16"/>
      <c r="RO87" s="15"/>
      <c r="RP87" s="16"/>
      <c r="RQ87" s="15"/>
      <c r="RR87" s="16"/>
      <c r="RS87" s="15"/>
      <c r="RT87" s="16"/>
      <c r="RU87" s="15"/>
      <c r="RV87" s="16"/>
      <c r="RW87" s="15"/>
      <c r="RX87" s="16"/>
      <c r="RY87" s="15"/>
      <c r="RZ87" s="16"/>
      <c r="SA87" s="15"/>
      <c r="SB87" s="16"/>
      <c r="SC87" s="15"/>
      <c r="SD87" s="16"/>
      <c r="SE87" s="15"/>
      <c r="SF87" s="16"/>
      <c r="SG87" s="15"/>
      <c r="SH87" s="16"/>
      <c r="SI87" s="15"/>
      <c r="SJ87" s="16"/>
      <c r="SK87" s="15"/>
      <c r="SL87" s="16"/>
      <c r="SM87" s="15"/>
      <c r="SN87" s="16"/>
      <c r="SO87" s="15"/>
      <c r="SP87" s="16"/>
      <c r="SQ87" s="15"/>
      <c r="SR87" s="16"/>
      <c r="SS87" s="15"/>
      <c r="ST87" s="16"/>
      <c r="SU87" s="15"/>
      <c r="SV87" s="16"/>
      <c r="SW87" s="15"/>
      <c r="SX87" s="16"/>
      <c r="SY87" s="15"/>
      <c r="SZ87" s="16"/>
      <c r="TA87" s="15"/>
      <c r="TB87" s="16"/>
      <c r="TC87" s="15"/>
      <c r="TD87" s="16"/>
      <c r="TE87" s="15"/>
      <c r="TF87" s="16"/>
      <c r="TG87" s="15"/>
      <c r="TH87" s="16"/>
      <c r="TI87" s="15"/>
      <c r="TJ87" s="16"/>
      <c r="TK87" s="15"/>
      <c r="TL87" s="16"/>
      <c r="TM87" s="15"/>
      <c r="TN87" s="16"/>
      <c r="TO87" s="15"/>
      <c r="TP87" s="16"/>
      <c r="TQ87" s="15"/>
      <c r="TR87" s="16"/>
      <c r="TS87" s="15"/>
      <c r="TT87" s="16"/>
      <c r="TU87" s="15"/>
      <c r="TV87" s="16"/>
      <c r="TW87" s="15"/>
      <c r="TX87" s="16"/>
      <c r="TY87" s="15"/>
      <c r="TZ87" s="16"/>
      <c r="UA87" s="15"/>
      <c r="UB87" s="16"/>
      <c r="UC87" s="15"/>
      <c r="UD87" s="16"/>
      <c r="UE87" s="15"/>
      <c r="UF87" s="16"/>
      <c r="UG87" s="15"/>
      <c r="UH87" s="16"/>
      <c r="UI87" s="15"/>
      <c r="UJ87" s="16"/>
      <c r="UK87" s="15"/>
      <c r="UL87" s="16"/>
      <c r="UM87" s="15"/>
      <c r="UN87" s="16"/>
      <c r="UO87" s="15"/>
      <c r="UP87" s="16"/>
      <c r="UQ87" s="15"/>
      <c r="UR87" s="16"/>
      <c r="US87" s="15"/>
      <c r="UT87" s="16"/>
      <c r="UU87" s="15"/>
      <c r="UV87" s="16"/>
      <c r="UW87" s="15"/>
      <c r="UX87" s="16"/>
      <c r="UY87" s="15"/>
      <c r="UZ87" s="16"/>
      <c r="VA87" s="15"/>
      <c r="VB87" s="16"/>
      <c r="VC87" s="15"/>
      <c r="VD87" s="16"/>
      <c r="VE87" s="15"/>
      <c r="VF87" s="16"/>
      <c r="VG87" s="15"/>
      <c r="VH87" s="16"/>
      <c r="VI87" s="15"/>
      <c r="VJ87" s="16"/>
      <c r="VK87" s="15"/>
      <c r="VL87" s="16"/>
      <c r="VM87" s="15"/>
      <c r="VN87" s="16"/>
      <c r="VO87" s="15"/>
      <c r="VP87" s="16"/>
      <c r="VQ87" s="15"/>
      <c r="VR87" s="16"/>
      <c r="VS87" s="15"/>
      <c r="VT87" s="16"/>
      <c r="VU87" s="15"/>
      <c r="VV87" s="16"/>
      <c r="VW87" s="15"/>
      <c r="VX87" s="16"/>
      <c r="VY87" s="15"/>
      <c r="VZ87" s="16"/>
      <c r="WA87" s="15"/>
      <c r="WB87" s="16"/>
      <c r="WC87" s="15"/>
      <c r="WD87" s="16"/>
      <c r="WE87" s="15"/>
      <c r="WF87" s="16"/>
      <c r="WG87" s="15"/>
      <c r="WH87" s="16"/>
      <c r="WI87" s="15"/>
      <c r="WJ87" s="16"/>
      <c r="WK87" s="15"/>
      <c r="WL87" s="16"/>
      <c r="WM87" s="15"/>
      <c r="WN87" s="16"/>
      <c r="WO87" s="15"/>
      <c r="WP87" s="16"/>
      <c r="WQ87" s="15"/>
      <c r="WR87" s="16"/>
      <c r="WS87" s="15"/>
      <c r="WT87" s="16"/>
      <c r="WU87" s="15"/>
      <c r="WV87" s="16"/>
      <c r="WW87" s="15"/>
      <c r="WX87" s="16"/>
      <c r="WY87" s="15"/>
      <c r="WZ87" s="16"/>
      <c r="XA87" s="15"/>
      <c r="XB87" s="16"/>
      <c r="XC87" s="15"/>
      <c r="XD87" s="16"/>
      <c r="XE87" s="15"/>
      <c r="XF87" s="16"/>
      <c r="XG87" s="15"/>
      <c r="XH87" s="16"/>
      <c r="XI87" s="15"/>
      <c r="XJ87" s="16"/>
      <c r="XK87" s="15"/>
      <c r="XL87" s="16"/>
      <c r="XM87" s="15"/>
      <c r="XN87" s="16"/>
      <c r="XO87" s="15"/>
      <c r="XP87" s="16"/>
      <c r="XQ87" s="15"/>
      <c r="XR87" s="16"/>
      <c r="XS87" s="15"/>
      <c r="XT87" s="16"/>
      <c r="XU87" s="15"/>
      <c r="XV87" s="16"/>
      <c r="XW87" s="15"/>
      <c r="XX87" s="16"/>
      <c r="XY87" s="15"/>
      <c r="XZ87" s="16"/>
      <c r="YA87" s="15"/>
      <c r="YB87" s="16"/>
      <c r="YC87" s="15"/>
      <c r="YD87" s="16"/>
      <c r="YE87" s="15"/>
      <c r="YF87" s="16"/>
      <c r="YG87" s="15"/>
      <c r="YH87" s="16"/>
      <c r="YI87" s="15"/>
      <c r="YJ87" s="16"/>
      <c r="YK87" s="15"/>
      <c r="YL87" s="16"/>
      <c r="YM87" s="15"/>
      <c r="YN87" s="16"/>
      <c r="YO87" s="15"/>
      <c r="YP87" s="16"/>
      <c r="YQ87" s="15"/>
      <c r="YR87" s="16"/>
      <c r="YS87" s="15"/>
      <c r="YT87" s="16"/>
      <c r="YU87" s="15"/>
      <c r="YV87" s="16"/>
      <c r="YW87" s="15"/>
      <c r="YX87" s="16"/>
      <c r="YY87" s="15"/>
      <c r="YZ87" s="16"/>
      <c r="ZA87" s="15"/>
      <c r="ZB87" s="16"/>
      <c r="ZC87" s="15"/>
      <c r="ZD87" s="16"/>
      <c r="ZE87" s="15"/>
      <c r="ZF87" s="16"/>
      <c r="ZG87" s="15"/>
      <c r="ZH87" s="16"/>
      <c r="ZI87" s="15"/>
      <c r="ZJ87" s="16"/>
      <c r="ZK87" s="15"/>
      <c r="ZL87" s="16"/>
      <c r="ZM87" s="15"/>
      <c r="ZN87" s="16"/>
      <c r="ZO87" s="15"/>
      <c r="ZP87" s="16"/>
      <c r="ZQ87" s="15"/>
      <c r="ZR87" s="16"/>
      <c r="ZS87" s="15"/>
      <c r="ZT87" s="16"/>
      <c r="ZU87" s="15"/>
      <c r="ZV87" s="16"/>
      <c r="ZW87" s="15"/>
      <c r="ZX87" s="16"/>
      <c r="ZY87" s="15"/>
      <c r="ZZ87" s="16"/>
      <c r="AAA87" s="15"/>
      <c r="AAB87" s="16"/>
      <c r="AAC87" s="15"/>
      <c r="AAD87" s="16"/>
      <c r="AAE87" s="15"/>
      <c r="AAF87" s="16"/>
      <c r="AAG87" s="15"/>
      <c r="AAH87" s="16"/>
      <c r="AAI87" s="15"/>
      <c r="AAJ87" s="16"/>
      <c r="AAK87" s="15"/>
      <c r="AAL87" s="16"/>
      <c r="AAM87" s="15"/>
      <c r="AAN87" s="16"/>
      <c r="AAO87" s="15"/>
      <c r="AAP87" s="16"/>
      <c r="AAQ87" s="15"/>
      <c r="AAR87" s="16"/>
      <c r="AAS87" s="15"/>
      <c r="AAT87" s="16"/>
      <c r="AAU87" s="15"/>
      <c r="AAV87" s="16"/>
      <c r="AAW87" s="15"/>
      <c r="AAX87" s="16"/>
      <c r="AAY87" s="15"/>
      <c r="AAZ87" s="16"/>
      <c r="ABA87" s="15"/>
      <c r="ABB87" s="16"/>
      <c r="ABC87" s="15"/>
      <c r="ABD87" s="16"/>
      <c r="ABE87" s="15"/>
      <c r="ABF87" s="16"/>
      <c r="ABG87" s="15"/>
      <c r="ABH87" s="16"/>
      <c r="ABI87" s="15"/>
      <c r="ABJ87" s="16"/>
      <c r="ABK87" s="15"/>
      <c r="ABL87" s="16"/>
      <c r="ABM87" s="15"/>
      <c r="ABN87" s="16"/>
      <c r="ABO87" s="15"/>
      <c r="ABP87" s="16"/>
      <c r="ABQ87" s="15"/>
      <c r="ABR87" s="16"/>
      <c r="ABS87" s="15"/>
      <c r="ABT87" s="16"/>
      <c r="ABU87" s="15"/>
      <c r="ABV87" s="16"/>
      <c r="ABW87" s="15"/>
      <c r="ABX87" s="16"/>
      <c r="ABY87" s="15"/>
      <c r="ABZ87" s="16"/>
      <c r="ACA87" s="15"/>
      <c r="ACB87" s="16"/>
      <c r="ACC87" s="15"/>
      <c r="ACD87" s="16"/>
      <c r="ACE87" s="15"/>
      <c r="ACF87" s="16"/>
      <c r="ACG87" s="15"/>
      <c r="ACH87" s="16"/>
      <c r="ACI87" s="15"/>
      <c r="ACJ87" s="16"/>
      <c r="ACK87" s="15"/>
      <c r="ACL87" s="16"/>
      <c r="ACM87" s="15"/>
      <c r="ACN87" s="16"/>
      <c r="ACO87" s="15"/>
      <c r="ACP87" s="16"/>
      <c r="ACQ87" s="15"/>
      <c r="ACR87" s="16"/>
      <c r="ACS87" s="15"/>
      <c r="ACT87" s="16"/>
      <c r="ACU87" s="15"/>
      <c r="ACV87" s="16"/>
      <c r="ACW87" s="15"/>
      <c r="ACX87" s="16"/>
      <c r="ACY87" s="15"/>
      <c r="ACZ87" s="16"/>
      <c r="ADA87" s="15"/>
      <c r="ADB87" s="16"/>
      <c r="ADC87" s="15"/>
      <c r="ADD87" s="16"/>
      <c r="ADE87" s="15"/>
      <c r="ADF87" s="16"/>
      <c r="ADG87" s="15"/>
      <c r="ADH87" s="16"/>
      <c r="ADI87" s="15"/>
      <c r="ADJ87" s="16"/>
      <c r="ADK87" s="15"/>
      <c r="ADL87" s="16"/>
      <c r="ADM87" s="15"/>
      <c r="ADN87" s="16"/>
      <c r="ADO87" s="15"/>
      <c r="ADP87" s="16"/>
      <c r="ADQ87" s="15"/>
      <c r="ADR87" s="16"/>
      <c r="ADS87" s="15"/>
      <c r="ADT87" s="16"/>
      <c r="ADU87" s="15"/>
      <c r="ADV87" s="16"/>
      <c r="ADW87" s="15"/>
      <c r="ADX87" s="16"/>
      <c r="ADY87" s="15"/>
      <c r="ADZ87" s="16"/>
      <c r="AEA87" s="15"/>
      <c r="AEB87" s="16"/>
      <c r="AEC87" s="15"/>
      <c r="AED87" s="16"/>
      <c r="AEE87" s="15"/>
      <c r="AEF87" s="16"/>
      <c r="AEG87" s="15"/>
      <c r="AEH87" s="16"/>
      <c r="AEI87" s="15"/>
      <c r="AEJ87" s="16"/>
      <c r="AEK87" s="15"/>
      <c r="AEL87" s="16"/>
      <c r="AEM87" s="15"/>
      <c r="AEN87" s="16"/>
      <c r="AEO87" s="15"/>
      <c r="AEP87" s="16"/>
      <c r="AEQ87" s="15"/>
      <c r="AER87" s="16"/>
      <c r="AES87" s="15"/>
      <c r="AET87" s="16"/>
      <c r="AEU87" s="15"/>
      <c r="AEV87" s="16"/>
      <c r="AEW87" s="15"/>
      <c r="AEX87" s="16"/>
      <c r="AEY87" s="15"/>
      <c r="AEZ87" s="16"/>
      <c r="AFA87" s="15"/>
      <c r="AFB87" s="16"/>
      <c r="AFC87" s="15"/>
      <c r="AFD87" s="16"/>
      <c r="AFE87" s="15"/>
      <c r="AFF87" s="16"/>
      <c r="AFG87" s="15"/>
      <c r="AFH87" s="16"/>
      <c r="AFI87" s="15"/>
      <c r="AFJ87" s="16"/>
      <c r="AFK87" s="15"/>
      <c r="AFL87" s="16"/>
      <c r="AFM87" s="15"/>
      <c r="AFN87" s="16"/>
      <c r="AFO87" s="15"/>
      <c r="AFP87" s="16"/>
      <c r="AFQ87" s="15"/>
      <c r="AFR87" s="16"/>
      <c r="AFS87" s="15"/>
      <c r="AFT87" s="16"/>
      <c r="AFU87" s="15"/>
      <c r="AFV87" s="16"/>
      <c r="AFW87" s="15"/>
      <c r="AFX87" s="16"/>
      <c r="AFY87" s="15"/>
      <c r="AFZ87" s="16"/>
      <c r="AGA87" s="15"/>
      <c r="AGB87" s="16"/>
      <c r="AGC87" s="15"/>
      <c r="AGD87" s="16"/>
      <c r="AGE87" s="15"/>
      <c r="AGF87" s="16"/>
      <c r="AGG87" s="15"/>
      <c r="AGH87" s="16"/>
      <c r="AGI87" s="15"/>
      <c r="AGJ87" s="16"/>
      <c r="AGK87" s="15"/>
      <c r="AGL87" s="16"/>
      <c r="AGM87" s="15"/>
      <c r="AGN87" s="16"/>
      <c r="AGO87" s="15"/>
      <c r="AGP87" s="16"/>
      <c r="AGQ87" s="15"/>
      <c r="AGR87" s="16"/>
      <c r="AGS87" s="15"/>
      <c r="AGT87" s="16"/>
      <c r="AGU87" s="15"/>
      <c r="AGV87" s="16"/>
      <c r="AGW87" s="15"/>
      <c r="AGX87" s="16"/>
      <c r="AGY87" s="15"/>
      <c r="AGZ87" s="16"/>
      <c r="AHA87" s="15"/>
      <c r="AHB87" s="16"/>
      <c r="AHC87" s="15"/>
      <c r="AHD87" s="16"/>
      <c r="AHE87" s="15"/>
      <c r="AHF87" s="16"/>
      <c r="AHG87" s="15"/>
      <c r="AHH87" s="16"/>
      <c r="AHI87" s="15"/>
      <c r="AHJ87" s="16"/>
      <c r="AHK87" s="15"/>
      <c r="AHL87" s="16"/>
      <c r="AHM87" s="15"/>
      <c r="AHN87" s="16"/>
      <c r="AHO87" s="15"/>
      <c r="AHP87" s="16"/>
      <c r="AHQ87" s="15"/>
      <c r="AHR87" s="16"/>
      <c r="AHS87" s="15"/>
      <c r="AHT87" s="16"/>
      <c r="AHU87" s="15"/>
      <c r="AHV87" s="16"/>
      <c r="AHW87" s="15"/>
      <c r="AHX87" s="16"/>
      <c r="AHY87" s="15"/>
      <c r="AHZ87" s="16"/>
      <c r="AIA87" s="15"/>
      <c r="AIB87" s="16"/>
      <c r="AIC87" s="15"/>
      <c r="AID87" s="16"/>
      <c r="AIE87" s="15"/>
      <c r="AIF87" s="16"/>
      <c r="AIG87" s="15"/>
      <c r="AIH87" s="16"/>
      <c r="AII87" s="15"/>
      <c r="AIJ87" s="16"/>
      <c r="AIK87" s="15"/>
      <c r="AIL87" s="16"/>
      <c r="AIM87" s="15"/>
      <c r="AIN87" s="16"/>
      <c r="AIO87" s="15"/>
      <c r="AIP87" s="16"/>
      <c r="AIQ87" s="15"/>
      <c r="AIR87" s="16"/>
      <c r="AIS87" s="15"/>
      <c r="AIT87" s="16"/>
      <c r="AIU87" s="15"/>
      <c r="AIV87" s="16"/>
      <c r="AIW87" s="15"/>
      <c r="AIX87" s="16"/>
      <c r="AIY87" s="15"/>
      <c r="AIZ87" s="16"/>
      <c r="AJA87" s="15"/>
      <c r="AJB87" s="16"/>
      <c r="AJC87" s="15"/>
      <c r="AJD87" s="16"/>
      <c r="AJE87" s="15"/>
      <c r="AJF87" s="16"/>
      <c r="AJG87" s="15"/>
      <c r="AJH87" s="16"/>
      <c r="AJI87" s="15"/>
      <c r="AJJ87" s="16"/>
      <c r="AJK87" s="15"/>
      <c r="AJL87" s="16"/>
      <c r="AJM87" s="15"/>
      <c r="AJN87" s="16"/>
      <c r="AJO87" s="15"/>
      <c r="AJP87" s="16"/>
      <c r="AJQ87" s="15"/>
      <c r="AJR87" s="16"/>
      <c r="AJS87" s="15"/>
      <c r="AJT87" s="16"/>
      <c r="AJU87" s="15"/>
      <c r="AJV87" s="16"/>
      <c r="AJW87" s="15"/>
      <c r="AJX87" s="16"/>
      <c r="AJY87" s="15"/>
      <c r="AJZ87" s="16"/>
      <c r="AKA87" s="15"/>
      <c r="AKB87" s="16"/>
      <c r="AKC87" s="15"/>
      <c r="AKD87" s="16"/>
      <c r="AKE87" s="15"/>
      <c r="AKF87" s="16"/>
      <c r="AKG87" s="15"/>
      <c r="AKH87" s="16"/>
      <c r="AKI87" s="15"/>
      <c r="AKJ87" s="16"/>
      <c r="AKK87" s="15"/>
      <c r="AKL87" s="16"/>
      <c r="AKM87" s="15"/>
      <c r="AKN87" s="16"/>
      <c r="AKO87" s="15"/>
      <c r="AKP87" s="16"/>
      <c r="AKQ87" s="15"/>
      <c r="AKR87" s="16"/>
      <c r="AKS87" s="15"/>
      <c r="AKT87" s="16"/>
      <c r="AKU87" s="15"/>
      <c r="AKV87" s="16"/>
      <c r="AKW87" s="15"/>
      <c r="AKX87" s="16"/>
      <c r="AKY87" s="15"/>
      <c r="AKZ87" s="16"/>
      <c r="ALA87" s="15"/>
      <c r="ALB87" s="16"/>
      <c r="ALC87" s="15"/>
      <c r="ALD87" s="16"/>
      <c r="ALE87" s="15"/>
      <c r="ALF87" s="16"/>
      <c r="ALG87" s="15"/>
      <c r="ALH87" s="16"/>
      <c r="ALI87" s="15"/>
      <c r="ALJ87" s="16"/>
      <c r="ALK87" s="15"/>
      <c r="ALL87" s="16"/>
      <c r="ALM87" s="15"/>
      <c r="ALN87" s="16"/>
      <c r="ALO87" s="15"/>
      <c r="ALP87" s="16"/>
      <c r="ALQ87" s="15"/>
      <c r="ALR87" s="16"/>
      <c r="ALS87" s="15"/>
      <c r="ALT87" s="16"/>
      <c r="ALU87" s="15"/>
      <c r="ALV87" s="16"/>
      <c r="ALW87" s="15"/>
      <c r="ALX87" s="16"/>
      <c r="ALY87" s="15"/>
      <c r="ALZ87" s="16"/>
      <c r="AMA87" s="15"/>
      <c r="AMB87" s="16"/>
      <c r="AMC87" s="15"/>
      <c r="AMD87" s="16"/>
      <c r="AME87" s="15"/>
      <c r="AMF87" s="16"/>
      <c r="AMG87" s="15"/>
      <c r="AMH87" s="16"/>
      <c r="AMI87" s="15"/>
      <c r="AMJ87" s="16"/>
      <c r="AMK87" s="15"/>
      <c r="AML87" s="16"/>
      <c r="AMM87" s="15"/>
      <c r="AMN87" s="16"/>
      <c r="AMO87" s="15"/>
      <c r="AMP87" s="16"/>
      <c r="AMQ87" s="15"/>
      <c r="AMR87" s="16"/>
      <c r="AMS87" s="15"/>
      <c r="AMT87" s="16"/>
      <c r="AMU87" s="15"/>
      <c r="AMV87" s="16"/>
      <c r="AMW87" s="15"/>
      <c r="AMX87" s="16"/>
      <c r="AMY87" s="15"/>
      <c r="AMZ87" s="16"/>
      <c r="ANA87" s="15"/>
      <c r="ANB87" s="16"/>
      <c r="ANC87" s="15"/>
      <c r="AND87" s="16"/>
      <c r="ANE87" s="15"/>
      <c r="ANF87" s="16"/>
      <c r="ANG87" s="15"/>
      <c r="ANH87" s="16"/>
      <c r="ANI87" s="15"/>
      <c r="ANJ87" s="16"/>
      <c r="ANK87" s="15"/>
      <c r="ANL87" s="16"/>
      <c r="ANM87" s="15"/>
      <c r="ANN87" s="16"/>
      <c r="ANO87" s="15"/>
      <c r="ANP87" s="16"/>
      <c r="ANQ87" s="15"/>
      <c r="ANR87" s="16"/>
      <c r="ANS87" s="15"/>
      <c r="ANT87" s="16"/>
      <c r="ANU87" s="15"/>
      <c r="ANV87" s="16"/>
      <c r="ANW87" s="15"/>
      <c r="ANX87" s="16"/>
      <c r="ANY87" s="15"/>
      <c r="ANZ87" s="16"/>
      <c r="AOA87" s="15"/>
      <c r="AOB87" s="16"/>
      <c r="AOC87" s="15"/>
      <c r="AOD87" s="16"/>
      <c r="AOE87" s="15"/>
      <c r="AOF87" s="16"/>
      <c r="AOG87" s="15"/>
      <c r="AOH87" s="16"/>
      <c r="AOI87" s="15"/>
      <c r="AOJ87" s="16"/>
      <c r="AOK87" s="15"/>
      <c r="AOL87" s="16"/>
      <c r="AOM87" s="15"/>
      <c r="AON87" s="16"/>
      <c r="AOO87" s="15"/>
      <c r="AOP87" s="16"/>
      <c r="AOQ87" s="15"/>
      <c r="AOR87" s="16"/>
      <c r="AOS87" s="15"/>
      <c r="AOT87" s="16"/>
      <c r="AOU87" s="15"/>
      <c r="AOV87" s="16"/>
      <c r="AOW87" s="15"/>
      <c r="AOX87" s="16"/>
      <c r="AOY87" s="15"/>
      <c r="AOZ87" s="16"/>
      <c r="APA87" s="15"/>
      <c r="APB87" s="16"/>
      <c r="APC87" s="15"/>
      <c r="APD87" s="16"/>
      <c r="APE87" s="15"/>
      <c r="APF87" s="16"/>
      <c r="APG87" s="15"/>
      <c r="APH87" s="16"/>
      <c r="API87" s="15"/>
      <c r="APJ87" s="16"/>
      <c r="APK87" s="15"/>
      <c r="APL87" s="16"/>
      <c r="APM87" s="15"/>
      <c r="APN87" s="16"/>
      <c r="APO87" s="15"/>
      <c r="APP87" s="16"/>
      <c r="APQ87" s="15"/>
      <c r="APR87" s="16"/>
      <c r="APS87" s="15"/>
      <c r="APT87" s="16"/>
      <c r="APU87" s="15"/>
      <c r="APV87" s="16"/>
      <c r="APW87" s="15"/>
      <c r="APX87" s="16"/>
      <c r="APY87" s="15"/>
      <c r="APZ87" s="16"/>
      <c r="AQA87" s="15"/>
      <c r="AQB87" s="16"/>
      <c r="AQC87" s="15"/>
      <c r="AQD87" s="16"/>
      <c r="AQE87" s="15"/>
      <c r="AQF87" s="16"/>
      <c r="AQG87" s="15"/>
      <c r="AQH87" s="16"/>
      <c r="AQI87" s="15"/>
      <c r="AQJ87" s="16"/>
      <c r="AQK87" s="15"/>
      <c r="AQL87" s="16"/>
      <c r="AQM87" s="15"/>
      <c r="AQN87" s="16"/>
      <c r="AQO87" s="15"/>
      <c r="AQP87" s="16"/>
      <c r="AQQ87" s="15"/>
      <c r="AQR87" s="16"/>
      <c r="AQS87" s="15"/>
      <c r="AQT87" s="16"/>
      <c r="AQU87" s="15"/>
      <c r="AQV87" s="16"/>
      <c r="AQW87" s="15"/>
      <c r="AQX87" s="16"/>
      <c r="AQY87" s="15"/>
      <c r="AQZ87" s="16"/>
      <c r="ARA87" s="15"/>
      <c r="ARB87" s="16"/>
      <c r="ARC87" s="15"/>
      <c r="ARD87" s="16"/>
      <c r="ARE87" s="15"/>
      <c r="ARF87" s="16"/>
      <c r="ARG87" s="15"/>
      <c r="ARH87" s="16"/>
      <c r="ARI87" s="15"/>
      <c r="ARJ87" s="16"/>
      <c r="ARK87" s="15"/>
      <c r="ARL87" s="16"/>
      <c r="ARM87" s="15"/>
      <c r="ARN87" s="16"/>
      <c r="ARO87" s="15"/>
      <c r="ARP87" s="16"/>
      <c r="ARQ87" s="15"/>
      <c r="ARR87" s="16"/>
      <c r="ARS87" s="15"/>
      <c r="ART87" s="16"/>
      <c r="ARU87" s="15"/>
      <c r="ARV87" s="16"/>
      <c r="ARW87" s="15"/>
      <c r="ARX87" s="16"/>
      <c r="ARY87" s="15"/>
      <c r="ARZ87" s="16"/>
      <c r="ASA87" s="15"/>
      <c r="ASB87" s="16"/>
      <c r="ASC87" s="15"/>
      <c r="ASD87" s="16"/>
      <c r="ASE87" s="15"/>
      <c r="ASF87" s="16"/>
      <c r="ASG87" s="15"/>
      <c r="ASH87" s="16"/>
      <c r="ASI87" s="15"/>
      <c r="ASJ87" s="16"/>
      <c r="ASK87" s="15"/>
      <c r="ASL87" s="16"/>
      <c r="ASM87" s="15"/>
      <c r="ASN87" s="16"/>
      <c r="ASO87" s="15"/>
      <c r="ASP87" s="16"/>
      <c r="ASQ87" s="15"/>
      <c r="ASR87" s="16"/>
      <c r="ASS87" s="15"/>
      <c r="AST87" s="16"/>
      <c r="ASU87" s="15"/>
      <c r="ASV87" s="16"/>
      <c r="ASW87" s="15"/>
      <c r="ASX87" s="16"/>
      <c r="ASY87" s="15"/>
      <c r="ASZ87" s="16"/>
      <c r="ATA87" s="15"/>
      <c r="ATB87" s="16"/>
      <c r="ATC87" s="15"/>
      <c r="ATD87" s="16"/>
      <c r="ATE87" s="15"/>
      <c r="ATF87" s="16"/>
      <c r="ATG87" s="15"/>
      <c r="ATH87" s="16"/>
      <c r="ATI87" s="15"/>
      <c r="ATJ87" s="16"/>
      <c r="ATK87" s="15"/>
      <c r="ATL87" s="16"/>
      <c r="ATM87" s="15"/>
      <c r="ATN87" s="16"/>
      <c r="ATO87" s="15"/>
      <c r="ATP87" s="16"/>
      <c r="ATQ87" s="15"/>
      <c r="ATR87" s="16"/>
      <c r="ATS87" s="15"/>
      <c r="ATT87" s="16"/>
      <c r="ATU87" s="15"/>
      <c r="ATV87" s="16"/>
      <c r="ATW87" s="15"/>
      <c r="ATX87" s="16"/>
      <c r="ATY87" s="15"/>
      <c r="ATZ87" s="16"/>
      <c r="AUA87" s="15"/>
      <c r="AUB87" s="16"/>
      <c r="AUC87" s="15"/>
      <c r="AUD87" s="16"/>
      <c r="AUE87" s="15"/>
      <c r="AUF87" s="16"/>
      <c r="AUG87" s="15"/>
      <c r="AUH87" s="16"/>
      <c r="AUI87" s="15"/>
      <c r="AUJ87" s="16"/>
      <c r="AUK87" s="15"/>
      <c r="AUL87" s="16"/>
      <c r="AUM87" s="15"/>
      <c r="AUN87" s="16"/>
      <c r="AUO87" s="15"/>
      <c r="AUP87" s="16"/>
      <c r="AUQ87" s="15"/>
      <c r="AUR87" s="16"/>
      <c r="AUS87" s="15"/>
      <c r="AUT87" s="16"/>
      <c r="AUU87" s="15"/>
      <c r="AUV87" s="16"/>
      <c r="AUW87" s="15"/>
      <c r="AUX87" s="16"/>
      <c r="AUY87" s="15"/>
      <c r="AUZ87" s="16"/>
      <c r="AVA87" s="15"/>
      <c r="AVB87" s="16"/>
      <c r="AVC87" s="15"/>
      <c r="AVD87" s="16"/>
      <c r="AVE87" s="15"/>
      <c r="AVF87" s="16"/>
      <c r="AVG87" s="15"/>
      <c r="AVH87" s="16"/>
      <c r="AVI87" s="15"/>
      <c r="AVJ87" s="16"/>
      <c r="AVK87" s="15"/>
      <c r="AVL87" s="16"/>
      <c r="AVM87" s="15"/>
      <c r="AVN87" s="16"/>
      <c r="AVO87" s="15"/>
      <c r="AVP87" s="16"/>
      <c r="AVQ87" s="15"/>
      <c r="AVR87" s="16"/>
      <c r="AVS87" s="15"/>
      <c r="AVT87" s="16"/>
      <c r="AVU87" s="15"/>
      <c r="AVV87" s="16"/>
      <c r="AVW87" s="15"/>
      <c r="AVX87" s="16"/>
      <c r="AVY87" s="15"/>
      <c r="AVZ87" s="16"/>
      <c r="AWA87" s="15"/>
      <c r="AWB87" s="16"/>
      <c r="AWC87" s="15"/>
      <c r="AWD87" s="16"/>
      <c r="AWE87" s="15"/>
      <c r="AWF87" s="16"/>
      <c r="AWG87" s="15"/>
      <c r="AWH87" s="16"/>
      <c r="AWI87" s="15"/>
      <c r="AWJ87" s="16"/>
      <c r="AWK87" s="15"/>
      <c r="AWL87" s="16"/>
      <c r="AWM87" s="15"/>
      <c r="AWN87" s="16"/>
      <c r="AWO87" s="15"/>
      <c r="AWP87" s="16"/>
      <c r="AWQ87" s="15"/>
      <c r="AWR87" s="16"/>
      <c r="AWS87" s="15"/>
      <c r="AWT87" s="16"/>
      <c r="AWU87" s="15"/>
      <c r="AWV87" s="16"/>
      <c r="AWW87" s="15"/>
      <c r="AWX87" s="16"/>
      <c r="AWY87" s="15"/>
      <c r="AWZ87" s="16"/>
      <c r="AXA87" s="15"/>
      <c r="AXB87" s="16"/>
      <c r="AXC87" s="15"/>
      <c r="AXD87" s="16"/>
      <c r="AXE87" s="15"/>
      <c r="AXF87" s="16"/>
      <c r="AXG87" s="15"/>
      <c r="AXH87" s="16"/>
      <c r="AXI87" s="15"/>
      <c r="AXJ87" s="16"/>
      <c r="AXK87" s="15"/>
      <c r="AXL87" s="16"/>
      <c r="AXM87" s="15"/>
      <c r="AXN87" s="16"/>
      <c r="AXO87" s="15"/>
      <c r="AXP87" s="16"/>
      <c r="AXQ87" s="15"/>
      <c r="AXR87" s="16"/>
      <c r="AXS87" s="15"/>
      <c r="AXT87" s="16"/>
      <c r="AXU87" s="15"/>
      <c r="AXV87" s="16"/>
      <c r="AXW87" s="15"/>
      <c r="AXX87" s="16"/>
      <c r="AXY87" s="15"/>
      <c r="AXZ87" s="16"/>
      <c r="AYA87" s="15"/>
      <c r="AYB87" s="16"/>
      <c r="AYC87" s="15"/>
      <c r="AYD87" s="16"/>
      <c r="AYE87" s="15"/>
      <c r="AYF87" s="16"/>
      <c r="AYG87" s="15"/>
      <c r="AYH87" s="16"/>
      <c r="AYI87" s="15"/>
      <c r="AYJ87" s="16"/>
      <c r="AYK87" s="15"/>
      <c r="AYL87" s="16"/>
      <c r="AYM87" s="15"/>
      <c r="AYN87" s="16"/>
      <c r="AYO87" s="15"/>
      <c r="AYP87" s="16"/>
      <c r="AYQ87" s="15"/>
      <c r="AYR87" s="16"/>
      <c r="AYS87" s="15"/>
      <c r="AYT87" s="16"/>
      <c r="AYU87" s="15"/>
      <c r="AYV87" s="16"/>
      <c r="AYW87" s="15"/>
      <c r="AYX87" s="16"/>
      <c r="AYY87" s="15"/>
      <c r="AYZ87" s="16"/>
      <c r="AZA87" s="15"/>
      <c r="AZB87" s="16"/>
      <c r="AZC87" s="15"/>
      <c r="AZD87" s="16"/>
      <c r="AZE87" s="15"/>
      <c r="AZF87" s="16"/>
      <c r="AZG87" s="15"/>
      <c r="AZH87" s="16"/>
      <c r="AZI87" s="15"/>
      <c r="AZJ87" s="16"/>
      <c r="AZK87" s="15"/>
      <c r="AZL87" s="16"/>
      <c r="AZM87" s="15"/>
      <c r="AZN87" s="16"/>
      <c r="AZO87" s="15"/>
      <c r="AZP87" s="16"/>
      <c r="AZQ87" s="15"/>
      <c r="AZR87" s="16"/>
      <c r="AZS87" s="15"/>
      <c r="AZT87" s="16"/>
      <c r="AZU87" s="15"/>
      <c r="AZV87" s="16"/>
      <c r="AZW87" s="15"/>
      <c r="AZX87" s="16"/>
      <c r="AZY87" s="15"/>
      <c r="AZZ87" s="16"/>
      <c r="BAA87" s="15"/>
      <c r="BAB87" s="16"/>
      <c r="BAC87" s="15"/>
      <c r="BAD87" s="16"/>
      <c r="BAE87" s="15"/>
      <c r="BAF87" s="16"/>
      <c r="BAG87" s="15"/>
      <c r="BAH87" s="16"/>
      <c r="BAI87" s="15"/>
      <c r="BAJ87" s="16"/>
      <c r="BAK87" s="15"/>
      <c r="BAL87" s="16"/>
      <c r="BAM87" s="15"/>
      <c r="BAN87" s="16"/>
      <c r="BAO87" s="15"/>
      <c r="BAP87" s="16"/>
      <c r="BAQ87" s="15"/>
      <c r="BAR87" s="16"/>
      <c r="BAS87" s="15"/>
      <c r="BAT87" s="16"/>
      <c r="BAU87" s="15"/>
      <c r="BAV87" s="16"/>
      <c r="BAW87" s="15"/>
      <c r="BAX87" s="16"/>
      <c r="BAY87" s="15"/>
      <c r="BAZ87" s="16"/>
      <c r="BBA87" s="15"/>
      <c r="BBB87" s="16"/>
      <c r="BBC87" s="15"/>
      <c r="BBD87" s="16"/>
      <c r="BBE87" s="15"/>
      <c r="BBF87" s="16"/>
      <c r="BBG87" s="15"/>
      <c r="BBH87" s="16"/>
      <c r="BBI87" s="15"/>
      <c r="BBJ87" s="16"/>
      <c r="BBK87" s="15"/>
      <c r="BBL87" s="16"/>
      <c r="BBM87" s="15"/>
      <c r="BBN87" s="16"/>
      <c r="BBO87" s="15"/>
      <c r="BBP87" s="16"/>
      <c r="BBQ87" s="15"/>
      <c r="BBR87" s="16"/>
      <c r="BBS87" s="15"/>
      <c r="BBT87" s="16"/>
      <c r="BBU87" s="15"/>
      <c r="BBV87" s="16"/>
      <c r="BBW87" s="15"/>
      <c r="BBX87" s="16"/>
      <c r="BBY87" s="15"/>
      <c r="BBZ87" s="16"/>
      <c r="BCA87" s="15"/>
      <c r="BCB87" s="16"/>
      <c r="BCC87" s="15"/>
      <c r="BCD87" s="16"/>
      <c r="BCE87" s="15"/>
      <c r="BCF87" s="16"/>
      <c r="BCG87" s="15"/>
      <c r="BCH87" s="16"/>
      <c r="BCI87" s="15"/>
      <c r="BCJ87" s="16"/>
      <c r="BCK87" s="15"/>
      <c r="BCL87" s="16"/>
      <c r="BCM87" s="15"/>
      <c r="BCN87" s="16"/>
      <c r="BCO87" s="15"/>
      <c r="BCP87" s="16"/>
      <c r="BCQ87" s="15"/>
      <c r="BCR87" s="16"/>
      <c r="BCS87" s="15"/>
      <c r="BCT87" s="16"/>
      <c r="BCU87" s="15"/>
      <c r="BCV87" s="16"/>
      <c r="BCW87" s="15"/>
      <c r="BCX87" s="16"/>
      <c r="BCY87" s="15"/>
      <c r="BCZ87" s="16"/>
      <c r="BDA87" s="15"/>
      <c r="BDB87" s="16"/>
      <c r="BDC87" s="15"/>
      <c r="BDD87" s="16"/>
      <c r="BDE87" s="15"/>
      <c r="BDF87" s="16"/>
      <c r="BDG87" s="15"/>
      <c r="BDH87" s="16"/>
      <c r="BDI87" s="15"/>
      <c r="BDJ87" s="16"/>
      <c r="BDK87" s="15"/>
      <c r="BDL87" s="16"/>
      <c r="BDM87" s="15"/>
      <c r="BDN87" s="16"/>
      <c r="BDO87" s="15"/>
      <c r="BDP87" s="16"/>
      <c r="BDQ87" s="15"/>
      <c r="BDR87" s="16"/>
      <c r="BDS87" s="15"/>
      <c r="BDT87" s="16"/>
      <c r="BDU87" s="15"/>
      <c r="BDV87" s="16"/>
      <c r="BDW87" s="15"/>
      <c r="BDX87" s="16"/>
      <c r="BDY87" s="15"/>
      <c r="BDZ87" s="16"/>
      <c r="BEA87" s="15"/>
      <c r="BEB87" s="16"/>
      <c r="BEC87" s="15"/>
      <c r="BED87" s="16"/>
      <c r="BEE87" s="15"/>
      <c r="BEF87" s="16"/>
      <c r="BEG87" s="15"/>
      <c r="BEH87" s="16"/>
      <c r="BEI87" s="15"/>
      <c r="BEJ87" s="16"/>
      <c r="BEK87" s="15"/>
      <c r="BEL87" s="16"/>
      <c r="BEM87" s="15"/>
      <c r="BEN87" s="16"/>
      <c r="BEO87" s="15"/>
      <c r="BEP87" s="16"/>
      <c r="BEQ87" s="15"/>
      <c r="BER87" s="16"/>
      <c r="BES87" s="15"/>
      <c r="BET87" s="16"/>
      <c r="BEU87" s="15"/>
      <c r="BEV87" s="16"/>
      <c r="BEW87" s="15"/>
      <c r="BEX87" s="16"/>
      <c r="BEY87" s="15"/>
      <c r="BEZ87" s="16"/>
      <c r="BFA87" s="15"/>
      <c r="BFB87" s="16"/>
      <c r="BFC87" s="15"/>
      <c r="BFD87" s="16"/>
      <c r="BFE87" s="15"/>
      <c r="BFF87" s="16"/>
      <c r="BFG87" s="15"/>
      <c r="BFH87" s="16"/>
      <c r="BFI87" s="15"/>
      <c r="BFJ87" s="16"/>
      <c r="BFK87" s="15"/>
      <c r="BFL87" s="16"/>
      <c r="BFM87" s="15"/>
      <c r="BFN87" s="16"/>
      <c r="BFO87" s="15"/>
      <c r="BFP87" s="16"/>
      <c r="BFQ87" s="15"/>
      <c r="BFR87" s="16"/>
      <c r="BFS87" s="15"/>
      <c r="BFT87" s="16"/>
      <c r="BFU87" s="15"/>
      <c r="BFV87" s="16"/>
      <c r="BFW87" s="15"/>
      <c r="BFX87" s="16"/>
      <c r="BFY87" s="15"/>
      <c r="BFZ87" s="16"/>
      <c r="BGA87" s="15"/>
      <c r="BGB87" s="16"/>
      <c r="BGC87" s="15"/>
      <c r="BGD87" s="16"/>
      <c r="BGE87" s="15"/>
      <c r="BGF87" s="16"/>
      <c r="BGG87" s="15"/>
      <c r="BGH87" s="16"/>
      <c r="BGI87" s="15"/>
      <c r="BGJ87" s="16"/>
      <c r="BGK87" s="15"/>
      <c r="BGL87" s="16"/>
      <c r="BGM87" s="15"/>
      <c r="BGN87" s="16"/>
      <c r="BGO87" s="15"/>
      <c r="BGP87" s="16"/>
      <c r="BGQ87" s="15"/>
      <c r="BGR87" s="16"/>
      <c r="BGS87" s="15"/>
      <c r="BGT87" s="16"/>
      <c r="BGU87" s="15"/>
      <c r="BGV87" s="16"/>
      <c r="BGW87" s="15"/>
      <c r="BGX87" s="16"/>
      <c r="BGY87" s="15"/>
      <c r="BGZ87" s="16"/>
      <c r="BHA87" s="15"/>
      <c r="BHB87" s="16"/>
      <c r="BHC87" s="15"/>
      <c r="BHD87" s="16"/>
      <c r="BHE87" s="15"/>
      <c r="BHF87" s="16"/>
      <c r="BHG87" s="15"/>
      <c r="BHH87" s="16"/>
      <c r="BHI87" s="15"/>
      <c r="BHJ87" s="16"/>
      <c r="BHK87" s="15"/>
      <c r="BHL87" s="16"/>
      <c r="BHM87" s="15"/>
      <c r="BHN87" s="16"/>
      <c r="BHO87" s="15"/>
      <c r="BHP87" s="16"/>
      <c r="BHQ87" s="15"/>
      <c r="BHR87" s="16"/>
      <c r="BHS87" s="15"/>
      <c r="BHT87" s="16"/>
      <c r="BHU87" s="15"/>
      <c r="BHV87" s="16"/>
      <c r="BHW87" s="15"/>
      <c r="BHX87" s="16"/>
      <c r="BHY87" s="15"/>
      <c r="BHZ87" s="16"/>
      <c r="BIA87" s="15"/>
      <c r="BIB87" s="16"/>
      <c r="BIC87" s="15"/>
      <c r="BID87" s="16"/>
      <c r="BIE87" s="15"/>
      <c r="BIF87" s="16"/>
      <c r="BIG87" s="15"/>
      <c r="BIH87" s="16"/>
      <c r="BII87" s="15"/>
      <c r="BIJ87" s="16"/>
      <c r="BIK87" s="15"/>
      <c r="BIL87" s="16"/>
      <c r="BIM87" s="15"/>
      <c r="BIN87" s="16"/>
      <c r="BIO87" s="15"/>
      <c r="BIP87" s="16"/>
      <c r="BIQ87" s="15"/>
      <c r="BIR87" s="16"/>
      <c r="BIS87" s="15"/>
      <c r="BIT87" s="16"/>
      <c r="BIU87" s="15"/>
      <c r="BIV87" s="16"/>
      <c r="BIW87" s="15"/>
      <c r="BIX87" s="16"/>
      <c r="BIY87" s="15"/>
      <c r="BIZ87" s="16"/>
      <c r="BJA87" s="15"/>
      <c r="BJB87" s="16"/>
      <c r="BJC87" s="15"/>
      <c r="BJD87" s="16"/>
      <c r="BJE87" s="15"/>
      <c r="BJF87" s="16"/>
      <c r="BJG87" s="15"/>
      <c r="BJH87" s="16"/>
      <c r="BJI87" s="15"/>
      <c r="BJJ87" s="16"/>
      <c r="BJK87" s="15"/>
      <c r="BJL87" s="16"/>
      <c r="BJM87" s="15"/>
      <c r="BJN87" s="16"/>
      <c r="BJO87" s="15"/>
      <c r="BJP87" s="16"/>
      <c r="BJQ87" s="15"/>
      <c r="BJR87" s="16"/>
      <c r="BJS87" s="15"/>
      <c r="BJT87" s="16"/>
      <c r="BJU87" s="15"/>
      <c r="BJV87" s="16"/>
      <c r="BJW87" s="15"/>
      <c r="BJX87" s="16"/>
      <c r="BJY87" s="15"/>
      <c r="BJZ87" s="16"/>
      <c r="BKA87" s="15"/>
      <c r="BKB87" s="16"/>
      <c r="BKC87" s="15"/>
      <c r="BKD87" s="16"/>
      <c r="BKE87" s="15"/>
      <c r="BKF87" s="16"/>
      <c r="BKG87" s="15"/>
      <c r="BKH87" s="16"/>
      <c r="BKI87" s="15"/>
      <c r="BKJ87" s="16"/>
      <c r="BKK87" s="15"/>
      <c r="BKL87" s="16"/>
      <c r="BKM87" s="15"/>
      <c r="BKN87" s="16"/>
      <c r="BKO87" s="15"/>
      <c r="BKP87" s="16"/>
      <c r="BKQ87" s="15"/>
      <c r="BKR87" s="16"/>
      <c r="BKS87" s="15"/>
      <c r="BKT87" s="16"/>
      <c r="BKU87" s="15"/>
      <c r="BKV87" s="16"/>
      <c r="BKW87" s="15"/>
      <c r="BKX87" s="16"/>
      <c r="BKY87" s="15"/>
      <c r="BKZ87" s="16"/>
      <c r="BLA87" s="15"/>
      <c r="BLB87" s="16"/>
      <c r="BLC87" s="15"/>
      <c r="BLD87" s="16"/>
      <c r="BLE87" s="15"/>
      <c r="BLF87" s="16"/>
      <c r="BLG87" s="15"/>
      <c r="BLH87" s="16"/>
      <c r="BLI87" s="15"/>
      <c r="BLJ87" s="16"/>
      <c r="BLK87" s="15"/>
      <c r="BLL87" s="16"/>
      <c r="BLM87" s="15"/>
      <c r="BLN87" s="16"/>
      <c r="BLO87" s="15"/>
      <c r="BLP87" s="16"/>
      <c r="BLQ87" s="15"/>
      <c r="BLR87" s="16"/>
      <c r="BLS87" s="15"/>
      <c r="BLT87" s="16"/>
      <c r="BLU87" s="15"/>
      <c r="BLV87" s="16"/>
      <c r="BLW87" s="15"/>
      <c r="BLX87" s="16"/>
      <c r="BLY87" s="15"/>
      <c r="BLZ87" s="16"/>
      <c r="BMA87" s="15"/>
      <c r="BMB87" s="16"/>
      <c r="BMC87" s="15"/>
      <c r="BMD87" s="16"/>
      <c r="BME87" s="15"/>
      <c r="BMF87" s="16"/>
      <c r="BMG87" s="15"/>
      <c r="BMH87" s="16"/>
      <c r="BMI87" s="15"/>
      <c r="BMJ87" s="16"/>
      <c r="BMK87" s="15"/>
      <c r="BML87" s="16"/>
      <c r="BMM87" s="15"/>
      <c r="BMN87" s="16"/>
      <c r="BMO87" s="15"/>
      <c r="BMP87" s="16"/>
      <c r="BMQ87" s="15"/>
      <c r="BMR87" s="16"/>
      <c r="BMS87" s="15"/>
      <c r="BMT87" s="16"/>
      <c r="BMU87" s="15"/>
      <c r="BMV87" s="16"/>
      <c r="BMW87" s="15"/>
      <c r="BMX87" s="16"/>
      <c r="BMY87" s="15"/>
      <c r="BMZ87" s="16"/>
      <c r="BNA87" s="15"/>
      <c r="BNB87" s="16"/>
      <c r="BNC87" s="15"/>
      <c r="BND87" s="16"/>
      <c r="BNE87" s="15"/>
      <c r="BNF87" s="16"/>
      <c r="BNG87" s="15"/>
      <c r="BNH87" s="16"/>
      <c r="BNI87" s="15"/>
      <c r="BNJ87" s="16"/>
      <c r="BNK87" s="15"/>
      <c r="BNL87" s="16"/>
      <c r="BNM87" s="15"/>
      <c r="BNN87" s="16"/>
      <c r="BNO87" s="15"/>
      <c r="BNP87" s="16"/>
      <c r="BNQ87" s="15"/>
      <c r="BNR87" s="16"/>
      <c r="BNS87" s="15"/>
      <c r="BNT87" s="16"/>
      <c r="BNU87" s="15"/>
      <c r="BNV87" s="16"/>
      <c r="BNW87" s="15"/>
      <c r="BNX87" s="16"/>
      <c r="BNY87" s="15"/>
      <c r="BNZ87" s="16"/>
      <c r="BOA87" s="15"/>
      <c r="BOB87" s="16"/>
      <c r="BOC87" s="15"/>
      <c r="BOD87" s="16"/>
      <c r="BOE87" s="15"/>
      <c r="BOF87" s="16"/>
      <c r="BOG87" s="15"/>
      <c r="BOH87" s="16"/>
      <c r="BOI87" s="15"/>
      <c r="BOJ87" s="16"/>
      <c r="BOK87" s="15"/>
      <c r="BOL87" s="16"/>
      <c r="BOM87" s="15"/>
      <c r="BON87" s="16"/>
      <c r="BOO87" s="15"/>
      <c r="BOP87" s="16"/>
      <c r="BOQ87" s="15"/>
      <c r="BOR87" s="16"/>
      <c r="BOS87" s="15"/>
      <c r="BOT87" s="16"/>
      <c r="BOU87" s="15"/>
      <c r="BOV87" s="16"/>
      <c r="BOW87" s="15"/>
      <c r="BOX87" s="16"/>
      <c r="BOY87" s="15"/>
      <c r="BOZ87" s="16"/>
      <c r="BPA87" s="15"/>
      <c r="BPB87" s="16"/>
      <c r="BPC87" s="15"/>
      <c r="BPD87" s="16"/>
      <c r="BPE87" s="15"/>
      <c r="BPF87" s="16"/>
      <c r="BPG87" s="15"/>
      <c r="BPH87" s="16"/>
      <c r="BPI87" s="15"/>
      <c r="BPJ87" s="16"/>
      <c r="BPK87" s="15"/>
      <c r="BPL87" s="16"/>
      <c r="BPM87" s="15"/>
      <c r="BPN87" s="16"/>
      <c r="BPO87" s="15"/>
      <c r="BPP87" s="16"/>
      <c r="BPQ87" s="15"/>
      <c r="BPR87" s="16"/>
      <c r="BPS87" s="15"/>
      <c r="BPT87" s="16"/>
      <c r="BPU87" s="15"/>
      <c r="BPV87" s="16"/>
      <c r="BPW87" s="15"/>
      <c r="BPX87" s="16"/>
      <c r="BPY87" s="15"/>
      <c r="BPZ87" s="16"/>
      <c r="BQA87" s="15"/>
      <c r="BQB87" s="16"/>
      <c r="BQC87" s="15"/>
      <c r="BQD87" s="16"/>
      <c r="BQE87" s="15"/>
      <c r="BQF87" s="16"/>
      <c r="BQG87" s="15"/>
      <c r="BQH87" s="16"/>
      <c r="BQI87" s="15"/>
      <c r="BQJ87" s="16"/>
      <c r="BQK87" s="15"/>
      <c r="BQL87" s="16"/>
      <c r="BQM87" s="15"/>
      <c r="BQN87" s="16"/>
      <c r="BQO87" s="15"/>
      <c r="BQP87" s="16"/>
      <c r="BQQ87" s="15"/>
      <c r="BQR87" s="16"/>
      <c r="BQS87" s="15"/>
      <c r="BQT87" s="16"/>
      <c r="BQU87" s="15"/>
      <c r="BQV87" s="16"/>
      <c r="BQW87" s="15"/>
      <c r="BQX87" s="16"/>
      <c r="BQY87" s="15"/>
      <c r="BQZ87" s="16"/>
      <c r="BRA87" s="15"/>
      <c r="BRB87" s="16"/>
      <c r="BRC87" s="15"/>
      <c r="BRD87" s="16"/>
      <c r="BRE87" s="15"/>
      <c r="BRF87" s="16"/>
      <c r="BRG87" s="15"/>
      <c r="BRH87" s="16"/>
      <c r="BRI87" s="15"/>
      <c r="BRJ87" s="16"/>
      <c r="BRK87" s="15"/>
      <c r="BRL87" s="16"/>
      <c r="BRM87" s="15"/>
      <c r="BRN87" s="16"/>
      <c r="BRO87" s="15"/>
      <c r="BRP87" s="16"/>
      <c r="BRQ87" s="15"/>
      <c r="BRR87" s="16"/>
      <c r="BRS87" s="15"/>
      <c r="BRT87" s="16"/>
      <c r="BRU87" s="15"/>
      <c r="BRV87" s="16"/>
      <c r="BRW87" s="15"/>
      <c r="BRX87" s="16"/>
      <c r="BRY87" s="15"/>
      <c r="BRZ87" s="16"/>
      <c r="BSA87" s="15"/>
      <c r="BSB87" s="16"/>
      <c r="BSC87" s="15"/>
      <c r="BSD87" s="16"/>
      <c r="BSE87" s="15"/>
      <c r="BSF87" s="16"/>
      <c r="BSG87" s="15"/>
      <c r="BSH87" s="16"/>
      <c r="BSI87" s="15"/>
      <c r="BSJ87" s="16"/>
      <c r="BSK87" s="15"/>
      <c r="BSL87" s="16"/>
      <c r="BSM87" s="15"/>
      <c r="BSN87" s="16"/>
      <c r="BSO87" s="15"/>
      <c r="BSP87" s="16"/>
      <c r="BSQ87" s="15"/>
      <c r="BSR87" s="16"/>
      <c r="BSS87" s="15"/>
      <c r="BST87" s="16"/>
      <c r="BSU87" s="15"/>
      <c r="BSV87" s="16"/>
      <c r="BSW87" s="15"/>
      <c r="BSX87" s="16"/>
      <c r="BSY87" s="15"/>
      <c r="BSZ87" s="16"/>
      <c r="BTA87" s="15"/>
      <c r="BTB87" s="16"/>
      <c r="BTC87" s="15"/>
      <c r="BTD87" s="16"/>
      <c r="BTE87" s="15"/>
      <c r="BTF87" s="16"/>
      <c r="BTG87" s="15"/>
      <c r="BTH87" s="16"/>
      <c r="BTI87" s="15"/>
      <c r="BTJ87" s="16"/>
      <c r="BTK87" s="15"/>
      <c r="BTL87" s="16"/>
      <c r="BTM87" s="15"/>
      <c r="BTN87" s="16"/>
      <c r="BTO87" s="15"/>
      <c r="BTP87" s="16"/>
      <c r="BTQ87" s="15"/>
      <c r="BTR87" s="16"/>
      <c r="BTS87" s="15"/>
      <c r="BTT87" s="16"/>
      <c r="BTU87" s="15"/>
      <c r="BTV87" s="16"/>
      <c r="BTW87" s="15"/>
      <c r="BTX87" s="16"/>
      <c r="BTY87" s="15"/>
      <c r="BTZ87" s="16"/>
      <c r="BUA87" s="15"/>
      <c r="BUB87" s="16"/>
      <c r="BUC87" s="15"/>
      <c r="BUD87" s="16"/>
      <c r="BUE87" s="15"/>
      <c r="BUF87" s="16"/>
      <c r="BUG87" s="15"/>
      <c r="BUH87" s="16"/>
      <c r="BUI87" s="15"/>
      <c r="BUJ87" s="16"/>
      <c r="BUK87" s="15"/>
      <c r="BUL87" s="16"/>
      <c r="BUM87" s="15"/>
      <c r="BUN87" s="16"/>
      <c r="BUO87" s="15"/>
      <c r="BUP87" s="16"/>
      <c r="BUQ87" s="15"/>
      <c r="BUR87" s="16"/>
      <c r="BUS87" s="15"/>
      <c r="BUT87" s="16"/>
      <c r="BUU87" s="15"/>
      <c r="BUV87" s="16"/>
      <c r="BUW87" s="15"/>
      <c r="BUX87" s="16"/>
      <c r="BUY87" s="15"/>
      <c r="BUZ87" s="16"/>
      <c r="BVA87" s="15"/>
      <c r="BVB87" s="16"/>
      <c r="BVC87" s="15"/>
      <c r="BVD87" s="16"/>
      <c r="BVE87" s="15"/>
      <c r="BVF87" s="16"/>
      <c r="BVG87" s="15"/>
      <c r="BVH87" s="16"/>
      <c r="BVI87" s="15"/>
      <c r="BVJ87" s="16"/>
      <c r="BVK87" s="15"/>
      <c r="BVL87" s="16"/>
      <c r="BVM87" s="15"/>
      <c r="BVN87" s="16"/>
      <c r="BVO87" s="15"/>
      <c r="BVP87" s="16"/>
      <c r="BVQ87" s="15"/>
      <c r="BVR87" s="16"/>
      <c r="BVS87" s="15"/>
      <c r="BVT87" s="16"/>
      <c r="BVU87" s="15"/>
      <c r="BVV87" s="16"/>
      <c r="BVW87" s="15"/>
      <c r="BVX87" s="16"/>
      <c r="BVY87" s="15"/>
      <c r="BVZ87" s="16"/>
      <c r="BWA87" s="15"/>
      <c r="BWB87" s="16"/>
      <c r="BWC87" s="15"/>
      <c r="BWD87" s="16"/>
      <c r="BWE87" s="15"/>
      <c r="BWF87" s="16"/>
      <c r="BWG87" s="15"/>
      <c r="BWH87" s="16"/>
      <c r="BWI87" s="15"/>
      <c r="BWJ87" s="16"/>
      <c r="BWK87" s="15"/>
      <c r="BWL87" s="16"/>
      <c r="BWM87" s="15"/>
      <c r="BWN87" s="16"/>
      <c r="BWO87" s="15"/>
      <c r="BWP87" s="16"/>
      <c r="BWQ87" s="15"/>
      <c r="BWR87" s="16"/>
      <c r="BWS87" s="15"/>
      <c r="BWT87" s="16"/>
      <c r="BWU87" s="15"/>
      <c r="BWV87" s="16"/>
      <c r="BWW87" s="15"/>
      <c r="BWX87" s="16"/>
      <c r="BWY87" s="15"/>
      <c r="BWZ87" s="16"/>
      <c r="BXA87" s="15"/>
      <c r="BXB87" s="16"/>
      <c r="BXC87" s="15"/>
      <c r="BXD87" s="16"/>
      <c r="BXE87" s="15"/>
      <c r="BXF87" s="16"/>
      <c r="BXG87" s="15"/>
      <c r="BXH87" s="16"/>
      <c r="BXI87" s="15"/>
      <c r="BXJ87" s="16"/>
      <c r="BXK87" s="15"/>
      <c r="BXL87" s="16"/>
      <c r="BXM87" s="15"/>
      <c r="BXN87" s="16"/>
      <c r="BXO87" s="15"/>
      <c r="BXP87" s="16"/>
      <c r="BXQ87" s="15"/>
      <c r="BXR87" s="16"/>
      <c r="BXS87" s="15"/>
      <c r="BXT87" s="16"/>
      <c r="BXU87" s="15"/>
      <c r="BXV87" s="16"/>
      <c r="BXW87" s="15"/>
      <c r="BXX87" s="16"/>
      <c r="BXY87" s="15"/>
      <c r="BXZ87" s="16"/>
      <c r="BYA87" s="15"/>
      <c r="BYB87" s="16"/>
      <c r="BYC87" s="15"/>
      <c r="BYD87" s="16"/>
      <c r="BYE87" s="15"/>
      <c r="BYF87" s="16"/>
      <c r="BYG87" s="15"/>
      <c r="BYH87" s="16"/>
      <c r="BYI87" s="15"/>
      <c r="BYJ87" s="16"/>
      <c r="BYK87" s="15"/>
      <c r="BYL87" s="16"/>
      <c r="BYM87" s="15"/>
      <c r="BYN87" s="16"/>
      <c r="BYO87" s="15"/>
      <c r="BYP87" s="16"/>
      <c r="BYQ87" s="15"/>
      <c r="BYR87" s="16"/>
      <c r="BYS87" s="15"/>
      <c r="BYT87" s="16"/>
      <c r="BYU87" s="15"/>
      <c r="BYV87" s="16"/>
      <c r="BYW87" s="15"/>
      <c r="BYX87" s="16"/>
      <c r="BYY87" s="15"/>
      <c r="BYZ87" s="16"/>
      <c r="BZA87" s="15"/>
      <c r="BZB87" s="16"/>
      <c r="BZC87" s="15"/>
      <c r="BZD87" s="16"/>
      <c r="BZE87" s="15"/>
      <c r="BZF87" s="16"/>
      <c r="BZG87" s="15"/>
      <c r="BZH87" s="16"/>
      <c r="BZI87" s="15"/>
      <c r="BZJ87" s="16"/>
      <c r="BZK87" s="15"/>
      <c r="BZL87" s="16"/>
      <c r="BZM87" s="15"/>
      <c r="BZN87" s="16"/>
      <c r="BZO87" s="15"/>
      <c r="BZP87" s="16"/>
      <c r="BZQ87" s="15"/>
      <c r="BZR87" s="16"/>
      <c r="BZS87" s="15"/>
      <c r="BZT87" s="16"/>
      <c r="BZU87" s="15"/>
      <c r="BZV87" s="16"/>
      <c r="BZW87" s="15"/>
      <c r="BZX87" s="16"/>
      <c r="BZY87" s="15"/>
      <c r="BZZ87" s="16"/>
      <c r="CAA87" s="15"/>
      <c r="CAB87" s="16"/>
      <c r="CAC87" s="15"/>
      <c r="CAD87" s="16"/>
      <c r="CAE87" s="15"/>
      <c r="CAF87" s="16"/>
      <c r="CAG87" s="15"/>
      <c r="CAH87" s="16"/>
      <c r="CAI87" s="15"/>
      <c r="CAJ87" s="16"/>
      <c r="CAK87" s="15"/>
      <c r="CAL87" s="16"/>
      <c r="CAM87" s="15"/>
      <c r="CAN87" s="16"/>
      <c r="CAO87" s="15"/>
      <c r="CAP87" s="16"/>
      <c r="CAQ87" s="15"/>
      <c r="CAR87" s="16"/>
      <c r="CAS87" s="15"/>
      <c r="CAT87" s="16"/>
      <c r="CAU87" s="15"/>
      <c r="CAV87" s="16"/>
      <c r="CAW87" s="15"/>
      <c r="CAX87" s="16"/>
      <c r="CAY87" s="15"/>
      <c r="CAZ87" s="16"/>
      <c r="CBA87" s="15"/>
      <c r="CBB87" s="16"/>
      <c r="CBC87" s="15"/>
      <c r="CBD87" s="16"/>
      <c r="CBE87" s="15"/>
      <c r="CBF87" s="16"/>
      <c r="CBG87" s="15"/>
      <c r="CBH87" s="16"/>
      <c r="CBI87" s="15"/>
      <c r="CBJ87" s="16"/>
      <c r="CBK87" s="15"/>
      <c r="CBL87" s="16"/>
      <c r="CBM87" s="15"/>
      <c r="CBN87" s="16"/>
      <c r="CBO87" s="15"/>
      <c r="CBP87" s="16"/>
      <c r="CBQ87" s="15"/>
      <c r="CBR87" s="16"/>
      <c r="CBS87" s="15"/>
      <c r="CBT87" s="16"/>
      <c r="CBU87" s="15"/>
      <c r="CBV87" s="16"/>
      <c r="CBW87" s="15"/>
      <c r="CBX87" s="16"/>
      <c r="CBY87" s="15"/>
      <c r="CBZ87" s="16"/>
      <c r="CCA87" s="15"/>
      <c r="CCB87" s="16"/>
      <c r="CCC87" s="15"/>
      <c r="CCD87" s="16"/>
      <c r="CCE87" s="15"/>
      <c r="CCF87" s="16"/>
      <c r="CCG87" s="15"/>
      <c r="CCH87" s="16"/>
      <c r="CCI87" s="15"/>
      <c r="CCJ87" s="16"/>
      <c r="CCK87" s="15"/>
      <c r="CCL87" s="16"/>
      <c r="CCM87" s="15"/>
      <c r="CCN87" s="16"/>
      <c r="CCO87" s="15"/>
      <c r="CCP87" s="16"/>
      <c r="CCQ87" s="15"/>
      <c r="CCR87" s="16"/>
      <c r="CCS87" s="15"/>
      <c r="CCT87" s="16"/>
      <c r="CCU87" s="15"/>
      <c r="CCV87" s="16"/>
      <c r="CCW87" s="15"/>
      <c r="CCX87" s="16"/>
      <c r="CCY87" s="15"/>
      <c r="CCZ87" s="16"/>
      <c r="CDA87" s="15"/>
      <c r="CDB87" s="16"/>
      <c r="CDC87" s="15"/>
      <c r="CDD87" s="16"/>
      <c r="CDE87" s="15"/>
      <c r="CDF87" s="16"/>
      <c r="CDG87" s="15"/>
      <c r="CDH87" s="16"/>
      <c r="CDI87" s="15"/>
      <c r="CDJ87" s="16"/>
      <c r="CDK87" s="15"/>
      <c r="CDL87" s="16"/>
      <c r="CDM87" s="15"/>
      <c r="CDN87" s="16"/>
      <c r="CDO87" s="15"/>
      <c r="CDP87" s="16"/>
      <c r="CDQ87" s="15"/>
      <c r="CDR87" s="16"/>
      <c r="CDS87" s="15"/>
      <c r="CDT87" s="16"/>
      <c r="CDU87" s="15"/>
      <c r="CDV87" s="16"/>
      <c r="CDW87" s="15"/>
      <c r="CDX87" s="16"/>
      <c r="CDY87" s="15"/>
      <c r="CDZ87" s="16"/>
      <c r="CEA87" s="15"/>
      <c r="CEB87" s="16"/>
      <c r="CEC87" s="15"/>
      <c r="CED87" s="16"/>
      <c r="CEE87" s="15"/>
      <c r="CEF87" s="16"/>
      <c r="CEG87" s="15"/>
      <c r="CEH87" s="16"/>
      <c r="CEI87" s="15"/>
      <c r="CEJ87" s="16"/>
      <c r="CEK87" s="15"/>
      <c r="CEL87" s="16"/>
      <c r="CEM87" s="15"/>
      <c r="CEN87" s="16"/>
      <c r="CEO87" s="15"/>
      <c r="CEP87" s="16"/>
      <c r="CEQ87" s="15"/>
      <c r="CER87" s="16"/>
      <c r="CES87" s="15"/>
      <c r="CET87" s="16"/>
      <c r="CEU87" s="15"/>
      <c r="CEV87" s="16"/>
      <c r="CEW87" s="15"/>
      <c r="CEX87" s="16"/>
      <c r="CEY87" s="15"/>
      <c r="CEZ87" s="16"/>
      <c r="CFA87" s="15"/>
      <c r="CFB87" s="16"/>
      <c r="CFC87" s="15"/>
      <c r="CFD87" s="16"/>
      <c r="CFE87" s="15"/>
      <c r="CFF87" s="16"/>
      <c r="CFG87" s="15"/>
      <c r="CFH87" s="16"/>
      <c r="CFI87" s="15"/>
      <c r="CFJ87" s="16"/>
      <c r="CFK87" s="15"/>
      <c r="CFL87" s="16"/>
      <c r="CFM87" s="15"/>
      <c r="CFN87" s="16"/>
      <c r="CFO87" s="15"/>
      <c r="CFP87" s="16"/>
      <c r="CFQ87" s="15"/>
      <c r="CFR87" s="16"/>
      <c r="CFS87" s="15"/>
      <c r="CFT87" s="16"/>
      <c r="CFU87" s="15"/>
      <c r="CFV87" s="16"/>
      <c r="CFW87" s="15"/>
      <c r="CFX87" s="16"/>
      <c r="CFY87" s="15"/>
      <c r="CFZ87" s="16"/>
      <c r="CGA87" s="15"/>
      <c r="CGB87" s="16"/>
      <c r="CGC87" s="15"/>
      <c r="CGD87" s="16"/>
      <c r="CGE87" s="15"/>
      <c r="CGF87" s="16"/>
      <c r="CGG87" s="15"/>
      <c r="CGH87" s="16"/>
      <c r="CGI87" s="15"/>
      <c r="CGJ87" s="16"/>
      <c r="CGK87" s="15"/>
      <c r="CGL87" s="16"/>
      <c r="CGM87" s="15"/>
      <c r="CGN87" s="16"/>
      <c r="CGO87" s="15"/>
      <c r="CGP87" s="16"/>
      <c r="CGQ87" s="15"/>
      <c r="CGR87" s="16"/>
      <c r="CGS87" s="15"/>
      <c r="CGT87" s="16"/>
      <c r="CGU87" s="15"/>
      <c r="CGV87" s="16"/>
      <c r="CGW87" s="15"/>
      <c r="CGX87" s="16"/>
      <c r="CGY87" s="15"/>
      <c r="CGZ87" s="16"/>
      <c r="CHA87" s="15"/>
      <c r="CHB87" s="16"/>
      <c r="CHC87" s="15"/>
      <c r="CHD87" s="16"/>
      <c r="CHE87" s="15"/>
      <c r="CHF87" s="16"/>
      <c r="CHG87" s="15"/>
      <c r="CHH87" s="16"/>
      <c r="CHI87" s="15"/>
      <c r="CHJ87" s="16"/>
      <c r="CHK87" s="15"/>
      <c r="CHL87" s="16"/>
      <c r="CHM87" s="15"/>
      <c r="CHN87" s="16"/>
      <c r="CHO87" s="15"/>
      <c r="CHP87" s="16"/>
      <c r="CHQ87" s="15"/>
      <c r="CHR87" s="16"/>
      <c r="CHS87" s="15"/>
      <c r="CHT87" s="16"/>
      <c r="CHU87" s="15"/>
      <c r="CHV87" s="16"/>
      <c r="CHW87" s="15"/>
      <c r="CHX87" s="16"/>
      <c r="CHY87" s="15"/>
      <c r="CHZ87" s="16"/>
      <c r="CIA87" s="15"/>
      <c r="CIB87" s="16"/>
      <c r="CIC87" s="15"/>
      <c r="CID87" s="16"/>
      <c r="CIE87" s="15"/>
      <c r="CIF87" s="16"/>
      <c r="CIG87" s="15"/>
      <c r="CIH87" s="16"/>
      <c r="CII87" s="15"/>
      <c r="CIJ87" s="16"/>
      <c r="CIK87" s="15"/>
      <c r="CIL87" s="16"/>
      <c r="CIM87" s="15"/>
      <c r="CIN87" s="16"/>
      <c r="CIO87" s="15"/>
      <c r="CIP87" s="16"/>
      <c r="CIQ87" s="15"/>
      <c r="CIR87" s="16"/>
      <c r="CIS87" s="15"/>
      <c r="CIT87" s="16"/>
      <c r="CIU87" s="15"/>
      <c r="CIV87" s="16"/>
      <c r="CIW87" s="15"/>
      <c r="CIX87" s="16"/>
      <c r="CIY87" s="15"/>
      <c r="CIZ87" s="16"/>
      <c r="CJA87" s="15"/>
      <c r="CJB87" s="16"/>
      <c r="CJC87" s="15"/>
      <c r="CJD87" s="16"/>
      <c r="CJE87" s="15"/>
      <c r="CJF87" s="16"/>
      <c r="CJG87" s="15"/>
      <c r="CJH87" s="16"/>
      <c r="CJI87" s="15"/>
      <c r="CJJ87" s="16"/>
      <c r="CJK87" s="15"/>
      <c r="CJL87" s="16"/>
      <c r="CJM87" s="15"/>
      <c r="CJN87" s="16"/>
      <c r="CJO87" s="15"/>
      <c r="CJP87" s="16"/>
      <c r="CJQ87" s="15"/>
      <c r="CJR87" s="16"/>
      <c r="CJS87" s="15"/>
      <c r="CJT87" s="16"/>
      <c r="CJU87" s="15"/>
      <c r="CJV87" s="16"/>
      <c r="CJW87" s="15"/>
      <c r="CJX87" s="16"/>
      <c r="CJY87" s="15"/>
      <c r="CJZ87" s="16"/>
      <c r="CKA87" s="15"/>
      <c r="CKB87" s="16"/>
      <c r="CKC87" s="15"/>
      <c r="CKD87" s="16"/>
      <c r="CKE87" s="15"/>
      <c r="CKF87" s="16"/>
      <c r="CKG87" s="15"/>
      <c r="CKH87" s="16"/>
      <c r="CKI87" s="15"/>
      <c r="CKJ87" s="16"/>
      <c r="CKK87" s="15"/>
      <c r="CKL87" s="16"/>
      <c r="CKM87" s="15"/>
      <c r="CKN87" s="16"/>
      <c r="CKO87" s="15"/>
      <c r="CKP87" s="16"/>
      <c r="CKQ87" s="15"/>
      <c r="CKR87" s="16"/>
      <c r="CKS87" s="15"/>
      <c r="CKT87" s="16"/>
      <c r="CKU87" s="15"/>
      <c r="CKV87" s="16"/>
      <c r="CKW87" s="15"/>
      <c r="CKX87" s="16"/>
      <c r="CKY87" s="15"/>
      <c r="CKZ87" s="16"/>
      <c r="CLA87" s="15"/>
      <c r="CLB87" s="16"/>
      <c r="CLC87" s="15"/>
      <c r="CLD87" s="16"/>
      <c r="CLE87" s="15"/>
      <c r="CLF87" s="16"/>
      <c r="CLG87" s="15"/>
      <c r="CLH87" s="16"/>
      <c r="CLI87" s="15"/>
      <c r="CLJ87" s="16"/>
      <c r="CLK87" s="15"/>
      <c r="CLL87" s="16"/>
      <c r="CLM87" s="15"/>
      <c r="CLN87" s="16"/>
      <c r="CLO87" s="15"/>
      <c r="CLP87" s="16"/>
      <c r="CLQ87" s="15"/>
      <c r="CLR87" s="16"/>
      <c r="CLS87" s="15"/>
      <c r="CLT87" s="16"/>
      <c r="CLU87" s="15"/>
      <c r="CLV87" s="16"/>
      <c r="CLW87" s="15"/>
      <c r="CLX87" s="16"/>
      <c r="CLY87" s="15"/>
      <c r="CLZ87" s="16"/>
      <c r="CMA87" s="15"/>
      <c r="CMB87" s="16"/>
      <c r="CMC87" s="15"/>
      <c r="CMD87" s="16"/>
      <c r="CME87" s="15"/>
      <c r="CMF87" s="16"/>
      <c r="CMG87" s="15"/>
      <c r="CMH87" s="16"/>
      <c r="CMI87" s="15"/>
      <c r="CMJ87" s="16"/>
      <c r="CMK87" s="15"/>
      <c r="CML87" s="16"/>
      <c r="CMM87" s="15"/>
      <c r="CMN87" s="16"/>
      <c r="CMO87" s="15"/>
      <c r="CMP87" s="16"/>
      <c r="CMQ87" s="15"/>
      <c r="CMR87" s="16"/>
      <c r="CMS87" s="15"/>
      <c r="CMT87" s="16"/>
      <c r="CMU87" s="15"/>
      <c r="CMV87" s="16"/>
      <c r="CMW87" s="15"/>
      <c r="CMX87" s="16"/>
      <c r="CMY87" s="15"/>
      <c r="CMZ87" s="16"/>
      <c r="CNA87" s="15"/>
      <c r="CNB87" s="16"/>
      <c r="CNC87" s="15"/>
      <c r="CND87" s="16"/>
      <c r="CNE87" s="15"/>
      <c r="CNF87" s="16"/>
      <c r="CNG87" s="15"/>
      <c r="CNH87" s="16"/>
      <c r="CNI87" s="15"/>
      <c r="CNJ87" s="16"/>
      <c r="CNK87" s="15"/>
      <c r="CNL87" s="16"/>
      <c r="CNM87" s="15"/>
      <c r="CNN87" s="16"/>
      <c r="CNO87" s="15"/>
      <c r="CNP87" s="16"/>
      <c r="CNQ87" s="15"/>
      <c r="CNR87" s="16"/>
      <c r="CNS87" s="15"/>
      <c r="CNT87" s="16"/>
      <c r="CNU87" s="15"/>
      <c r="CNV87" s="16"/>
      <c r="CNW87" s="15"/>
      <c r="CNX87" s="16"/>
      <c r="CNY87" s="15"/>
      <c r="CNZ87" s="16"/>
      <c r="COA87" s="15"/>
      <c r="COB87" s="16"/>
      <c r="COC87" s="15"/>
      <c r="COD87" s="16"/>
      <c r="COE87" s="15"/>
      <c r="COF87" s="16"/>
      <c r="COG87" s="15"/>
      <c r="COH87" s="16"/>
      <c r="COI87" s="15"/>
      <c r="COJ87" s="16"/>
      <c r="COK87" s="15"/>
      <c r="COL87" s="16"/>
      <c r="COM87" s="15"/>
      <c r="CON87" s="16"/>
      <c r="COO87" s="15"/>
      <c r="COP87" s="16"/>
      <c r="COQ87" s="15"/>
      <c r="COR87" s="16"/>
      <c r="COS87" s="15"/>
      <c r="COT87" s="16"/>
      <c r="COU87" s="15"/>
      <c r="COV87" s="16"/>
      <c r="COW87" s="15"/>
      <c r="COX87" s="16"/>
      <c r="COY87" s="15"/>
      <c r="COZ87" s="16"/>
      <c r="CPA87" s="15"/>
      <c r="CPB87" s="16"/>
      <c r="CPC87" s="15"/>
      <c r="CPD87" s="16"/>
      <c r="CPE87" s="15"/>
      <c r="CPF87" s="16"/>
      <c r="CPG87" s="15"/>
      <c r="CPH87" s="16"/>
      <c r="CPI87" s="15"/>
      <c r="CPJ87" s="16"/>
      <c r="CPK87" s="15"/>
      <c r="CPL87" s="16"/>
      <c r="CPM87" s="15"/>
      <c r="CPN87" s="16"/>
      <c r="CPO87" s="15"/>
      <c r="CPP87" s="16"/>
      <c r="CPQ87" s="15"/>
      <c r="CPR87" s="16"/>
      <c r="CPS87" s="15"/>
      <c r="CPT87" s="16"/>
      <c r="CPU87" s="15"/>
      <c r="CPV87" s="16"/>
      <c r="CPW87" s="15"/>
      <c r="CPX87" s="16"/>
      <c r="CPY87" s="15"/>
      <c r="CPZ87" s="16"/>
      <c r="CQA87" s="15"/>
      <c r="CQB87" s="16"/>
      <c r="CQC87" s="15"/>
      <c r="CQD87" s="16"/>
      <c r="CQE87" s="15"/>
      <c r="CQF87" s="16"/>
      <c r="CQG87" s="15"/>
      <c r="CQH87" s="16"/>
      <c r="CQI87" s="15"/>
      <c r="CQJ87" s="16"/>
      <c r="CQK87" s="15"/>
      <c r="CQL87" s="16"/>
      <c r="CQM87" s="15"/>
      <c r="CQN87" s="16"/>
      <c r="CQO87" s="15"/>
      <c r="CQP87" s="16"/>
      <c r="CQQ87" s="15"/>
      <c r="CQR87" s="16"/>
      <c r="CQS87" s="15"/>
      <c r="CQT87" s="16"/>
      <c r="CQU87" s="15"/>
      <c r="CQV87" s="16"/>
      <c r="CQW87" s="15"/>
      <c r="CQX87" s="16"/>
      <c r="CQY87" s="15"/>
      <c r="CQZ87" s="16"/>
      <c r="CRA87" s="15"/>
      <c r="CRB87" s="16"/>
      <c r="CRC87" s="15"/>
      <c r="CRD87" s="16"/>
      <c r="CRE87" s="15"/>
      <c r="CRF87" s="16"/>
      <c r="CRG87" s="15"/>
      <c r="CRH87" s="16"/>
      <c r="CRI87" s="15"/>
      <c r="CRJ87" s="16"/>
      <c r="CRK87" s="15"/>
      <c r="CRL87" s="16"/>
      <c r="CRM87" s="15"/>
      <c r="CRN87" s="16"/>
      <c r="CRO87" s="15"/>
      <c r="CRP87" s="16"/>
      <c r="CRQ87" s="15"/>
      <c r="CRR87" s="16"/>
      <c r="CRS87" s="15"/>
      <c r="CRT87" s="16"/>
      <c r="CRU87" s="15"/>
      <c r="CRV87" s="16"/>
      <c r="CRW87" s="15"/>
      <c r="CRX87" s="16"/>
      <c r="CRY87" s="15"/>
      <c r="CRZ87" s="16"/>
      <c r="CSA87" s="15"/>
      <c r="CSB87" s="16"/>
      <c r="CSC87" s="15"/>
      <c r="CSD87" s="16"/>
      <c r="CSE87" s="15"/>
      <c r="CSF87" s="16"/>
      <c r="CSG87" s="15"/>
      <c r="CSH87" s="16"/>
      <c r="CSI87" s="15"/>
      <c r="CSJ87" s="16"/>
      <c r="CSK87" s="15"/>
      <c r="CSL87" s="16"/>
      <c r="CSM87" s="15"/>
      <c r="CSN87" s="16"/>
      <c r="CSO87" s="15"/>
      <c r="CSP87" s="16"/>
      <c r="CSQ87" s="15"/>
      <c r="CSR87" s="16"/>
      <c r="CSS87" s="15"/>
      <c r="CST87" s="16"/>
      <c r="CSU87" s="15"/>
      <c r="CSV87" s="16"/>
      <c r="CSW87" s="15"/>
      <c r="CSX87" s="16"/>
      <c r="CSY87" s="15"/>
      <c r="CSZ87" s="16"/>
      <c r="CTA87" s="15"/>
      <c r="CTB87" s="16"/>
      <c r="CTC87" s="15"/>
      <c r="CTD87" s="16"/>
      <c r="CTE87" s="15"/>
      <c r="CTF87" s="16"/>
      <c r="CTG87" s="15"/>
      <c r="CTH87" s="16"/>
      <c r="CTI87" s="15"/>
      <c r="CTJ87" s="16"/>
      <c r="CTK87" s="15"/>
      <c r="CTL87" s="16"/>
      <c r="CTM87" s="15"/>
      <c r="CTN87" s="16"/>
      <c r="CTO87" s="15"/>
      <c r="CTP87" s="16"/>
      <c r="CTQ87" s="15"/>
      <c r="CTR87" s="16"/>
      <c r="CTS87" s="15"/>
      <c r="CTT87" s="16"/>
      <c r="CTU87" s="15"/>
      <c r="CTV87" s="16"/>
      <c r="CTW87" s="15"/>
      <c r="CTX87" s="16"/>
      <c r="CTY87" s="15"/>
      <c r="CTZ87" s="16"/>
      <c r="CUA87" s="15"/>
      <c r="CUB87" s="16"/>
      <c r="CUC87" s="15"/>
      <c r="CUD87" s="16"/>
      <c r="CUE87" s="15"/>
      <c r="CUF87" s="16"/>
      <c r="CUG87" s="15"/>
      <c r="CUH87" s="16"/>
      <c r="CUI87" s="15"/>
      <c r="CUJ87" s="16"/>
      <c r="CUK87" s="15"/>
      <c r="CUL87" s="16"/>
      <c r="CUM87" s="15"/>
      <c r="CUN87" s="16"/>
      <c r="CUO87" s="15"/>
      <c r="CUP87" s="16"/>
      <c r="CUQ87" s="15"/>
      <c r="CUR87" s="16"/>
      <c r="CUS87" s="15"/>
      <c r="CUT87" s="16"/>
      <c r="CUU87" s="15"/>
      <c r="CUV87" s="16"/>
      <c r="CUW87" s="15"/>
      <c r="CUX87" s="16"/>
      <c r="CUY87" s="15"/>
      <c r="CUZ87" s="16"/>
      <c r="CVA87" s="15"/>
      <c r="CVB87" s="16"/>
      <c r="CVC87" s="15"/>
      <c r="CVD87" s="16"/>
      <c r="CVE87" s="15"/>
      <c r="CVF87" s="16"/>
      <c r="CVG87" s="15"/>
      <c r="CVH87" s="16"/>
      <c r="CVI87" s="15"/>
      <c r="CVJ87" s="16"/>
      <c r="CVK87" s="15"/>
      <c r="CVL87" s="16"/>
      <c r="CVM87" s="15"/>
      <c r="CVN87" s="16"/>
      <c r="CVO87" s="15"/>
      <c r="CVP87" s="16"/>
      <c r="CVQ87" s="15"/>
      <c r="CVR87" s="16"/>
      <c r="CVS87" s="15"/>
      <c r="CVT87" s="16"/>
      <c r="CVU87" s="15"/>
      <c r="CVV87" s="16"/>
      <c r="CVW87" s="15"/>
      <c r="CVX87" s="16"/>
      <c r="CVY87" s="15"/>
      <c r="CVZ87" s="16"/>
      <c r="CWA87" s="15"/>
      <c r="CWB87" s="16"/>
      <c r="CWC87" s="15"/>
      <c r="CWD87" s="16"/>
      <c r="CWE87" s="15"/>
      <c r="CWF87" s="16"/>
      <c r="CWG87" s="15"/>
      <c r="CWH87" s="16"/>
      <c r="CWI87" s="15"/>
      <c r="CWJ87" s="16"/>
      <c r="CWK87" s="15"/>
      <c r="CWL87" s="16"/>
      <c r="CWM87" s="15"/>
      <c r="CWN87" s="16"/>
      <c r="CWO87" s="15"/>
      <c r="CWP87" s="16"/>
      <c r="CWQ87" s="15"/>
      <c r="CWR87" s="16"/>
      <c r="CWS87" s="15"/>
      <c r="CWT87" s="16"/>
      <c r="CWU87" s="15"/>
      <c r="CWV87" s="16"/>
      <c r="CWW87" s="15"/>
      <c r="CWX87" s="16"/>
      <c r="CWY87" s="15"/>
      <c r="CWZ87" s="16"/>
      <c r="CXA87" s="15"/>
      <c r="CXB87" s="16"/>
      <c r="CXC87" s="15"/>
      <c r="CXD87" s="16"/>
      <c r="CXE87" s="15"/>
      <c r="CXF87" s="16"/>
      <c r="CXG87" s="15"/>
      <c r="CXH87" s="16"/>
      <c r="CXI87" s="15"/>
      <c r="CXJ87" s="16"/>
      <c r="CXK87" s="15"/>
      <c r="CXL87" s="16"/>
      <c r="CXM87" s="15"/>
      <c r="CXN87" s="16"/>
      <c r="CXO87" s="15"/>
      <c r="CXP87" s="16"/>
      <c r="CXQ87" s="15"/>
      <c r="CXR87" s="16"/>
      <c r="CXS87" s="15"/>
      <c r="CXT87" s="16"/>
      <c r="CXU87" s="15"/>
      <c r="CXV87" s="16"/>
      <c r="CXW87" s="15"/>
      <c r="CXX87" s="16"/>
      <c r="CXY87" s="15"/>
      <c r="CXZ87" s="16"/>
      <c r="CYA87" s="15"/>
      <c r="CYB87" s="16"/>
      <c r="CYC87" s="15"/>
      <c r="CYD87" s="16"/>
      <c r="CYE87" s="15"/>
      <c r="CYF87" s="16"/>
      <c r="CYG87" s="15"/>
      <c r="CYH87" s="16"/>
      <c r="CYI87" s="15"/>
      <c r="CYJ87" s="16"/>
      <c r="CYK87" s="15"/>
      <c r="CYL87" s="16"/>
      <c r="CYM87" s="15"/>
      <c r="CYN87" s="16"/>
      <c r="CYO87" s="15"/>
      <c r="CYP87" s="16"/>
      <c r="CYQ87" s="15"/>
      <c r="CYR87" s="16"/>
      <c r="CYS87" s="15"/>
      <c r="CYT87" s="16"/>
      <c r="CYU87" s="15"/>
      <c r="CYV87" s="16"/>
      <c r="CYW87" s="15"/>
      <c r="CYX87" s="16"/>
      <c r="CYY87" s="15"/>
      <c r="CYZ87" s="16"/>
      <c r="CZA87" s="15"/>
      <c r="CZB87" s="16"/>
      <c r="CZC87" s="15"/>
      <c r="CZD87" s="16"/>
      <c r="CZE87" s="15"/>
      <c r="CZF87" s="16"/>
      <c r="CZG87" s="15"/>
      <c r="CZH87" s="16"/>
      <c r="CZI87" s="15"/>
      <c r="CZJ87" s="16"/>
      <c r="CZK87" s="15"/>
      <c r="CZL87" s="16"/>
      <c r="CZM87" s="15"/>
      <c r="CZN87" s="16"/>
      <c r="CZO87" s="15"/>
      <c r="CZP87" s="16"/>
      <c r="CZQ87" s="15"/>
      <c r="CZR87" s="16"/>
      <c r="CZS87" s="15"/>
      <c r="CZT87" s="16"/>
      <c r="CZU87" s="15"/>
      <c r="CZV87" s="16"/>
      <c r="CZW87" s="15"/>
      <c r="CZX87" s="16"/>
      <c r="CZY87" s="15"/>
      <c r="CZZ87" s="16"/>
      <c r="DAA87" s="15"/>
      <c r="DAB87" s="16"/>
      <c r="DAC87" s="15"/>
      <c r="DAD87" s="16"/>
      <c r="DAE87" s="15"/>
      <c r="DAF87" s="16"/>
      <c r="DAG87" s="15"/>
      <c r="DAH87" s="16"/>
      <c r="DAI87" s="15"/>
      <c r="DAJ87" s="16"/>
      <c r="DAK87" s="15"/>
      <c r="DAL87" s="16"/>
      <c r="DAM87" s="15"/>
      <c r="DAN87" s="16"/>
      <c r="DAO87" s="15"/>
      <c r="DAP87" s="16"/>
      <c r="DAQ87" s="15"/>
      <c r="DAR87" s="16"/>
      <c r="DAS87" s="15"/>
      <c r="DAT87" s="16"/>
      <c r="DAU87" s="15"/>
      <c r="DAV87" s="16"/>
      <c r="DAW87" s="15"/>
      <c r="DAX87" s="16"/>
      <c r="DAY87" s="15"/>
      <c r="DAZ87" s="16"/>
      <c r="DBA87" s="15"/>
      <c r="DBB87" s="16"/>
      <c r="DBC87" s="15"/>
      <c r="DBD87" s="16"/>
      <c r="DBE87" s="15"/>
      <c r="DBF87" s="16"/>
      <c r="DBG87" s="15"/>
      <c r="DBH87" s="16"/>
      <c r="DBI87" s="15"/>
      <c r="DBJ87" s="16"/>
      <c r="DBK87" s="15"/>
      <c r="DBL87" s="16"/>
      <c r="DBM87" s="15"/>
      <c r="DBN87" s="16"/>
      <c r="DBO87" s="15"/>
      <c r="DBP87" s="16"/>
      <c r="DBQ87" s="15"/>
      <c r="DBR87" s="16"/>
      <c r="DBS87" s="15"/>
      <c r="DBT87" s="16"/>
      <c r="DBU87" s="15"/>
      <c r="DBV87" s="16"/>
      <c r="DBW87" s="15"/>
      <c r="DBX87" s="16"/>
      <c r="DBY87" s="15"/>
      <c r="DBZ87" s="16"/>
      <c r="DCA87" s="15"/>
      <c r="DCB87" s="16"/>
      <c r="DCC87" s="15"/>
      <c r="DCD87" s="16"/>
      <c r="DCE87" s="15"/>
      <c r="DCF87" s="16"/>
      <c r="DCG87" s="15"/>
      <c r="DCH87" s="16"/>
      <c r="DCI87" s="15"/>
      <c r="DCJ87" s="16"/>
      <c r="DCK87" s="15"/>
      <c r="DCL87" s="16"/>
      <c r="DCM87" s="15"/>
      <c r="DCN87" s="16"/>
      <c r="DCO87" s="15"/>
      <c r="DCP87" s="16"/>
      <c r="DCQ87" s="15"/>
      <c r="DCR87" s="16"/>
      <c r="DCS87" s="15"/>
      <c r="DCT87" s="16"/>
      <c r="DCU87" s="15"/>
      <c r="DCV87" s="16"/>
      <c r="DCW87" s="15"/>
      <c r="DCX87" s="16"/>
      <c r="DCY87" s="15"/>
      <c r="DCZ87" s="16"/>
      <c r="DDA87" s="15"/>
      <c r="DDB87" s="16"/>
      <c r="DDC87" s="15"/>
      <c r="DDD87" s="16"/>
      <c r="DDE87" s="15"/>
      <c r="DDF87" s="16"/>
      <c r="DDG87" s="15"/>
      <c r="DDH87" s="16"/>
      <c r="DDI87" s="15"/>
      <c r="DDJ87" s="16"/>
      <c r="DDK87" s="15"/>
      <c r="DDL87" s="16"/>
      <c r="DDM87" s="15"/>
      <c r="DDN87" s="16"/>
      <c r="DDO87" s="15"/>
      <c r="DDP87" s="16"/>
      <c r="DDQ87" s="15"/>
      <c r="DDR87" s="16"/>
      <c r="DDS87" s="15"/>
      <c r="DDT87" s="16"/>
      <c r="DDU87" s="15"/>
      <c r="DDV87" s="16"/>
      <c r="DDW87" s="15"/>
      <c r="DDX87" s="16"/>
      <c r="DDY87" s="15"/>
      <c r="DDZ87" s="16"/>
      <c r="DEA87" s="15"/>
      <c r="DEB87" s="16"/>
      <c r="DEC87" s="15"/>
      <c r="DED87" s="16"/>
      <c r="DEE87" s="15"/>
      <c r="DEF87" s="16"/>
      <c r="DEG87" s="15"/>
      <c r="DEH87" s="16"/>
      <c r="DEI87" s="15"/>
      <c r="DEJ87" s="16"/>
      <c r="DEK87" s="15"/>
      <c r="DEL87" s="16"/>
      <c r="DEM87" s="15"/>
      <c r="DEN87" s="16"/>
      <c r="DEO87" s="15"/>
      <c r="DEP87" s="16"/>
      <c r="DEQ87" s="15"/>
      <c r="DER87" s="16"/>
      <c r="DES87" s="15"/>
      <c r="DET87" s="16"/>
      <c r="DEU87" s="15"/>
      <c r="DEV87" s="16"/>
      <c r="DEW87" s="15"/>
      <c r="DEX87" s="16"/>
      <c r="DEY87" s="15"/>
      <c r="DEZ87" s="16"/>
      <c r="DFA87" s="15"/>
      <c r="DFB87" s="16"/>
      <c r="DFC87" s="15"/>
      <c r="DFD87" s="16"/>
      <c r="DFE87" s="15"/>
      <c r="DFF87" s="16"/>
      <c r="DFG87" s="15"/>
      <c r="DFH87" s="16"/>
      <c r="DFI87" s="15"/>
      <c r="DFJ87" s="16"/>
      <c r="DFK87" s="15"/>
      <c r="DFL87" s="16"/>
      <c r="DFM87" s="15"/>
      <c r="DFN87" s="16"/>
      <c r="DFO87" s="15"/>
      <c r="DFP87" s="16"/>
      <c r="DFQ87" s="15"/>
      <c r="DFR87" s="16"/>
      <c r="DFS87" s="15"/>
      <c r="DFT87" s="16"/>
      <c r="DFU87" s="15"/>
      <c r="DFV87" s="16"/>
      <c r="DFW87" s="15"/>
      <c r="DFX87" s="16"/>
      <c r="DFY87" s="15"/>
      <c r="DFZ87" s="16"/>
      <c r="DGA87" s="15"/>
      <c r="DGB87" s="16"/>
      <c r="DGC87" s="15"/>
      <c r="DGD87" s="16"/>
      <c r="DGE87" s="15"/>
      <c r="DGF87" s="16"/>
      <c r="DGG87" s="15"/>
      <c r="DGH87" s="16"/>
      <c r="DGI87" s="15"/>
      <c r="DGJ87" s="16"/>
      <c r="DGK87" s="15"/>
      <c r="DGL87" s="16"/>
      <c r="DGM87" s="15"/>
      <c r="DGN87" s="16"/>
      <c r="DGO87" s="15"/>
      <c r="DGP87" s="16"/>
      <c r="DGQ87" s="15"/>
      <c r="DGR87" s="16"/>
      <c r="DGS87" s="15"/>
      <c r="DGT87" s="16"/>
      <c r="DGU87" s="15"/>
      <c r="DGV87" s="16"/>
      <c r="DGW87" s="15"/>
      <c r="DGX87" s="16"/>
      <c r="DGY87" s="15"/>
      <c r="DGZ87" s="16"/>
      <c r="DHA87" s="15"/>
      <c r="DHB87" s="16"/>
      <c r="DHC87" s="15"/>
      <c r="DHD87" s="16"/>
      <c r="DHE87" s="15"/>
      <c r="DHF87" s="16"/>
      <c r="DHG87" s="15"/>
      <c r="DHH87" s="16"/>
      <c r="DHI87" s="15"/>
      <c r="DHJ87" s="16"/>
      <c r="DHK87" s="15"/>
      <c r="DHL87" s="16"/>
      <c r="DHM87" s="15"/>
      <c r="DHN87" s="16"/>
      <c r="DHO87" s="15"/>
      <c r="DHP87" s="16"/>
      <c r="DHQ87" s="15"/>
      <c r="DHR87" s="16"/>
      <c r="DHS87" s="15"/>
      <c r="DHT87" s="16"/>
      <c r="DHU87" s="15"/>
      <c r="DHV87" s="16"/>
      <c r="DHW87" s="15"/>
      <c r="DHX87" s="16"/>
      <c r="DHY87" s="15"/>
      <c r="DHZ87" s="16"/>
      <c r="DIA87" s="15"/>
      <c r="DIB87" s="16"/>
      <c r="DIC87" s="15"/>
      <c r="DID87" s="16"/>
      <c r="DIE87" s="15"/>
      <c r="DIF87" s="16"/>
      <c r="DIG87" s="15"/>
      <c r="DIH87" s="16"/>
      <c r="DII87" s="15"/>
      <c r="DIJ87" s="16"/>
      <c r="DIK87" s="15"/>
      <c r="DIL87" s="16"/>
      <c r="DIM87" s="15"/>
      <c r="DIN87" s="16"/>
      <c r="DIO87" s="15"/>
      <c r="DIP87" s="16"/>
      <c r="DIQ87" s="15"/>
      <c r="DIR87" s="16"/>
      <c r="DIS87" s="15"/>
      <c r="DIT87" s="16"/>
      <c r="DIU87" s="15"/>
      <c r="DIV87" s="16"/>
      <c r="DIW87" s="15"/>
      <c r="DIX87" s="16"/>
      <c r="DIY87" s="15"/>
      <c r="DIZ87" s="16"/>
      <c r="DJA87" s="15"/>
      <c r="DJB87" s="16"/>
      <c r="DJC87" s="15"/>
      <c r="DJD87" s="16"/>
      <c r="DJE87" s="15"/>
      <c r="DJF87" s="16"/>
      <c r="DJG87" s="15"/>
      <c r="DJH87" s="16"/>
      <c r="DJI87" s="15"/>
      <c r="DJJ87" s="16"/>
      <c r="DJK87" s="15"/>
      <c r="DJL87" s="16"/>
      <c r="DJM87" s="15"/>
      <c r="DJN87" s="16"/>
      <c r="DJO87" s="15"/>
      <c r="DJP87" s="16"/>
      <c r="DJQ87" s="15"/>
      <c r="DJR87" s="16"/>
      <c r="DJS87" s="15"/>
      <c r="DJT87" s="16"/>
      <c r="DJU87" s="15"/>
      <c r="DJV87" s="16"/>
      <c r="DJW87" s="15"/>
      <c r="DJX87" s="16"/>
      <c r="DJY87" s="15"/>
      <c r="DJZ87" s="16"/>
      <c r="DKA87" s="15"/>
      <c r="DKB87" s="16"/>
      <c r="DKC87" s="15"/>
      <c r="DKD87" s="16"/>
      <c r="DKE87" s="15"/>
      <c r="DKF87" s="16"/>
      <c r="DKG87" s="15"/>
      <c r="DKH87" s="16"/>
      <c r="DKI87" s="15"/>
      <c r="DKJ87" s="16"/>
      <c r="DKK87" s="15"/>
      <c r="DKL87" s="16"/>
      <c r="DKM87" s="15"/>
      <c r="DKN87" s="16"/>
      <c r="DKO87" s="15"/>
      <c r="DKP87" s="16"/>
      <c r="DKQ87" s="15"/>
      <c r="DKR87" s="16"/>
      <c r="DKS87" s="15"/>
      <c r="DKT87" s="16"/>
      <c r="DKU87" s="15"/>
      <c r="DKV87" s="16"/>
      <c r="DKW87" s="15"/>
      <c r="DKX87" s="16"/>
      <c r="DKY87" s="15"/>
      <c r="DKZ87" s="16"/>
      <c r="DLA87" s="15"/>
      <c r="DLB87" s="16"/>
      <c r="DLC87" s="15"/>
      <c r="DLD87" s="16"/>
      <c r="DLE87" s="15"/>
      <c r="DLF87" s="16"/>
      <c r="DLG87" s="15"/>
      <c r="DLH87" s="16"/>
      <c r="DLI87" s="15"/>
      <c r="DLJ87" s="16"/>
      <c r="DLK87" s="15"/>
      <c r="DLL87" s="16"/>
      <c r="DLM87" s="15"/>
      <c r="DLN87" s="16"/>
      <c r="DLO87" s="15"/>
      <c r="DLP87" s="16"/>
      <c r="DLQ87" s="15"/>
      <c r="DLR87" s="16"/>
      <c r="DLS87" s="15"/>
      <c r="DLT87" s="16"/>
      <c r="DLU87" s="15"/>
      <c r="DLV87" s="16"/>
      <c r="DLW87" s="15"/>
      <c r="DLX87" s="16"/>
      <c r="DLY87" s="15"/>
      <c r="DLZ87" s="16"/>
      <c r="DMA87" s="15"/>
      <c r="DMB87" s="16"/>
      <c r="DMC87" s="15"/>
      <c r="DMD87" s="16"/>
      <c r="DME87" s="15"/>
      <c r="DMF87" s="16"/>
      <c r="DMG87" s="15"/>
      <c r="DMH87" s="16"/>
      <c r="DMI87" s="15"/>
      <c r="DMJ87" s="16"/>
      <c r="DMK87" s="15"/>
      <c r="DML87" s="16"/>
      <c r="DMM87" s="15"/>
      <c r="DMN87" s="16"/>
      <c r="DMO87" s="15"/>
      <c r="DMP87" s="16"/>
      <c r="DMQ87" s="15"/>
      <c r="DMR87" s="16"/>
      <c r="DMS87" s="15"/>
      <c r="DMT87" s="16"/>
      <c r="DMU87" s="15"/>
      <c r="DMV87" s="16"/>
      <c r="DMW87" s="15"/>
      <c r="DMX87" s="16"/>
      <c r="DMY87" s="15"/>
      <c r="DMZ87" s="16"/>
      <c r="DNA87" s="15"/>
      <c r="DNB87" s="16"/>
      <c r="DNC87" s="15"/>
      <c r="DND87" s="16"/>
      <c r="DNE87" s="15"/>
      <c r="DNF87" s="16"/>
      <c r="DNG87" s="15"/>
      <c r="DNH87" s="16"/>
      <c r="DNI87" s="15"/>
      <c r="DNJ87" s="16"/>
      <c r="DNK87" s="15"/>
      <c r="DNL87" s="16"/>
      <c r="DNM87" s="15"/>
      <c r="DNN87" s="16"/>
      <c r="DNO87" s="15"/>
      <c r="DNP87" s="16"/>
      <c r="DNQ87" s="15"/>
      <c r="DNR87" s="16"/>
      <c r="DNS87" s="15"/>
      <c r="DNT87" s="16"/>
      <c r="DNU87" s="15"/>
      <c r="DNV87" s="16"/>
      <c r="DNW87" s="15"/>
      <c r="DNX87" s="16"/>
      <c r="DNY87" s="15"/>
      <c r="DNZ87" s="16"/>
      <c r="DOA87" s="15"/>
      <c r="DOB87" s="16"/>
      <c r="DOC87" s="15"/>
      <c r="DOD87" s="16"/>
      <c r="DOE87" s="15"/>
      <c r="DOF87" s="16"/>
      <c r="DOG87" s="15"/>
      <c r="DOH87" s="16"/>
      <c r="DOI87" s="15"/>
      <c r="DOJ87" s="16"/>
      <c r="DOK87" s="15"/>
      <c r="DOL87" s="16"/>
      <c r="DOM87" s="15"/>
      <c r="DON87" s="16"/>
      <c r="DOO87" s="15"/>
      <c r="DOP87" s="16"/>
      <c r="DOQ87" s="15"/>
      <c r="DOR87" s="16"/>
      <c r="DOS87" s="15"/>
      <c r="DOT87" s="16"/>
      <c r="DOU87" s="15"/>
      <c r="DOV87" s="16"/>
      <c r="DOW87" s="15"/>
      <c r="DOX87" s="16"/>
      <c r="DOY87" s="15"/>
      <c r="DOZ87" s="16"/>
      <c r="DPA87" s="15"/>
      <c r="DPB87" s="16"/>
      <c r="DPC87" s="15"/>
      <c r="DPD87" s="16"/>
      <c r="DPE87" s="15"/>
      <c r="DPF87" s="16"/>
      <c r="DPG87" s="15"/>
      <c r="DPH87" s="16"/>
      <c r="DPI87" s="15"/>
      <c r="DPJ87" s="16"/>
      <c r="DPK87" s="15"/>
      <c r="DPL87" s="16"/>
      <c r="DPM87" s="15"/>
      <c r="DPN87" s="16"/>
      <c r="DPO87" s="15"/>
      <c r="DPP87" s="16"/>
      <c r="DPQ87" s="15"/>
      <c r="DPR87" s="16"/>
      <c r="DPS87" s="15"/>
      <c r="DPT87" s="16"/>
      <c r="DPU87" s="15"/>
      <c r="DPV87" s="16"/>
      <c r="DPW87" s="15"/>
      <c r="DPX87" s="16"/>
      <c r="DPY87" s="15"/>
      <c r="DPZ87" s="16"/>
      <c r="DQA87" s="15"/>
      <c r="DQB87" s="16"/>
      <c r="DQC87" s="15"/>
      <c r="DQD87" s="16"/>
      <c r="DQE87" s="15"/>
      <c r="DQF87" s="16"/>
      <c r="DQG87" s="15"/>
      <c r="DQH87" s="16"/>
      <c r="DQI87" s="15"/>
      <c r="DQJ87" s="16"/>
      <c r="DQK87" s="15"/>
      <c r="DQL87" s="16"/>
      <c r="DQM87" s="15"/>
      <c r="DQN87" s="16"/>
      <c r="DQO87" s="15"/>
      <c r="DQP87" s="16"/>
      <c r="DQQ87" s="15"/>
      <c r="DQR87" s="16"/>
      <c r="DQS87" s="15"/>
      <c r="DQT87" s="16"/>
      <c r="DQU87" s="15"/>
      <c r="DQV87" s="16"/>
      <c r="DQW87" s="15"/>
      <c r="DQX87" s="16"/>
      <c r="DQY87" s="15"/>
      <c r="DQZ87" s="16"/>
      <c r="DRA87" s="15"/>
      <c r="DRB87" s="16"/>
      <c r="DRC87" s="15"/>
      <c r="DRD87" s="16"/>
      <c r="DRE87" s="15"/>
      <c r="DRF87" s="16"/>
      <c r="DRG87" s="15"/>
      <c r="DRH87" s="16"/>
      <c r="DRI87" s="15"/>
      <c r="DRJ87" s="16"/>
      <c r="DRK87" s="15"/>
      <c r="DRL87" s="16"/>
      <c r="DRM87" s="15"/>
      <c r="DRN87" s="16"/>
      <c r="DRO87" s="15"/>
      <c r="DRP87" s="16"/>
      <c r="DRQ87" s="15"/>
      <c r="DRR87" s="16"/>
      <c r="DRS87" s="15"/>
      <c r="DRT87" s="16"/>
      <c r="DRU87" s="15"/>
      <c r="DRV87" s="16"/>
      <c r="DRW87" s="15"/>
      <c r="DRX87" s="16"/>
      <c r="DRY87" s="15"/>
      <c r="DRZ87" s="16"/>
      <c r="DSA87" s="15"/>
      <c r="DSB87" s="16"/>
      <c r="DSC87" s="15"/>
      <c r="DSD87" s="16"/>
      <c r="DSE87" s="15"/>
      <c r="DSF87" s="16"/>
      <c r="DSG87" s="15"/>
      <c r="DSH87" s="16"/>
      <c r="DSI87" s="15"/>
      <c r="DSJ87" s="16"/>
      <c r="DSK87" s="15"/>
      <c r="DSL87" s="16"/>
      <c r="DSM87" s="15"/>
      <c r="DSN87" s="16"/>
      <c r="DSO87" s="15"/>
      <c r="DSP87" s="16"/>
      <c r="DSQ87" s="15"/>
      <c r="DSR87" s="16"/>
      <c r="DSS87" s="15"/>
      <c r="DST87" s="16"/>
      <c r="DSU87" s="15"/>
      <c r="DSV87" s="16"/>
      <c r="DSW87" s="15"/>
      <c r="DSX87" s="16"/>
      <c r="DSY87" s="15"/>
      <c r="DSZ87" s="16"/>
      <c r="DTA87" s="15"/>
      <c r="DTB87" s="16"/>
      <c r="DTC87" s="15"/>
      <c r="DTD87" s="16"/>
      <c r="DTE87" s="15"/>
      <c r="DTF87" s="16"/>
      <c r="DTG87" s="15"/>
      <c r="DTH87" s="16"/>
      <c r="DTI87" s="15"/>
      <c r="DTJ87" s="16"/>
      <c r="DTK87" s="15"/>
      <c r="DTL87" s="16"/>
      <c r="DTM87" s="15"/>
      <c r="DTN87" s="16"/>
      <c r="DTO87" s="15"/>
      <c r="DTP87" s="16"/>
      <c r="DTQ87" s="15"/>
      <c r="DTR87" s="16"/>
      <c r="DTS87" s="15"/>
      <c r="DTT87" s="16"/>
      <c r="DTU87" s="15"/>
      <c r="DTV87" s="16"/>
      <c r="DTW87" s="15"/>
      <c r="DTX87" s="16"/>
      <c r="DTY87" s="15"/>
      <c r="DTZ87" s="16"/>
      <c r="DUA87" s="15"/>
      <c r="DUB87" s="16"/>
      <c r="DUC87" s="15"/>
      <c r="DUD87" s="16"/>
      <c r="DUE87" s="15"/>
      <c r="DUF87" s="16"/>
      <c r="DUG87" s="15"/>
      <c r="DUH87" s="16"/>
      <c r="DUI87" s="15"/>
      <c r="DUJ87" s="16"/>
      <c r="DUK87" s="15"/>
      <c r="DUL87" s="16"/>
      <c r="DUM87" s="15"/>
      <c r="DUN87" s="16"/>
      <c r="DUO87" s="15"/>
      <c r="DUP87" s="16"/>
      <c r="DUQ87" s="15"/>
      <c r="DUR87" s="16"/>
      <c r="DUS87" s="15"/>
      <c r="DUT87" s="16"/>
      <c r="DUU87" s="15"/>
      <c r="DUV87" s="16"/>
      <c r="DUW87" s="15"/>
      <c r="DUX87" s="16"/>
      <c r="DUY87" s="15"/>
      <c r="DUZ87" s="16"/>
      <c r="DVA87" s="15"/>
      <c r="DVB87" s="16"/>
      <c r="DVC87" s="15"/>
      <c r="DVD87" s="16"/>
      <c r="DVE87" s="15"/>
      <c r="DVF87" s="16"/>
      <c r="DVG87" s="15"/>
      <c r="DVH87" s="16"/>
      <c r="DVI87" s="15"/>
      <c r="DVJ87" s="16"/>
      <c r="DVK87" s="15"/>
      <c r="DVL87" s="16"/>
      <c r="DVM87" s="15"/>
      <c r="DVN87" s="16"/>
      <c r="DVO87" s="15"/>
      <c r="DVP87" s="16"/>
      <c r="DVQ87" s="15"/>
      <c r="DVR87" s="16"/>
      <c r="DVS87" s="15"/>
      <c r="DVT87" s="16"/>
      <c r="DVU87" s="15"/>
      <c r="DVV87" s="16"/>
      <c r="DVW87" s="15"/>
      <c r="DVX87" s="16"/>
      <c r="DVY87" s="15"/>
      <c r="DVZ87" s="16"/>
      <c r="DWA87" s="15"/>
      <c r="DWB87" s="16"/>
      <c r="DWC87" s="15"/>
      <c r="DWD87" s="16"/>
      <c r="DWE87" s="15"/>
      <c r="DWF87" s="16"/>
      <c r="DWG87" s="15"/>
      <c r="DWH87" s="16"/>
      <c r="DWI87" s="15"/>
      <c r="DWJ87" s="16"/>
      <c r="DWK87" s="15"/>
      <c r="DWL87" s="16"/>
      <c r="DWM87" s="15"/>
      <c r="DWN87" s="16"/>
      <c r="DWO87" s="15"/>
      <c r="DWP87" s="16"/>
      <c r="DWQ87" s="15"/>
      <c r="DWR87" s="16"/>
      <c r="DWS87" s="15"/>
      <c r="DWT87" s="16"/>
      <c r="DWU87" s="15"/>
      <c r="DWV87" s="16"/>
      <c r="DWW87" s="15"/>
      <c r="DWX87" s="16"/>
      <c r="DWY87" s="15"/>
      <c r="DWZ87" s="16"/>
      <c r="DXA87" s="15"/>
      <c r="DXB87" s="16"/>
      <c r="DXC87" s="15"/>
      <c r="DXD87" s="16"/>
      <c r="DXE87" s="15"/>
      <c r="DXF87" s="16"/>
      <c r="DXG87" s="15"/>
      <c r="DXH87" s="16"/>
      <c r="DXI87" s="15"/>
      <c r="DXJ87" s="16"/>
      <c r="DXK87" s="15"/>
      <c r="DXL87" s="16"/>
      <c r="DXM87" s="15"/>
      <c r="DXN87" s="16"/>
      <c r="DXO87" s="15"/>
      <c r="DXP87" s="16"/>
      <c r="DXQ87" s="15"/>
      <c r="DXR87" s="16"/>
      <c r="DXS87" s="15"/>
      <c r="DXT87" s="16"/>
      <c r="DXU87" s="15"/>
      <c r="DXV87" s="16"/>
      <c r="DXW87" s="15"/>
      <c r="DXX87" s="16"/>
      <c r="DXY87" s="15"/>
      <c r="DXZ87" s="16"/>
      <c r="DYA87" s="15"/>
      <c r="DYB87" s="16"/>
      <c r="DYC87" s="15"/>
      <c r="DYD87" s="16"/>
      <c r="DYE87" s="15"/>
      <c r="DYF87" s="16"/>
      <c r="DYG87" s="15"/>
      <c r="DYH87" s="16"/>
      <c r="DYI87" s="15"/>
      <c r="DYJ87" s="16"/>
      <c r="DYK87" s="15"/>
      <c r="DYL87" s="16"/>
      <c r="DYM87" s="15"/>
      <c r="DYN87" s="16"/>
      <c r="DYO87" s="15"/>
      <c r="DYP87" s="16"/>
      <c r="DYQ87" s="15"/>
      <c r="DYR87" s="16"/>
      <c r="DYS87" s="15"/>
      <c r="DYT87" s="16"/>
      <c r="DYU87" s="15"/>
      <c r="DYV87" s="16"/>
      <c r="DYW87" s="15"/>
      <c r="DYX87" s="16"/>
      <c r="DYY87" s="15"/>
      <c r="DYZ87" s="16"/>
      <c r="DZA87" s="15"/>
      <c r="DZB87" s="16"/>
      <c r="DZC87" s="15"/>
      <c r="DZD87" s="16"/>
      <c r="DZE87" s="15"/>
      <c r="DZF87" s="16"/>
      <c r="DZG87" s="15"/>
      <c r="DZH87" s="16"/>
      <c r="DZI87" s="15"/>
      <c r="DZJ87" s="16"/>
      <c r="DZK87" s="15"/>
      <c r="DZL87" s="16"/>
      <c r="DZM87" s="15"/>
      <c r="DZN87" s="16"/>
      <c r="DZO87" s="15"/>
      <c r="DZP87" s="16"/>
      <c r="DZQ87" s="15"/>
      <c r="DZR87" s="16"/>
      <c r="DZS87" s="15"/>
      <c r="DZT87" s="16"/>
      <c r="DZU87" s="15"/>
      <c r="DZV87" s="16"/>
      <c r="DZW87" s="15"/>
      <c r="DZX87" s="16"/>
      <c r="DZY87" s="15"/>
      <c r="DZZ87" s="16"/>
      <c r="EAA87" s="15"/>
      <c r="EAB87" s="16"/>
      <c r="EAC87" s="15"/>
      <c r="EAD87" s="16"/>
      <c r="EAE87" s="15"/>
      <c r="EAF87" s="16"/>
      <c r="EAG87" s="15"/>
      <c r="EAH87" s="16"/>
      <c r="EAI87" s="15"/>
      <c r="EAJ87" s="16"/>
      <c r="EAK87" s="15"/>
      <c r="EAL87" s="16"/>
      <c r="EAM87" s="15"/>
      <c r="EAN87" s="16"/>
      <c r="EAO87" s="15"/>
      <c r="EAP87" s="16"/>
      <c r="EAQ87" s="15"/>
      <c r="EAR87" s="16"/>
      <c r="EAS87" s="15"/>
      <c r="EAT87" s="16"/>
      <c r="EAU87" s="15"/>
      <c r="EAV87" s="16"/>
      <c r="EAW87" s="15"/>
      <c r="EAX87" s="16"/>
      <c r="EAY87" s="15"/>
      <c r="EAZ87" s="16"/>
      <c r="EBA87" s="15"/>
      <c r="EBB87" s="16"/>
      <c r="EBC87" s="15"/>
      <c r="EBD87" s="16"/>
      <c r="EBE87" s="15"/>
      <c r="EBF87" s="16"/>
      <c r="EBG87" s="15"/>
      <c r="EBH87" s="16"/>
      <c r="EBI87" s="15"/>
      <c r="EBJ87" s="16"/>
      <c r="EBK87" s="15"/>
      <c r="EBL87" s="16"/>
      <c r="EBM87" s="15"/>
      <c r="EBN87" s="16"/>
      <c r="EBO87" s="15"/>
      <c r="EBP87" s="16"/>
      <c r="EBQ87" s="15"/>
      <c r="EBR87" s="16"/>
      <c r="EBS87" s="15"/>
      <c r="EBT87" s="16"/>
      <c r="EBU87" s="15"/>
      <c r="EBV87" s="16"/>
      <c r="EBW87" s="15"/>
      <c r="EBX87" s="16"/>
      <c r="EBY87" s="15"/>
      <c r="EBZ87" s="16"/>
      <c r="ECA87" s="15"/>
      <c r="ECB87" s="16"/>
      <c r="ECC87" s="15"/>
      <c r="ECD87" s="16"/>
      <c r="ECE87" s="15"/>
      <c r="ECF87" s="16"/>
      <c r="ECG87" s="15"/>
      <c r="ECH87" s="16"/>
      <c r="ECI87" s="15"/>
      <c r="ECJ87" s="16"/>
      <c r="ECK87" s="15"/>
      <c r="ECL87" s="16"/>
      <c r="ECM87" s="15"/>
      <c r="ECN87" s="16"/>
      <c r="ECO87" s="15"/>
      <c r="ECP87" s="16"/>
      <c r="ECQ87" s="15"/>
      <c r="ECR87" s="16"/>
      <c r="ECS87" s="15"/>
      <c r="ECT87" s="16"/>
      <c r="ECU87" s="15"/>
      <c r="ECV87" s="16"/>
      <c r="ECW87" s="15"/>
      <c r="ECX87" s="16"/>
      <c r="ECY87" s="15"/>
      <c r="ECZ87" s="16"/>
      <c r="EDA87" s="15"/>
      <c r="EDB87" s="16"/>
      <c r="EDC87" s="15"/>
      <c r="EDD87" s="16"/>
      <c r="EDE87" s="15"/>
      <c r="EDF87" s="16"/>
      <c r="EDG87" s="15"/>
      <c r="EDH87" s="16"/>
      <c r="EDI87" s="15"/>
      <c r="EDJ87" s="16"/>
      <c r="EDK87" s="15"/>
      <c r="EDL87" s="16"/>
      <c r="EDM87" s="15"/>
      <c r="EDN87" s="16"/>
      <c r="EDO87" s="15"/>
      <c r="EDP87" s="16"/>
      <c r="EDQ87" s="15"/>
      <c r="EDR87" s="16"/>
      <c r="EDS87" s="15"/>
      <c r="EDT87" s="16"/>
      <c r="EDU87" s="15"/>
      <c r="EDV87" s="16"/>
      <c r="EDW87" s="15"/>
      <c r="EDX87" s="16"/>
      <c r="EDY87" s="15"/>
      <c r="EDZ87" s="16"/>
      <c r="EEA87" s="15"/>
      <c r="EEB87" s="16"/>
      <c r="EEC87" s="15"/>
      <c r="EED87" s="16"/>
      <c r="EEE87" s="15"/>
      <c r="EEF87" s="16"/>
      <c r="EEG87" s="15"/>
      <c r="EEH87" s="16"/>
      <c r="EEI87" s="15"/>
      <c r="EEJ87" s="16"/>
      <c r="EEK87" s="15"/>
      <c r="EEL87" s="16"/>
      <c r="EEM87" s="15"/>
      <c r="EEN87" s="16"/>
      <c r="EEO87" s="15"/>
      <c r="EEP87" s="16"/>
      <c r="EEQ87" s="15"/>
      <c r="EER87" s="16"/>
      <c r="EES87" s="15"/>
      <c r="EET87" s="16"/>
      <c r="EEU87" s="15"/>
      <c r="EEV87" s="16"/>
      <c r="EEW87" s="15"/>
      <c r="EEX87" s="16"/>
      <c r="EEY87" s="15"/>
      <c r="EEZ87" s="16"/>
      <c r="EFA87" s="15"/>
      <c r="EFB87" s="16"/>
      <c r="EFC87" s="15"/>
      <c r="EFD87" s="16"/>
      <c r="EFE87" s="15"/>
      <c r="EFF87" s="16"/>
      <c r="EFG87" s="15"/>
      <c r="EFH87" s="16"/>
      <c r="EFI87" s="15"/>
      <c r="EFJ87" s="16"/>
      <c r="EFK87" s="15"/>
      <c r="EFL87" s="16"/>
      <c r="EFM87" s="15"/>
      <c r="EFN87" s="16"/>
      <c r="EFO87" s="15"/>
      <c r="EFP87" s="16"/>
      <c r="EFQ87" s="15"/>
      <c r="EFR87" s="16"/>
      <c r="EFS87" s="15"/>
      <c r="EFT87" s="16"/>
      <c r="EFU87" s="15"/>
      <c r="EFV87" s="16"/>
      <c r="EFW87" s="15"/>
      <c r="EFX87" s="16"/>
      <c r="EFY87" s="15"/>
      <c r="EFZ87" s="16"/>
      <c r="EGA87" s="15"/>
      <c r="EGB87" s="16"/>
      <c r="EGC87" s="15"/>
      <c r="EGD87" s="16"/>
      <c r="EGE87" s="15"/>
      <c r="EGF87" s="16"/>
      <c r="EGG87" s="15"/>
      <c r="EGH87" s="16"/>
      <c r="EGI87" s="15"/>
      <c r="EGJ87" s="16"/>
      <c r="EGK87" s="15"/>
      <c r="EGL87" s="16"/>
      <c r="EGM87" s="15"/>
      <c r="EGN87" s="16"/>
      <c r="EGO87" s="15"/>
      <c r="EGP87" s="16"/>
      <c r="EGQ87" s="15"/>
      <c r="EGR87" s="16"/>
      <c r="EGS87" s="15"/>
      <c r="EGT87" s="16"/>
      <c r="EGU87" s="15"/>
      <c r="EGV87" s="16"/>
      <c r="EGW87" s="15"/>
      <c r="EGX87" s="16"/>
      <c r="EGY87" s="15"/>
      <c r="EGZ87" s="16"/>
      <c r="EHA87" s="15"/>
      <c r="EHB87" s="16"/>
      <c r="EHC87" s="15"/>
      <c r="EHD87" s="16"/>
      <c r="EHE87" s="15"/>
      <c r="EHF87" s="16"/>
      <c r="EHG87" s="15"/>
      <c r="EHH87" s="16"/>
      <c r="EHI87" s="15"/>
      <c r="EHJ87" s="16"/>
      <c r="EHK87" s="15"/>
      <c r="EHL87" s="16"/>
      <c r="EHM87" s="15"/>
      <c r="EHN87" s="16"/>
      <c r="EHO87" s="15"/>
      <c r="EHP87" s="16"/>
      <c r="EHQ87" s="15"/>
      <c r="EHR87" s="16"/>
      <c r="EHS87" s="15"/>
      <c r="EHT87" s="16"/>
      <c r="EHU87" s="15"/>
      <c r="EHV87" s="16"/>
      <c r="EHW87" s="15"/>
      <c r="EHX87" s="16"/>
      <c r="EHY87" s="15"/>
      <c r="EHZ87" s="16"/>
      <c r="EIA87" s="15"/>
      <c r="EIB87" s="16"/>
      <c r="EIC87" s="15"/>
      <c r="EID87" s="16"/>
      <c r="EIE87" s="15"/>
      <c r="EIF87" s="16"/>
      <c r="EIG87" s="15"/>
      <c r="EIH87" s="16"/>
      <c r="EII87" s="15"/>
      <c r="EIJ87" s="16"/>
      <c r="EIK87" s="15"/>
      <c r="EIL87" s="16"/>
      <c r="EIM87" s="15"/>
      <c r="EIN87" s="16"/>
      <c r="EIO87" s="15"/>
      <c r="EIP87" s="16"/>
      <c r="EIQ87" s="15"/>
      <c r="EIR87" s="16"/>
      <c r="EIS87" s="15"/>
      <c r="EIT87" s="16"/>
      <c r="EIU87" s="15"/>
      <c r="EIV87" s="16"/>
      <c r="EIW87" s="15"/>
      <c r="EIX87" s="16"/>
      <c r="EIY87" s="15"/>
      <c r="EIZ87" s="16"/>
      <c r="EJA87" s="15"/>
      <c r="EJB87" s="16"/>
      <c r="EJC87" s="15"/>
      <c r="EJD87" s="16"/>
      <c r="EJE87" s="15"/>
      <c r="EJF87" s="16"/>
      <c r="EJG87" s="15"/>
      <c r="EJH87" s="16"/>
      <c r="EJI87" s="15"/>
      <c r="EJJ87" s="16"/>
      <c r="EJK87" s="15"/>
      <c r="EJL87" s="16"/>
      <c r="EJM87" s="15"/>
      <c r="EJN87" s="16"/>
      <c r="EJO87" s="15"/>
      <c r="EJP87" s="16"/>
      <c r="EJQ87" s="15"/>
      <c r="EJR87" s="16"/>
      <c r="EJS87" s="15"/>
      <c r="EJT87" s="16"/>
      <c r="EJU87" s="15"/>
      <c r="EJV87" s="16"/>
      <c r="EJW87" s="15"/>
      <c r="EJX87" s="16"/>
      <c r="EJY87" s="15"/>
      <c r="EJZ87" s="16"/>
      <c r="EKA87" s="15"/>
      <c r="EKB87" s="16"/>
      <c r="EKC87" s="15"/>
      <c r="EKD87" s="16"/>
      <c r="EKE87" s="15"/>
      <c r="EKF87" s="16"/>
      <c r="EKG87" s="15"/>
      <c r="EKH87" s="16"/>
      <c r="EKI87" s="15"/>
      <c r="EKJ87" s="16"/>
      <c r="EKK87" s="15"/>
      <c r="EKL87" s="16"/>
      <c r="EKM87" s="15"/>
      <c r="EKN87" s="16"/>
      <c r="EKO87" s="15"/>
      <c r="EKP87" s="16"/>
      <c r="EKQ87" s="15"/>
      <c r="EKR87" s="16"/>
      <c r="EKS87" s="15"/>
      <c r="EKT87" s="16"/>
      <c r="EKU87" s="15"/>
      <c r="EKV87" s="16"/>
      <c r="EKW87" s="15"/>
      <c r="EKX87" s="16"/>
      <c r="EKY87" s="15"/>
      <c r="EKZ87" s="16"/>
      <c r="ELA87" s="15"/>
      <c r="ELB87" s="16"/>
      <c r="ELC87" s="15"/>
      <c r="ELD87" s="16"/>
      <c r="ELE87" s="15"/>
      <c r="ELF87" s="16"/>
      <c r="ELG87" s="15"/>
      <c r="ELH87" s="16"/>
      <c r="ELI87" s="15"/>
      <c r="ELJ87" s="16"/>
      <c r="ELK87" s="15"/>
      <c r="ELL87" s="16"/>
      <c r="ELM87" s="15"/>
      <c r="ELN87" s="16"/>
      <c r="ELO87" s="15"/>
      <c r="ELP87" s="16"/>
      <c r="ELQ87" s="15"/>
      <c r="ELR87" s="16"/>
      <c r="ELS87" s="15"/>
      <c r="ELT87" s="16"/>
      <c r="ELU87" s="15"/>
      <c r="ELV87" s="16"/>
      <c r="ELW87" s="15"/>
      <c r="ELX87" s="16"/>
      <c r="ELY87" s="15"/>
      <c r="ELZ87" s="16"/>
      <c r="EMA87" s="15"/>
      <c r="EMB87" s="16"/>
      <c r="EMC87" s="15"/>
      <c r="EMD87" s="16"/>
      <c r="EME87" s="15"/>
      <c r="EMF87" s="16"/>
      <c r="EMG87" s="15"/>
      <c r="EMH87" s="16"/>
      <c r="EMI87" s="15"/>
      <c r="EMJ87" s="16"/>
      <c r="EMK87" s="15"/>
      <c r="EML87" s="16"/>
      <c r="EMM87" s="15"/>
      <c r="EMN87" s="16"/>
      <c r="EMO87" s="15"/>
      <c r="EMP87" s="16"/>
      <c r="EMQ87" s="15"/>
      <c r="EMR87" s="16"/>
      <c r="EMS87" s="15"/>
      <c r="EMT87" s="16"/>
      <c r="EMU87" s="15"/>
      <c r="EMV87" s="16"/>
      <c r="EMW87" s="15"/>
      <c r="EMX87" s="16"/>
      <c r="EMY87" s="15"/>
      <c r="EMZ87" s="16"/>
      <c r="ENA87" s="15"/>
      <c r="ENB87" s="16"/>
      <c r="ENC87" s="15"/>
      <c r="END87" s="16"/>
      <c r="ENE87" s="15"/>
      <c r="ENF87" s="16"/>
      <c r="ENG87" s="15"/>
      <c r="ENH87" s="16"/>
      <c r="ENI87" s="15"/>
      <c r="ENJ87" s="16"/>
      <c r="ENK87" s="15"/>
      <c r="ENL87" s="16"/>
      <c r="ENM87" s="15"/>
      <c r="ENN87" s="16"/>
      <c r="ENO87" s="15"/>
      <c r="ENP87" s="16"/>
      <c r="ENQ87" s="15"/>
      <c r="ENR87" s="16"/>
      <c r="ENS87" s="15"/>
      <c r="ENT87" s="16"/>
      <c r="ENU87" s="15"/>
      <c r="ENV87" s="16"/>
      <c r="ENW87" s="15"/>
      <c r="ENX87" s="16"/>
      <c r="ENY87" s="15"/>
      <c r="ENZ87" s="16"/>
      <c r="EOA87" s="15"/>
      <c r="EOB87" s="16"/>
      <c r="EOC87" s="15"/>
      <c r="EOD87" s="16"/>
      <c r="EOE87" s="15"/>
      <c r="EOF87" s="16"/>
      <c r="EOG87" s="15"/>
      <c r="EOH87" s="16"/>
      <c r="EOI87" s="15"/>
      <c r="EOJ87" s="16"/>
      <c r="EOK87" s="15"/>
      <c r="EOL87" s="16"/>
      <c r="EOM87" s="15"/>
      <c r="EON87" s="16"/>
      <c r="EOO87" s="15"/>
      <c r="EOP87" s="16"/>
      <c r="EOQ87" s="15"/>
      <c r="EOR87" s="16"/>
      <c r="EOS87" s="15"/>
      <c r="EOT87" s="16"/>
      <c r="EOU87" s="15"/>
      <c r="EOV87" s="16"/>
      <c r="EOW87" s="15"/>
      <c r="EOX87" s="16"/>
      <c r="EOY87" s="15"/>
      <c r="EOZ87" s="16"/>
      <c r="EPA87" s="15"/>
      <c r="EPB87" s="16"/>
      <c r="EPC87" s="15"/>
      <c r="EPD87" s="16"/>
      <c r="EPE87" s="15"/>
      <c r="EPF87" s="16"/>
      <c r="EPG87" s="15"/>
      <c r="EPH87" s="16"/>
      <c r="EPI87" s="15"/>
      <c r="EPJ87" s="16"/>
      <c r="EPK87" s="15"/>
      <c r="EPL87" s="16"/>
      <c r="EPM87" s="15"/>
      <c r="EPN87" s="16"/>
      <c r="EPO87" s="15"/>
      <c r="EPP87" s="16"/>
      <c r="EPQ87" s="15"/>
      <c r="EPR87" s="16"/>
      <c r="EPS87" s="15"/>
      <c r="EPT87" s="16"/>
      <c r="EPU87" s="15"/>
      <c r="EPV87" s="16"/>
      <c r="EPW87" s="15"/>
      <c r="EPX87" s="16"/>
      <c r="EPY87" s="15"/>
      <c r="EPZ87" s="16"/>
      <c r="EQA87" s="15"/>
      <c r="EQB87" s="16"/>
      <c r="EQC87" s="15"/>
      <c r="EQD87" s="16"/>
      <c r="EQE87" s="15"/>
      <c r="EQF87" s="16"/>
      <c r="EQG87" s="15"/>
      <c r="EQH87" s="16"/>
      <c r="EQI87" s="15"/>
      <c r="EQJ87" s="16"/>
      <c r="EQK87" s="15"/>
      <c r="EQL87" s="16"/>
      <c r="EQM87" s="15"/>
      <c r="EQN87" s="16"/>
      <c r="EQO87" s="15"/>
      <c r="EQP87" s="16"/>
      <c r="EQQ87" s="15"/>
      <c r="EQR87" s="16"/>
      <c r="EQS87" s="15"/>
      <c r="EQT87" s="16"/>
      <c r="EQU87" s="15"/>
      <c r="EQV87" s="16"/>
      <c r="EQW87" s="15"/>
      <c r="EQX87" s="16"/>
      <c r="EQY87" s="15"/>
      <c r="EQZ87" s="16"/>
      <c r="ERA87" s="15"/>
      <c r="ERB87" s="16"/>
      <c r="ERC87" s="15"/>
      <c r="ERD87" s="16"/>
      <c r="ERE87" s="15"/>
      <c r="ERF87" s="16"/>
      <c r="ERG87" s="15"/>
      <c r="ERH87" s="16"/>
      <c r="ERI87" s="15"/>
      <c r="ERJ87" s="16"/>
      <c r="ERK87" s="15"/>
      <c r="ERL87" s="16"/>
      <c r="ERM87" s="15"/>
      <c r="ERN87" s="16"/>
      <c r="ERO87" s="15"/>
      <c r="ERP87" s="16"/>
      <c r="ERQ87" s="15"/>
      <c r="ERR87" s="16"/>
      <c r="ERS87" s="15"/>
      <c r="ERT87" s="16"/>
      <c r="ERU87" s="15"/>
      <c r="ERV87" s="16"/>
      <c r="ERW87" s="15"/>
      <c r="ERX87" s="16"/>
      <c r="ERY87" s="15"/>
      <c r="ERZ87" s="16"/>
      <c r="ESA87" s="15"/>
      <c r="ESB87" s="16"/>
      <c r="ESC87" s="15"/>
      <c r="ESD87" s="16"/>
      <c r="ESE87" s="15"/>
      <c r="ESF87" s="16"/>
      <c r="ESG87" s="15"/>
      <c r="ESH87" s="16"/>
      <c r="ESI87" s="15"/>
      <c r="ESJ87" s="16"/>
      <c r="ESK87" s="15"/>
      <c r="ESL87" s="16"/>
      <c r="ESM87" s="15"/>
      <c r="ESN87" s="16"/>
      <c r="ESO87" s="15"/>
      <c r="ESP87" s="16"/>
      <c r="ESQ87" s="15"/>
      <c r="ESR87" s="16"/>
      <c r="ESS87" s="15"/>
      <c r="EST87" s="16"/>
      <c r="ESU87" s="15"/>
      <c r="ESV87" s="16"/>
      <c r="ESW87" s="15"/>
      <c r="ESX87" s="16"/>
      <c r="ESY87" s="15"/>
      <c r="ESZ87" s="16"/>
      <c r="ETA87" s="15"/>
      <c r="ETB87" s="16"/>
      <c r="ETC87" s="15"/>
      <c r="ETD87" s="16"/>
      <c r="ETE87" s="15"/>
      <c r="ETF87" s="16"/>
      <c r="ETG87" s="15"/>
      <c r="ETH87" s="16"/>
      <c r="ETI87" s="15"/>
      <c r="ETJ87" s="16"/>
      <c r="ETK87" s="15"/>
      <c r="ETL87" s="16"/>
      <c r="ETM87" s="15"/>
      <c r="ETN87" s="16"/>
      <c r="ETO87" s="15"/>
      <c r="ETP87" s="16"/>
      <c r="ETQ87" s="15"/>
      <c r="ETR87" s="16"/>
      <c r="ETS87" s="15"/>
      <c r="ETT87" s="16"/>
      <c r="ETU87" s="15"/>
      <c r="ETV87" s="16"/>
      <c r="ETW87" s="15"/>
      <c r="ETX87" s="16"/>
      <c r="ETY87" s="15"/>
      <c r="ETZ87" s="16"/>
      <c r="EUA87" s="15"/>
      <c r="EUB87" s="16"/>
      <c r="EUC87" s="15"/>
      <c r="EUD87" s="16"/>
      <c r="EUE87" s="15"/>
      <c r="EUF87" s="16"/>
      <c r="EUG87" s="15"/>
      <c r="EUH87" s="16"/>
      <c r="EUI87" s="15"/>
      <c r="EUJ87" s="16"/>
      <c r="EUK87" s="15"/>
      <c r="EUL87" s="16"/>
      <c r="EUM87" s="15"/>
      <c r="EUN87" s="16"/>
      <c r="EUO87" s="15"/>
      <c r="EUP87" s="16"/>
      <c r="EUQ87" s="15"/>
      <c r="EUR87" s="16"/>
      <c r="EUS87" s="15"/>
      <c r="EUT87" s="16"/>
      <c r="EUU87" s="15"/>
      <c r="EUV87" s="16"/>
      <c r="EUW87" s="15"/>
      <c r="EUX87" s="16"/>
      <c r="EUY87" s="15"/>
      <c r="EUZ87" s="16"/>
      <c r="EVA87" s="15"/>
      <c r="EVB87" s="16"/>
      <c r="EVC87" s="15"/>
      <c r="EVD87" s="16"/>
      <c r="EVE87" s="15"/>
      <c r="EVF87" s="16"/>
      <c r="EVG87" s="15"/>
      <c r="EVH87" s="16"/>
      <c r="EVI87" s="15"/>
      <c r="EVJ87" s="16"/>
      <c r="EVK87" s="15"/>
      <c r="EVL87" s="16"/>
      <c r="EVM87" s="15"/>
      <c r="EVN87" s="16"/>
      <c r="EVO87" s="15"/>
      <c r="EVP87" s="16"/>
      <c r="EVQ87" s="15"/>
      <c r="EVR87" s="16"/>
      <c r="EVS87" s="15"/>
      <c r="EVT87" s="16"/>
      <c r="EVU87" s="15"/>
      <c r="EVV87" s="16"/>
      <c r="EVW87" s="15"/>
      <c r="EVX87" s="16"/>
      <c r="EVY87" s="15"/>
      <c r="EVZ87" s="16"/>
      <c r="EWA87" s="15"/>
      <c r="EWB87" s="16"/>
      <c r="EWC87" s="15"/>
      <c r="EWD87" s="16"/>
      <c r="EWE87" s="15"/>
      <c r="EWF87" s="16"/>
      <c r="EWG87" s="15"/>
      <c r="EWH87" s="16"/>
      <c r="EWI87" s="15"/>
      <c r="EWJ87" s="16"/>
      <c r="EWK87" s="15"/>
      <c r="EWL87" s="16"/>
      <c r="EWM87" s="15"/>
      <c r="EWN87" s="16"/>
      <c r="EWO87" s="15"/>
      <c r="EWP87" s="16"/>
      <c r="EWQ87" s="15"/>
      <c r="EWR87" s="16"/>
      <c r="EWS87" s="15"/>
      <c r="EWT87" s="16"/>
      <c r="EWU87" s="15"/>
      <c r="EWV87" s="16"/>
      <c r="EWW87" s="15"/>
      <c r="EWX87" s="16"/>
      <c r="EWY87" s="15"/>
      <c r="EWZ87" s="16"/>
      <c r="EXA87" s="15"/>
      <c r="EXB87" s="16"/>
      <c r="EXC87" s="15"/>
      <c r="EXD87" s="16"/>
      <c r="EXE87" s="15"/>
      <c r="EXF87" s="16"/>
      <c r="EXG87" s="15"/>
      <c r="EXH87" s="16"/>
      <c r="EXI87" s="15"/>
      <c r="EXJ87" s="16"/>
      <c r="EXK87" s="15"/>
      <c r="EXL87" s="16"/>
      <c r="EXM87" s="15"/>
      <c r="EXN87" s="16"/>
      <c r="EXO87" s="15"/>
      <c r="EXP87" s="16"/>
      <c r="EXQ87" s="15"/>
      <c r="EXR87" s="16"/>
      <c r="EXS87" s="15"/>
      <c r="EXT87" s="16"/>
      <c r="EXU87" s="15"/>
      <c r="EXV87" s="16"/>
      <c r="EXW87" s="15"/>
      <c r="EXX87" s="16"/>
      <c r="EXY87" s="15"/>
      <c r="EXZ87" s="16"/>
      <c r="EYA87" s="15"/>
      <c r="EYB87" s="16"/>
      <c r="EYC87" s="15"/>
      <c r="EYD87" s="16"/>
      <c r="EYE87" s="15"/>
      <c r="EYF87" s="16"/>
      <c r="EYG87" s="15"/>
      <c r="EYH87" s="16"/>
      <c r="EYI87" s="15"/>
      <c r="EYJ87" s="16"/>
      <c r="EYK87" s="15"/>
      <c r="EYL87" s="16"/>
      <c r="EYM87" s="15"/>
      <c r="EYN87" s="16"/>
      <c r="EYO87" s="15"/>
      <c r="EYP87" s="16"/>
      <c r="EYQ87" s="15"/>
      <c r="EYR87" s="16"/>
      <c r="EYS87" s="15"/>
      <c r="EYT87" s="16"/>
      <c r="EYU87" s="15"/>
      <c r="EYV87" s="16"/>
      <c r="EYW87" s="15"/>
      <c r="EYX87" s="16"/>
      <c r="EYY87" s="15"/>
      <c r="EYZ87" s="16"/>
      <c r="EZA87" s="15"/>
      <c r="EZB87" s="16"/>
      <c r="EZC87" s="15"/>
      <c r="EZD87" s="16"/>
      <c r="EZE87" s="15"/>
      <c r="EZF87" s="16"/>
      <c r="EZG87" s="15"/>
      <c r="EZH87" s="16"/>
      <c r="EZI87" s="15"/>
      <c r="EZJ87" s="16"/>
      <c r="EZK87" s="15"/>
      <c r="EZL87" s="16"/>
      <c r="EZM87" s="15"/>
      <c r="EZN87" s="16"/>
      <c r="EZO87" s="15"/>
      <c r="EZP87" s="16"/>
      <c r="EZQ87" s="15"/>
      <c r="EZR87" s="16"/>
      <c r="EZS87" s="15"/>
      <c r="EZT87" s="16"/>
      <c r="EZU87" s="15"/>
      <c r="EZV87" s="16"/>
      <c r="EZW87" s="15"/>
      <c r="EZX87" s="16"/>
      <c r="EZY87" s="15"/>
      <c r="EZZ87" s="16"/>
      <c r="FAA87" s="15"/>
      <c r="FAB87" s="16"/>
      <c r="FAC87" s="15"/>
      <c r="FAD87" s="16"/>
      <c r="FAE87" s="15"/>
      <c r="FAF87" s="16"/>
      <c r="FAG87" s="15"/>
      <c r="FAH87" s="16"/>
      <c r="FAI87" s="15"/>
      <c r="FAJ87" s="16"/>
      <c r="FAK87" s="15"/>
      <c r="FAL87" s="16"/>
      <c r="FAM87" s="15"/>
      <c r="FAN87" s="16"/>
      <c r="FAO87" s="15"/>
      <c r="FAP87" s="16"/>
      <c r="FAQ87" s="15"/>
      <c r="FAR87" s="16"/>
      <c r="FAS87" s="15"/>
      <c r="FAT87" s="16"/>
      <c r="FAU87" s="15"/>
      <c r="FAV87" s="16"/>
      <c r="FAW87" s="15"/>
      <c r="FAX87" s="16"/>
      <c r="FAY87" s="15"/>
      <c r="FAZ87" s="16"/>
      <c r="FBA87" s="15"/>
      <c r="FBB87" s="16"/>
      <c r="FBC87" s="15"/>
      <c r="FBD87" s="16"/>
      <c r="FBE87" s="15"/>
      <c r="FBF87" s="16"/>
      <c r="FBG87" s="15"/>
      <c r="FBH87" s="16"/>
      <c r="FBI87" s="15"/>
      <c r="FBJ87" s="16"/>
      <c r="FBK87" s="15"/>
      <c r="FBL87" s="16"/>
      <c r="FBM87" s="15"/>
      <c r="FBN87" s="16"/>
      <c r="FBO87" s="15"/>
      <c r="FBP87" s="16"/>
      <c r="FBQ87" s="15"/>
      <c r="FBR87" s="16"/>
      <c r="FBS87" s="15"/>
      <c r="FBT87" s="16"/>
      <c r="FBU87" s="15"/>
      <c r="FBV87" s="16"/>
      <c r="FBW87" s="15"/>
      <c r="FBX87" s="16"/>
      <c r="FBY87" s="15"/>
      <c r="FBZ87" s="16"/>
      <c r="FCA87" s="15"/>
      <c r="FCB87" s="16"/>
      <c r="FCC87" s="15"/>
      <c r="FCD87" s="16"/>
      <c r="FCE87" s="15"/>
      <c r="FCF87" s="16"/>
      <c r="FCG87" s="15"/>
      <c r="FCH87" s="16"/>
      <c r="FCI87" s="15"/>
      <c r="FCJ87" s="16"/>
      <c r="FCK87" s="15"/>
      <c r="FCL87" s="16"/>
      <c r="FCM87" s="15"/>
      <c r="FCN87" s="16"/>
      <c r="FCO87" s="15"/>
      <c r="FCP87" s="16"/>
      <c r="FCQ87" s="15"/>
      <c r="FCR87" s="16"/>
      <c r="FCS87" s="15"/>
      <c r="FCT87" s="16"/>
      <c r="FCU87" s="15"/>
      <c r="FCV87" s="16"/>
      <c r="FCW87" s="15"/>
      <c r="FCX87" s="16"/>
      <c r="FCY87" s="15"/>
      <c r="FCZ87" s="16"/>
      <c r="FDA87" s="15"/>
      <c r="FDB87" s="16"/>
      <c r="FDC87" s="15"/>
      <c r="FDD87" s="16"/>
      <c r="FDE87" s="15"/>
      <c r="FDF87" s="16"/>
      <c r="FDG87" s="15"/>
      <c r="FDH87" s="16"/>
      <c r="FDI87" s="15"/>
      <c r="FDJ87" s="16"/>
      <c r="FDK87" s="15"/>
      <c r="FDL87" s="16"/>
      <c r="FDM87" s="15"/>
      <c r="FDN87" s="16"/>
      <c r="FDO87" s="15"/>
      <c r="FDP87" s="16"/>
      <c r="FDQ87" s="15"/>
      <c r="FDR87" s="16"/>
      <c r="FDS87" s="15"/>
      <c r="FDT87" s="16"/>
      <c r="FDU87" s="15"/>
      <c r="FDV87" s="16"/>
      <c r="FDW87" s="15"/>
      <c r="FDX87" s="16"/>
      <c r="FDY87" s="15"/>
      <c r="FDZ87" s="16"/>
      <c r="FEA87" s="15"/>
      <c r="FEB87" s="16"/>
      <c r="FEC87" s="15"/>
      <c r="FED87" s="16"/>
      <c r="FEE87" s="15"/>
      <c r="FEF87" s="16"/>
      <c r="FEG87" s="15"/>
      <c r="FEH87" s="16"/>
      <c r="FEI87" s="15"/>
      <c r="FEJ87" s="16"/>
      <c r="FEK87" s="15"/>
      <c r="FEL87" s="16"/>
      <c r="FEM87" s="15"/>
      <c r="FEN87" s="16"/>
      <c r="FEO87" s="15"/>
      <c r="FEP87" s="16"/>
      <c r="FEQ87" s="15"/>
      <c r="FER87" s="16"/>
      <c r="FES87" s="15"/>
      <c r="FET87" s="16"/>
      <c r="FEU87" s="15"/>
      <c r="FEV87" s="16"/>
      <c r="FEW87" s="15"/>
      <c r="FEX87" s="16"/>
      <c r="FEY87" s="15"/>
      <c r="FEZ87" s="16"/>
      <c r="FFA87" s="15"/>
      <c r="FFB87" s="16"/>
      <c r="FFC87" s="15"/>
      <c r="FFD87" s="16"/>
      <c r="FFE87" s="15"/>
      <c r="FFF87" s="16"/>
      <c r="FFG87" s="15"/>
      <c r="FFH87" s="16"/>
      <c r="FFI87" s="15"/>
      <c r="FFJ87" s="16"/>
      <c r="FFK87" s="15"/>
      <c r="FFL87" s="16"/>
      <c r="FFM87" s="15"/>
      <c r="FFN87" s="16"/>
      <c r="FFO87" s="15"/>
      <c r="FFP87" s="16"/>
      <c r="FFQ87" s="15"/>
      <c r="FFR87" s="16"/>
      <c r="FFS87" s="15"/>
      <c r="FFT87" s="16"/>
      <c r="FFU87" s="15"/>
      <c r="FFV87" s="16"/>
      <c r="FFW87" s="15"/>
      <c r="FFX87" s="16"/>
      <c r="FFY87" s="15"/>
      <c r="FFZ87" s="16"/>
      <c r="FGA87" s="15"/>
      <c r="FGB87" s="16"/>
      <c r="FGC87" s="15"/>
      <c r="FGD87" s="16"/>
      <c r="FGE87" s="15"/>
      <c r="FGF87" s="16"/>
      <c r="FGG87" s="15"/>
      <c r="FGH87" s="16"/>
      <c r="FGI87" s="15"/>
      <c r="FGJ87" s="16"/>
      <c r="FGK87" s="15"/>
      <c r="FGL87" s="16"/>
      <c r="FGM87" s="15"/>
      <c r="FGN87" s="16"/>
      <c r="FGO87" s="15"/>
      <c r="FGP87" s="16"/>
      <c r="FGQ87" s="15"/>
      <c r="FGR87" s="16"/>
      <c r="FGS87" s="15"/>
      <c r="FGT87" s="16"/>
      <c r="FGU87" s="15"/>
      <c r="FGV87" s="16"/>
      <c r="FGW87" s="15"/>
      <c r="FGX87" s="16"/>
      <c r="FGY87" s="15"/>
      <c r="FGZ87" s="16"/>
      <c r="FHA87" s="15"/>
      <c r="FHB87" s="16"/>
      <c r="FHC87" s="15"/>
      <c r="FHD87" s="16"/>
      <c r="FHE87" s="15"/>
      <c r="FHF87" s="16"/>
      <c r="FHG87" s="15"/>
      <c r="FHH87" s="16"/>
      <c r="FHI87" s="15"/>
      <c r="FHJ87" s="16"/>
      <c r="FHK87" s="15"/>
      <c r="FHL87" s="16"/>
      <c r="FHM87" s="15"/>
      <c r="FHN87" s="16"/>
      <c r="FHO87" s="15"/>
      <c r="FHP87" s="16"/>
      <c r="FHQ87" s="15"/>
      <c r="FHR87" s="16"/>
      <c r="FHS87" s="15"/>
      <c r="FHT87" s="16"/>
      <c r="FHU87" s="15"/>
      <c r="FHV87" s="16"/>
      <c r="FHW87" s="15"/>
      <c r="FHX87" s="16"/>
      <c r="FHY87" s="15"/>
      <c r="FHZ87" s="16"/>
      <c r="FIA87" s="15"/>
      <c r="FIB87" s="16"/>
      <c r="FIC87" s="15"/>
      <c r="FID87" s="16"/>
      <c r="FIE87" s="15"/>
      <c r="FIF87" s="16"/>
      <c r="FIG87" s="15"/>
      <c r="FIH87" s="16"/>
      <c r="FII87" s="15"/>
      <c r="FIJ87" s="16"/>
      <c r="FIK87" s="15"/>
      <c r="FIL87" s="16"/>
      <c r="FIM87" s="15"/>
      <c r="FIN87" s="16"/>
      <c r="FIO87" s="15"/>
      <c r="FIP87" s="16"/>
      <c r="FIQ87" s="15"/>
      <c r="FIR87" s="16"/>
      <c r="FIS87" s="15"/>
      <c r="FIT87" s="16"/>
      <c r="FIU87" s="15"/>
      <c r="FIV87" s="16"/>
      <c r="FIW87" s="15"/>
      <c r="FIX87" s="16"/>
      <c r="FIY87" s="15"/>
      <c r="FIZ87" s="16"/>
      <c r="FJA87" s="15"/>
      <c r="FJB87" s="16"/>
      <c r="FJC87" s="15"/>
      <c r="FJD87" s="16"/>
      <c r="FJE87" s="15"/>
      <c r="FJF87" s="16"/>
      <c r="FJG87" s="15"/>
      <c r="FJH87" s="16"/>
      <c r="FJI87" s="15"/>
      <c r="FJJ87" s="16"/>
      <c r="FJK87" s="15"/>
      <c r="FJL87" s="16"/>
      <c r="FJM87" s="15"/>
      <c r="FJN87" s="16"/>
      <c r="FJO87" s="15"/>
      <c r="FJP87" s="16"/>
      <c r="FJQ87" s="15"/>
      <c r="FJR87" s="16"/>
      <c r="FJS87" s="15"/>
      <c r="FJT87" s="16"/>
      <c r="FJU87" s="15"/>
      <c r="FJV87" s="16"/>
      <c r="FJW87" s="15"/>
      <c r="FJX87" s="16"/>
      <c r="FJY87" s="15"/>
      <c r="FJZ87" s="16"/>
      <c r="FKA87" s="15"/>
      <c r="FKB87" s="16"/>
      <c r="FKC87" s="15"/>
      <c r="FKD87" s="16"/>
      <c r="FKE87" s="15"/>
      <c r="FKF87" s="16"/>
      <c r="FKG87" s="15"/>
      <c r="FKH87" s="16"/>
      <c r="FKI87" s="15"/>
      <c r="FKJ87" s="16"/>
      <c r="FKK87" s="15"/>
      <c r="FKL87" s="16"/>
      <c r="FKM87" s="15"/>
      <c r="FKN87" s="16"/>
      <c r="FKO87" s="15"/>
      <c r="FKP87" s="16"/>
      <c r="FKQ87" s="15"/>
      <c r="FKR87" s="16"/>
      <c r="FKS87" s="15"/>
      <c r="FKT87" s="16"/>
      <c r="FKU87" s="15"/>
      <c r="FKV87" s="16"/>
      <c r="FKW87" s="15"/>
      <c r="FKX87" s="16"/>
      <c r="FKY87" s="15"/>
      <c r="FKZ87" s="16"/>
      <c r="FLA87" s="15"/>
      <c r="FLB87" s="16"/>
      <c r="FLC87" s="15"/>
      <c r="FLD87" s="16"/>
      <c r="FLE87" s="15"/>
      <c r="FLF87" s="16"/>
      <c r="FLG87" s="15"/>
      <c r="FLH87" s="16"/>
      <c r="FLI87" s="15"/>
      <c r="FLJ87" s="16"/>
      <c r="FLK87" s="15"/>
      <c r="FLL87" s="16"/>
      <c r="FLM87" s="15"/>
      <c r="FLN87" s="16"/>
      <c r="FLO87" s="15"/>
      <c r="FLP87" s="16"/>
      <c r="FLQ87" s="15"/>
      <c r="FLR87" s="16"/>
      <c r="FLS87" s="15"/>
      <c r="FLT87" s="16"/>
      <c r="FLU87" s="15"/>
      <c r="FLV87" s="16"/>
      <c r="FLW87" s="15"/>
      <c r="FLX87" s="16"/>
      <c r="FLY87" s="15"/>
      <c r="FLZ87" s="16"/>
      <c r="FMA87" s="15"/>
      <c r="FMB87" s="16"/>
      <c r="FMC87" s="15"/>
      <c r="FMD87" s="16"/>
      <c r="FME87" s="15"/>
      <c r="FMF87" s="16"/>
      <c r="FMG87" s="15"/>
      <c r="FMH87" s="16"/>
      <c r="FMI87" s="15"/>
      <c r="FMJ87" s="16"/>
      <c r="FMK87" s="15"/>
      <c r="FML87" s="16"/>
      <c r="FMM87" s="15"/>
      <c r="FMN87" s="16"/>
      <c r="FMO87" s="15"/>
      <c r="FMP87" s="16"/>
      <c r="FMQ87" s="15"/>
      <c r="FMR87" s="16"/>
      <c r="FMS87" s="15"/>
      <c r="FMT87" s="16"/>
      <c r="FMU87" s="15"/>
      <c r="FMV87" s="16"/>
      <c r="FMW87" s="15"/>
      <c r="FMX87" s="16"/>
      <c r="FMY87" s="15"/>
      <c r="FMZ87" s="16"/>
      <c r="FNA87" s="15"/>
      <c r="FNB87" s="16"/>
      <c r="FNC87" s="15"/>
      <c r="FND87" s="16"/>
      <c r="FNE87" s="15"/>
      <c r="FNF87" s="16"/>
      <c r="FNG87" s="15"/>
      <c r="FNH87" s="16"/>
      <c r="FNI87" s="15"/>
      <c r="FNJ87" s="16"/>
      <c r="FNK87" s="15"/>
      <c r="FNL87" s="16"/>
      <c r="FNM87" s="15"/>
      <c r="FNN87" s="16"/>
      <c r="FNO87" s="15"/>
      <c r="FNP87" s="16"/>
      <c r="FNQ87" s="15"/>
      <c r="FNR87" s="16"/>
      <c r="FNS87" s="15"/>
      <c r="FNT87" s="16"/>
      <c r="FNU87" s="15"/>
      <c r="FNV87" s="16"/>
      <c r="FNW87" s="15"/>
      <c r="FNX87" s="16"/>
      <c r="FNY87" s="15"/>
      <c r="FNZ87" s="16"/>
      <c r="FOA87" s="15"/>
      <c r="FOB87" s="16"/>
      <c r="FOC87" s="15"/>
      <c r="FOD87" s="16"/>
      <c r="FOE87" s="15"/>
      <c r="FOF87" s="16"/>
      <c r="FOG87" s="15"/>
      <c r="FOH87" s="16"/>
      <c r="FOI87" s="15"/>
      <c r="FOJ87" s="16"/>
      <c r="FOK87" s="15"/>
      <c r="FOL87" s="16"/>
      <c r="FOM87" s="15"/>
      <c r="FON87" s="16"/>
      <c r="FOO87" s="15"/>
      <c r="FOP87" s="16"/>
      <c r="FOQ87" s="15"/>
      <c r="FOR87" s="16"/>
      <c r="FOS87" s="15"/>
      <c r="FOT87" s="16"/>
      <c r="FOU87" s="15"/>
      <c r="FOV87" s="16"/>
      <c r="FOW87" s="15"/>
      <c r="FOX87" s="16"/>
      <c r="FOY87" s="15"/>
      <c r="FOZ87" s="16"/>
      <c r="FPA87" s="15"/>
      <c r="FPB87" s="16"/>
      <c r="FPC87" s="15"/>
      <c r="FPD87" s="16"/>
      <c r="FPE87" s="15"/>
      <c r="FPF87" s="16"/>
      <c r="FPG87" s="15"/>
      <c r="FPH87" s="16"/>
      <c r="FPI87" s="15"/>
      <c r="FPJ87" s="16"/>
      <c r="FPK87" s="15"/>
      <c r="FPL87" s="16"/>
      <c r="FPM87" s="15"/>
      <c r="FPN87" s="16"/>
      <c r="FPO87" s="15"/>
      <c r="FPP87" s="16"/>
      <c r="FPQ87" s="15"/>
      <c r="FPR87" s="16"/>
      <c r="FPS87" s="15"/>
      <c r="FPT87" s="16"/>
      <c r="FPU87" s="15"/>
      <c r="FPV87" s="16"/>
      <c r="FPW87" s="15"/>
      <c r="FPX87" s="16"/>
      <c r="FPY87" s="15"/>
      <c r="FPZ87" s="16"/>
      <c r="FQA87" s="15"/>
      <c r="FQB87" s="16"/>
      <c r="FQC87" s="15"/>
      <c r="FQD87" s="16"/>
      <c r="FQE87" s="15"/>
      <c r="FQF87" s="16"/>
      <c r="FQG87" s="15"/>
      <c r="FQH87" s="16"/>
      <c r="FQI87" s="15"/>
      <c r="FQJ87" s="16"/>
      <c r="FQK87" s="15"/>
      <c r="FQL87" s="16"/>
      <c r="FQM87" s="15"/>
      <c r="FQN87" s="16"/>
      <c r="FQO87" s="15"/>
      <c r="FQP87" s="16"/>
      <c r="FQQ87" s="15"/>
      <c r="FQR87" s="16"/>
      <c r="FQS87" s="15"/>
      <c r="FQT87" s="16"/>
      <c r="FQU87" s="15"/>
      <c r="FQV87" s="16"/>
      <c r="FQW87" s="15"/>
      <c r="FQX87" s="16"/>
      <c r="FQY87" s="15"/>
      <c r="FQZ87" s="16"/>
      <c r="FRA87" s="15"/>
      <c r="FRB87" s="16"/>
      <c r="FRC87" s="15"/>
      <c r="FRD87" s="16"/>
      <c r="FRE87" s="15"/>
      <c r="FRF87" s="16"/>
      <c r="FRG87" s="15"/>
      <c r="FRH87" s="16"/>
      <c r="FRI87" s="15"/>
      <c r="FRJ87" s="16"/>
      <c r="FRK87" s="15"/>
      <c r="FRL87" s="16"/>
      <c r="FRM87" s="15"/>
      <c r="FRN87" s="16"/>
      <c r="FRO87" s="15"/>
      <c r="FRP87" s="16"/>
      <c r="FRQ87" s="15"/>
      <c r="FRR87" s="16"/>
      <c r="FRS87" s="15"/>
      <c r="FRT87" s="16"/>
      <c r="FRU87" s="15"/>
      <c r="FRV87" s="16"/>
      <c r="FRW87" s="15"/>
      <c r="FRX87" s="16"/>
      <c r="FRY87" s="15"/>
      <c r="FRZ87" s="16"/>
      <c r="FSA87" s="15"/>
      <c r="FSB87" s="16"/>
      <c r="FSC87" s="15"/>
      <c r="FSD87" s="16"/>
      <c r="FSE87" s="15"/>
      <c r="FSF87" s="16"/>
      <c r="FSG87" s="15"/>
      <c r="FSH87" s="16"/>
      <c r="FSI87" s="15"/>
      <c r="FSJ87" s="16"/>
      <c r="FSK87" s="15"/>
      <c r="FSL87" s="16"/>
      <c r="FSM87" s="15"/>
      <c r="FSN87" s="16"/>
      <c r="FSO87" s="15"/>
      <c r="FSP87" s="16"/>
      <c r="FSQ87" s="15"/>
      <c r="FSR87" s="16"/>
      <c r="FSS87" s="15"/>
      <c r="FST87" s="16"/>
      <c r="FSU87" s="15"/>
      <c r="FSV87" s="16"/>
      <c r="FSW87" s="15"/>
      <c r="FSX87" s="16"/>
      <c r="FSY87" s="15"/>
      <c r="FSZ87" s="16"/>
      <c r="FTA87" s="15"/>
      <c r="FTB87" s="16"/>
      <c r="FTC87" s="15"/>
      <c r="FTD87" s="16"/>
      <c r="FTE87" s="15"/>
      <c r="FTF87" s="16"/>
      <c r="FTG87" s="15"/>
      <c r="FTH87" s="16"/>
      <c r="FTI87" s="15"/>
      <c r="FTJ87" s="16"/>
      <c r="FTK87" s="15"/>
      <c r="FTL87" s="16"/>
      <c r="FTM87" s="15"/>
      <c r="FTN87" s="16"/>
      <c r="FTO87" s="15"/>
      <c r="FTP87" s="16"/>
      <c r="FTQ87" s="15"/>
      <c r="FTR87" s="16"/>
      <c r="FTS87" s="15"/>
      <c r="FTT87" s="16"/>
      <c r="FTU87" s="15"/>
      <c r="FTV87" s="16"/>
      <c r="FTW87" s="15"/>
      <c r="FTX87" s="16"/>
      <c r="FTY87" s="15"/>
      <c r="FTZ87" s="16"/>
      <c r="FUA87" s="15"/>
      <c r="FUB87" s="16"/>
      <c r="FUC87" s="15"/>
      <c r="FUD87" s="16"/>
      <c r="FUE87" s="15"/>
      <c r="FUF87" s="16"/>
      <c r="FUG87" s="15"/>
      <c r="FUH87" s="16"/>
      <c r="FUI87" s="15"/>
      <c r="FUJ87" s="16"/>
      <c r="FUK87" s="15"/>
      <c r="FUL87" s="16"/>
      <c r="FUM87" s="15"/>
      <c r="FUN87" s="16"/>
      <c r="FUO87" s="15"/>
      <c r="FUP87" s="16"/>
      <c r="FUQ87" s="15"/>
      <c r="FUR87" s="16"/>
      <c r="FUS87" s="15"/>
      <c r="FUT87" s="16"/>
      <c r="FUU87" s="15"/>
      <c r="FUV87" s="16"/>
      <c r="FUW87" s="15"/>
      <c r="FUX87" s="16"/>
      <c r="FUY87" s="15"/>
      <c r="FUZ87" s="16"/>
      <c r="FVA87" s="15"/>
      <c r="FVB87" s="16"/>
      <c r="FVC87" s="15"/>
      <c r="FVD87" s="16"/>
      <c r="FVE87" s="15"/>
      <c r="FVF87" s="16"/>
      <c r="FVG87" s="15"/>
      <c r="FVH87" s="16"/>
      <c r="FVI87" s="15"/>
      <c r="FVJ87" s="16"/>
      <c r="FVK87" s="15"/>
      <c r="FVL87" s="16"/>
      <c r="FVM87" s="15"/>
      <c r="FVN87" s="16"/>
      <c r="FVO87" s="15"/>
      <c r="FVP87" s="16"/>
      <c r="FVQ87" s="15"/>
      <c r="FVR87" s="16"/>
      <c r="FVS87" s="15"/>
      <c r="FVT87" s="16"/>
      <c r="FVU87" s="15"/>
      <c r="FVV87" s="16"/>
      <c r="FVW87" s="15"/>
      <c r="FVX87" s="16"/>
      <c r="FVY87" s="15"/>
      <c r="FVZ87" s="16"/>
      <c r="FWA87" s="15"/>
      <c r="FWB87" s="16"/>
      <c r="FWC87" s="15"/>
      <c r="FWD87" s="16"/>
      <c r="FWE87" s="15"/>
      <c r="FWF87" s="16"/>
      <c r="FWG87" s="15"/>
      <c r="FWH87" s="16"/>
      <c r="FWI87" s="15"/>
      <c r="FWJ87" s="16"/>
      <c r="FWK87" s="15"/>
      <c r="FWL87" s="16"/>
      <c r="FWM87" s="15"/>
      <c r="FWN87" s="16"/>
      <c r="FWO87" s="15"/>
      <c r="FWP87" s="16"/>
      <c r="FWQ87" s="15"/>
      <c r="FWR87" s="16"/>
      <c r="FWS87" s="15"/>
      <c r="FWT87" s="16"/>
      <c r="FWU87" s="15"/>
      <c r="FWV87" s="16"/>
      <c r="FWW87" s="15"/>
      <c r="FWX87" s="16"/>
      <c r="FWY87" s="15"/>
      <c r="FWZ87" s="16"/>
      <c r="FXA87" s="15"/>
      <c r="FXB87" s="16"/>
      <c r="FXC87" s="15"/>
      <c r="FXD87" s="16"/>
      <c r="FXE87" s="15"/>
      <c r="FXF87" s="16"/>
      <c r="FXG87" s="15"/>
      <c r="FXH87" s="16"/>
      <c r="FXI87" s="15"/>
      <c r="FXJ87" s="16"/>
      <c r="FXK87" s="15"/>
      <c r="FXL87" s="16"/>
      <c r="FXM87" s="15"/>
      <c r="FXN87" s="16"/>
      <c r="FXO87" s="15"/>
      <c r="FXP87" s="16"/>
      <c r="FXQ87" s="15"/>
      <c r="FXR87" s="16"/>
      <c r="FXS87" s="15"/>
      <c r="FXT87" s="16"/>
      <c r="FXU87" s="15"/>
      <c r="FXV87" s="16"/>
      <c r="FXW87" s="15"/>
      <c r="FXX87" s="16"/>
      <c r="FXY87" s="15"/>
      <c r="FXZ87" s="16"/>
      <c r="FYA87" s="15"/>
      <c r="FYB87" s="16"/>
      <c r="FYC87" s="15"/>
      <c r="FYD87" s="16"/>
      <c r="FYE87" s="15"/>
      <c r="FYF87" s="16"/>
      <c r="FYG87" s="15"/>
      <c r="FYH87" s="16"/>
      <c r="FYI87" s="15"/>
      <c r="FYJ87" s="16"/>
      <c r="FYK87" s="15"/>
      <c r="FYL87" s="16"/>
      <c r="FYM87" s="15"/>
      <c r="FYN87" s="16"/>
      <c r="FYO87" s="15"/>
      <c r="FYP87" s="16"/>
      <c r="FYQ87" s="15"/>
      <c r="FYR87" s="16"/>
      <c r="FYS87" s="15"/>
      <c r="FYT87" s="16"/>
      <c r="FYU87" s="15"/>
      <c r="FYV87" s="16"/>
      <c r="FYW87" s="15"/>
      <c r="FYX87" s="16"/>
      <c r="FYY87" s="15"/>
      <c r="FYZ87" s="16"/>
      <c r="FZA87" s="15"/>
      <c r="FZB87" s="16"/>
      <c r="FZC87" s="15"/>
      <c r="FZD87" s="16"/>
      <c r="FZE87" s="15"/>
      <c r="FZF87" s="16"/>
      <c r="FZG87" s="15"/>
      <c r="FZH87" s="16"/>
      <c r="FZI87" s="15"/>
      <c r="FZJ87" s="16"/>
      <c r="FZK87" s="15"/>
      <c r="FZL87" s="16"/>
      <c r="FZM87" s="15"/>
      <c r="FZN87" s="16"/>
      <c r="FZO87" s="15"/>
      <c r="FZP87" s="16"/>
      <c r="FZQ87" s="15"/>
      <c r="FZR87" s="16"/>
      <c r="FZS87" s="15"/>
      <c r="FZT87" s="16"/>
      <c r="FZU87" s="15"/>
      <c r="FZV87" s="16"/>
      <c r="FZW87" s="15"/>
      <c r="FZX87" s="16"/>
      <c r="FZY87" s="15"/>
      <c r="FZZ87" s="16"/>
      <c r="GAA87" s="15"/>
      <c r="GAB87" s="16"/>
      <c r="GAC87" s="15"/>
      <c r="GAD87" s="16"/>
      <c r="GAE87" s="15"/>
      <c r="GAF87" s="16"/>
      <c r="GAG87" s="15"/>
      <c r="GAH87" s="16"/>
      <c r="GAI87" s="15"/>
      <c r="GAJ87" s="16"/>
      <c r="GAK87" s="15"/>
      <c r="GAL87" s="16"/>
      <c r="GAM87" s="15"/>
      <c r="GAN87" s="16"/>
      <c r="GAO87" s="15"/>
      <c r="GAP87" s="16"/>
      <c r="GAQ87" s="15"/>
      <c r="GAR87" s="16"/>
      <c r="GAS87" s="15"/>
      <c r="GAT87" s="16"/>
      <c r="GAU87" s="15"/>
      <c r="GAV87" s="16"/>
      <c r="GAW87" s="15"/>
      <c r="GAX87" s="16"/>
      <c r="GAY87" s="15"/>
      <c r="GAZ87" s="16"/>
      <c r="GBA87" s="15"/>
      <c r="GBB87" s="16"/>
      <c r="GBC87" s="15"/>
      <c r="GBD87" s="16"/>
      <c r="GBE87" s="15"/>
      <c r="GBF87" s="16"/>
      <c r="GBG87" s="15"/>
      <c r="GBH87" s="16"/>
      <c r="GBI87" s="15"/>
      <c r="GBJ87" s="16"/>
      <c r="GBK87" s="15"/>
      <c r="GBL87" s="16"/>
      <c r="GBM87" s="15"/>
      <c r="GBN87" s="16"/>
      <c r="GBO87" s="15"/>
      <c r="GBP87" s="16"/>
      <c r="GBQ87" s="15"/>
      <c r="GBR87" s="16"/>
      <c r="GBS87" s="15"/>
      <c r="GBT87" s="16"/>
      <c r="GBU87" s="15"/>
      <c r="GBV87" s="16"/>
      <c r="GBW87" s="15"/>
      <c r="GBX87" s="16"/>
      <c r="GBY87" s="15"/>
      <c r="GBZ87" s="16"/>
      <c r="GCA87" s="15"/>
      <c r="GCB87" s="16"/>
      <c r="GCC87" s="15"/>
      <c r="GCD87" s="16"/>
      <c r="GCE87" s="15"/>
      <c r="GCF87" s="16"/>
      <c r="GCG87" s="15"/>
      <c r="GCH87" s="16"/>
      <c r="GCI87" s="15"/>
      <c r="GCJ87" s="16"/>
      <c r="GCK87" s="15"/>
      <c r="GCL87" s="16"/>
      <c r="GCM87" s="15"/>
      <c r="GCN87" s="16"/>
      <c r="GCO87" s="15"/>
      <c r="GCP87" s="16"/>
      <c r="GCQ87" s="15"/>
      <c r="GCR87" s="16"/>
      <c r="GCS87" s="15"/>
      <c r="GCT87" s="16"/>
      <c r="GCU87" s="15"/>
      <c r="GCV87" s="16"/>
      <c r="GCW87" s="15"/>
      <c r="GCX87" s="16"/>
      <c r="GCY87" s="15"/>
      <c r="GCZ87" s="16"/>
      <c r="GDA87" s="15"/>
      <c r="GDB87" s="16"/>
      <c r="GDC87" s="15"/>
      <c r="GDD87" s="16"/>
      <c r="GDE87" s="15"/>
      <c r="GDF87" s="16"/>
      <c r="GDG87" s="15"/>
      <c r="GDH87" s="16"/>
      <c r="GDI87" s="15"/>
      <c r="GDJ87" s="16"/>
      <c r="GDK87" s="15"/>
      <c r="GDL87" s="16"/>
      <c r="GDM87" s="15"/>
      <c r="GDN87" s="16"/>
      <c r="GDO87" s="15"/>
      <c r="GDP87" s="16"/>
      <c r="GDQ87" s="15"/>
      <c r="GDR87" s="16"/>
      <c r="GDS87" s="15"/>
      <c r="GDT87" s="16"/>
      <c r="GDU87" s="15"/>
      <c r="GDV87" s="16"/>
      <c r="GDW87" s="15"/>
      <c r="GDX87" s="16"/>
      <c r="GDY87" s="15"/>
      <c r="GDZ87" s="16"/>
      <c r="GEA87" s="15"/>
      <c r="GEB87" s="16"/>
      <c r="GEC87" s="15"/>
      <c r="GED87" s="16"/>
      <c r="GEE87" s="15"/>
      <c r="GEF87" s="16"/>
      <c r="GEG87" s="15"/>
      <c r="GEH87" s="16"/>
      <c r="GEI87" s="15"/>
      <c r="GEJ87" s="16"/>
      <c r="GEK87" s="15"/>
      <c r="GEL87" s="16"/>
      <c r="GEM87" s="15"/>
      <c r="GEN87" s="16"/>
      <c r="GEO87" s="15"/>
      <c r="GEP87" s="16"/>
      <c r="GEQ87" s="15"/>
      <c r="GER87" s="16"/>
      <c r="GES87" s="15"/>
      <c r="GET87" s="16"/>
      <c r="GEU87" s="15"/>
      <c r="GEV87" s="16"/>
      <c r="GEW87" s="15"/>
      <c r="GEX87" s="16"/>
      <c r="GEY87" s="15"/>
      <c r="GEZ87" s="16"/>
      <c r="GFA87" s="15"/>
      <c r="GFB87" s="16"/>
      <c r="GFC87" s="15"/>
      <c r="GFD87" s="16"/>
      <c r="GFE87" s="15"/>
      <c r="GFF87" s="16"/>
      <c r="GFG87" s="15"/>
      <c r="GFH87" s="16"/>
      <c r="GFI87" s="15"/>
      <c r="GFJ87" s="16"/>
      <c r="GFK87" s="15"/>
      <c r="GFL87" s="16"/>
      <c r="GFM87" s="15"/>
      <c r="GFN87" s="16"/>
      <c r="GFO87" s="15"/>
      <c r="GFP87" s="16"/>
      <c r="GFQ87" s="15"/>
      <c r="GFR87" s="16"/>
      <c r="GFS87" s="15"/>
      <c r="GFT87" s="16"/>
      <c r="GFU87" s="15"/>
      <c r="GFV87" s="16"/>
      <c r="GFW87" s="15"/>
      <c r="GFX87" s="16"/>
      <c r="GFY87" s="15"/>
      <c r="GFZ87" s="16"/>
      <c r="GGA87" s="15"/>
      <c r="GGB87" s="16"/>
      <c r="GGC87" s="15"/>
      <c r="GGD87" s="16"/>
      <c r="GGE87" s="15"/>
      <c r="GGF87" s="16"/>
      <c r="GGG87" s="15"/>
      <c r="GGH87" s="16"/>
      <c r="GGI87" s="15"/>
      <c r="GGJ87" s="16"/>
      <c r="GGK87" s="15"/>
      <c r="GGL87" s="16"/>
      <c r="GGM87" s="15"/>
      <c r="GGN87" s="16"/>
      <c r="GGO87" s="15"/>
      <c r="GGP87" s="16"/>
      <c r="GGQ87" s="15"/>
      <c r="GGR87" s="16"/>
      <c r="GGS87" s="15"/>
      <c r="GGT87" s="16"/>
      <c r="GGU87" s="15"/>
      <c r="GGV87" s="16"/>
      <c r="GGW87" s="15"/>
      <c r="GGX87" s="16"/>
      <c r="GGY87" s="15"/>
      <c r="GGZ87" s="16"/>
      <c r="GHA87" s="15"/>
      <c r="GHB87" s="16"/>
      <c r="GHC87" s="15"/>
      <c r="GHD87" s="16"/>
      <c r="GHE87" s="15"/>
      <c r="GHF87" s="16"/>
      <c r="GHG87" s="15"/>
      <c r="GHH87" s="16"/>
      <c r="GHI87" s="15"/>
      <c r="GHJ87" s="16"/>
      <c r="GHK87" s="15"/>
      <c r="GHL87" s="16"/>
      <c r="GHM87" s="15"/>
      <c r="GHN87" s="16"/>
      <c r="GHO87" s="15"/>
      <c r="GHP87" s="16"/>
      <c r="GHQ87" s="15"/>
      <c r="GHR87" s="16"/>
      <c r="GHS87" s="15"/>
      <c r="GHT87" s="16"/>
      <c r="GHU87" s="15"/>
      <c r="GHV87" s="16"/>
      <c r="GHW87" s="15"/>
      <c r="GHX87" s="16"/>
      <c r="GHY87" s="15"/>
      <c r="GHZ87" s="16"/>
      <c r="GIA87" s="15"/>
      <c r="GIB87" s="16"/>
      <c r="GIC87" s="15"/>
      <c r="GID87" s="16"/>
      <c r="GIE87" s="15"/>
      <c r="GIF87" s="16"/>
      <c r="GIG87" s="15"/>
      <c r="GIH87" s="16"/>
      <c r="GII87" s="15"/>
      <c r="GIJ87" s="16"/>
      <c r="GIK87" s="15"/>
      <c r="GIL87" s="16"/>
      <c r="GIM87" s="15"/>
      <c r="GIN87" s="16"/>
      <c r="GIO87" s="15"/>
      <c r="GIP87" s="16"/>
      <c r="GIQ87" s="15"/>
      <c r="GIR87" s="16"/>
      <c r="GIS87" s="15"/>
      <c r="GIT87" s="16"/>
      <c r="GIU87" s="15"/>
      <c r="GIV87" s="16"/>
      <c r="GIW87" s="15"/>
      <c r="GIX87" s="16"/>
      <c r="GIY87" s="15"/>
      <c r="GIZ87" s="16"/>
      <c r="GJA87" s="15"/>
      <c r="GJB87" s="16"/>
      <c r="GJC87" s="15"/>
      <c r="GJD87" s="16"/>
      <c r="GJE87" s="15"/>
      <c r="GJF87" s="16"/>
      <c r="GJG87" s="15"/>
      <c r="GJH87" s="16"/>
      <c r="GJI87" s="15"/>
      <c r="GJJ87" s="16"/>
      <c r="GJK87" s="15"/>
      <c r="GJL87" s="16"/>
      <c r="GJM87" s="15"/>
      <c r="GJN87" s="16"/>
      <c r="GJO87" s="15"/>
      <c r="GJP87" s="16"/>
      <c r="GJQ87" s="15"/>
      <c r="GJR87" s="16"/>
      <c r="GJS87" s="15"/>
      <c r="GJT87" s="16"/>
      <c r="GJU87" s="15"/>
      <c r="GJV87" s="16"/>
      <c r="GJW87" s="15"/>
      <c r="GJX87" s="16"/>
      <c r="GJY87" s="15"/>
      <c r="GJZ87" s="16"/>
      <c r="GKA87" s="15"/>
      <c r="GKB87" s="16"/>
      <c r="GKC87" s="15"/>
      <c r="GKD87" s="16"/>
      <c r="GKE87" s="15"/>
      <c r="GKF87" s="16"/>
      <c r="GKG87" s="15"/>
      <c r="GKH87" s="16"/>
      <c r="GKI87" s="15"/>
      <c r="GKJ87" s="16"/>
      <c r="GKK87" s="15"/>
      <c r="GKL87" s="16"/>
      <c r="GKM87" s="15"/>
      <c r="GKN87" s="16"/>
      <c r="GKO87" s="15"/>
      <c r="GKP87" s="16"/>
      <c r="GKQ87" s="15"/>
      <c r="GKR87" s="16"/>
      <c r="GKS87" s="15"/>
      <c r="GKT87" s="16"/>
      <c r="GKU87" s="15"/>
      <c r="GKV87" s="16"/>
      <c r="GKW87" s="15"/>
      <c r="GKX87" s="16"/>
      <c r="GKY87" s="15"/>
      <c r="GKZ87" s="16"/>
      <c r="GLA87" s="15"/>
      <c r="GLB87" s="16"/>
      <c r="GLC87" s="15"/>
      <c r="GLD87" s="16"/>
      <c r="GLE87" s="15"/>
      <c r="GLF87" s="16"/>
      <c r="GLG87" s="15"/>
      <c r="GLH87" s="16"/>
      <c r="GLI87" s="15"/>
      <c r="GLJ87" s="16"/>
      <c r="GLK87" s="15"/>
      <c r="GLL87" s="16"/>
      <c r="GLM87" s="15"/>
      <c r="GLN87" s="16"/>
      <c r="GLO87" s="15"/>
      <c r="GLP87" s="16"/>
      <c r="GLQ87" s="15"/>
      <c r="GLR87" s="16"/>
      <c r="GLS87" s="15"/>
      <c r="GLT87" s="16"/>
      <c r="GLU87" s="15"/>
      <c r="GLV87" s="16"/>
      <c r="GLW87" s="15"/>
      <c r="GLX87" s="16"/>
      <c r="GLY87" s="15"/>
      <c r="GLZ87" s="16"/>
      <c r="GMA87" s="15"/>
      <c r="GMB87" s="16"/>
      <c r="GMC87" s="15"/>
      <c r="GMD87" s="16"/>
      <c r="GME87" s="15"/>
      <c r="GMF87" s="16"/>
      <c r="GMG87" s="15"/>
      <c r="GMH87" s="16"/>
      <c r="GMI87" s="15"/>
      <c r="GMJ87" s="16"/>
      <c r="GMK87" s="15"/>
      <c r="GML87" s="16"/>
      <c r="GMM87" s="15"/>
      <c r="GMN87" s="16"/>
      <c r="GMO87" s="15"/>
      <c r="GMP87" s="16"/>
      <c r="GMQ87" s="15"/>
      <c r="GMR87" s="16"/>
      <c r="GMS87" s="15"/>
      <c r="GMT87" s="16"/>
      <c r="GMU87" s="15"/>
      <c r="GMV87" s="16"/>
      <c r="GMW87" s="15"/>
      <c r="GMX87" s="16"/>
      <c r="GMY87" s="15"/>
      <c r="GMZ87" s="16"/>
      <c r="GNA87" s="15"/>
      <c r="GNB87" s="16"/>
      <c r="GNC87" s="15"/>
      <c r="GND87" s="16"/>
      <c r="GNE87" s="15"/>
      <c r="GNF87" s="16"/>
      <c r="GNG87" s="15"/>
      <c r="GNH87" s="16"/>
      <c r="GNI87" s="15"/>
      <c r="GNJ87" s="16"/>
      <c r="GNK87" s="15"/>
      <c r="GNL87" s="16"/>
      <c r="GNM87" s="15"/>
      <c r="GNN87" s="16"/>
      <c r="GNO87" s="15"/>
      <c r="GNP87" s="16"/>
      <c r="GNQ87" s="15"/>
      <c r="GNR87" s="16"/>
      <c r="GNS87" s="15"/>
      <c r="GNT87" s="16"/>
      <c r="GNU87" s="15"/>
      <c r="GNV87" s="16"/>
      <c r="GNW87" s="15"/>
      <c r="GNX87" s="16"/>
      <c r="GNY87" s="15"/>
      <c r="GNZ87" s="16"/>
      <c r="GOA87" s="15"/>
      <c r="GOB87" s="16"/>
      <c r="GOC87" s="15"/>
      <c r="GOD87" s="16"/>
      <c r="GOE87" s="15"/>
      <c r="GOF87" s="16"/>
      <c r="GOG87" s="15"/>
      <c r="GOH87" s="16"/>
      <c r="GOI87" s="15"/>
      <c r="GOJ87" s="16"/>
      <c r="GOK87" s="15"/>
      <c r="GOL87" s="16"/>
      <c r="GOM87" s="15"/>
      <c r="GON87" s="16"/>
      <c r="GOO87" s="15"/>
      <c r="GOP87" s="16"/>
      <c r="GOQ87" s="15"/>
      <c r="GOR87" s="16"/>
      <c r="GOS87" s="15"/>
      <c r="GOT87" s="16"/>
      <c r="GOU87" s="15"/>
      <c r="GOV87" s="16"/>
      <c r="GOW87" s="15"/>
      <c r="GOX87" s="16"/>
      <c r="GOY87" s="15"/>
      <c r="GOZ87" s="16"/>
      <c r="GPA87" s="15"/>
      <c r="GPB87" s="16"/>
      <c r="GPC87" s="15"/>
      <c r="GPD87" s="16"/>
      <c r="GPE87" s="15"/>
      <c r="GPF87" s="16"/>
      <c r="GPG87" s="15"/>
      <c r="GPH87" s="16"/>
      <c r="GPI87" s="15"/>
      <c r="GPJ87" s="16"/>
      <c r="GPK87" s="15"/>
      <c r="GPL87" s="16"/>
      <c r="GPM87" s="15"/>
      <c r="GPN87" s="16"/>
      <c r="GPO87" s="15"/>
      <c r="GPP87" s="16"/>
      <c r="GPQ87" s="15"/>
      <c r="GPR87" s="16"/>
      <c r="GPS87" s="15"/>
      <c r="GPT87" s="16"/>
      <c r="GPU87" s="15"/>
      <c r="GPV87" s="16"/>
      <c r="GPW87" s="15"/>
      <c r="GPX87" s="16"/>
      <c r="GPY87" s="15"/>
      <c r="GPZ87" s="16"/>
      <c r="GQA87" s="15"/>
      <c r="GQB87" s="16"/>
      <c r="GQC87" s="15"/>
      <c r="GQD87" s="16"/>
      <c r="GQE87" s="15"/>
      <c r="GQF87" s="16"/>
      <c r="GQG87" s="15"/>
      <c r="GQH87" s="16"/>
      <c r="GQI87" s="15"/>
      <c r="GQJ87" s="16"/>
      <c r="GQK87" s="15"/>
      <c r="GQL87" s="16"/>
      <c r="GQM87" s="15"/>
      <c r="GQN87" s="16"/>
      <c r="GQO87" s="15"/>
      <c r="GQP87" s="16"/>
      <c r="GQQ87" s="15"/>
      <c r="GQR87" s="16"/>
      <c r="GQS87" s="15"/>
      <c r="GQT87" s="16"/>
      <c r="GQU87" s="15"/>
      <c r="GQV87" s="16"/>
      <c r="GQW87" s="15"/>
      <c r="GQX87" s="16"/>
      <c r="GQY87" s="15"/>
      <c r="GQZ87" s="16"/>
      <c r="GRA87" s="15"/>
      <c r="GRB87" s="16"/>
      <c r="GRC87" s="15"/>
      <c r="GRD87" s="16"/>
      <c r="GRE87" s="15"/>
      <c r="GRF87" s="16"/>
      <c r="GRG87" s="15"/>
      <c r="GRH87" s="16"/>
      <c r="GRI87" s="15"/>
      <c r="GRJ87" s="16"/>
      <c r="GRK87" s="15"/>
      <c r="GRL87" s="16"/>
      <c r="GRM87" s="15"/>
      <c r="GRN87" s="16"/>
      <c r="GRO87" s="15"/>
      <c r="GRP87" s="16"/>
      <c r="GRQ87" s="15"/>
      <c r="GRR87" s="16"/>
      <c r="GRS87" s="15"/>
      <c r="GRT87" s="16"/>
      <c r="GRU87" s="15"/>
      <c r="GRV87" s="16"/>
      <c r="GRW87" s="15"/>
      <c r="GRX87" s="16"/>
      <c r="GRY87" s="15"/>
      <c r="GRZ87" s="16"/>
      <c r="GSA87" s="15"/>
      <c r="GSB87" s="16"/>
      <c r="GSC87" s="15"/>
      <c r="GSD87" s="16"/>
      <c r="GSE87" s="15"/>
      <c r="GSF87" s="16"/>
      <c r="GSG87" s="15"/>
      <c r="GSH87" s="16"/>
      <c r="GSI87" s="15"/>
      <c r="GSJ87" s="16"/>
      <c r="GSK87" s="15"/>
      <c r="GSL87" s="16"/>
      <c r="GSM87" s="15"/>
      <c r="GSN87" s="16"/>
      <c r="GSO87" s="15"/>
      <c r="GSP87" s="16"/>
      <c r="GSQ87" s="15"/>
      <c r="GSR87" s="16"/>
      <c r="GSS87" s="15"/>
      <c r="GST87" s="16"/>
      <c r="GSU87" s="15"/>
      <c r="GSV87" s="16"/>
      <c r="GSW87" s="15"/>
      <c r="GSX87" s="16"/>
      <c r="GSY87" s="15"/>
      <c r="GSZ87" s="16"/>
      <c r="GTA87" s="15"/>
      <c r="GTB87" s="16"/>
      <c r="GTC87" s="15"/>
      <c r="GTD87" s="16"/>
      <c r="GTE87" s="15"/>
      <c r="GTF87" s="16"/>
      <c r="GTG87" s="15"/>
      <c r="GTH87" s="16"/>
      <c r="GTI87" s="15"/>
      <c r="GTJ87" s="16"/>
      <c r="GTK87" s="15"/>
      <c r="GTL87" s="16"/>
      <c r="GTM87" s="15"/>
      <c r="GTN87" s="16"/>
      <c r="GTO87" s="15"/>
      <c r="GTP87" s="16"/>
      <c r="GTQ87" s="15"/>
      <c r="GTR87" s="16"/>
      <c r="GTS87" s="15"/>
      <c r="GTT87" s="16"/>
      <c r="GTU87" s="15"/>
      <c r="GTV87" s="16"/>
      <c r="GTW87" s="15"/>
      <c r="GTX87" s="16"/>
      <c r="GTY87" s="15"/>
      <c r="GTZ87" s="16"/>
      <c r="GUA87" s="15"/>
      <c r="GUB87" s="16"/>
      <c r="GUC87" s="15"/>
      <c r="GUD87" s="16"/>
      <c r="GUE87" s="15"/>
      <c r="GUF87" s="16"/>
      <c r="GUG87" s="15"/>
      <c r="GUH87" s="16"/>
      <c r="GUI87" s="15"/>
      <c r="GUJ87" s="16"/>
      <c r="GUK87" s="15"/>
      <c r="GUL87" s="16"/>
      <c r="GUM87" s="15"/>
      <c r="GUN87" s="16"/>
      <c r="GUO87" s="15"/>
      <c r="GUP87" s="16"/>
      <c r="GUQ87" s="15"/>
      <c r="GUR87" s="16"/>
      <c r="GUS87" s="15"/>
      <c r="GUT87" s="16"/>
      <c r="GUU87" s="15"/>
      <c r="GUV87" s="16"/>
      <c r="GUW87" s="15"/>
      <c r="GUX87" s="16"/>
      <c r="GUY87" s="15"/>
      <c r="GUZ87" s="16"/>
      <c r="GVA87" s="15"/>
      <c r="GVB87" s="16"/>
      <c r="GVC87" s="15"/>
      <c r="GVD87" s="16"/>
      <c r="GVE87" s="15"/>
      <c r="GVF87" s="16"/>
      <c r="GVG87" s="15"/>
      <c r="GVH87" s="16"/>
      <c r="GVI87" s="15"/>
      <c r="GVJ87" s="16"/>
      <c r="GVK87" s="15"/>
      <c r="GVL87" s="16"/>
      <c r="GVM87" s="15"/>
      <c r="GVN87" s="16"/>
      <c r="GVO87" s="15"/>
      <c r="GVP87" s="16"/>
      <c r="GVQ87" s="15"/>
      <c r="GVR87" s="16"/>
      <c r="GVS87" s="15"/>
      <c r="GVT87" s="16"/>
      <c r="GVU87" s="15"/>
      <c r="GVV87" s="16"/>
      <c r="GVW87" s="15"/>
      <c r="GVX87" s="16"/>
      <c r="GVY87" s="15"/>
      <c r="GVZ87" s="16"/>
      <c r="GWA87" s="15"/>
      <c r="GWB87" s="16"/>
      <c r="GWC87" s="15"/>
      <c r="GWD87" s="16"/>
      <c r="GWE87" s="15"/>
      <c r="GWF87" s="16"/>
      <c r="GWG87" s="15"/>
      <c r="GWH87" s="16"/>
      <c r="GWI87" s="15"/>
      <c r="GWJ87" s="16"/>
      <c r="GWK87" s="15"/>
      <c r="GWL87" s="16"/>
      <c r="GWM87" s="15"/>
      <c r="GWN87" s="16"/>
      <c r="GWO87" s="15"/>
      <c r="GWP87" s="16"/>
      <c r="GWQ87" s="15"/>
      <c r="GWR87" s="16"/>
      <c r="GWS87" s="15"/>
      <c r="GWT87" s="16"/>
      <c r="GWU87" s="15"/>
      <c r="GWV87" s="16"/>
      <c r="GWW87" s="15"/>
      <c r="GWX87" s="16"/>
      <c r="GWY87" s="15"/>
      <c r="GWZ87" s="16"/>
      <c r="GXA87" s="15"/>
      <c r="GXB87" s="16"/>
      <c r="GXC87" s="15"/>
      <c r="GXD87" s="16"/>
      <c r="GXE87" s="15"/>
      <c r="GXF87" s="16"/>
      <c r="GXG87" s="15"/>
      <c r="GXH87" s="16"/>
      <c r="GXI87" s="15"/>
      <c r="GXJ87" s="16"/>
      <c r="GXK87" s="15"/>
      <c r="GXL87" s="16"/>
      <c r="GXM87" s="15"/>
      <c r="GXN87" s="16"/>
      <c r="GXO87" s="15"/>
      <c r="GXP87" s="16"/>
      <c r="GXQ87" s="15"/>
      <c r="GXR87" s="16"/>
      <c r="GXS87" s="15"/>
      <c r="GXT87" s="16"/>
      <c r="GXU87" s="15"/>
      <c r="GXV87" s="16"/>
      <c r="GXW87" s="15"/>
      <c r="GXX87" s="16"/>
      <c r="GXY87" s="15"/>
      <c r="GXZ87" s="16"/>
      <c r="GYA87" s="15"/>
      <c r="GYB87" s="16"/>
      <c r="GYC87" s="15"/>
      <c r="GYD87" s="16"/>
      <c r="GYE87" s="15"/>
      <c r="GYF87" s="16"/>
      <c r="GYG87" s="15"/>
      <c r="GYH87" s="16"/>
      <c r="GYI87" s="15"/>
      <c r="GYJ87" s="16"/>
      <c r="GYK87" s="15"/>
      <c r="GYL87" s="16"/>
      <c r="GYM87" s="15"/>
      <c r="GYN87" s="16"/>
      <c r="GYO87" s="15"/>
      <c r="GYP87" s="16"/>
      <c r="GYQ87" s="15"/>
      <c r="GYR87" s="16"/>
      <c r="GYS87" s="15"/>
      <c r="GYT87" s="16"/>
      <c r="GYU87" s="15"/>
      <c r="GYV87" s="16"/>
      <c r="GYW87" s="15"/>
      <c r="GYX87" s="16"/>
      <c r="GYY87" s="15"/>
      <c r="GYZ87" s="16"/>
      <c r="GZA87" s="15"/>
      <c r="GZB87" s="16"/>
      <c r="GZC87" s="15"/>
      <c r="GZD87" s="16"/>
      <c r="GZE87" s="15"/>
      <c r="GZF87" s="16"/>
      <c r="GZG87" s="15"/>
      <c r="GZH87" s="16"/>
      <c r="GZI87" s="15"/>
      <c r="GZJ87" s="16"/>
      <c r="GZK87" s="15"/>
      <c r="GZL87" s="16"/>
      <c r="GZM87" s="15"/>
      <c r="GZN87" s="16"/>
      <c r="GZO87" s="15"/>
      <c r="GZP87" s="16"/>
      <c r="GZQ87" s="15"/>
      <c r="GZR87" s="16"/>
      <c r="GZS87" s="15"/>
      <c r="GZT87" s="16"/>
      <c r="GZU87" s="15"/>
      <c r="GZV87" s="16"/>
      <c r="GZW87" s="15"/>
      <c r="GZX87" s="16"/>
      <c r="GZY87" s="15"/>
      <c r="GZZ87" s="16"/>
      <c r="HAA87" s="15"/>
      <c r="HAB87" s="16"/>
      <c r="HAC87" s="15"/>
      <c r="HAD87" s="16"/>
      <c r="HAE87" s="15"/>
      <c r="HAF87" s="16"/>
      <c r="HAG87" s="15"/>
      <c r="HAH87" s="16"/>
      <c r="HAI87" s="15"/>
      <c r="HAJ87" s="16"/>
      <c r="HAK87" s="15"/>
      <c r="HAL87" s="16"/>
      <c r="HAM87" s="15"/>
      <c r="HAN87" s="16"/>
      <c r="HAO87" s="15"/>
      <c r="HAP87" s="16"/>
      <c r="HAQ87" s="15"/>
      <c r="HAR87" s="16"/>
      <c r="HAS87" s="15"/>
      <c r="HAT87" s="16"/>
      <c r="HAU87" s="15"/>
      <c r="HAV87" s="16"/>
      <c r="HAW87" s="15"/>
      <c r="HAX87" s="16"/>
      <c r="HAY87" s="15"/>
      <c r="HAZ87" s="16"/>
      <c r="HBA87" s="15"/>
      <c r="HBB87" s="16"/>
      <c r="HBC87" s="15"/>
      <c r="HBD87" s="16"/>
      <c r="HBE87" s="15"/>
      <c r="HBF87" s="16"/>
      <c r="HBG87" s="15"/>
      <c r="HBH87" s="16"/>
      <c r="HBI87" s="15"/>
      <c r="HBJ87" s="16"/>
      <c r="HBK87" s="15"/>
      <c r="HBL87" s="16"/>
      <c r="HBM87" s="15"/>
      <c r="HBN87" s="16"/>
      <c r="HBO87" s="15"/>
      <c r="HBP87" s="16"/>
      <c r="HBQ87" s="15"/>
      <c r="HBR87" s="16"/>
      <c r="HBS87" s="15"/>
      <c r="HBT87" s="16"/>
      <c r="HBU87" s="15"/>
      <c r="HBV87" s="16"/>
      <c r="HBW87" s="15"/>
      <c r="HBX87" s="16"/>
      <c r="HBY87" s="15"/>
      <c r="HBZ87" s="16"/>
      <c r="HCA87" s="15"/>
      <c r="HCB87" s="16"/>
      <c r="HCC87" s="15"/>
      <c r="HCD87" s="16"/>
      <c r="HCE87" s="15"/>
      <c r="HCF87" s="16"/>
      <c r="HCG87" s="15"/>
      <c r="HCH87" s="16"/>
      <c r="HCI87" s="15"/>
      <c r="HCJ87" s="16"/>
      <c r="HCK87" s="15"/>
      <c r="HCL87" s="16"/>
      <c r="HCM87" s="15"/>
      <c r="HCN87" s="16"/>
      <c r="HCO87" s="15"/>
      <c r="HCP87" s="16"/>
      <c r="HCQ87" s="15"/>
      <c r="HCR87" s="16"/>
      <c r="HCS87" s="15"/>
      <c r="HCT87" s="16"/>
      <c r="HCU87" s="15"/>
      <c r="HCV87" s="16"/>
      <c r="HCW87" s="15"/>
      <c r="HCX87" s="16"/>
      <c r="HCY87" s="15"/>
      <c r="HCZ87" s="16"/>
      <c r="HDA87" s="15"/>
      <c r="HDB87" s="16"/>
      <c r="HDC87" s="15"/>
      <c r="HDD87" s="16"/>
      <c r="HDE87" s="15"/>
      <c r="HDF87" s="16"/>
      <c r="HDG87" s="15"/>
      <c r="HDH87" s="16"/>
      <c r="HDI87" s="15"/>
      <c r="HDJ87" s="16"/>
      <c r="HDK87" s="15"/>
      <c r="HDL87" s="16"/>
      <c r="HDM87" s="15"/>
      <c r="HDN87" s="16"/>
      <c r="HDO87" s="15"/>
      <c r="HDP87" s="16"/>
      <c r="HDQ87" s="15"/>
      <c r="HDR87" s="16"/>
      <c r="HDS87" s="15"/>
      <c r="HDT87" s="16"/>
      <c r="HDU87" s="15"/>
      <c r="HDV87" s="16"/>
      <c r="HDW87" s="15"/>
      <c r="HDX87" s="16"/>
      <c r="HDY87" s="15"/>
      <c r="HDZ87" s="16"/>
      <c r="HEA87" s="15"/>
      <c r="HEB87" s="16"/>
      <c r="HEC87" s="15"/>
      <c r="HED87" s="16"/>
      <c r="HEE87" s="15"/>
      <c r="HEF87" s="16"/>
      <c r="HEG87" s="15"/>
      <c r="HEH87" s="16"/>
      <c r="HEI87" s="15"/>
      <c r="HEJ87" s="16"/>
      <c r="HEK87" s="15"/>
      <c r="HEL87" s="16"/>
      <c r="HEM87" s="15"/>
      <c r="HEN87" s="16"/>
      <c r="HEO87" s="15"/>
      <c r="HEP87" s="16"/>
      <c r="HEQ87" s="15"/>
      <c r="HER87" s="16"/>
      <c r="HES87" s="15"/>
      <c r="HET87" s="16"/>
      <c r="HEU87" s="15"/>
      <c r="HEV87" s="16"/>
      <c r="HEW87" s="15"/>
      <c r="HEX87" s="16"/>
      <c r="HEY87" s="15"/>
      <c r="HEZ87" s="16"/>
      <c r="HFA87" s="15"/>
      <c r="HFB87" s="16"/>
      <c r="HFC87" s="15"/>
      <c r="HFD87" s="16"/>
      <c r="HFE87" s="15"/>
      <c r="HFF87" s="16"/>
      <c r="HFG87" s="15"/>
      <c r="HFH87" s="16"/>
      <c r="HFI87" s="15"/>
      <c r="HFJ87" s="16"/>
      <c r="HFK87" s="15"/>
      <c r="HFL87" s="16"/>
      <c r="HFM87" s="15"/>
      <c r="HFN87" s="16"/>
      <c r="HFO87" s="15"/>
      <c r="HFP87" s="16"/>
      <c r="HFQ87" s="15"/>
      <c r="HFR87" s="16"/>
      <c r="HFS87" s="15"/>
      <c r="HFT87" s="16"/>
      <c r="HFU87" s="15"/>
      <c r="HFV87" s="16"/>
      <c r="HFW87" s="15"/>
      <c r="HFX87" s="16"/>
      <c r="HFY87" s="15"/>
      <c r="HFZ87" s="16"/>
      <c r="HGA87" s="15"/>
      <c r="HGB87" s="16"/>
      <c r="HGC87" s="15"/>
      <c r="HGD87" s="16"/>
      <c r="HGE87" s="15"/>
      <c r="HGF87" s="16"/>
      <c r="HGG87" s="15"/>
      <c r="HGH87" s="16"/>
      <c r="HGI87" s="15"/>
      <c r="HGJ87" s="16"/>
      <c r="HGK87" s="15"/>
      <c r="HGL87" s="16"/>
      <c r="HGM87" s="15"/>
      <c r="HGN87" s="16"/>
      <c r="HGO87" s="15"/>
      <c r="HGP87" s="16"/>
      <c r="HGQ87" s="15"/>
      <c r="HGR87" s="16"/>
      <c r="HGS87" s="15"/>
      <c r="HGT87" s="16"/>
      <c r="HGU87" s="15"/>
      <c r="HGV87" s="16"/>
      <c r="HGW87" s="15"/>
      <c r="HGX87" s="16"/>
      <c r="HGY87" s="15"/>
      <c r="HGZ87" s="16"/>
      <c r="HHA87" s="15"/>
      <c r="HHB87" s="16"/>
      <c r="HHC87" s="15"/>
      <c r="HHD87" s="16"/>
      <c r="HHE87" s="15"/>
      <c r="HHF87" s="16"/>
      <c r="HHG87" s="15"/>
      <c r="HHH87" s="16"/>
      <c r="HHI87" s="15"/>
      <c r="HHJ87" s="16"/>
      <c r="HHK87" s="15"/>
      <c r="HHL87" s="16"/>
      <c r="HHM87" s="15"/>
      <c r="HHN87" s="16"/>
      <c r="HHO87" s="15"/>
      <c r="HHP87" s="16"/>
      <c r="HHQ87" s="15"/>
      <c r="HHR87" s="16"/>
      <c r="HHS87" s="15"/>
      <c r="HHT87" s="16"/>
      <c r="HHU87" s="15"/>
      <c r="HHV87" s="16"/>
      <c r="HHW87" s="15"/>
      <c r="HHX87" s="16"/>
      <c r="HHY87" s="15"/>
      <c r="HHZ87" s="16"/>
      <c r="HIA87" s="15"/>
      <c r="HIB87" s="16"/>
      <c r="HIC87" s="15"/>
      <c r="HID87" s="16"/>
      <c r="HIE87" s="15"/>
      <c r="HIF87" s="16"/>
      <c r="HIG87" s="15"/>
      <c r="HIH87" s="16"/>
      <c r="HII87" s="15"/>
      <c r="HIJ87" s="16"/>
      <c r="HIK87" s="15"/>
      <c r="HIL87" s="16"/>
      <c r="HIM87" s="15"/>
      <c r="HIN87" s="16"/>
      <c r="HIO87" s="15"/>
      <c r="HIP87" s="16"/>
      <c r="HIQ87" s="15"/>
      <c r="HIR87" s="16"/>
      <c r="HIS87" s="15"/>
      <c r="HIT87" s="16"/>
      <c r="HIU87" s="15"/>
      <c r="HIV87" s="16"/>
      <c r="HIW87" s="15"/>
      <c r="HIX87" s="16"/>
      <c r="HIY87" s="15"/>
      <c r="HIZ87" s="16"/>
      <c r="HJA87" s="15"/>
      <c r="HJB87" s="16"/>
      <c r="HJC87" s="15"/>
      <c r="HJD87" s="16"/>
      <c r="HJE87" s="15"/>
      <c r="HJF87" s="16"/>
      <c r="HJG87" s="15"/>
      <c r="HJH87" s="16"/>
      <c r="HJI87" s="15"/>
      <c r="HJJ87" s="16"/>
      <c r="HJK87" s="15"/>
      <c r="HJL87" s="16"/>
      <c r="HJM87" s="15"/>
      <c r="HJN87" s="16"/>
      <c r="HJO87" s="15"/>
      <c r="HJP87" s="16"/>
      <c r="HJQ87" s="15"/>
      <c r="HJR87" s="16"/>
      <c r="HJS87" s="15"/>
      <c r="HJT87" s="16"/>
      <c r="HJU87" s="15"/>
      <c r="HJV87" s="16"/>
      <c r="HJW87" s="15"/>
      <c r="HJX87" s="16"/>
      <c r="HJY87" s="15"/>
      <c r="HJZ87" s="16"/>
      <c r="HKA87" s="15"/>
      <c r="HKB87" s="16"/>
      <c r="HKC87" s="15"/>
      <c r="HKD87" s="16"/>
      <c r="HKE87" s="15"/>
      <c r="HKF87" s="16"/>
      <c r="HKG87" s="15"/>
      <c r="HKH87" s="16"/>
      <c r="HKI87" s="15"/>
      <c r="HKJ87" s="16"/>
      <c r="HKK87" s="15"/>
      <c r="HKL87" s="16"/>
      <c r="HKM87" s="15"/>
      <c r="HKN87" s="16"/>
      <c r="HKO87" s="15"/>
      <c r="HKP87" s="16"/>
      <c r="HKQ87" s="15"/>
      <c r="HKR87" s="16"/>
      <c r="HKS87" s="15"/>
      <c r="HKT87" s="16"/>
      <c r="HKU87" s="15"/>
      <c r="HKV87" s="16"/>
      <c r="HKW87" s="15"/>
      <c r="HKX87" s="16"/>
      <c r="HKY87" s="15"/>
      <c r="HKZ87" s="16"/>
      <c r="HLA87" s="15"/>
      <c r="HLB87" s="16"/>
      <c r="HLC87" s="15"/>
      <c r="HLD87" s="16"/>
      <c r="HLE87" s="15"/>
      <c r="HLF87" s="16"/>
      <c r="HLG87" s="15"/>
      <c r="HLH87" s="16"/>
      <c r="HLI87" s="15"/>
      <c r="HLJ87" s="16"/>
      <c r="HLK87" s="15"/>
      <c r="HLL87" s="16"/>
      <c r="HLM87" s="15"/>
      <c r="HLN87" s="16"/>
      <c r="HLO87" s="15"/>
      <c r="HLP87" s="16"/>
      <c r="HLQ87" s="15"/>
      <c r="HLR87" s="16"/>
      <c r="HLS87" s="15"/>
      <c r="HLT87" s="16"/>
      <c r="HLU87" s="15"/>
      <c r="HLV87" s="16"/>
      <c r="HLW87" s="15"/>
      <c r="HLX87" s="16"/>
      <c r="HLY87" s="15"/>
      <c r="HLZ87" s="16"/>
      <c r="HMA87" s="15"/>
      <c r="HMB87" s="16"/>
      <c r="HMC87" s="15"/>
      <c r="HMD87" s="16"/>
      <c r="HME87" s="15"/>
      <c r="HMF87" s="16"/>
      <c r="HMG87" s="15"/>
      <c r="HMH87" s="16"/>
      <c r="HMI87" s="15"/>
      <c r="HMJ87" s="16"/>
      <c r="HMK87" s="15"/>
      <c r="HML87" s="16"/>
      <c r="HMM87" s="15"/>
      <c r="HMN87" s="16"/>
      <c r="HMO87" s="15"/>
      <c r="HMP87" s="16"/>
      <c r="HMQ87" s="15"/>
      <c r="HMR87" s="16"/>
      <c r="HMS87" s="15"/>
      <c r="HMT87" s="16"/>
      <c r="HMU87" s="15"/>
      <c r="HMV87" s="16"/>
      <c r="HMW87" s="15"/>
      <c r="HMX87" s="16"/>
      <c r="HMY87" s="15"/>
      <c r="HMZ87" s="16"/>
      <c r="HNA87" s="15"/>
      <c r="HNB87" s="16"/>
      <c r="HNC87" s="15"/>
      <c r="HND87" s="16"/>
      <c r="HNE87" s="15"/>
      <c r="HNF87" s="16"/>
      <c r="HNG87" s="15"/>
      <c r="HNH87" s="16"/>
      <c r="HNI87" s="15"/>
      <c r="HNJ87" s="16"/>
      <c r="HNK87" s="15"/>
      <c r="HNL87" s="16"/>
      <c r="HNM87" s="15"/>
      <c r="HNN87" s="16"/>
      <c r="HNO87" s="15"/>
      <c r="HNP87" s="16"/>
      <c r="HNQ87" s="15"/>
      <c r="HNR87" s="16"/>
      <c r="HNS87" s="15"/>
      <c r="HNT87" s="16"/>
      <c r="HNU87" s="15"/>
      <c r="HNV87" s="16"/>
      <c r="HNW87" s="15"/>
      <c r="HNX87" s="16"/>
      <c r="HNY87" s="15"/>
      <c r="HNZ87" s="16"/>
      <c r="HOA87" s="15"/>
      <c r="HOB87" s="16"/>
      <c r="HOC87" s="15"/>
      <c r="HOD87" s="16"/>
      <c r="HOE87" s="15"/>
      <c r="HOF87" s="16"/>
      <c r="HOG87" s="15"/>
      <c r="HOH87" s="16"/>
      <c r="HOI87" s="15"/>
      <c r="HOJ87" s="16"/>
      <c r="HOK87" s="15"/>
      <c r="HOL87" s="16"/>
      <c r="HOM87" s="15"/>
      <c r="HON87" s="16"/>
      <c r="HOO87" s="15"/>
      <c r="HOP87" s="16"/>
      <c r="HOQ87" s="15"/>
      <c r="HOR87" s="16"/>
      <c r="HOS87" s="15"/>
      <c r="HOT87" s="16"/>
      <c r="HOU87" s="15"/>
      <c r="HOV87" s="16"/>
      <c r="HOW87" s="15"/>
      <c r="HOX87" s="16"/>
      <c r="HOY87" s="15"/>
      <c r="HOZ87" s="16"/>
      <c r="HPA87" s="15"/>
      <c r="HPB87" s="16"/>
      <c r="HPC87" s="15"/>
      <c r="HPD87" s="16"/>
      <c r="HPE87" s="15"/>
      <c r="HPF87" s="16"/>
      <c r="HPG87" s="15"/>
      <c r="HPH87" s="16"/>
      <c r="HPI87" s="15"/>
      <c r="HPJ87" s="16"/>
      <c r="HPK87" s="15"/>
      <c r="HPL87" s="16"/>
      <c r="HPM87" s="15"/>
      <c r="HPN87" s="16"/>
      <c r="HPO87" s="15"/>
      <c r="HPP87" s="16"/>
      <c r="HPQ87" s="15"/>
      <c r="HPR87" s="16"/>
      <c r="HPS87" s="15"/>
      <c r="HPT87" s="16"/>
      <c r="HPU87" s="15"/>
      <c r="HPV87" s="16"/>
      <c r="HPW87" s="15"/>
      <c r="HPX87" s="16"/>
      <c r="HPY87" s="15"/>
      <c r="HPZ87" s="16"/>
      <c r="HQA87" s="15"/>
      <c r="HQB87" s="16"/>
      <c r="HQC87" s="15"/>
      <c r="HQD87" s="16"/>
      <c r="HQE87" s="15"/>
      <c r="HQF87" s="16"/>
      <c r="HQG87" s="15"/>
      <c r="HQH87" s="16"/>
      <c r="HQI87" s="15"/>
      <c r="HQJ87" s="16"/>
      <c r="HQK87" s="15"/>
      <c r="HQL87" s="16"/>
      <c r="HQM87" s="15"/>
      <c r="HQN87" s="16"/>
      <c r="HQO87" s="15"/>
      <c r="HQP87" s="16"/>
      <c r="HQQ87" s="15"/>
      <c r="HQR87" s="16"/>
      <c r="HQS87" s="15"/>
      <c r="HQT87" s="16"/>
      <c r="HQU87" s="15"/>
      <c r="HQV87" s="16"/>
      <c r="HQW87" s="15"/>
      <c r="HQX87" s="16"/>
      <c r="HQY87" s="15"/>
      <c r="HQZ87" s="16"/>
      <c r="HRA87" s="15"/>
      <c r="HRB87" s="16"/>
      <c r="HRC87" s="15"/>
      <c r="HRD87" s="16"/>
      <c r="HRE87" s="15"/>
      <c r="HRF87" s="16"/>
      <c r="HRG87" s="15"/>
      <c r="HRH87" s="16"/>
      <c r="HRI87" s="15"/>
      <c r="HRJ87" s="16"/>
      <c r="HRK87" s="15"/>
      <c r="HRL87" s="16"/>
      <c r="HRM87" s="15"/>
      <c r="HRN87" s="16"/>
      <c r="HRO87" s="15"/>
      <c r="HRP87" s="16"/>
      <c r="HRQ87" s="15"/>
      <c r="HRR87" s="16"/>
      <c r="HRS87" s="15"/>
      <c r="HRT87" s="16"/>
      <c r="HRU87" s="15"/>
      <c r="HRV87" s="16"/>
      <c r="HRW87" s="15"/>
      <c r="HRX87" s="16"/>
      <c r="HRY87" s="15"/>
      <c r="HRZ87" s="16"/>
      <c r="HSA87" s="15"/>
      <c r="HSB87" s="16"/>
      <c r="HSC87" s="15"/>
      <c r="HSD87" s="16"/>
      <c r="HSE87" s="15"/>
      <c r="HSF87" s="16"/>
      <c r="HSG87" s="15"/>
      <c r="HSH87" s="16"/>
      <c r="HSI87" s="15"/>
      <c r="HSJ87" s="16"/>
      <c r="HSK87" s="15"/>
      <c r="HSL87" s="16"/>
      <c r="HSM87" s="15"/>
      <c r="HSN87" s="16"/>
      <c r="HSO87" s="15"/>
      <c r="HSP87" s="16"/>
      <c r="HSQ87" s="15"/>
      <c r="HSR87" s="16"/>
      <c r="HSS87" s="15"/>
      <c r="HST87" s="16"/>
      <c r="HSU87" s="15"/>
      <c r="HSV87" s="16"/>
      <c r="HSW87" s="15"/>
      <c r="HSX87" s="16"/>
      <c r="HSY87" s="15"/>
      <c r="HSZ87" s="16"/>
      <c r="HTA87" s="15"/>
      <c r="HTB87" s="16"/>
      <c r="HTC87" s="15"/>
      <c r="HTD87" s="16"/>
      <c r="HTE87" s="15"/>
      <c r="HTF87" s="16"/>
      <c r="HTG87" s="15"/>
      <c r="HTH87" s="16"/>
      <c r="HTI87" s="15"/>
      <c r="HTJ87" s="16"/>
      <c r="HTK87" s="15"/>
      <c r="HTL87" s="16"/>
      <c r="HTM87" s="15"/>
      <c r="HTN87" s="16"/>
      <c r="HTO87" s="15"/>
      <c r="HTP87" s="16"/>
      <c r="HTQ87" s="15"/>
      <c r="HTR87" s="16"/>
      <c r="HTS87" s="15"/>
      <c r="HTT87" s="16"/>
      <c r="HTU87" s="15"/>
      <c r="HTV87" s="16"/>
      <c r="HTW87" s="15"/>
      <c r="HTX87" s="16"/>
      <c r="HTY87" s="15"/>
      <c r="HTZ87" s="16"/>
      <c r="HUA87" s="15"/>
      <c r="HUB87" s="16"/>
      <c r="HUC87" s="15"/>
      <c r="HUD87" s="16"/>
      <c r="HUE87" s="15"/>
      <c r="HUF87" s="16"/>
      <c r="HUG87" s="15"/>
      <c r="HUH87" s="16"/>
      <c r="HUI87" s="15"/>
      <c r="HUJ87" s="16"/>
      <c r="HUK87" s="15"/>
      <c r="HUL87" s="16"/>
      <c r="HUM87" s="15"/>
      <c r="HUN87" s="16"/>
      <c r="HUO87" s="15"/>
      <c r="HUP87" s="16"/>
      <c r="HUQ87" s="15"/>
      <c r="HUR87" s="16"/>
      <c r="HUS87" s="15"/>
      <c r="HUT87" s="16"/>
      <c r="HUU87" s="15"/>
      <c r="HUV87" s="16"/>
      <c r="HUW87" s="15"/>
      <c r="HUX87" s="16"/>
      <c r="HUY87" s="15"/>
      <c r="HUZ87" s="16"/>
      <c r="HVA87" s="15"/>
      <c r="HVB87" s="16"/>
      <c r="HVC87" s="15"/>
      <c r="HVD87" s="16"/>
      <c r="HVE87" s="15"/>
      <c r="HVF87" s="16"/>
      <c r="HVG87" s="15"/>
      <c r="HVH87" s="16"/>
      <c r="HVI87" s="15"/>
      <c r="HVJ87" s="16"/>
      <c r="HVK87" s="15"/>
      <c r="HVL87" s="16"/>
      <c r="HVM87" s="15"/>
      <c r="HVN87" s="16"/>
      <c r="HVO87" s="15"/>
      <c r="HVP87" s="16"/>
      <c r="HVQ87" s="15"/>
      <c r="HVR87" s="16"/>
      <c r="HVS87" s="15"/>
      <c r="HVT87" s="16"/>
      <c r="HVU87" s="15"/>
      <c r="HVV87" s="16"/>
      <c r="HVW87" s="15"/>
      <c r="HVX87" s="16"/>
      <c r="HVY87" s="15"/>
      <c r="HVZ87" s="16"/>
      <c r="HWA87" s="15"/>
      <c r="HWB87" s="16"/>
      <c r="HWC87" s="15"/>
      <c r="HWD87" s="16"/>
      <c r="HWE87" s="15"/>
      <c r="HWF87" s="16"/>
      <c r="HWG87" s="15"/>
      <c r="HWH87" s="16"/>
      <c r="HWI87" s="15"/>
      <c r="HWJ87" s="16"/>
      <c r="HWK87" s="15"/>
      <c r="HWL87" s="16"/>
      <c r="HWM87" s="15"/>
      <c r="HWN87" s="16"/>
      <c r="HWO87" s="15"/>
      <c r="HWP87" s="16"/>
      <c r="HWQ87" s="15"/>
      <c r="HWR87" s="16"/>
      <c r="HWS87" s="15"/>
      <c r="HWT87" s="16"/>
      <c r="HWU87" s="15"/>
      <c r="HWV87" s="16"/>
      <c r="HWW87" s="15"/>
      <c r="HWX87" s="16"/>
      <c r="HWY87" s="15"/>
      <c r="HWZ87" s="16"/>
      <c r="HXA87" s="15"/>
      <c r="HXB87" s="16"/>
      <c r="HXC87" s="15"/>
      <c r="HXD87" s="16"/>
      <c r="HXE87" s="15"/>
      <c r="HXF87" s="16"/>
      <c r="HXG87" s="15"/>
      <c r="HXH87" s="16"/>
      <c r="HXI87" s="15"/>
      <c r="HXJ87" s="16"/>
      <c r="HXK87" s="15"/>
      <c r="HXL87" s="16"/>
      <c r="HXM87" s="15"/>
      <c r="HXN87" s="16"/>
      <c r="HXO87" s="15"/>
      <c r="HXP87" s="16"/>
      <c r="HXQ87" s="15"/>
      <c r="HXR87" s="16"/>
      <c r="HXS87" s="15"/>
      <c r="HXT87" s="16"/>
      <c r="HXU87" s="15"/>
      <c r="HXV87" s="16"/>
      <c r="HXW87" s="15"/>
      <c r="HXX87" s="16"/>
      <c r="HXY87" s="15"/>
      <c r="HXZ87" s="16"/>
      <c r="HYA87" s="15"/>
      <c r="HYB87" s="16"/>
      <c r="HYC87" s="15"/>
      <c r="HYD87" s="16"/>
      <c r="HYE87" s="15"/>
      <c r="HYF87" s="16"/>
      <c r="HYG87" s="15"/>
      <c r="HYH87" s="16"/>
      <c r="HYI87" s="15"/>
      <c r="HYJ87" s="16"/>
      <c r="HYK87" s="15"/>
      <c r="HYL87" s="16"/>
      <c r="HYM87" s="15"/>
      <c r="HYN87" s="16"/>
      <c r="HYO87" s="15"/>
      <c r="HYP87" s="16"/>
      <c r="HYQ87" s="15"/>
      <c r="HYR87" s="16"/>
      <c r="HYS87" s="15"/>
      <c r="HYT87" s="16"/>
      <c r="HYU87" s="15"/>
      <c r="HYV87" s="16"/>
      <c r="HYW87" s="15"/>
      <c r="HYX87" s="16"/>
      <c r="HYY87" s="15"/>
      <c r="HYZ87" s="16"/>
      <c r="HZA87" s="15"/>
      <c r="HZB87" s="16"/>
      <c r="HZC87" s="15"/>
      <c r="HZD87" s="16"/>
      <c r="HZE87" s="15"/>
      <c r="HZF87" s="16"/>
      <c r="HZG87" s="15"/>
      <c r="HZH87" s="16"/>
      <c r="HZI87" s="15"/>
      <c r="HZJ87" s="16"/>
      <c r="HZK87" s="15"/>
      <c r="HZL87" s="16"/>
      <c r="HZM87" s="15"/>
      <c r="HZN87" s="16"/>
      <c r="HZO87" s="15"/>
      <c r="HZP87" s="16"/>
      <c r="HZQ87" s="15"/>
      <c r="HZR87" s="16"/>
      <c r="HZS87" s="15"/>
      <c r="HZT87" s="16"/>
      <c r="HZU87" s="15"/>
      <c r="HZV87" s="16"/>
      <c r="HZW87" s="15"/>
      <c r="HZX87" s="16"/>
      <c r="HZY87" s="15"/>
      <c r="HZZ87" s="16"/>
      <c r="IAA87" s="15"/>
      <c r="IAB87" s="16"/>
      <c r="IAC87" s="15"/>
      <c r="IAD87" s="16"/>
      <c r="IAE87" s="15"/>
      <c r="IAF87" s="16"/>
      <c r="IAG87" s="15"/>
      <c r="IAH87" s="16"/>
      <c r="IAI87" s="15"/>
      <c r="IAJ87" s="16"/>
      <c r="IAK87" s="15"/>
      <c r="IAL87" s="16"/>
      <c r="IAM87" s="15"/>
      <c r="IAN87" s="16"/>
      <c r="IAO87" s="15"/>
      <c r="IAP87" s="16"/>
      <c r="IAQ87" s="15"/>
      <c r="IAR87" s="16"/>
      <c r="IAS87" s="15"/>
      <c r="IAT87" s="16"/>
      <c r="IAU87" s="15"/>
      <c r="IAV87" s="16"/>
      <c r="IAW87" s="15"/>
      <c r="IAX87" s="16"/>
      <c r="IAY87" s="15"/>
      <c r="IAZ87" s="16"/>
      <c r="IBA87" s="15"/>
      <c r="IBB87" s="16"/>
      <c r="IBC87" s="15"/>
      <c r="IBD87" s="16"/>
      <c r="IBE87" s="15"/>
      <c r="IBF87" s="16"/>
      <c r="IBG87" s="15"/>
      <c r="IBH87" s="16"/>
      <c r="IBI87" s="15"/>
      <c r="IBJ87" s="16"/>
      <c r="IBK87" s="15"/>
      <c r="IBL87" s="16"/>
      <c r="IBM87" s="15"/>
      <c r="IBN87" s="16"/>
      <c r="IBO87" s="15"/>
      <c r="IBP87" s="16"/>
      <c r="IBQ87" s="15"/>
      <c r="IBR87" s="16"/>
      <c r="IBS87" s="15"/>
      <c r="IBT87" s="16"/>
      <c r="IBU87" s="15"/>
      <c r="IBV87" s="16"/>
      <c r="IBW87" s="15"/>
      <c r="IBX87" s="16"/>
      <c r="IBY87" s="15"/>
      <c r="IBZ87" s="16"/>
      <c r="ICA87" s="15"/>
      <c r="ICB87" s="16"/>
      <c r="ICC87" s="15"/>
      <c r="ICD87" s="16"/>
      <c r="ICE87" s="15"/>
      <c r="ICF87" s="16"/>
      <c r="ICG87" s="15"/>
      <c r="ICH87" s="16"/>
      <c r="ICI87" s="15"/>
      <c r="ICJ87" s="16"/>
      <c r="ICK87" s="15"/>
      <c r="ICL87" s="16"/>
      <c r="ICM87" s="15"/>
      <c r="ICN87" s="16"/>
      <c r="ICO87" s="15"/>
      <c r="ICP87" s="16"/>
      <c r="ICQ87" s="15"/>
      <c r="ICR87" s="16"/>
      <c r="ICS87" s="15"/>
      <c r="ICT87" s="16"/>
      <c r="ICU87" s="15"/>
      <c r="ICV87" s="16"/>
      <c r="ICW87" s="15"/>
      <c r="ICX87" s="16"/>
      <c r="ICY87" s="15"/>
      <c r="ICZ87" s="16"/>
      <c r="IDA87" s="15"/>
      <c r="IDB87" s="16"/>
      <c r="IDC87" s="15"/>
      <c r="IDD87" s="16"/>
      <c r="IDE87" s="15"/>
      <c r="IDF87" s="16"/>
      <c r="IDG87" s="15"/>
      <c r="IDH87" s="16"/>
      <c r="IDI87" s="15"/>
      <c r="IDJ87" s="16"/>
      <c r="IDK87" s="15"/>
      <c r="IDL87" s="16"/>
      <c r="IDM87" s="15"/>
      <c r="IDN87" s="16"/>
      <c r="IDO87" s="15"/>
      <c r="IDP87" s="16"/>
      <c r="IDQ87" s="15"/>
      <c r="IDR87" s="16"/>
      <c r="IDS87" s="15"/>
      <c r="IDT87" s="16"/>
      <c r="IDU87" s="15"/>
      <c r="IDV87" s="16"/>
      <c r="IDW87" s="15"/>
      <c r="IDX87" s="16"/>
      <c r="IDY87" s="15"/>
      <c r="IDZ87" s="16"/>
      <c r="IEA87" s="15"/>
      <c r="IEB87" s="16"/>
      <c r="IEC87" s="15"/>
      <c r="IED87" s="16"/>
      <c r="IEE87" s="15"/>
      <c r="IEF87" s="16"/>
      <c r="IEG87" s="15"/>
      <c r="IEH87" s="16"/>
      <c r="IEI87" s="15"/>
      <c r="IEJ87" s="16"/>
      <c r="IEK87" s="15"/>
      <c r="IEL87" s="16"/>
      <c r="IEM87" s="15"/>
      <c r="IEN87" s="16"/>
      <c r="IEO87" s="15"/>
      <c r="IEP87" s="16"/>
      <c r="IEQ87" s="15"/>
      <c r="IER87" s="16"/>
      <c r="IES87" s="15"/>
      <c r="IET87" s="16"/>
      <c r="IEU87" s="15"/>
      <c r="IEV87" s="16"/>
      <c r="IEW87" s="15"/>
      <c r="IEX87" s="16"/>
      <c r="IEY87" s="15"/>
      <c r="IEZ87" s="16"/>
      <c r="IFA87" s="15"/>
      <c r="IFB87" s="16"/>
      <c r="IFC87" s="15"/>
      <c r="IFD87" s="16"/>
      <c r="IFE87" s="15"/>
      <c r="IFF87" s="16"/>
      <c r="IFG87" s="15"/>
      <c r="IFH87" s="16"/>
      <c r="IFI87" s="15"/>
      <c r="IFJ87" s="16"/>
      <c r="IFK87" s="15"/>
      <c r="IFL87" s="16"/>
      <c r="IFM87" s="15"/>
      <c r="IFN87" s="16"/>
      <c r="IFO87" s="15"/>
      <c r="IFP87" s="16"/>
      <c r="IFQ87" s="15"/>
      <c r="IFR87" s="16"/>
      <c r="IFS87" s="15"/>
      <c r="IFT87" s="16"/>
      <c r="IFU87" s="15"/>
      <c r="IFV87" s="16"/>
      <c r="IFW87" s="15"/>
      <c r="IFX87" s="16"/>
      <c r="IFY87" s="15"/>
      <c r="IFZ87" s="16"/>
      <c r="IGA87" s="15"/>
      <c r="IGB87" s="16"/>
      <c r="IGC87" s="15"/>
      <c r="IGD87" s="16"/>
      <c r="IGE87" s="15"/>
      <c r="IGF87" s="16"/>
      <c r="IGG87" s="15"/>
      <c r="IGH87" s="16"/>
      <c r="IGI87" s="15"/>
      <c r="IGJ87" s="16"/>
      <c r="IGK87" s="15"/>
      <c r="IGL87" s="16"/>
      <c r="IGM87" s="15"/>
      <c r="IGN87" s="16"/>
      <c r="IGO87" s="15"/>
      <c r="IGP87" s="16"/>
      <c r="IGQ87" s="15"/>
      <c r="IGR87" s="16"/>
      <c r="IGS87" s="15"/>
      <c r="IGT87" s="16"/>
      <c r="IGU87" s="15"/>
      <c r="IGV87" s="16"/>
      <c r="IGW87" s="15"/>
      <c r="IGX87" s="16"/>
      <c r="IGY87" s="15"/>
      <c r="IGZ87" s="16"/>
      <c r="IHA87" s="15"/>
      <c r="IHB87" s="16"/>
      <c r="IHC87" s="15"/>
      <c r="IHD87" s="16"/>
      <c r="IHE87" s="15"/>
      <c r="IHF87" s="16"/>
      <c r="IHG87" s="15"/>
      <c r="IHH87" s="16"/>
      <c r="IHI87" s="15"/>
      <c r="IHJ87" s="16"/>
      <c r="IHK87" s="15"/>
      <c r="IHL87" s="16"/>
      <c r="IHM87" s="15"/>
      <c r="IHN87" s="16"/>
      <c r="IHO87" s="15"/>
      <c r="IHP87" s="16"/>
      <c r="IHQ87" s="15"/>
      <c r="IHR87" s="16"/>
      <c r="IHS87" s="15"/>
      <c r="IHT87" s="16"/>
      <c r="IHU87" s="15"/>
      <c r="IHV87" s="16"/>
      <c r="IHW87" s="15"/>
      <c r="IHX87" s="16"/>
      <c r="IHY87" s="15"/>
      <c r="IHZ87" s="16"/>
      <c r="IIA87" s="15"/>
      <c r="IIB87" s="16"/>
      <c r="IIC87" s="15"/>
      <c r="IID87" s="16"/>
      <c r="IIE87" s="15"/>
      <c r="IIF87" s="16"/>
      <c r="IIG87" s="15"/>
      <c r="IIH87" s="16"/>
      <c r="III87" s="15"/>
      <c r="IIJ87" s="16"/>
      <c r="IIK87" s="15"/>
      <c r="IIL87" s="16"/>
      <c r="IIM87" s="15"/>
      <c r="IIN87" s="16"/>
      <c r="IIO87" s="15"/>
      <c r="IIP87" s="16"/>
      <c r="IIQ87" s="15"/>
      <c r="IIR87" s="16"/>
      <c r="IIS87" s="15"/>
      <c r="IIT87" s="16"/>
      <c r="IIU87" s="15"/>
      <c r="IIV87" s="16"/>
      <c r="IIW87" s="15"/>
      <c r="IIX87" s="16"/>
      <c r="IIY87" s="15"/>
      <c r="IIZ87" s="16"/>
      <c r="IJA87" s="15"/>
      <c r="IJB87" s="16"/>
      <c r="IJC87" s="15"/>
      <c r="IJD87" s="16"/>
      <c r="IJE87" s="15"/>
      <c r="IJF87" s="16"/>
      <c r="IJG87" s="15"/>
      <c r="IJH87" s="16"/>
      <c r="IJI87" s="15"/>
      <c r="IJJ87" s="16"/>
      <c r="IJK87" s="15"/>
      <c r="IJL87" s="16"/>
      <c r="IJM87" s="15"/>
      <c r="IJN87" s="16"/>
      <c r="IJO87" s="15"/>
      <c r="IJP87" s="16"/>
      <c r="IJQ87" s="15"/>
      <c r="IJR87" s="16"/>
      <c r="IJS87" s="15"/>
      <c r="IJT87" s="16"/>
      <c r="IJU87" s="15"/>
      <c r="IJV87" s="16"/>
      <c r="IJW87" s="15"/>
      <c r="IJX87" s="16"/>
      <c r="IJY87" s="15"/>
      <c r="IJZ87" s="16"/>
      <c r="IKA87" s="15"/>
      <c r="IKB87" s="16"/>
      <c r="IKC87" s="15"/>
      <c r="IKD87" s="16"/>
      <c r="IKE87" s="15"/>
      <c r="IKF87" s="16"/>
      <c r="IKG87" s="15"/>
      <c r="IKH87" s="16"/>
      <c r="IKI87" s="15"/>
      <c r="IKJ87" s="16"/>
      <c r="IKK87" s="15"/>
      <c r="IKL87" s="16"/>
      <c r="IKM87" s="15"/>
      <c r="IKN87" s="16"/>
      <c r="IKO87" s="15"/>
      <c r="IKP87" s="16"/>
      <c r="IKQ87" s="15"/>
      <c r="IKR87" s="16"/>
      <c r="IKS87" s="15"/>
      <c r="IKT87" s="16"/>
      <c r="IKU87" s="15"/>
      <c r="IKV87" s="16"/>
      <c r="IKW87" s="15"/>
      <c r="IKX87" s="16"/>
      <c r="IKY87" s="15"/>
      <c r="IKZ87" s="16"/>
      <c r="ILA87" s="15"/>
      <c r="ILB87" s="16"/>
      <c r="ILC87" s="15"/>
      <c r="ILD87" s="16"/>
      <c r="ILE87" s="15"/>
      <c r="ILF87" s="16"/>
      <c r="ILG87" s="15"/>
      <c r="ILH87" s="16"/>
      <c r="ILI87" s="15"/>
      <c r="ILJ87" s="16"/>
      <c r="ILK87" s="15"/>
      <c r="ILL87" s="16"/>
      <c r="ILM87" s="15"/>
      <c r="ILN87" s="16"/>
      <c r="ILO87" s="15"/>
      <c r="ILP87" s="16"/>
      <c r="ILQ87" s="15"/>
      <c r="ILR87" s="16"/>
      <c r="ILS87" s="15"/>
      <c r="ILT87" s="16"/>
      <c r="ILU87" s="15"/>
      <c r="ILV87" s="16"/>
      <c r="ILW87" s="15"/>
      <c r="ILX87" s="16"/>
      <c r="ILY87" s="15"/>
      <c r="ILZ87" s="16"/>
      <c r="IMA87" s="15"/>
      <c r="IMB87" s="16"/>
      <c r="IMC87" s="15"/>
      <c r="IMD87" s="16"/>
      <c r="IME87" s="15"/>
      <c r="IMF87" s="16"/>
      <c r="IMG87" s="15"/>
      <c r="IMH87" s="16"/>
      <c r="IMI87" s="15"/>
      <c r="IMJ87" s="16"/>
      <c r="IMK87" s="15"/>
      <c r="IML87" s="16"/>
      <c r="IMM87" s="15"/>
      <c r="IMN87" s="16"/>
      <c r="IMO87" s="15"/>
      <c r="IMP87" s="16"/>
      <c r="IMQ87" s="15"/>
      <c r="IMR87" s="16"/>
      <c r="IMS87" s="15"/>
      <c r="IMT87" s="16"/>
      <c r="IMU87" s="15"/>
      <c r="IMV87" s="16"/>
      <c r="IMW87" s="15"/>
      <c r="IMX87" s="16"/>
      <c r="IMY87" s="15"/>
      <c r="IMZ87" s="16"/>
      <c r="INA87" s="15"/>
      <c r="INB87" s="16"/>
      <c r="INC87" s="15"/>
      <c r="IND87" s="16"/>
      <c r="INE87" s="15"/>
      <c r="INF87" s="16"/>
      <c r="ING87" s="15"/>
      <c r="INH87" s="16"/>
      <c r="INI87" s="15"/>
      <c r="INJ87" s="16"/>
      <c r="INK87" s="15"/>
      <c r="INL87" s="16"/>
      <c r="INM87" s="15"/>
      <c r="INN87" s="16"/>
      <c r="INO87" s="15"/>
      <c r="INP87" s="16"/>
      <c r="INQ87" s="15"/>
      <c r="INR87" s="16"/>
      <c r="INS87" s="15"/>
      <c r="INT87" s="16"/>
      <c r="INU87" s="15"/>
      <c r="INV87" s="16"/>
      <c r="INW87" s="15"/>
      <c r="INX87" s="16"/>
      <c r="INY87" s="15"/>
      <c r="INZ87" s="16"/>
      <c r="IOA87" s="15"/>
      <c r="IOB87" s="16"/>
      <c r="IOC87" s="15"/>
      <c r="IOD87" s="16"/>
      <c r="IOE87" s="15"/>
      <c r="IOF87" s="16"/>
      <c r="IOG87" s="15"/>
      <c r="IOH87" s="16"/>
      <c r="IOI87" s="15"/>
      <c r="IOJ87" s="16"/>
      <c r="IOK87" s="15"/>
      <c r="IOL87" s="16"/>
      <c r="IOM87" s="15"/>
      <c r="ION87" s="16"/>
      <c r="IOO87" s="15"/>
      <c r="IOP87" s="16"/>
      <c r="IOQ87" s="15"/>
      <c r="IOR87" s="16"/>
      <c r="IOS87" s="15"/>
      <c r="IOT87" s="16"/>
      <c r="IOU87" s="15"/>
      <c r="IOV87" s="16"/>
      <c r="IOW87" s="15"/>
      <c r="IOX87" s="16"/>
      <c r="IOY87" s="15"/>
      <c r="IOZ87" s="16"/>
      <c r="IPA87" s="15"/>
      <c r="IPB87" s="16"/>
      <c r="IPC87" s="15"/>
      <c r="IPD87" s="16"/>
      <c r="IPE87" s="15"/>
      <c r="IPF87" s="16"/>
      <c r="IPG87" s="15"/>
      <c r="IPH87" s="16"/>
      <c r="IPI87" s="15"/>
      <c r="IPJ87" s="16"/>
      <c r="IPK87" s="15"/>
      <c r="IPL87" s="16"/>
      <c r="IPM87" s="15"/>
      <c r="IPN87" s="16"/>
      <c r="IPO87" s="15"/>
      <c r="IPP87" s="16"/>
      <c r="IPQ87" s="15"/>
      <c r="IPR87" s="16"/>
      <c r="IPS87" s="15"/>
      <c r="IPT87" s="16"/>
      <c r="IPU87" s="15"/>
      <c r="IPV87" s="16"/>
      <c r="IPW87" s="15"/>
      <c r="IPX87" s="16"/>
      <c r="IPY87" s="15"/>
      <c r="IPZ87" s="16"/>
      <c r="IQA87" s="15"/>
      <c r="IQB87" s="16"/>
      <c r="IQC87" s="15"/>
      <c r="IQD87" s="16"/>
      <c r="IQE87" s="15"/>
      <c r="IQF87" s="16"/>
      <c r="IQG87" s="15"/>
      <c r="IQH87" s="16"/>
      <c r="IQI87" s="15"/>
      <c r="IQJ87" s="16"/>
      <c r="IQK87" s="15"/>
      <c r="IQL87" s="16"/>
      <c r="IQM87" s="15"/>
      <c r="IQN87" s="16"/>
      <c r="IQO87" s="15"/>
      <c r="IQP87" s="16"/>
      <c r="IQQ87" s="15"/>
      <c r="IQR87" s="16"/>
      <c r="IQS87" s="15"/>
      <c r="IQT87" s="16"/>
      <c r="IQU87" s="15"/>
      <c r="IQV87" s="16"/>
      <c r="IQW87" s="15"/>
      <c r="IQX87" s="16"/>
      <c r="IQY87" s="15"/>
      <c r="IQZ87" s="16"/>
      <c r="IRA87" s="15"/>
      <c r="IRB87" s="16"/>
      <c r="IRC87" s="15"/>
      <c r="IRD87" s="16"/>
      <c r="IRE87" s="15"/>
      <c r="IRF87" s="16"/>
      <c r="IRG87" s="15"/>
      <c r="IRH87" s="16"/>
      <c r="IRI87" s="15"/>
      <c r="IRJ87" s="16"/>
      <c r="IRK87" s="15"/>
      <c r="IRL87" s="16"/>
      <c r="IRM87" s="15"/>
      <c r="IRN87" s="16"/>
      <c r="IRO87" s="15"/>
      <c r="IRP87" s="16"/>
      <c r="IRQ87" s="15"/>
      <c r="IRR87" s="16"/>
      <c r="IRS87" s="15"/>
      <c r="IRT87" s="16"/>
      <c r="IRU87" s="15"/>
      <c r="IRV87" s="16"/>
      <c r="IRW87" s="15"/>
      <c r="IRX87" s="16"/>
      <c r="IRY87" s="15"/>
      <c r="IRZ87" s="16"/>
      <c r="ISA87" s="15"/>
      <c r="ISB87" s="16"/>
      <c r="ISC87" s="15"/>
      <c r="ISD87" s="16"/>
      <c r="ISE87" s="15"/>
      <c r="ISF87" s="16"/>
      <c r="ISG87" s="15"/>
      <c r="ISH87" s="16"/>
      <c r="ISI87" s="15"/>
      <c r="ISJ87" s="16"/>
      <c r="ISK87" s="15"/>
      <c r="ISL87" s="16"/>
      <c r="ISM87" s="15"/>
      <c r="ISN87" s="16"/>
      <c r="ISO87" s="15"/>
      <c r="ISP87" s="16"/>
      <c r="ISQ87" s="15"/>
      <c r="ISR87" s="16"/>
      <c r="ISS87" s="15"/>
      <c r="IST87" s="16"/>
      <c r="ISU87" s="15"/>
      <c r="ISV87" s="16"/>
      <c r="ISW87" s="15"/>
      <c r="ISX87" s="16"/>
      <c r="ISY87" s="15"/>
      <c r="ISZ87" s="16"/>
      <c r="ITA87" s="15"/>
      <c r="ITB87" s="16"/>
      <c r="ITC87" s="15"/>
      <c r="ITD87" s="16"/>
      <c r="ITE87" s="15"/>
      <c r="ITF87" s="16"/>
      <c r="ITG87" s="15"/>
      <c r="ITH87" s="16"/>
      <c r="ITI87" s="15"/>
      <c r="ITJ87" s="16"/>
      <c r="ITK87" s="15"/>
      <c r="ITL87" s="16"/>
      <c r="ITM87" s="15"/>
      <c r="ITN87" s="16"/>
      <c r="ITO87" s="15"/>
      <c r="ITP87" s="16"/>
      <c r="ITQ87" s="15"/>
      <c r="ITR87" s="16"/>
      <c r="ITS87" s="15"/>
      <c r="ITT87" s="16"/>
      <c r="ITU87" s="15"/>
      <c r="ITV87" s="16"/>
      <c r="ITW87" s="15"/>
      <c r="ITX87" s="16"/>
      <c r="ITY87" s="15"/>
      <c r="ITZ87" s="16"/>
      <c r="IUA87" s="15"/>
      <c r="IUB87" s="16"/>
      <c r="IUC87" s="15"/>
      <c r="IUD87" s="16"/>
      <c r="IUE87" s="15"/>
      <c r="IUF87" s="16"/>
      <c r="IUG87" s="15"/>
      <c r="IUH87" s="16"/>
      <c r="IUI87" s="15"/>
      <c r="IUJ87" s="16"/>
      <c r="IUK87" s="15"/>
      <c r="IUL87" s="16"/>
      <c r="IUM87" s="15"/>
      <c r="IUN87" s="16"/>
      <c r="IUO87" s="15"/>
      <c r="IUP87" s="16"/>
      <c r="IUQ87" s="15"/>
      <c r="IUR87" s="16"/>
      <c r="IUS87" s="15"/>
      <c r="IUT87" s="16"/>
      <c r="IUU87" s="15"/>
      <c r="IUV87" s="16"/>
      <c r="IUW87" s="15"/>
      <c r="IUX87" s="16"/>
      <c r="IUY87" s="15"/>
      <c r="IUZ87" s="16"/>
      <c r="IVA87" s="15"/>
      <c r="IVB87" s="16"/>
      <c r="IVC87" s="15"/>
      <c r="IVD87" s="16"/>
      <c r="IVE87" s="15"/>
      <c r="IVF87" s="16"/>
      <c r="IVG87" s="15"/>
      <c r="IVH87" s="16"/>
      <c r="IVI87" s="15"/>
      <c r="IVJ87" s="16"/>
      <c r="IVK87" s="15"/>
      <c r="IVL87" s="16"/>
      <c r="IVM87" s="15"/>
      <c r="IVN87" s="16"/>
      <c r="IVO87" s="15"/>
      <c r="IVP87" s="16"/>
      <c r="IVQ87" s="15"/>
      <c r="IVR87" s="16"/>
      <c r="IVS87" s="15"/>
      <c r="IVT87" s="16"/>
      <c r="IVU87" s="15"/>
      <c r="IVV87" s="16"/>
      <c r="IVW87" s="15"/>
      <c r="IVX87" s="16"/>
      <c r="IVY87" s="15"/>
      <c r="IVZ87" s="16"/>
      <c r="IWA87" s="15"/>
      <c r="IWB87" s="16"/>
      <c r="IWC87" s="15"/>
      <c r="IWD87" s="16"/>
      <c r="IWE87" s="15"/>
      <c r="IWF87" s="16"/>
      <c r="IWG87" s="15"/>
      <c r="IWH87" s="16"/>
      <c r="IWI87" s="15"/>
      <c r="IWJ87" s="16"/>
      <c r="IWK87" s="15"/>
      <c r="IWL87" s="16"/>
      <c r="IWM87" s="15"/>
      <c r="IWN87" s="16"/>
      <c r="IWO87" s="15"/>
      <c r="IWP87" s="16"/>
      <c r="IWQ87" s="15"/>
      <c r="IWR87" s="16"/>
      <c r="IWS87" s="15"/>
      <c r="IWT87" s="16"/>
      <c r="IWU87" s="15"/>
      <c r="IWV87" s="16"/>
      <c r="IWW87" s="15"/>
      <c r="IWX87" s="16"/>
      <c r="IWY87" s="15"/>
      <c r="IWZ87" s="16"/>
      <c r="IXA87" s="15"/>
      <c r="IXB87" s="16"/>
      <c r="IXC87" s="15"/>
      <c r="IXD87" s="16"/>
      <c r="IXE87" s="15"/>
      <c r="IXF87" s="16"/>
      <c r="IXG87" s="15"/>
      <c r="IXH87" s="16"/>
      <c r="IXI87" s="15"/>
      <c r="IXJ87" s="16"/>
      <c r="IXK87" s="15"/>
      <c r="IXL87" s="16"/>
      <c r="IXM87" s="15"/>
      <c r="IXN87" s="16"/>
      <c r="IXO87" s="15"/>
      <c r="IXP87" s="16"/>
      <c r="IXQ87" s="15"/>
      <c r="IXR87" s="16"/>
      <c r="IXS87" s="15"/>
      <c r="IXT87" s="16"/>
      <c r="IXU87" s="15"/>
      <c r="IXV87" s="16"/>
      <c r="IXW87" s="15"/>
      <c r="IXX87" s="16"/>
      <c r="IXY87" s="15"/>
      <c r="IXZ87" s="16"/>
      <c r="IYA87" s="15"/>
      <c r="IYB87" s="16"/>
      <c r="IYC87" s="15"/>
      <c r="IYD87" s="16"/>
      <c r="IYE87" s="15"/>
      <c r="IYF87" s="16"/>
      <c r="IYG87" s="15"/>
      <c r="IYH87" s="16"/>
      <c r="IYI87" s="15"/>
      <c r="IYJ87" s="16"/>
      <c r="IYK87" s="15"/>
      <c r="IYL87" s="16"/>
      <c r="IYM87" s="15"/>
      <c r="IYN87" s="16"/>
      <c r="IYO87" s="15"/>
      <c r="IYP87" s="16"/>
      <c r="IYQ87" s="15"/>
      <c r="IYR87" s="16"/>
      <c r="IYS87" s="15"/>
      <c r="IYT87" s="16"/>
      <c r="IYU87" s="15"/>
      <c r="IYV87" s="16"/>
      <c r="IYW87" s="15"/>
      <c r="IYX87" s="16"/>
      <c r="IYY87" s="15"/>
      <c r="IYZ87" s="16"/>
      <c r="IZA87" s="15"/>
      <c r="IZB87" s="16"/>
      <c r="IZC87" s="15"/>
      <c r="IZD87" s="16"/>
      <c r="IZE87" s="15"/>
      <c r="IZF87" s="16"/>
      <c r="IZG87" s="15"/>
      <c r="IZH87" s="16"/>
      <c r="IZI87" s="15"/>
      <c r="IZJ87" s="16"/>
      <c r="IZK87" s="15"/>
      <c r="IZL87" s="16"/>
      <c r="IZM87" s="15"/>
      <c r="IZN87" s="16"/>
      <c r="IZO87" s="15"/>
      <c r="IZP87" s="16"/>
      <c r="IZQ87" s="15"/>
      <c r="IZR87" s="16"/>
      <c r="IZS87" s="15"/>
      <c r="IZT87" s="16"/>
      <c r="IZU87" s="15"/>
      <c r="IZV87" s="16"/>
      <c r="IZW87" s="15"/>
      <c r="IZX87" s="16"/>
      <c r="IZY87" s="15"/>
      <c r="IZZ87" s="16"/>
      <c r="JAA87" s="15"/>
      <c r="JAB87" s="16"/>
      <c r="JAC87" s="15"/>
      <c r="JAD87" s="16"/>
      <c r="JAE87" s="15"/>
      <c r="JAF87" s="16"/>
      <c r="JAG87" s="15"/>
      <c r="JAH87" s="16"/>
      <c r="JAI87" s="15"/>
      <c r="JAJ87" s="16"/>
      <c r="JAK87" s="15"/>
      <c r="JAL87" s="16"/>
      <c r="JAM87" s="15"/>
      <c r="JAN87" s="16"/>
      <c r="JAO87" s="15"/>
      <c r="JAP87" s="16"/>
      <c r="JAQ87" s="15"/>
      <c r="JAR87" s="16"/>
      <c r="JAS87" s="15"/>
      <c r="JAT87" s="16"/>
      <c r="JAU87" s="15"/>
      <c r="JAV87" s="16"/>
      <c r="JAW87" s="15"/>
      <c r="JAX87" s="16"/>
      <c r="JAY87" s="15"/>
      <c r="JAZ87" s="16"/>
      <c r="JBA87" s="15"/>
      <c r="JBB87" s="16"/>
      <c r="JBC87" s="15"/>
      <c r="JBD87" s="16"/>
      <c r="JBE87" s="15"/>
      <c r="JBF87" s="16"/>
      <c r="JBG87" s="15"/>
      <c r="JBH87" s="16"/>
      <c r="JBI87" s="15"/>
      <c r="JBJ87" s="16"/>
      <c r="JBK87" s="15"/>
      <c r="JBL87" s="16"/>
      <c r="JBM87" s="15"/>
      <c r="JBN87" s="16"/>
      <c r="JBO87" s="15"/>
      <c r="JBP87" s="16"/>
      <c r="JBQ87" s="15"/>
      <c r="JBR87" s="16"/>
      <c r="JBS87" s="15"/>
      <c r="JBT87" s="16"/>
      <c r="JBU87" s="15"/>
      <c r="JBV87" s="16"/>
      <c r="JBW87" s="15"/>
      <c r="JBX87" s="16"/>
      <c r="JBY87" s="15"/>
      <c r="JBZ87" s="16"/>
      <c r="JCA87" s="15"/>
      <c r="JCB87" s="16"/>
      <c r="JCC87" s="15"/>
      <c r="JCD87" s="16"/>
      <c r="JCE87" s="15"/>
      <c r="JCF87" s="16"/>
      <c r="JCG87" s="15"/>
      <c r="JCH87" s="16"/>
      <c r="JCI87" s="15"/>
      <c r="JCJ87" s="16"/>
      <c r="JCK87" s="15"/>
      <c r="JCL87" s="16"/>
      <c r="JCM87" s="15"/>
      <c r="JCN87" s="16"/>
      <c r="JCO87" s="15"/>
      <c r="JCP87" s="16"/>
      <c r="JCQ87" s="15"/>
      <c r="JCR87" s="16"/>
      <c r="JCS87" s="15"/>
      <c r="JCT87" s="16"/>
      <c r="JCU87" s="15"/>
      <c r="JCV87" s="16"/>
      <c r="JCW87" s="15"/>
      <c r="JCX87" s="16"/>
      <c r="JCY87" s="15"/>
      <c r="JCZ87" s="16"/>
      <c r="JDA87" s="15"/>
      <c r="JDB87" s="16"/>
      <c r="JDC87" s="15"/>
      <c r="JDD87" s="16"/>
      <c r="JDE87" s="15"/>
      <c r="JDF87" s="16"/>
      <c r="JDG87" s="15"/>
      <c r="JDH87" s="16"/>
      <c r="JDI87" s="15"/>
      <c r="JDJ87" s="16"/>
      <c r="JDK87" s="15"/>
      <c r="JDL87" s="16"/>
      <c r="JDM87" s="15"/>
      <c r="JDN87" s="16"/>
      <c r="JDO87" s="15"/>
      <c r="JDP87" s="16"/>
      <c r="JDQ87" s="15"/>
      <c r="JDR87" s="16"/>
      <c r="JDS87" s="15"/>
      <c r="JDT87" s="16"/>
      <c r="JDU87" s="15"/>
      <c r="JDV87" s="16"/>
      <c r="JDW87" s="15"/>
      <c r="JDX87" s="16"/>
      <c r="JDY87" s="15"/>
      <c r="JDZ87" s="16"/>
      <c r="JEA87" s="15"/>
      <c r="JEB87" s="16"/>
      <c r="JEC87" s="15"/>
      <c r="JED87" s="16"/>
      <c r="JEE87" s="15"/>
      <c r="JEF87" s="16"/>
      <c r="JEG87" s="15"/>
      <c r="JEH87" s="16"/>
      <c r="JEI87" s="15"/>
      <c r="JEJ87" s="16"/>
      <c r="JEK87" s="15"/>
      <c r="JEL87" s="16"/>
      <c r="JEM87" s="15"/>
      <c r="JEN87" s="16"/>
      <c r="JEO87" s="15"/>
      <c r="JEP87" s="16"/>
      <c r="JEQ87" s="15"/>
      <c r="JER87" s="16"/>
      <c r="JES87" s="15"/>
      <c r="JET87" s="16"/>
      <c r="JEU87" s="15"/>
      <c r="JEV87" s="16"/>
      <c r="JEW87" s="15"/>
      <c r="JEX87" s="16"/>
      <c r="JEY87" s="15"/>
      <c r="JEZ87" s="16"/>
      <c r="JFA87" s="15"/>
      <c r="JFB87" s="16"/>
      <c r="JFC87" s="15"/>
      <c r="JFD87" s="16"/>
      <c r="JFE87" s="15"/>
      <c r="JFF87" s="16"/>
      <c r="JFG87" s="15"/>
      <c r="JFH87" s="16"/>
      <c r="JFI87" s="15"/>
      <c r="JFJ87" s="16"/>
      <c r="JFK87" s="15"/>
      <c r="JFL87" s="16"/>
      <c r="JFM87" s="15"/>
      <c r="JFN87" s="16"/>
      <c r="JFO87" s="15"/>
      <c r="JFP87" s="16"/>
      <c r="JFQ87" s="15"/>
      <c r="JFR87" s="16"/>
      <c r="JFS87" s="15"/>
      <c r="JFT87" s="16"/>
      <c r="JFU87" s="15"/>
      <c r="JFV87" s="16"/>
      <c r="JFW87" s="15"/>
      <c r="JFX87" s="16"/>
      <c r="JFY87" s="15"/>
      <c r="JFZ87" s="16"/>
      <c r="JGA87" s="15"/>
      <c r="JGB87" s="16"/>
      <c r="JGC87" s="15"/>
      <c r="JGD87" s="16"/>
      <c r="JGE87" s="15"/>
      <c r="JGF87" s="16"/>
      <c r="JGG87" s="15"/>
      <c r="JGH87" s="16"/>
      <c r="JGI87" s="15"/>
      <c r="JGJ87" s="16"/>
      <c r="JGK87" s="15"/>
      <c r="JGL87" s="16"/>
      <c r="JGM87" s="15"/>
      <c r="JGN87" s="16"/>
      <c r="JGO87" s="15"/>
      <c r="JGP87" s="16"/>
      <c r="JGQ87" s="15"/>
      <c r="JGR87" s="16"/>
      <c r="JGS87" s="15"/>
      <c r="JGT87" s="16"/>
      <c r="JGU87" s="15"/>
      <c r="JGV87" s="16"/>
      <c r="JGW87" s="15"/>
      <c r="JGX87" s="16"/>
      <c r="JGY87" s="15"/>
      <c r="JGZ87" s="16"/>
      <c r="JHA87" s="15"/>
      <c r="JHB87" s="16"/>
      <c r="JHC87" s="15"/>
      <c r="JHD87" s="16"/>
      <c r="JHE87" s="15"/>
      <c r="JHF87" s="16"/>
      <c r="JHG87" s="15"/>
      <c r="JHH87" s="16"/>
      <c r="JHI87" s="15"/>
      <c r="JHJ87" s="16"/>
      <c r="JHK87" s="15"/>
      <c r="JHL87" s="16"/>
      <c r="JHM87" s="15"/>
      <c r="JHN87" s="16"/>
      <c r="JHO87" s="15"/>
      <c r="JHP87" s="16"/>
      <c r="JHQ87" s="15"/>
      <c r="JHR87" s="16"/>
      <c r="JHS87" s="15"/>
      <c r="JHT87" s="16"/>
      <c r="JHU87" s="15"/>
      <c r="JHV87" s="16"/>
      <c r="JHW87" s="15"/>
      <c r="JHX87" s="16"/>
      <c r="JHY87" s="15"/>
      <c r="JHZ87" s="16"/>
      <c r="JIA87" s="15"/>
      <c r="JIB87" s="16"/>
      <c r="JIC87" s="15"/>
      <c r="JID87" s="16"/>
      <c r="JIE87" s="15"/>
      <c r="JIF87" s="16"/>
      <c r="JIG87" s="15"/>
      <c r="JIH87" s="16"/>
      <c r="JII87" s="15"/>
      <c r="JIJ87" s="16"/>
      <c r="JIK87" s="15"/>
      <c r="JIL87" s="16"/>
      <c r="JIM87" s="15"/>
      <c r="JIN87" s="16"/>
      <c r="JIO87" s="15"/>
      <c r="JIP87" s="16"/>
      <c r="JIQ87" s="15"/>
      <c r="JIR87" s="16"/>
      <c r="JIS87" s="15"/>
      <c r="JIT87" s="16"/>
      <c r="JIU87" s="15"/>
      <c r="JIV87" s="16"/>
      <c r="JIW87" s="15"/>
      <c r="JIX87" s="16"/>
      <c r="JIY87" s="15"/>
      <c r="JIZ87" s="16"/>
      <c r="JJA87" s="15"/>
      <c r="JJB87" s="16"/>
      <c r="JJC87" s="15"/>
      <c r="JJD87" s="16"/>
      <c r="JJE87" s="15"/>
      <c r="JJF87" s="16"/>
      <c r="JJG87" s="15"/>
      <c r="JJH87" s="16"/>
      <c r="JJI87" s="15"/>
      <c r="JJJ87" s="16"/>
      <c r="JJK87" s="15"/>
      <c r="JJL87" s="16"/>
      <c r="JJM87" s="15"/>
      <c r="JJN87" s="16"/>
      <c r="JJO87" s="15"/>
      <c r="JJP87" s="16"/>
      <c r="JJQ87" s="15"/>
      <c r="JJR87" s="16"/>
      <c r="JJS87" s="15"/>
      <c r="JJT87" s="16"/>
      <c r="JJU87" s="15"/>
      <c r="JJV87" s="16"/>
      <c r="JJW87" s="15"/>
      <c r="JJX87" s="16"/>
      <c r="JJY87" s="15"/>
      <c r="JJZ87" s="16"/>
      <c r="JKA87" s="15"/>
      <c r="JKB87" s="16"/>
      <c r="JKC87" s="15"/>
      <c r="JKD87" s="16"/>
      <c r="JKE87" s="15"/>
      <c r="JKF87" s="16"/>
      <c r="JKG87" s="15"/>
      <c r="JKH87" s="16"/>
      <c r="JKI87" s="15"/>
      <c r="JKJ87" s="16"/>
      <c r="JKK87" s="15"/>
      <c r="JKL87" s="16"/>
      <c r="JKM87" s="15"/>
      <c r="JKN87" s="16"/>
      <c r="JKO87" s="15"/>
      <c r="JKP87" s="16"/>
      <c r="JKQ87" s="15"/>
      <c r="JKR87" s="16"/>
      <c r="JKS87" s="15"/>
      <c r="JKT87" s="16"/>
      <c r="JKU87" s="15"/>
      <c r="JKV87" s="16"/>
      <c r="JKW87" s="15"/>
      <c r="JKX87" s="16"/>
      <c r="JKY87" s="15"/>
      <c r="JKZ87" s="16"/>
      <c r="JLA87" s="15"/>
      <c r="JLB87" s="16"/>
      <c r="JLC87" s="15"/>
      <c r="JLD87" s="16"/>
      <c r="JLE87" s="15"/>
      <c r="JLF87" s="16"/>
      <c r="JLG87" s="15"/>
      <c r="JLH87" s="16"/>
      <c r="JLI87" s="15"/>
      <c r="JLJ87" s="16"/>
      <c r="JLK87" s="15"/>
      <c r="JLL87" s="16"/>
      <c r="JLM87" s="15"/>
      <c r="JLN87" s="16"/>
      <c r="JLO87" s="15"/>
      <c r="JLP87" s="16"/>
      <c r="JLQ87" s="15"/>
      <c r="JLR87" s="16"/>
      <c r="JLS87" s="15"/>
      <c r="JLT87" s="16"/>
      <c r="JLU87" s="15"/>
      <c r="JLV87" s="16"/>
      <c r="JLW87" s="15"/>
      <c r="JLX87" s="16"/>
      <c r="JLY87" s="15"/>
      <c r="JLZ87" s="16"/>
      <c r="JMA87" s="15"/>
      <c r="JMB87" s="16"/>
      <c r="JMC87" s="15"/>
      <c r="JMD87" s="16"/>
      <c r="JME87" s="15"/>
      <c r="JMF87" s="16"/>
      <c r="JMG87" s="15"/>
      <c r="JMH87" s="16"/>
      <c r="JMI87" s="15"/>
      <c r="JMJ87" s="16"/>
      <c r="JMK87" s="15"/>
      <c r="JML87" s="16"/>
      <c r="JMM87" s="15"/>
      <c r="JMN87" s="16"/>
      <c r="JMO87" s="15"/>
      <c r="JMP87" s="16"/>
      <c r="JMQ87" s="15"/>
      <c r="JMR87" s="16"/>
      <c r="JMS87" s="15"/>
      <c r="JMT87" s="16"/>
      <c r="JMU87" s="15"/>
      <c r="JMV87" s="16"/>
      <c r="JMW87" s="15"/>
      <c r="JMX87" s="16"/>
      <c r="JMY87" s="15"/>
      <c r="JMZ87" s="16"/>
      <c r="JNA87" s="15"/>
      <c r="JNB87" s="16"/>
      <c r="JNC87" s="15"/>
      <c r="JND87" s="16"/>
      <c r="JNE87" s="15"/>
      <c r="JNF87" s="16"/>
      <c r="JNG87" s="15"/>
      <c r="JNH87" s="16"/>
      <c r="JNI87" s="15"/>
      <c r="JNJ87" s="16"/>
      <c r="JNK87" s="15"/>
      <c r="JNL87" s="16"/>
      <c r="JNM87" s="15"/>
      <c r="JNN87" s="16"/>
      <c r="JNO87" s="15"/>
      <c r="JNP87" s="16"/>
      <c r="JNQ87" s="15"/>
      <c r="JNR87" s="16"/>
      <c r="JNS87" s="15"/>
      <c r="JNT87" s="16"/>
      <c r="JNU87" s="15"/>
      <c r="JNV87" s="16"/>
      <c r="JNW87" s="15"/>
      <c r="JNX87" s="16"/>
      <c r="JNY87" s="15"/>
      <c r="JNZ87" s="16"/>
      <c r="JOA87" s="15"/>
      <c r="JOB87" s="16"/>
      <c r="JOC87" s="15"/>
      <c r="JOD87" s="16"/>
      <c r="JOE87" s="15"/>
      <c r="JOF87" s="16"/>
      <c r="JOG87" s="15"/>
      <c r="JOH87" s="16"/>
      <c r="JOI87" s="15"/>
      <c r="JOJ87" s="16"/>
      <c r="JOK87" s="15"/>
      <c r="JOL87" s="16"/>
      <c r="JOM87" s="15"/>
      <c r="JON87" s="16"/>
      <c r="JOO87" s="15"/>
      <c r="JOP87" s="16"/>
      <c r="JOQ87" s="15"/>
      <c r="JOR87" s="16"/>
      <c r="JOS87" s="15"/>
      <c r="JOT87" s="16"/>
      <c r="JOU87" s="15"/>
      <c r="JOV87" s="16"/>
      <c r="JOW87" s="15"/>
      <c r="JOX87" s="16"/>
      <c r="JOY87" s="15"/>
      <c r="JOZ87" s="16"/>
      <c r="JPA87" s="15"/>
      <c r="JPB87" s="16"/>
      <c r="JPC87" s="15"/>
      <c r="JPD87" s="16"/>
      <c r="JPE87" s="15"/>
      <c r="JPF87" s="16"/>
      <c r="JPG87" s="15"/>
      <c r="JPH87" s="16"/>
      <c r="JPI87" s="15"/>
      <c r="JPJ87" s="16"/>
      <c r="JPK87" s="15"/>
      <c r="JPL87" s="16"/>
      <c r="JPM87" s="15"/>
      <c r="JPN87" s="16"/>
      <c r="JPO87" s="15"/>
      <c r="JPP87" s="16"/>
      <c r="JPQ87" s="15"/>
      <c r="JPR87" s="16"/>
      <c r="JPS87" s="15"/>
      <c r="JPT87" s="16"/>
      <c r="JPU87" s="15"/>
      <c r="JPV87" s="16"/>
      <c r="JPW87" s="15"/>
      <c r="JPX87" s="16"/>
      <c r="JPY87" s="15"/>
      <c r="JPZ87" s="16"/>
      <c r="JQA87" s="15"/>
      <c r="JQB87" s="16"/>
      <c r="JQC87" s="15"/>
      <c r="JQD87" s="16"/>
      <c r="JQE87" s="15"/>
      <c r="JQF87" s="16"/>
      <c r="JQG87" s="15"/>
      <c r="JQH87" s="16"/>
      <c r="JQI87" s="15"/>
      <c r="JQJ87" s="16"/>
      <c r="JQK87" s="15"/>
      <c r="JQL87" s="16"/>
      <c r="JQM87" s="15"/>
      <c r="JQN87" s="16"/>
      <c r="JQO87" s="15"/>
      <c r="JQP87" s="16"/>
      <c r="JQQ87" s="15"/>
      <c r="JQR87" s="16"/>
      <c r="JQS87" s="15"/>
      <c r="JQT87" s="16"/>
      <c r="JQU87" s="15"/>
      <c r="JQV87" s="16"/>
      <c r="JQW87" s="15"/>
      <c r="JQX87" s="16"/>
      <c r="JQY87" s="15"/>
      <c r="JQZ87" s="16"/>
      <c r="JRA87" s="15"/>
      <c r="JRB87" s="16"/>
      <c r="JRC87" s="15"/>
      <c r="JRD87" s="16"/>
      <c r="JRE87" s="15"/>
      <c r="JRF87" s="16"/>
      <c r="JRG87" s="15"/>
      <c r="JRH87" s="16"/>
      <c r="JRI87" s="15"/>
      <c r="JRJ87" s="16"/>
      <c r="JRK87" s="15"/>
      <c r="JRL87" s="16"/>
      <c r="JRM87" s="15"/>
      <c r="JRN87" s="16"/>
      <c r="JRO87" s="15"/>
      <c r="JRP87" s="16"/>
      <c r="JRQ87" s="15"/>
      <c r="JRR87" s="16"/>
      <c r="JRS87" s="15"/>
      <c r="JRT87" s="16"/>
      <c r="JRU87" s="15"/>
      <c r="JRV87" s="16"/>
      <c r="JRW87" s="15"/>
      <c r="JRX87" s="16"/>
      <c r="JRY87" s="15"/>
      <c r="JRZ87" s="16"/>
      <c r="JSA87" s="15"/>
      <c r="JSB87" s="16"/>
      <c r="JSC87" s="15"/>
      <c r="JSD87" s="16"/>
      <c r="JSE87" s="15"/>
      <c r="JSF87" s="16"/>
      <c r="JSG87" s="15"/>
      <c r="JSH87" s="16"/>
      <c r="JSI87" s="15"/>
      <c r="JSJ87" s="16"/>
      <c r="JSK87" s="15"/>
      <c r="JSL87" s="16"/>
      <c r="JSM87" s="15"/>
      <c r="JSN87" s="16"/>
      <c r="JSO87" s="15"/>
      <c r="JSP87" s="16"/>
      <c r="JSQ87" s="15"/>
      <c r="JSR87" s="16"/>
      <c r="JSS87" s="15"/>
      <c r="JST87" s="16"/>
      <c r="JSU87" s="15"/>
      <c r="JSV87" s="16"/>
      <c r="JSW87" s="15"/>
      <c r="JSX87" s="16"/>
      <c r="JSY87" s="15"/>
      <c r="JSZ87" s="16"/>
      <c r="JTA87" s="15"/>
      <c r="JTB87" s="16"/>
      <c r="JTC87" s="15"/>
      <c r="JTD87" s="16"/>
      <c r="JTE87" s="15"/>
      <c r="JTF87" s="16"/>
      <c r="JTG87" s="15"/>
      <c r="JTH87" s="16"/>
      <c r="JTI87" s="15"/>
      <c r="JTJ87" s="16"/>
      <c r="JTK87" s="15"/>
      <c r="JTL87" s="16"/>
      <c r="JTM87" s="15"/>
      <c r="JTN87" s="16"/>
      <c r="JTO87" s="15"/>
      <c r="JTP87" s="16"/>
      <c r="JTQ87" s="15"/>
      <c r="JTR87" s="16"/>
      <c r="JTS87" s="15"/>
      <c r="JTT87" s="16"/>
      <c r="JTU87" s="15"/>
      <c r="JTV87" s="16"/>
      <c r="JTW87" s="15"/>
      <c r="JTX87" s="16"/>
      <c r="JTY87" s="15"/>
      <c r="JTZ87" s="16"/>
      <c r="JUA87" s="15"/>
      <c r="JUB87" s="16"/>
      <c r="JUC87" s="15"/>
      <c r="JUD87" s="16"/>
      <c r="JUE87" s="15"/>
      <c r="JUF87" s="16"/>
      <c r="JUG87" s="15"/>
      <c r="JUH87" s="16"/>
      <c r="JUI87" s="15"/>
      <c r="JUJ87" s="16"/>
      <c r="JUK87" s="15"/>
      <c r="JUL87" s="16"/>
      <c r="JUM87" s="15"/>
      <c r="JUN87" s="16"/>
      <c r="JUO87" s="15"/>
      <c r="JUP87" s="16"/>
      <c r="JUQ87" s="15"/>
      <c r="JUR87" s="16"/>
      <c r="JUS87" s="15"/>
      <c r="JUT87" s="16"/>
      <c r="JUU87" s="15"/>
      <c r="JUV87" s="16"/>
      <c r="JUW87" s="15"/>
      <c r="JUX87" s="16"/>
      <c r="JUY87" s="15"/>
      <c r="JUZ87" s="16"/>
      <c r="JVA87" s="15"/>
      <c r="JVB87" s="16"/>
      <c r="JVC87" s="15"/>
      <c r="JVD87" s="16"/>
      <c r="JVE87" s="15"/>
      <c r="JVF87" s="16"/>
      <c r="JVG87" s="15"/>
      <c r="JVH87" s="16"/>
      <c r="JVI87" s="15"/>
      <c r="JVJ87" s="16"/>
      <c r="JVK87" s="15"/>
      <c r="JVL87" s="16"/>
      <c r="JVM87" s="15"/>
      <c r="JVN87" s="16"/>
      <c r="JVO87" s="15"/>
      <c r="JVP87" s="16"/>
      <c r="JVQ87" s="15"/>
      <c r="JVR87" s="16"/>
      <c r="JVS87" s="15"/>
      <c r="JVT87" s="16"/>
      <c r="JVU87" s="15"/>
      <c r="JVV87" s="16"/>
      <c r="JVW87" s="15"/>
      <c r="JVX87" s="16"/>
      <c r="JVY87" s="15"/>
      <c r="JVZ87" s="16"/>
      <c r="JWA87" s="15"/>
      <c r="JWB87" s="16"/>
      <c r="JWC87" s="15"/>
      <c r="JWD87" s="16"/>
      <c r="JWE87" s="15"/>
      <c r="JWF87" s="16"/>
      <c r="JWG87" s="15"/>
      <c r="JWH87" s="16"/>
      <c r="JWI87" s="15"/>
      <c r="JWJ87" s="16"/>
      <c r="JWK87" s="15"/>
      <c r="JWL87" s="16"/>
      <c r="JWM87" s="15"/>
      <c r="JWN87" s="16"/>
      <c r="JWO87" s="15"/>
      <c r="JWP87" s="16"/>
      <c r="JWQ87" s="15"/>
      <c r="JWR87" s="16"/>
      <c r="JWS87" s="15"/>
      <c r="JWT87" s="16"/>
      <c r="JWU87" s="15"/>
      <c r="JWV87" s="16"/>
      <c r="JWW87" s="15"/>
      <c r="JWX87" s="16"/>
      <c r="JWY87" s="15"/>
      <c r="JWZ87" s="16"/>
      <c r="JXA87" s="15"/>
      <c r="JXB87" s="16"/>
      <c r="JXC87" s="15"/>
      <c r="JXD87" s="16"/>
      <c r="JXE87" s="15"/>
      <c r="JXF87" s="16"/>
      <c r="JXG87" s="15"/>
      <c r="JXH87" s="16"/>
      <c r="JXI87" s="15"/>
      <c r="JXJ87" s="16"/>
      <c r="JXK87" s="15"/>
      <c r="JXL87" s="16"/>
      <c r="JXM87" s="15"/>
      <c r="JXN87" s="16"/>
      <c r="JXO87" s="15"/>
      <c r="JXP87" s="16"/>
      <c r="JXQ87" s="15"/>
      <c r="JXR87" s="16"/>
      <c r="JXS87" s="15"/>
      <c r="JXT87" s="16"/>
      <c r="JXU87" s="15"/>
      <c r="JXV87" s="16"/>
      <c r="JXW87" s="15"/>
      <c r="JXX87" s="16"/>
      <c r="JXY87" s="15"/>
      <c r="JXZ87" s="16"/>
      <c r="JYA87" s="15"/>
      <c r="JYB87" s="16"/>
      <c r="JYC87" s="15"/>
      <c r="JYD87" s="16"/>
      <c r="JYE87" s="15"/>
      <c r="JYF87" s="16"/>
      <c r="JYG87" s="15"/>
      <c r="JYH87" s="16"/>
      <c r="JYI87" s="15"/>
      <c r="JYJ87" s="16"/>
      <c r="JYK87" s="15"/>
      <c r="JYL87" s="16"/>
      <c r="JYM87" s="15"/>
      <c r="JYN87" s="16"/>
      <c r="JYO87" s="15"/>
      <c r="JYP87" s="16"/>
      <c r="JYQ87" s="15"/>
      <c r="JYR87" s="16"/>
      <c r="JYS87" s="15"/>
      <c r="JYT87" s="16"/>
      <c r="JYU87" s="15"/>
      <c r="JYV87" s="16"/>
      <c r="JYW87" s="15"/>
      <c r="JYX87" s="16"/>
      <c r="JYY87" s="15"/>
      <c r="JYZ87" s="16"/>
      <c r="JZA87" s="15"/>
      <c r="JZB87" s="16"/>
      <c r="JZC87" s="15"/>
      <c r="JZD87" s="16"/>
      <c r="JZE87" s="15"/>
      <c r="JZF87" s="16"/>
      <c r="JZG87" s="15"/>
      <c r="JZH87" s="16"/>
      <c r="JZI87" s="15"/>
      <c r="JZJ87" s="16"/>
      <c r="JZK87" s="15"/>
      <c r="JZL87" s="16"/>
      <c r="JZM87" s="15"/>
      <c r="JZN87" s="16"/>
      <c r="JZO87" s="15"/>
      <c r="JZP87" s="16"/>
      <c r="JZQ87" s="15"/>
      <c r="JZR87" s="16"/>
      <c r="JZS87" s="15"/>
      <c r="JZT87" s="16"/>
      <c r="JZU87" s="15"/>
      <c r="JZV87" s="16"/>
      <c r="JZW87" s="15"/>
      <c r="JZX87" s="16"/>
      <c r="JZY87" s="15"/>
      <c r="JZZ87" s="16"/>
      <c r="KAA87" s="15"/>
      <c r="KAB87" s="16"/>
      <c r="KAC87" s="15"/>
      <c r="KAD87" s="16"/>
      <c r="KAE87" s="15"/>
      <c r="KAF87" s="16"/>
      <c r="KAG87" s="15"/>
      <c r="KAH87" s="16"/>
      <c r="KAI87" s="15"/>
      <c r="KAJ87" s="16"/>
      <c r="KAK87" s="15"/>
      <c r="KAL87" s="16"/>
      <c r="KAM87" s="15"/>
      <c r="KAN87" s="16"/>
      <c r="KAO87" s="15"/>
      <c r="KAP87" s="16"/>
      <c r="KAQ87" s="15"/>
      <c r="KAR87" s="16"/>
      <c r="KAS87" s="15"/>
      <c r="KAT87" s="16"/>
      <c r="KAU87" s="15"/>
      <c r="KAV87" s="16"/>
      <c r="KAW87" s="15"/>
      <c r="KAX87" s="16"/>
      <c r="KAY87" s="15"/>
      <c r="KAZ87" s="16"/>
      <c r="KBA87" s="15"/>
      <c r="KBB87" s="16"/>
      <c r="KBC87" s="15"/>
      <c r="KBD87" s="16"/>
      <c r="KBE87" s="15"/>
      <c r="KBF87" s="16"/>
      <c r="KBG87" s="15"/>
      <c r="KBH87" s="16"/>
      <c r="KBI87" s="15"/>
      <c r="KBJ87" s="16"/>
      <c r="KBK87" s="15"/>
      <c r="KBL87" s="16"/>
      <c r="KBM87" s="15"/>
      <c r="KBN87" s="16"/>
      <c r="KBO87" s="15"/>
      <c r="KBP87" s="16"/>
      <c r="KBQ87" s="15"/>
      <c r="KBR87" s="16"/>
      <c r="KBS87" s="15"/>
      <c r="KBT87" s="16"/>
      <c r="KBU87" s="15"/>
      <c r="KBV87" s="16"/>
      <c r="KBW87" s="15"/>
      <c r="KBX87" s="16"/>
      <c r="KBY87" s="15"/>
      <c r="KBZ87" s="16"/>
      <c r="KCA87" s="15"/>
      <c r="KCB87" s="16"/>
      <c r="KCC87" s="15"/>
      <c r="KCD87" s="16"/>
      <c r="KCE87" s="15"/>
      <c r="KCF87" s="16"/>
      <c r="KCG87" s="15"/>
      <c r="KCH87" s="16"/>
      <c r="KCI87" s="15"/>
      <c r="KCJ87" s="16"/>
      <c r="KCK87" s="15"/>
      <c r="KCL87" s="16"/>
      <c r="KCM87" s="15"/>
      <c r="KCN87" s="16"/>
      <c r="KCO87" s="15"/>
      <c r="KCP87" s="16"/>
      <c r="KCQ87" s="15"/>
      <c r="KCR87" s="16"/>
      <c r="KCS87" s="15"/>
      <c r="KCT87" s="16"/>
      <c r="KCU87" s="15"/>
      <c r="KCV87" s="16"/>
      <c r="KCW87" s="15"/>
      <c r="KCX87" s="16"/>
      <c r="KCY87" s="15"/>
      <c r="KCZ87" s="16"/>
      <c r="KDA87" s="15"/>
      <c r="KDB87" s="16"/>
      <c r="KDC87" s="15"/>
      <c r="KDD87" s="16"/>
      <c r="KDE87" s="15"/>
      <c r="KDF87" s="16"/>
      <c r="KDG87" s="15"/>
      <c r="KDH87" s="16"/>
      <c r="KDI87" s="15"/>
      <c r="KDJ87" s="16"/>
      <c r="KDK87" s="15"/>
      <c r="KDL87" s="16"/>
      <c r="KDM87" s="15"/>
      <c r="KDN87" s="16"/>
      <c r="KDO87" s="15"/>
      <c r="KDP87" s="16"/>
      <c r="KDQ87" s="15"/>
      <c r="KDR87" s="16"/>
      <c r="KDS87" s="15"/>
      <c r="KDT87" s="16"/>
      <c r="KDU87" s="15"/>
      <c r="KDV87" s="16"/>
      <c r="KDW87" s="15"/>
      <c r="KDX87" s="16"/>
      <c r="KDY87" s="15"/>
      <c r="KDZ87" s="16"/>
      <c r="KEA87" s="15"/>
      <c r="KEB87" s="16"/>
      <c r="KEC87" s="15"/>
      <c r="KED87" s="16"/>
      <c r="KEE87" s="15"/>
      <c r="KEF87" s="16"/>
      <c r="KEG87" s="15"/>
      <c r="KEH87" s="16"/>
      <c r="KEI87" s="15"/>
      <c r="KEJ87" s="16"/>
      <c r="KEK87" s="15"/>
      <c r="KEL87" s="16"/>
      <c r="KEM87" s="15"/>
      <c r="KEN87" s="16"/>
      <c r="KEO87" s="15"/>
      <c r="KEP87" s="16"/>
      <c r="KEQ87" s="15"/>
      <c r="KER87" s="16"/>
      <c r="KES87" s="15"/>
      <c r="KET87" s="16"/>
      <c r="KEU87" s="15"/>
      <c r="KEV87" s="16"/>
      <c r="KEW87" s="15"/>
      <c r="KEX87" s="16"/>
      <c r="KEY87" s="15"/>
      <c r="KEZ87" s="16"/>
      <c r="KFA87" s="15"/>
      <c r="KFB87" s="16"/>
      <c r="KFC87" s="15"/>
      <c r="KFD87" s="16"/>
      <c r="KFE87" s="15"/>
      <c r="KFF87" s="16"/>
      <c r="KFG87" s="15"/>
      <c r="KFH87" s="16"/>
      <c r="KFI87" s="15"/>
      <c r="KFJ87" s="16"/>
      <c r="KFK87" s="15"/>
      <c r="KFL87" s="16"/>
      <c r="KFM87" s="15"/>
      <c r="KFN87" s="16"/>
      <c r="KFO87" s="15"/>
      <c r="KFP87" s="16"/>
      <c r="KFQ87" s="15"/>
      <c r="KFR87" s="16"/>
      <c r="KFS87" s="15"/>
      <c r="KFT87" s="16"/>
      <c r="KFU87" s="15"/>
      <c r="KFV87" s="16"/>
      <c r="KFW87" s="15"/>
      <c r="KFX87" s="16"/>
      <c r="KFY87" s="15"/>
      <c r="KFZ87" s="16"/>
      <c r="KGA87" s="15"/>
      <c r="KGB87" s="16"/>
      <c r="KGC87" s="15"/>
      <c r="KGD87" s="16"/>
      <c r="KGE87" s="15"/>
      <c r="KGF87" s="16"/>
      <c r="KGG87" s="15"/>
      <c r="KGH87" s="16"/>
      <c r="KGI87" s="15"/>
      <c r="KGJ87" s="16"/>
      <c r="KGK87" s="15"/>
      <c r="KGL87" s="16"/>
      <c r="KGM87" s="15"/>
      <c r="KGN87" s="16"/>
      <c r="KGO87" s="15"/>
      <c r="KGP87" s="16"/>
      <c r="KGQ87" s="15"/>
      <c r="KGR87" s="16"/>
      <c r="KGS87" s="15"/>
      <c r="KGT87" s="16"/>
      <c r="KGU87" s="15"/>
      <c r="KGV87" s="16"/>
      <c r="KGW87" s="15"/>
      <c r="KGX87" s="16"/>
      <c r="KGY87" s="15"/>
      <c r="KGZ87" s="16"/>
      <c r="KHA87" s="15"/>
      <c r="KHB87" s="16"/>
      <c r="KHC87" s="15"/>
      <c r="KHD87" s="16"/>
      <c r="KHE87" s="15"/>
      <c r="KHF87" s="16"/>
      <c r="KHG87" s="15"/>
      <c r="KHH87" s="16"/>
      <c r="KHI87" s="15"/>
      <c r="KHJ87" s="16"/>
      <c r="KHK87" s="15"/>
      <c r="KHL87" s="16"/>
      <c r="KHM87" s="15"/>
      <c r="KHN87" s="16"/>
      <c r="KHO87" s="15"/>
      <c r="KHP87" s="16"/>
      <c r="KHQ87" s="15"/>
      <c r="KHR87" s="16"/>
      <c r="KHS87" s="15"/>
      <c r="KHT87" s="16"/>
      <c r="KHU87" s="15"/>
      <c r="KHV87" s="16"/>
      <c r="KHW87" s="15"/>
      <c r="KHX87" s="16"/>
      <c r="KHY87" s="15"/>
      <c r="KHZ87" s="16"/>
      <c r="KIA87" s="15"/>
      <c r="KIB87" s="16"/>
      <c r="KIC87" s="15"/>
      <c r="KID87" s="16"/>
      <c r="KIE87" s="15"/>
      <c r="KIF87" s="16"/>
      <c r="KIG87" s="15"/>
      <c r="KIH87" s="16"/>
      <c r="KII87" s="15"/>
      <c r="KIJ87" s="16"/>
      <c r="KIK87" s="15"/>
      <c r="KIL87" s="16"/>
      <c r="KIM87" s="15"/>
      <c r="KIN87" s="16"/>
      <c r="KIO87" s="15"/>
      <c r="KIP87" s="16"/>
      <c r="KIQ87" s="15"/>
      <c r="KIR87" s="16"/>
      <c r="KIS87" s="15"/>
      <c r="KIT87" s="16"/>
      <c r="KIU87" s="15"/>
      <c r="KIV87" s="16"/>
      <c r="KIW87" s="15"/>
      <c r="KIX87" s="16"/>
      <c r="KIY87" s="15"/>
      <c r="KIZ87" s="16"/>
      <c r="KJA87" s="15"/>
      <c r="KJB87" s="16"/>
      <c r="KJC87" s="15"/>
      <c r="KJD87" s="16"/>
      <c r="KJE87" s="15"/>
      <c r="KJF87" s="16"/>
      <c r="KJG87" s="15"/>
      <c r="KJH87" s="16"/>
      <c r="KJI87" s="15"/>
      <c r="KJJ87" s="16"/>
      <c r="KJK87" s="15"/>
      <c r="KJL87" s="16"/>
      <c r="KJM87" s="15"/>
      <c r="KJN87" s="16"/>
      <c r="KJO87" s="15"/>
      <c r="KJP87" s="16"/>
      <c r="KJQ87" s="15"/>
      <c r="KJR87" s="16"/>
      <c r="KJS87" s="15"/>
      <c r="KJT87" s="16"/>
      <c r="KJU87" s="15"/>
      <c r="KJV87" s="16"/>
      <c r="KJW87" s="15"/>
      <c r="KJX87" s="16"/>
      <c r="KJY87" s="15"/>
      <c r="KJZ87" s="16"/>
      <c r="KKA87" s="15"/>
      <c r="KKB87" s="16"/>
      <c r="KKC87" s="15"/>
      <c r="KKD87" s="16"/>
      <c r="KKE87" s="15"/>
      <c r="KKF87" s="16"/>
      <c r="KKG87" s="15"/>
      <c r="KKH87" s="16"/>
      <c r="KKI87" s="15"/>
      <c r="KKJ87" s="16"/>
      <c r="KKK87" s="15"/>
      <c r="KKL87" s="16"/>
      <c r="KKM87" s="15"/>
      <c r="KKN87" s="16"/>
      <c r="KKO87" s="15"/>
      <c r="KKP87" s="16"/>
      <c r="KKQ87" s="15"/>
      <c r="KKR87" s="16"/>
      <c r="KKS87" s="15"/>
      <c r="KKT87" s="16"/>
      <c r="KKU87" s="15"/>
      <c r="KKV87" s="16"/>
      <c r="KKW87" s="15"/>
      <c r="KKX87" s="16"/>
      <c r="KKY87" s="15"/>
      <c r="KKZ87" s="16"/>
      <c r="KLA87" s="15"/>
      <c r="KLB87" s="16"/>
      <c r="KLC87" s="15"/>
      <c r="KLD87" s="16"/>
      <c r="KLE87" s="15"/>
      <c r="KLF87" s="16"/>
      <c r="KLG87" s="15"/>
      <c r="KLH87" s="16"/>
      <c r="KLI87" s="15"/>
      <c r="KLJ87" s="16"/>
      <c r="KLK87" s="15"/>
      <c r="KLL87" s="16"/>
      <c r="KLM87" s="15"/>
      <c r="KLN87" s="16"/>
      <c r="KLO87" s="15"/>
      <c r="KLP87" s="16"/>
      <c r="KLQ87" s="15"/>
      <c r="KLR87" s="16"/>
      <c r="KLS87" s="15"/>
      <c r="KLT87" s="16"/>
      <c r="KLU87" s="15"/>
      <c r="KLV87" s="16"/>
      <c r="KLW87" s="15"/>
      <c r="KLX87" s="16"/>
      <c r="KLY87" s="15"/>
      <c r="KLZ87" s="16"/>
      <c r="KMA87" s="15"/>
      <c r="KMB87" s="16"/>
      <c r="KMC87" s="15"/>
      <c r="KMD87" s="16"/>
      <c r="KME87" s="15"/>
      <c r="KMF87" s="16"/>
      <c r="KMG87" s="15"/>
      <c r="KMH87" s="16"/>
      <c r="KMI87" s="15"/>
      <c r="KMJ87" s="16"/>
      <c r="KMK87" s="15"/>
      <c r="KML87" s="16"/>
      <c r="KMM87" s="15"/>
      <c r="KMN87" s="16"/>
      <c r="KMO87" s="15"/>
      <c r="KMP87" s="16"/>
      <c r="KMQ87" s="15"/>
      <c r="KMR87" s="16"/>
      <c r="KMS87" s="15"/>
      <c r="KMT87" s="16"/>
      <c r="KMU87" s="15"/>
      <c r="KMV87" s="16"/>
      <c r="KMW87" s="15"/>
      <c r="KMX87" s="16"/>
      <c r="KMY87" s="15"/>
      <c r="KMZ87" s="16"/>
      <c r="KNA87" s="15"/>
      <c r="KNB87" s="16"/>
      <c r="KNC87" s="15"/>
      <c r="KND87" s="16"/>
      <c r="KNE87" s="15"/>
      <c r="KNF87" s="16"/>
      <c r="KNG87" s="15"/>
      <c r="KNH87" s="16"/>
      <c r="KNI87" s="15"/>
      <c r="KNJ87" s="16"/>
      <c r="KNK87" s="15"/>
      <c r="KNL87" s="16"/>
      <c r="KNM87" s="15"/>
      <c r="KNN87" s="16"/>
      <c r="KNO87" s="15"/>
      <c r="KNP87" s="16"/>
      <c r="KNQ87" s="15"/>
      <c r="KNR87" s="16"/>
      <c r="KNS87" s="15"/>
      <c r="KNT87" s="16"/>
      <c r="KNU87" s="15"/>
      <c r="KNV87" s="16"/>
      <c r="KNW87" s="15"/>
      <c r="KNX87" s="16"/>
      <c r="KNY87" s="15"/>
      <c r="KNZ87" s="16"/>
      <c r="KOA87" s="15"/>
      <c r="KOB87" s="16"/>
      <c r="KOC87" s="15"/>
      <c r="KOD87" s="16"/>
      <c r="KOE87" s="15"/>
      <c r="KOF87" s="16"/>
      <c r="KOG87" s="15"/>
      <c r="KOH87" s="16"/>
      <c r="KOI87" s="15"/>
      <c r="KOJ87" s="16"/>
      <c r="KOK87" s="15"/>
      <c r="KOL87" s="16"/>
      <c r="KOM87" s="15"/>
      <c r="KON87" s="16"/>
      <c r="KOO87" s="15"/>
      <c r="KOP87" s="16"/>
      <c r="KOQ87" s="15"/>
      <c r="KOR87" s="16"/>
      <c r="KOS87" s="15"/>
      <c r="KOT87" s="16"/>
      <c r="KOU87" s="15"/>
      <c r="KOV87" s="16"/>
      <c r="KOW87" s="15"/>
      <c r="KOX87" s="16"/>
      <c r="KOY87" s="15"/>
      <c r="KOZ87" s="16"/>
      <c r="KPA87" s="15"/>
      <c r="KPB87" s="16"/>
      <c r="KPC87" s="15"/>
      <c r="KPD87" s="16"/>
      <c r="KPE87" s="15"/>
      <c r="KPF87" s="16"/>
      <c r="KPG87" s="15"/>
      <c r="KPH87" s="16"/>
      <c r="KPI87" s="15"/>
      <c r="KPJ87" s="16"/>
      <c r="KPK87" s="15"/>
      <c r="KPL87" s="16"/>
      <c r="KPM87" s="15"/>
      <c r="KPN87" s="16"/>
      <c r="KPO87" s="15"/>
      <c r="KPP87" s="16"/>
      <c r="KPQ87" s="15"/>
      <c r="KPR87" s="16"/>
      <c r="KPS87" s="15"/>
      <c r="KPT87" s="16"/>
      <c r="KPU87" s="15"/>
      <c r="KPV87" s="16"/>
      <c r="KPW87" s="15"/>
      <c r="KPX87" s="16"/>
      <c r="KPY87" s="15"/>
      <c r="KPZ87" s="16"/>
      <c r="KQA87" s="15"/>
      <c r="KQB87" s="16"/>
      <c r="KQC87" s="15"/>
      <c r="KQD87" s="16"/>
      <c r="KQE87" s="15"/>
      <c r="KQF87" s="16"/>
      <c r="KQG87" s="15"/>
      <c r="KQH87" s="16"/>
      <c r="KQI87" s="15"/>
      <c r="KQJ87" s="16"/>
      <c r="KQK87" s="15"/>
      <c r="KQL87" s="16"/>
      <c r="KQM87" s="15"/>
      <c r="KQN87" s="16"/>
      <c r="KQO87" s="15"/>
      <c r="KQP87" s="16"/>
      <c r="KQQ87" s="15"/>
      <c r="KQR87" s="16"/>
      <c r="KQS87" s="15"/>
      <c r="KQT87" s="16"/>
      <c r="KQU87" s="15"/>
      <c r="KQV87" s="16"/>
      <c r="KQW87" s="15"/>
      <c r="KQX87" s="16"/>
      <c r="KQY87" s="15"/>
      <c r="KQZ87" s="16"/>
      <c r="KRA87" s="15"/>
      <c r="KRB87" s="16"/>
      <c r="KRC87" s="15"/>
      <c r="KRD87" s="16"/>
      <c r="KRE87" s="15"/>
      <c r="KRF87" s="16"/>
      <c r="KRG87" s="15"/>
      <c r="KRH87" s="16"/>
      <c r="KRI87" s="15"/>
      <c r="KRJ87" s="16"/>
      <c r="KRK87" s="15"/>
      <c r="KRL87" s="16"/>
      <c r="KRM87" s="15"/>
      <c r="KRN87" s="16"/>
      <c r="KRO87" s="15"/>
      <c r="KRP87" s="16"/>
      <c r="KRQ87" s="15"/>
      <c r="KRR87" s="16"/>
      <c r="KRS87" s="15"/>
      <c r="KRT87" s="16"/>
      <c r="KRU87" s="15"/>
      <c r="KRV87" s="16"/>
      <c r="KRW87" s="15"/>
      <c r="KRX87" s="16"/>
      <c r="KRY87" s="15"/>
      <c r="KRZ87" s="16"/>
      <c r="KSA87" s="15"/>
      <c r="KSB87" s="16"/>
      <c r="KSC87" s="15"/>
      <c r="KSD87" s="16"/>
      <c r="KSE87" s="15"/>
      <c r="KSF87" s="16"/>
      <c r="KSG87" s="15"/>
      <c r="KSH87" s="16"/>
      <c r="KSI87" s="15"/>
      <c r="KSJ87" s="16"/>
      <c r="KSK87" s="15"/>
      <c r="KSL87" s="16"/>
      <c r="KSM87" s="15"/>
      <c r="KSN87" s="16"/>
      <c r="KSO87" s="15"/>
      <c r="KSP87" s="16"/>
      <c r="KSQ87" s="15"/>
      <c r="KSR87" s="16"/>
      <c r="KSS87" s="15"/>
      <c r="KST87" s="16"/>
      <c r="KSU87" s="15"/>
      <c r="KSV87" s="16"/>
      <c r="KSW87" s="15"/>
      <c r="KSX87" s="16"/>
      <c r="KSY87" s="15"/>
      <c r="KSZ87" s="16"/>
      <c r="KTA87" s="15"/>
      <c r="KTB87" s="16"/>
      <c r="KTC87" s="15"/>
      <c r="KTD87" s="16"/>
      <c r="KTE87" s="15"/>
      <c r="KTF87" s="16"/>
      <c r="KTG87" s="15"/>
      <c r="KTH87" s="16"/>
      <c r="KTI87" s="15"/>
      <c r="KTJ87" s="16"/>
      <c r="KTK87" s="15"/>
      <c r="KTL87" s="16"/>
      <c r="KTM87" s="15"/>
      <c r="KTN87" s="16"/>
      <c r="KTO87" s="15"/>
      <c r="KTP87" s="16"/>
      <c r="KTQ87" s="15"/>
      <c r="KTR87" s="16"/>
      <c r="KTS87" s="15"/>
      <c r="KTT87" s="16"/>
      <c r="KTU87" s="15"/>
      <c r="KTV87" s="16"/>
      <c r="KTW87" s="15"/>
      <c r="KTX87" s="16"/>
      <c r="KTY87" s="15"/>
      <c r="KTZ87" s="16"/>
      <c r="KUA87" s="15"/>
      <c r="KUB87" s="16"/>
      <c r="KUC87" s="15"/>
      <c r="KUD87" s="16"/>
      <c r="KUE87" s="15"/>
      <c r="KUF87" s="16"/>
      <c r="KUG87" s="15"/>
      <c r="KUH87" s="16"/>
      <c r="KUI87" s="15"/>
      <c r="KUJ87" s="16"/>
      <c r="KUK87" s="15"/>
      <c r="KUL87" s="16"/>
      <c r="KUM87" s="15"/>
      <c r="KUN87" s="16"/>
      <c r="KUO87" s="15"/>
      <c r="KUP87" s="16"/>
      <c r="KUQ87" s="15"/>
      <c r="KUR87" s="16"/>
      <c r="KUS87" s="15"/>
      <c r="KUT87" s="16"/>
      <c r="KUU87" s="15"/>
      <c r="KUV87" s="16"/>
      <c r="KUW87" s="15"/>
      <c r="KUX87" s="16"/>
      <c r="KUY87" s="15"/>
      <c r="KUZ87" s="16"/>
      <c r="KVA87" s="15"/>
      <c r="KVB87" s="16"/>
      <c r="KVC87" s="15"/>
      <c r="KVD87" s="16"/>
      <c r="KVE87" s="15"/>
      <c r="KVF87" s="16"/>
      <c r="KVG87" s="15"/>
      <c r="KVH87" s="16"/>
      <c r="KVI87" s="15"/>
      <c r="KVJ87" s="16"/>
      <c r="KVK87" s="15"/>
      <c r="KVL87" s="16"/>
      <c r="KVM87" s="15"/>
      <c r="KVN87" s="16"/>
      <c r="KVO87" s="15"/>
      <c r="KVP87" s="16"/>
      <c r="KVQ87" s="15"/>
      <c r="KVR87" s="16"/>
      <c r="KVS87" s="15"/>
      <c r="KVT87" s="16"/>
      <c r="KVU87" s="15"/>
      <c r="KVV87" s="16"/>
      <c r="KVW87" s="15"/>
      <c r="KVX87" s="16"/>
      <c r="KVY87" s="15"/>
      <c r="KVZ87" s="16"/>
      <c r="KWA87" s="15"/>
      <c r="KWB87" s="16"/>
      <c r="KWC87" s="15"/>
      <c r="KWD87" s="16"/>
      <c r="KWE87" s="15"/>
      <c r="KWF87" s="16"/>
      <c r="KWG87" s="15"/>
      <c r="KWH87" s="16"/>
      <c r="KWI87" s="15"/>
      <c r="KWJ87" s="16"/>
      <c r="KWK87" s="15"/>
      <c r="KWL87" s="16"/>
      <c r="KWM87" s="15"/>
      <c r="KWN87" s="16"/>
      <c r="KWO87" s="15"/>
      <c r="KWP87" s="16"/>
      <c r="KWQ87" s="15"/>
      <c r="KWR87" s="16"/>
      <c r="KWS87" s="15"/>
      <c r="KWT87" s="16"/>
      <c r="KWU87" s="15"/>
      <c r="KWV87" s="16"/>
      <c r="KWW87" s="15"/>
      <c r="KWX87" s="16"/>
      <c r="KWY87" s="15"/>
      <c r="KWZ87" s="16"/>
      <c r="KXA87" s="15"/>
      <c r="KXB87" s="16"/>
      <c r="KXC87" s="15"/>
      <c r="KXD87" s="16"/>
      <c r="KXE87" s="15"/>
      <c r="KXF87" s="16"/>
      <c r="KXG87" s="15"/>
      <c r="KXH87" s="16"/>
      <c r="KXI87" s="15"/>
      <c r="KXJ87" s="16"/>
      <c r="KXK87" s="15"/>
      <c r="KXL87" s="16"/>
      <c r="KXM87" s="15"/>
      <c r="KXN87" s="16"/>
      <c r="KXO87" s="15"/>
      <c r="KXP87" s="16"/>
      <c r="KXQ87" s="15"/>
      <c r="KXR87" s="16"/>
      <c r="KXS87" s="15"/>
      <c r="KXT87" s="16"/>
      <c r="KXU87" s="15"/>
      <c r="KXV87" s="16"/>
      <c r="KXW87" s="15"/>
      <c r="KXX87" s="16"/>
      <c r="KXY87" s="15"/>
      <c r="KXZ87" s="16"/>
      <c r="KYA87" s="15"/>
      <c r="KYB87" s="16"/>
      <c r="KYC87" s="15"/>
      <c r="KYD87" s="16"/>
      <c r="KYE87" s="15"/>
      <c r="KYF87" s="16"/>
      <c r="KYG87" s="15"/>
      <c r="KYH87" s="16"/>
      <c r="KYI87" s="15"/>
      <c r="KYJ87" s="16"/>
      <c r="KYK87" s="15"/>
      <c r="KYL87" s="16"/>
      <c r="KYM87" s="15"/>
      <c r="KYN87" s="16"/>
      <c r="KYO87" s="15"/>
      <c r="KYP87" s="16"/>
      <c r="KYQ87" s="15"/>
      <c r="KYR87" s="16"/>
      <c r="KYS87" s="15"/>
      <c r="KYT87" s="16"/>
      <c r="KYU87" s="15"/>
      <c r="KYV87" s="16"/>
      <c r="KYW87" s="15"/>
      <c r="KYX87" s="16"/>
      <c r="KYY87" s="15"/>
      <c r="KYZ87" s="16"/>
      <c r="KZA87" s="15"/>
      <c r="KZB87" s="16"/>
      <c r="KZC87" s="15"/>
      <c r="KZD87" s="16"/>
      <c r="KZE87" s="15"/>
      <c r="KZF87" s="16"/>
      <c r="KZG87" s="15"/>
      <c r="KZH87" s="16"/>
      <c r="KZI87" s="15"/>
      <c r="KZJ87" s="16"/>
      <c r="KZK87" s="15"/>
      <c r="KZL87" s="16"/>
      <c r="KZM87" s="15"/>
      <c r="KZN87" s="16"/>
      <c r="KZO87" s="15"/>
      <c r="KZP87" s="16"/>
      <c r="KZQ87" s="15"/>
      <c r="KZR87" s="16"/>
      <c r="KZS87" s="15"/>
      <c r="KZT87" s="16"/>
      <c r="KZU87" s="15"/>
      <c r="KZV87" s="16"/>
      <c r="KZW87" s="15"/>
      <c r="KZX87" s="16"/>
      <c r="KZY87" s="15"/>
      <c r="KZZ87" s="16"/>
      <c r="LAA87" s="15"/>
      <c r="LAB87" s="16"/>
      <c r="LAC87" s="15"/>
      <c r="LAD87" s="16"/>
      <c r="LAE87" s="15"/>
      <c r="LAF87" s="16"/>
      <c r="LAG87" s="15"/>
      <c r="LAH87" s="16"/>
      <c r="LAI87" s="15"/>
      <c r="LAJ87" s="16"/>
      <c r="LAK87" s="15"/>
      <c r="LAL87" s="16"/>
      <c r="LAM87" s="15"/>
      <c r="LAN87" s="16"/>
      <c r="LAO87" s="15"/>
      <c r="LAP87" s="16"/>
      <c r="LAQ87" s="15"/>
      <c r="LAR87" s="16"/>
      <c r="LAS87" s="15"/>
      <c r="LAT87" s="16"/>
      <c r="LAU87" s="15"/>
      <c r="LAV87" s="16"/>
      <c r="LAW87" s="15"/>
      <c r="LAX87" s="16"/>
      <c r="LAY87" s="15"/>
      <c r="LAZ87" s="16"/>
      <c r="LBA87" s="15"/>
      <c r="LBB87" s="16"/>
      <c r="LBC87" s="15"/>
      <c r="LBD87" s="16"/>
      <c r="LBE87" s="15"/>
      <c r="LBF87" s="16"/>
      <c r="LBG87" s="15"/>
      <c r="LBH87" s="16"/>
      <c r="LBI87" s="15"/>
      <c r="LBJ87" s="16"/>
      <c r="LBK87" s="15"/>
      <c r="LBL87" s="16"/>
      <c r="LBM87" s="15"/>
      <c r="LBN87" s="16"/>
      <c r="LBO87" s="15"/>
      <c r="LBP87" s="16"/>
      <c r="LBQ87" s="15"/>
      <c r="LBR87" s="16"/>
      <c r="LBS87" s="15"/>
      <c r="LBT87" s="16"/>
      <c r="LBU87" s="15"/>
      <c r="LBV87" s="16"/>
      <c r="LBW87" s="15"/>
      <c r="LBX87" s="16"/>
      <c r="LBY87" s="15"/>
      <c r="LBZ87" s="16"/>
      <c r="LCA87" s="15"/>
      <c r="LCB87" s="16"/>
      <c r="LCC87" s="15"/>
      <c r="LCD87" s="16"/>
      <c r="LCE87" s="15"/>
      <c r="LCF87" s="16"/>
      <c r="LCG87" s="15"/>
      <c r="LCH87" s="16"/>
      <c r="LCI87" s="15"/>
      <c r="LCJ87" s="16"/>
      <c r="LCK87" s="15"/>
      <c r="LCL87" s="16"/>
      <c r="LCM87" s="15"/>
      <c r="LCN87" s="16"/>
      <c r="LCO87" s="15"/>
      <c r="LCP87" s="16"/>
      <c r="LCQ87" s="15"/>
      <c r="LCR87" s="16"/>
      <c r="LCS87" s="15"/>
      <c r="LCT87" s="16"/>
      <c r="LCU87" s="15"/>
      <c r="LCV87" s="16"/>
      <c r="LCW87" s="15"/>
      <c r="LCX87" s="16"/>
      <c r="LCY87" s="15"/>
      <c r="LCZ87" s="16"/>
      <c r="LDA87" s="15"/>
      <c r="LDB87" s="16"/>
      <c r="LDC87" s="15"/>
      <c r="LDD87" s="16"/>
      <c r="LDE87" s="15"/>
      <c r="LDF87" s="16"/>
      <c r="LDG87" s="15"/>
      <c r="LDH87" s="16"/>
      <c r="LDI87" s="15"/>
      <c r="LDJ87" s="16"/>
      <c r="LDK87" s="15"/>
      <c r="LDL87" s="16"/>
      <c r="LDM87" s="15"/>
      <c r="LDN87" s="16"/>
      <c r="LDO87" s="15"/>
      <c r="LDP87" s="16"/>
      <c r="LDQ87" s="15"/>
      <c r="LDR87" s="16"/>
      <c r="LDS87" s="15"/>
      <c r="LDT87" s="16"/>
      <c r="LDU87" s="15"/>
      <c r="LDV87" s="16"/>
      <c r="LDW87" s="15"/>
      <c r="LDX87" s="16"/>
      <c r="LDY87" s="15"/>
      <c r="LDZ87" s="16"/>
      <c r="LEA87" s="15"/>
      <c r="LEB87" s="16"/>
      <c r="LEC87" s="15"/>
      <c r="LED87" s="16"/>
      <c r="LEE87" s="15"/>
      <c r="LEF87" s="16"/>
      <c r="LEG87" s="15"/>
      <c r="LEH87" s="16"/>
      <c r="LEI87" s="15"/>
      <c r="LEJ87" s="16"/>
      <c r="LEK87" s="15"/>
      <c r="LEL87" s="16"/>
      <c r="LEM87" s="15"/>
      <c r="LEN87" s="16"/>
      <c r="LEO87" s="15"/>
      <c r="LEP87" s="16"/>
      <c r="LEQ87" s="15"/>
      <c r="LER87" s="16"/>
      <c r="LES87" s="15"/>
      <c r="LET87" s="16"/>
      <c r="LEU87" s="15"/>
      <c r="LEV87" s="16"/>
      <c r="LEW87" s="15"/>
      <c r="LEX87" s="16"/>
      <c r="LEY87" s="15"/>
      <c r="LEZ87" s="16"/>
      <c r="LFA87" s="15"/>
      <c r="LFB87" s="16"/>
      <c r="LFC87" s="15"/>
      <c r="LFD87" s="16"/>
      <c r="LFE87" s="15"/>
      <c r="LFF87" s="16"/>
      <c r="LFG87" s="15"/>
      <c r="LFH87" s="16"/>
      <c r="LFI87" s="15"/>
      <c r="LFJ87" s="16"/>
      <c r="LFK87" s="15"/>
      <c r="LFL87" s="16"/>
      <c r="LFM87" s="15"/>
      <c r="LFN87" s="16"/>
      <c r="LFO87" s="15"/>
      <c r="LFP87" s="16"/>
      <c r="LFQ87" s="15"/>
      <c r="LFR87" s="16"/>
      <c r="LFS87" s="15"/>
      <c r="LFT87" s="16"/>
      <c r="LFU87" s="15"/>
      <c r="LFV87" s="16"/>
      <c r="LFW87" s="15"/>
      <c r="LFX87" s="16"/>
      <c r="LFY87" s="15"/>
      <c r="LFZ87" s="16"/>
      <c r="LGA87" s="15"/>
      <c r="LGB87" s="16"/>
      <c r="LGC87" s="15"/>
      <c r="LGD87" s="16"/>
      <c r="LGE87" s="15"/>
      <c r="LGF87" s="16"/>
      <c r="LGG87" s="15"/>
      <c r="LGH87" s="16"/>
      <c r="LGI87" s="15"/>
      <c r="LGJ87" s="16"/>
      <c r="LGK87" s="15"/>
      <c r="LGL87" s="16"/>
      <c r="LGM87" s="15"/>
      <c r="LGN87" s="16"/>
      <c r="LGO87" s="15"/>
      <c r="LGP87" s="16"/>
      <c r="LGQ87" s="15"/>
      <c r="LGR87" s="16"/>
      <c r="LGS87" s="15"/>
      <c r="LGT87" s="16"/>
      <c r="LGU87" s="15"/>
      <c r="LGV87" s="16"/>
      <c r="LGW87" s="15"/>
      <c r="LGX87" s="16"/>
      <c r="LGY87" s="15"/>
      <c r="LGZ87" s="16"/>
      <c r="LHA87" s="15"/>
      <c r="LHB87" s="16"/>
      <c r="LHC87" s="15"/>
      <c r="LHD87" s="16"/>
      <c r="LHE87" s="15"/>
      <c r="LHF87" s="16"/>
      <c r="LHG87" s="15"/>
      <c r="LHH87" s="16"/>
      <c r="LHI87" s="15"/>
      <c r="LHJ87" s="16"/>
      <c r="LHK87" s="15"/>
      <c r="LHL87" s="16"/>
      <c r="LHM87" s="15"/>
      <c r="LHN87" s="16"/>
      <c r="LHO87" s="15"/>
      <c r="LHP87" s="16"/>
      <c r="LHQ87" s="15"/>
      <c r="LHR87" s="16"/>
      <c r="LHS87" s="15"/>
      <c r="LHT87" s="16"/>
      <c r="LHU87" s="15"/>
      <c r="LHV87" s="16"/>
      <c r="LHW87" s="15"/>
      <c r="LHX87" s="16"/>
      <c r="LHY87" s="15"/>
      <c r="LHZ87" s="16"/>
      <c r="LIA87" s="15"/>
      <c r="LIB87" s="16"/>
      <c r="LIC87" s="15"/>
      <c r="LID87" s="16"/>
      <c r="LIE87" s="15"/>
      <c r="LIF87" s="16"/>
      <c r="LIG87" s="15"/>
      <c r="LIH87" s="16"/>
      <c r="LII87" s="15"/>
      <c r="LIJ87" s="16"/>
      <c r="LIK87" s="15"/>
      <c r="LIL87" s="16"/>
      <c r="LIM87" s="15"/>
      <c r="LIN87" s="16"/>
      <c r="LIO87" s="15"/>
      <c r="LIP87" s="16"/>
      <c r="LIQ87" s="15"/>
      <c r="LIR87" s="16"/>
      <c r="LIS87" s="15"/>
      <c r="LIT87" s="16"/>
      <c r="LIU87" s="15"/>
      <c r="LIV87" s="16"/>
      <c r="LIW87" s="15"/>
      <c r="LIX87" s="16"/>
      <c r="LIY87" s="15"/>
      <c r="LIZ87" s="16"/>
      <c r="LJA87" s="15"/>
      <c r="LJB87" s="16"/>
      <c r="LJC87" s="15"/>
      <c r="LJD87" s="16"/>
      <c r="LJE87" s="15"/>
      <c r="LJF87" s="16"/>
      <c r="LJG87" s="15"/>
      <c r="LJH87" s="16"/>
      <c r="LJI87" s="15"/>
      <c r="LJJ87" s="16"/>
      <c r="LJK87" s="15"/>
      <c r="LJL87" s="16"/>
      <c r="LJM87" s="15"/>
      <c r="LJN87" s="16"/>
      <c r="LJO87" s="15"/>
      <c r="LJP87" s="16"/>
      <c r="LJQ87" s="15"/>
      <c r="LJR87" s="16"/>
      <c r="LJS87" s="15"/>
      <c r="LJT87" s="16"/>
      <c r="LJU87" s="15"/>
      <c r="LJV87" s="16"/>
      <c r="LJW87" s="15"/>
      <c r="LJX87" s="16"/>
      <c r="LJY87" s="15"/>
      <c r="LJZ87" s="16"/>
      <c r="LKA87" s="15"/>
      <c r="LKB87" s="16"/>
      <c r="LKC87" s="15"/>
      <c r="LKD87" s="16"/>
      <c r="LKE87" s="15"/>
      <c r="LKF87" s="16"/>
      <c r="LKG87" s="15"/>
      <c r="LKH87" s="16"/>
      <c r="LKI87" s="15"/>
      <c r="LKJ87" s="16"/>
      <c r="LKK87" s="15"/>
      <c r="LKL87" s="16"/>
      <c r="LKM87" s="15"/>
      <c r="LKN87" s="16"/>
      <c r="LKO87" s="15"/>
      <c r="LKP87" s="16"/>
      <c r="LKQ87" s="15"/>
      <c r="LKR87" s="16"/>
      <c r="LKS87" s="15"/>
      <c r="LKT87" s="16"/>
      <c r="LKU87" s="15"/>
      <c r="LKV87" s="16"/>
      <c r="LKW87" s="15"/>
      <c r="LKX87" s="16"/>
      <c r="LKY87" s="15"/>
      <c r="LKZ87" s="16"/>
      <c r="LLA87" s="15"/>
      <c r="LLB87" s="16"/>
      <c r="LLC87" s="15"/>
      <c r="LLD87" s="16"/>
      <c r="LLE87" s="15"/>
      <c r="LLF87" s="16"/>
      <c r="LLG87" s="15"/>
      <c r="LLH87" s="16"/>
      <c r="LLI87" s="15"/>
      <c r="LLJ87" s="16"/>
      <c r="LLK87" s="15"/>
      <c r="LLL87" s="16"/>
      <c r="LLM87" s="15"/>
      <c r="LLN87" s="16"/>
      <c r="LLO87" s="15"/>
      <c r="LLP87" s="16"/>
      <c r="LLQ87" s="15"/>
      <c r="LLR87" s="16"/>
      <c r="LLS87" s="15"/>
      <c r="LLT87" s="16"/>
      <c r="LLU87" s="15"/>
      <c r="LLV87" s="16"/>
      <c r="LLW87" s="15"/>
      <c r="LLX87" s="16"/>
      <c r="LLY87" s="15"/>
      <c r="LLZ87" s="16"/>
      <c r="LMA87" s="15"/>
      <c r="LMB87" s="16"/>
      <c r="LMC87" s="15"/>
      <c r="LMD87" s="16"/>
      <c r="LME87" s="15"/>
      <c r="LMF87" s="16"/>
      <c r="LMG87" s="15"/>
      <c r="LMH87" s="16"/>
      <c r="LMI87" s="15"/>
      <c r="LMJ87" s="16"/>
      <c r="LMK87" s="15"/>
      <c r="LML87" s="16"/>
      <c r="LMM87" s="15"/>
      <c r="LMN87" s="16"/>
      <c r="LMO87" s="15"/>
      <c r="LMP87" s="16"/>
      <c r="LMQ87" s="15"/>
      <c r="LMR87" s="16"/>
      <c r="LMS87" s="15"/>
      <c r="LMT87" s="16"/>
      <c r="LMU87" s="15"/>
      <c r="LMV87" s="16"/>
      <c r="LMW87" s="15"/>
      <c r="LMX87" s="16"/>
      <c r="LMY87" s="15"/>
      <c r="LMZ87" s="16"/>
      <c r="LNA87" s="15"/>
      <c r="LNB87" s="16"/>
      <c r="LNC87" s="15"/>
      <c r="LND87" s="16"/>
      <c r="LNE87" s="15"/>
      <c r="LNF87" s="16"/>
      <c r="LNG87" s="15"/>
      <c r="LNH87" s="16"/>
      <c r="LNI87" s="15"/>
      <c r="LNJ87" s="16"/>
      <c r="LNK87" s="15"/>
      <c r="LNL87" s="16"/>
      <c r="LNM87" s="15"/>
      <c r="LNN87" s="16"/>
      <c r="LNO87" s="15"/>
      <c r="LNP87" s="16"/>
      <c r="LNQ87" s="15"/>
      <c r="LNR87" s="16"/>
      <c r="LNS87" s="15"/>
      <c r="LNT87" s="16"/>
      <c r="LNU87" s="15"/>
      <c r="LNV87" s="16"/>
      <c r="LNW87" s="15"/>
      <c r="LNX87" s="16"/>
      <c r="LNY87" s="15"/>
      <c r="LNZ87" s="16"/>
      <c r="LOA87" s="15"/>
      <c r="LOB87" s="16"/>
      <c r="LOC87" s="15"/>
      <c r="LOD87" s="16"/>
      <c r="LOE87" s="15"/>
      <c r="LOF87" s="16"/>
      <c r="LOG87" s="15"/>
      <c r="LOH87" s="16"/>
      <c r="LOI87" s="15"/>
      <c r="LOJ87" s="16"/>
      <c r="LOK87" s="15"/>
      <c r="LOL87" s="16"/>
      <c r="LOM87" s="15"/>
      <c r="LON87" s="16"/>
      <c r="LOO87" s="15"/>
      <c r="LOP87" s="16"/>
      <c r="LOQ87" s="15"/>
      <c r="LOR87" s="16"/>
      <c r="LOS87" s="15"/>
      <c r="LOT87" s="16"/>
      <c r="LOU87" s="15"/>
      <c r="LOV87" s="16"/>
      <c r="LOW87" s="15"/>
      <c r="LOX87" s="16"/>
      <c r="LOY87" s="15"/>
      <c r="LOZ87" s="16"/>
      <c r="LPA87" s="15"/>
      <c r="LPB87" s="16"/>
      <c r="LPC87" s="15"/>
      <c r="LPD87" s="16"/>
      <c r="LPE87" s="15"/>
      <c r="LPF87" s="16"/>
      <c r="LPG87" s="15"/>
      <c r="LPH87" s="16"/>
      <c r="LPI87" s="15"/>
      <c r="LPJ87" s="16"/>
      <c r="LPK87" s="15"/>
      <c r="LPL87" s="16"/>
      <c r="LPM87" s="15"/>
      <c r="LPN87" s="16"/>
      <c r="LPO87" s="15"/>
      <c r="LPP87" s="16"/>
      <c r="LPQ87" s="15"/>
      <c r="LPR87" s="16"/>
      <c r="LPS87" s="15"/>
      <c r="LPT87" s="16"/>
      <c r="LPU87" s="15"/>
      <c r="LPV87" s="16"/>
      <c r="LPW87" s="15"/>
      <c r="LPX87" s="16"/>
      <c r="LPY87" s="15"/>
      <c r="LPZ87" s="16"/>
      <c r="LQA87" s="15"/>
      <c r="LQB87" s="16"/>
      <c r="LQC87" s="15"/>
      <c r="LQD87" s="16"/>
      <c r="LQE87" s="15"/>
      <c r="LQF87" s="16"/>
      <c r="LQG87" s="15"/>
      <c r="LQH87" s="16"/>
      <c r="LQI87" s="15"/>
      <c r="LQJ87" s="16"/>
      <c r="LQK87" s="15"/>
      <c r="LQL87" s="16"/>
      <c r="LQM87" s="15"/>
      <c r="LQN87" s="16"/>
      <c r="LQO87" s="15"/>
      <c r="LQP87" s="16"/>
      <c r="LQQ87" s="15"/>
      <c r="LQR87" s="16"/>
      <c r="LQS87" s="15"/>
      <c r="LQT87" s="16"/>
      <c r="LQU87" s="15"/>
      <c r="LQV87" s="16"/>
      <c r="LQW87" s="15"/>
      <c r="LQX87" s="16"/>
      <c r="LQY87" s="15"/>
      <c r="LQZ87" s="16"/>
      <c r="LRA87" s="15"/>
      <c r="LRB87" s="16"/>
      <c r="LRC87" s="15"/>
      <c r="LRD87" s="16"/>
      <c r="LRE87" s="15"/>
      <c r="LRF87" s="16"/>
      <c r="LRG87" s="15"/>
      <c r="LRH87" s="16"/>
      <c r="LRI87" s="15"/>
      <c r="LRJ87" s="16"/>
      <c r="LRK87" s="15"/>
      <c r="LRL87" s="16"/>
      <c r="LRM87" s="15"/>
      <c r="LRN87" s="16"/>
      <c r="LRO87" s="15"/>
      <c r="LRP87" s="16"/>
      <c r="LRQ87" s="15"/>
      <c r="LRR87" s="16"/>
      <c r="LRS87" s="15"/>
      <c r="LRT87" s="16"/>
      <c r="LRU87" s="15"/>
      <c r="LRV87" s="16"/>
      <c r="LRW87" s="15"/>
      <c r="LRX87" s="16"/>
      <c r="LRY87" s="15"/>
      <c r="LRZ87" s="16"/>
      <c r="LSA87" s="15"/>
      <c r="LSB87" s="16"/>
      <c r="LSC87" s="15"/>
      <c r="LSD87" s="16"/>
      <c r="LSE87" s="15"/>
      <c r="LSF87" s="16"/>
      <c r="LSG87" s="15"/>
      <c r="LSH87" s="16"/>
      <c r="LSI87" s="15"/>
      <c r="LSJ87" s="16"/>
      <c r="LSK87" s="15"/>
      <c r="LSL87" s="16"/>
      <c r="LSM87" s="15"/>
      <c r="LSN87" s="16"/>
      <c r="LSO87" s="15"/>
      <c r="LSP87" s="16"/>
      <c r="LSQ87" s="15"/>
      <c r="LSR87" s="16"/>
      <c r="LSS87" s="15"/>
      <c r="LST87" s="16"/>
      <c r="LSU87" s="15"/>
      <c r="LSV87" s="16"/>
      <c r="LSW87" s="15"/>
      <c r="LSX87" s="16"/>
      <c r="LSY87" s="15"/>
      <c r="LSZ87" s="16"/>
      <c r="LTA87" s="15"/>
      <c r="LTB87" s="16"/>
      <c r="LTC87" s="15"/>
      <c r="LTD87" s="16"/>
      <c r="LTE87" s="15"/>
      <c r="LTF87" s="16"/>
      <c r="LTG87" s="15"/>
      <c r="LTH87" s="16"/>
      <c r="LTI87" s="15"/>
      <c r="LTJ87" s="16"/>
      <c r="LTK87" s="15"/>
      <c r="LTL87" s="16"/>
      <c r="LTM87" s="15"/>
      <c r="LTN87" s="16"/>
      <c r="LTO87" s="15"/>
      <c r="LTP87" s="16"/>
      <c r="LTQ87" s="15"/>
      <c r="LTR87" s="16"/>
      <c r="LTS87" s="15"/>
      <c r="LTT87" s="16"/>
      <c r="LTU87" s="15"/>
      <c r="LTV87" s="16"/>
      <c r="LTW87" s="15"/>
      <c r="LTX87" s="16"/>
      <c r="LTY87" s="15"/>
      <c r="LTZ87" s="16"/>
      <c r="LUA87" s="15"/>
      <c r="LUB87" s="16"/>
      <c r="LUC87" s="15"/>
      <c r="LUD87" s="16"/>
      <c r="LUE87" s="15"/>
      <c r="LUF87" s="16"/>
      <c r="LUG87" s="15"/>
      <c r="LUH87" s="16"/>
      <c r="LUI87" s="15"/>
      <c r="LUJ87" s="16"/>
      <c r="LUK87" s="15"/>
      <c r="LUL87" s="16"/>
      <c r="LUM87" s="15"/>
      <c r="LUN87" s="16"/>
      <c r="LUO87" s="15"/>
      <c r="LUP87" s="16"/>
      <c r="LUQ87" s="15"/>
      <c r="LUR87" s="16"/>
      <c r="LUS87" s="15"/>
      <c r="LUT87" s="16"/>
      <c r="LUU87" s="15"/>
      <c r="LUV87" s="16"/>
      <c r="LUW87" s="15"/>
      <c r="LUX87" s="16"/>
      <c r="LUY87" s="15"/>
      <c r="LUZ87" s="16"/>
      <c r="LVA87" s="15"/>
      <c r="LVB87" s="16"/>
      <c r="LVC87" s="15"/>
      <c r="LVD87" s="16"/>
      <c r="LVE87" s="15"/>
      <c r="LVF87" s="16"/>
      <c r="LVG87" s="15"/>
      <c r="LVH87" s="16"/>
      <c r="LVI87" s="15"/>
      <c r="LVJ87" s="16"/>
      <c r="LVK87" s="15"/>
      <c r="LVL87" s="16"/>
      <c r="LVM87" s="15"/>
      <c r="LVN87" s="16"/>
      <c r="LVO87" s="15"/>
      <c r="LVP87" s="16"/>
      <c r="LVQ87" s="15"/>
      <c r="LVR87" s="16"/>
      <c r="LVS87" s="15"/>
      <c r="LVT87" s="16"/>
      <c r="LVU87" s="15"/>
      <c r="LVV87" s="16"/>
      <c r="LVW87" s="15"/>
      <c r="LVX87" s="16"/>
      <c r="LVY87" s="15"/>
      <c r="LVZ87" s="16"/>
      <c r="LWA87" s="15"/>
      <c r="LWB87" s="16"/>
      <c r="LWC87" s="15"/>
      <c r="LWD87" s="16"/>
      <c r="LWE87" s="15"/>
      <c r="LWF87" s="16"/>
      <c r="LWG87" s="15"/>
      <c r="LWH87" s="16"/>
      <c r="LWI87" s="15"/>
      <c r="LWJ87" s="16"/>
      <c r="LWK87" s="15"/>
      <c r="LWL87" s="16"/>
      <c r="LWM87" s="15"/>
      <c r="LWN87" s="16"/>
      <c r="LWO87" s="15"/>
      <c r="LWP87" s="16"/>
      <c r="LWQ87" s="15"/>
      <c r="LWR87" s="16"/>
      <c r="LWS87" s="15"/>
      <c r="LWT87" s="16"/>
      <c r="LWU87" s="15"/>
      <c r="LWV87" s="16"/>
      <c r="LWW87" s="15"/>
      <c r="LWX87" s="16"/>
      <c r="LWY87" s="15"/>
      <c r="LWZ87" s="16"/>
      <c r="LXA87" s="15"/>
      <c r="LXB87" s="16"/>
      <c r="LXC87" s="15"/>
      <c r="LXD87" s="16"/>
      <c r="LXE87" s="15"/>
      <c r="LXF87" s="16"/>
      <c r="LXG87" s="15"/>
      <c r="LXH87" s="16"/>
      <c r="LXI87" s="15"/>
      <c r="LXJ87" s="16"/>
      <c r="LXK87" s="15"/>
      <c r="LXL87" s="16"/>
      <c r="LXM87" s="15"/>
      <c r="LXN87" s="16"/>
      <c r="LXO87" s="15"/>
      <c r="LXP87" s="16"/>
      <c r="LXQ87" s="15"/>
      <c r="LXR87" s="16"/>
      <c r="LXS87" s="15"/>
      <c r="LXT87" s="16"/>
      <c r="LXU87" s="15"/>
      <c r="LXV87" s="16"/>
      <c r="LXW87" s="15"/>
      <c r="LXX87" s="16"/>
      <c r="LXY87" s="15"/>
      <c r="LXZ87" s="16"/>
      <c r="LYA87" s="15"/>
      <c r="LYB87" s="16"/>
      <c r="LYC87" s="15"/>
      <c r="LYD87" s="16"/>
      <c r="LYE87" s="15"/>
      <c r="LYF87" s="16"/>
      <c r="LYG87" s="15"/>
      <c r="LYH87" s="16"/>
      <c r="LYI87" s="15"/>
      <c r="LYJ87" s="16"/>
      <c r="LYK87" s="15"/>
      <c r="LYL87" s="16"/>
      <c r="LYM87" s="15"/>
      <c r="LYN87" s="16"/>
      <c r="LYO87" s="15"/>
      <c r="LYP87" s="16"/>
      <c r="LYQ87" s="15"/>
      <c r="LYR87" s="16"/>
      <c r="LYS87" s="15"/>
      <c r="LYT87" s="16"/>
      <c r="LYU87" s="15"/>
      <c r="LYV87" s="16"/>
      <c r="LYW87" s="15"/>
      <c r="LYX87" s="16"/>
      <c r="LYY87" s="15"/>
      <c r="LYZ87" s="16"/>
      <c r="LZA87" s="15"/>
      <c r="LZB87" s="16"/>
      <c r="LZC87" s="15"/>
      <c r="LZD87" s="16"/>
      <c r="LZE87" s="15"/>
      <c r="LZF87" s="16"/>
      <c r="LZG87" s="15"/>
      <c r="LZH87" s="16"/>
      <c r="LZI87" s="15"/>
      <c r="LZJ87" s="16"/>
      <c r="LZK87" s="15"/>
      <c r="LZL87" s="16"/>
      <c r="LZM87" s="15"/>
      <c r="LZN87" s="16"/>
      <c r="LZO87" s="15"/>
      <c r="LZP87" s="16"/>
      <c r="LZQ87" s="15"/>
      <c r="LZR87" s="16"/>
      <c r="LZS87" s="15"/>
      <c r="LZT87" s="16"/>
      <c r="LZU87" s="15"/>
      <c r="LZV87" s="16"/>
      <c r="LZW87" s="15"/>
      <c r="LZX87" s="16"/>
      <c r="LZY87" s="15"/>
      <c r="LZZ87" s="16"/>
      <c r="MAA87" s="15"/>
      <c r="MAB87" s="16"/>
      <c r="MAC87" s="15"/>
      <c r="MAD87" s="16"/>
      <c r="MAE87" s="15"/>
      <c r="MAF87" s="16"/>
      <c r="MAG87" s="15"/>
      <c r="MAH87" s="16"/>
      <c r="MAI87" s="15"/>
      <c r="MAJ87" s="16"/>
      <c r="MAK87" s="15"/>
      <c r="MAL87" s="16"/>
      <c r="MAM87" s="15"/>
      <c r="MAN87" s="16"/>
      <c r="MAO87" s="15"/>
      <c r="MAP87" s="16"/>
      <c r="MAQ87" s="15"/>
      <c r="MAR87" s="16"/>
      <c r="MAS87" s="15"/>
      <c r="MAT87" s="16"/>
      <c r="MAU87" s="15"/>
      <c r="MAV87" s="16"/>
      <c r="MAW87" s="15"/>
      <c r="MAX87" s="16"/>
      <c r="MAY87" s="15"/>
      <c r="MAZ87" s="16"/>
      <c r="MBA87" s="15"/>
      <c r="MBB87" s="16"/>
      <c r="MBC87" s="15"/>
      <c r="MBD87" s="16"/>
      <c r="MBE87" s="15"/>
      <c r="MBF87" s="16"/>
      <c r="MBG87" s="15"/>
      <c r="MBH87" s="16"/>
      <c r="MBI87" s="15"/>
      <c r="MBJ87" s="16"/>
      <c r="MBK87" s="15"/>
      <c r="MBL87" s="16"/>
      <c r="MBM87" s="15"/>
      <c r="MBN87" s="16"/>
      <c r="MBO87" s="15"/>
      <c r="MBP87" s="16"/>
      <c r="MBQ87" s="15"/>
      <c r="MBR87" s="16"/>
      <c r="MBS87" s="15"/>
      <c r="MBT87" s="16"/>
      <c r="MBU87" s="15"/>
      <c r="MBV87" s="16"/>
      <c r="MBW87" s="15"/>
      <c r="MBX87" s="16"/>
      <c r="MBY87" s="15"/>
      <c r="MBZ87" s="16"/>
      <c r="MCA87" s="15"/>
      <c r="MCB87" s="16"/>
      <c r="MCC87" s="15"/>
      <c r="MCD87" s="16"/>
      <c r="MCE87" s="15"/>
      <c r="MCF87" s="16"/>
      <c r="MCG87" s="15"/>
      <c r="MCH87" s="16"/>
      <c r="MCI87" s="15"/>
      <c r="MCJ87" s="16"/>
      <c r="MCK87" s="15"/>
      <c r="MCL87" s="16"/>
      <c r="MCM87" s="15"/>
      <c r="MCN87" s="16"/>
      <c r="MCO87" s="15"/>
      <c r="MCP87" s="16"/>
      <c r="MCQ87" s="15"/>
      <c r="MCR87" s="16"/>
      <c r="MCS87" s="15"/>
      <c r="MCT87" s="16"/>
      <c r="MCU87" s="15"/>
      <c r="MCV87" s="16"/>
      <c r="MCW87" s="15"/>
      <c r="MCX87" s="16"/>
      <c r="MCY87" s="15"/>
      <c r="MCZ87" s="16"/>
      <c r="MDA87" s="15"/>
      <c r="MDB87" s="16"/>
      <c r="MDC87" s="15"/>
      <c r="MDD87" s="16"/>
      <c r="MDE87" s="15"/>
      <c r="MDF87" s="16"/>
      <c r="MDG87" s="15"/>
      <c r="MDH87" s="16"/>
      <c r="MDI87" s="15"/>
      <c r="MDJ87" s="16"/>
      <c r="MDK87" s="15"/>
      <c r="MDL87" s="16"/>
      <c r="MDM87" s="15"/>
      <c r="MDN87" s="16"/>
      <c r="MDO87" s="15"/>
      <c r="MDP87" s="16"/>
      <c r="MDQ87" s="15"/>
      <c r="MDR87" s="16"/>
      <c r="MDS87" s="15"/>
      <c r="MDT87" s="16"/>
      <c r="MDU87" s="15"/>
      <c r="MDV87" s="16"/>
      <c r="MDW87" s="15"/>
      <c r="MDX87" s="16"/>
      <c r="MDY87" s="15"/>
      <c r="MDZ87" s="16"/>
      <c r="MEA87" s="15"/>
      <c r="MEB87" s="16"/>
      <c r="MEC87" s="15"/>
      <c r="MED87" s="16"/>
      <c r="MEE87" s="15"/>
      <c r="MEF87" s="16"/>
      <c r="MEG87" s="15"/>
      <c r="MEH87" s="16"/>
      <c r="MEI87" s="15"/>
      <c r="MEJ87" s="16"/>
      <c r="MEK87" s="15"/>
      <c r="MEL87" s="16"/>
      <c r="MEM87" s="15"/>
      <c r="MEN87" s="16"/>
      <c r="MEO87" s="15"/>
      <c r="MEP87" s="16"/>
      <c r="MEQ87" s="15"/>
      <c r="MER87" s="16"/>
      <c r="MES87" s="15"/>
      <c r="MET87" s="16"/>
      <c r="MEU87" s="15"/>
      <c r="MEV87" s="16"/>
      <c r="MEW87" s="15"/>
      <c r="MEX87" s="16"/>
      <c r="MEY87" s="15"/>
      <c r="MEZ87" s="16"/>
      <c r="MFA87" s="15"/>
      <c r="MFB87" s="16"/>
      <c r="MFC87" s="15"/>
      <c r="MFD87" s="16"/>
      <c r="MFE87" s="15"/>
      <c r="MFF87" s="16"/>
      <c r="MFG87" s="15"/>
      <c r="MFH87" s="16"/>
      <c r="MFI87" s="15"/>
      <c r="MFJ87" s="16"/>
      <c r="MFK87" s="15"/>
      <c r="MFL87" s="16"/>
      <c r="MFM87" s="15"/>
      <c r="MFN87" s="16"/>
      <c r="MFO87" s="15"/>
      <c r="MFP87" s="16"/>
      <c r="MFQ87" s="15"/>
      <c r="MFR87" s="16"/>
      <c r="MFS87" s="15"/>
      <c r="MFT87" s="16"/>
      <c r="MFU87" s="15"/>
      <c r="MFV87" s="16"/>
      <c r="MFW87" s="15"/>
      <c r="MFX87" s="16"/>
      <c r="MFY87" s="15"/>
      <c r="MFZ87" s="16"/>
      <c r="MGA87" s="15"/>
      <c r="MGB87" s="16"/>
      <c r="MGC87" s="15"/>
      <c r="MGD87" s="16"/>
      <c r="MGE87" s="15"/>
      <c r="MGF87" s="16"/>
      <c r="MGG87" s="15"/>
      <c r="MGH87" s="16"/>
      <c r="MGI87" s="15"/>
      <c r="MGJ87" s="16"/>
      <c r="MGK87" s="15"/>
      <c r="MGL87" s="16"/>
      <c r="MGM87" s="15"/>
      <c r="MGN87" s="16"/>
      <c r="MGO87" s="15"/>
      <c r="MGP87" s="16"/>
      <c r="MGQ87" s="15"/>
      <c r="MGR87" s="16"/>
      <c r="MGS87" s="15"/>
      <c r="MGT87" s="16"/>
      <c r="MGU87" s="15"/>
      <c r="MGV87" s="16"/>
      <c r="MGW87" s="15"/>
      <c r="MGX87" s="16"/>
      <c r="MGY87" s="15"/>
      <c r="MGZ87" s="16"/>
      <c r="MHA87" s="15"/>
      <c r="MHB87" s="16"/>
      <c r="MHC87" s="15"/>
      <c r="MHD87" s="16"/>
      <c r="MHE87" s="15"/>
      <c r="MHF87" s="16"/>
      <c r="MHG87" s="15"/>
      <c r="MHH87" s="16"/>
      <c r="MHI87" s="15"/>
      <c r="MHJ87" s="16"/>
      <c r="MHK87" s="15"/>
      <c r="MHL87" s="16"/>
      <c r="MHM87" s="15"/>
      <c r="MHN87" s="16"/>
      <c r="MHO87" s="15"/>
      <c r="MHP87" s="16"/>
      <c r="MHQ87" s="15"/>
      <c r="MHR87" s="16"/>
      <c r="MHS87" s="15"/>
      <c r="MHT87" s="16"/>
      <c r="MHU87" s="15"/>
      <c r="MHV87" s="16"/>
      <c r="MHW87" s="15"/>
      <c r="MHX87" s="16"/>
      <c r="MHY87" s="15"/>
      <c r="MHZ87" s="16"/>
      <c r="MIA87" s="15"/>
      <c r="MIB87" s="16"/>
      <c r="MIC87" s="15"/>
      <c r="MID87" s="16"/>
      <c r="MIE87" s="15"/>
      <c r="MIF87" s="16"/>
      <c r="MIG87" s="15"/>
      <c r="MIH87" s="16"/>
      <c r="MII87" s="15"/>
      <c r="MIJ87" s="16"/>
      <c r="MIK87" s="15"/>
      <c r="MIL87" s="16"/>
      <c r="MIM87" s="15"/>
      <c r="MIN87" s="16"/>
      <c r="MIO87" s="15"/>
      <c r="MIP87" s="16"/>
      <c r="MIQ87" s="15"/>
      <c r="MIR87" s="16"/>
      <c r="MIS87" s="15"/>
      <c r="MIT87" s="16"/>
      <c r="MIU87" s="15"/>
      <c r="MIV87" s="16"/>
      <c r="MIW87" s="15"/>
      <c r="MIX87" s="16"/>
      <c r="MIY87" s="15"/>
      <c r="MIZ87" s="16"/>
      <c r="MJA87" s="15"/>
      <c r="MJB87" s="16"/>
      <c r="MJC87" s="15"/>
      <c r="MJD87" s="16"/>
      <c r="MJE87" s="15"/>
      <c r="MJF87" s="16"/>
      <c r="MJG87" s="15"/>
      <c r="MJH87" s="16"/>
      <c r="MJI87" s="15"/>
      <c r="MJJ87" s="16"/>
      <c r="MJK87" s="15"/>
      <c r="MJL87" s="16"/>
      <c r="MJM87" s="15"/>
      <c r="MJN87" s="16"/>
      <c r="MJO87" s="15"/>
      <c r="MJP87" s="16"/>
      <c r="MJQ87" s="15"/>
      <c r="MJR87" s="16"/>
      <c r="MJS87" s="15"/>
      <c r="MJT87" s="16"/>
      <c r="MJU87" s="15"/>
      <c r="MJV87" s="16"/>
      <c r="MJW87" s="15"/>
      <c r="MJX87" s="16"/>
      <c r="MJY87" s="15"/>
      <c r="MJZ87" s="16"/>
      <c r="MKA87" s="15"/>
      <c r="MKB87" s="16"/>
      <c r="MKC87" s="15"/>
      <c r="MKD87" s="16"/>
      <c r="MKE87" s="15"/>
      <c r="MKF87" s="16"/>
      <c r="MKG87" s="15"/>
      <c r="MKH87" s="16"/>
      <c r="MKI87" s="15"/>
      <c r="MKJ87" s="16"/>
      <c r="MKK87" s="15"/>
      <c r="MKL87" s="16"/>
      <c r="MKM87" s="15"/>
      <c r="MKN87" s="16"/>
      <c r="MKO87" s="15"/>
      <c r="MKP87" s="16"/>
      <c r="MKQ87" s="15"/>
      <c r="MKR87" s="16"/>
      <c r="MKS87" s="15"/>
      <c r="MKT87" s="16"/>
      <c r="MKU87" s="15"/>
      <c r="MKV87" s="16"/>
      <c r="MKW87" s="15"/>
      <c r="MKX87" s="16"/>
      <c r="MKY87" s="15"/>
      <c r="MKZ87" s="16"/>
      <c r="MLA87" s="15"/>
      <c r="MLB87" s="16"/>
      <c r="MLC87" s="15"/>
      <c r="MLD87" s="16"/>
      <c r="MLE87" s="15"/>
      <c r="MLF87" s="16"/>
      <c r="MLG87" s="15"/>
      <c r="MLH87" s="16"/>
      <c r="MLI87" s="15"/>
      <c r="MLJ87" s="16"/>
      <c r="MLK87" s="15"/>
      <c r="MLL87" s="16"/>
      <c r="MLM87" s="15"/>
      <c r="MLN87" s="16"/>
      <c r="MLO87" s="15"/>
      <c r="MLP87" s="16"/>
      <c r="MLQ87" s="15"/>
      <c r="MLR87" s="16"/>
      <c r="MLS87" s="15"/>
      <c r="MLT87" s="16"/>
      <c r="MLU87" s="15"/>
      <c r="MLV87" s="16"/>
      <c r="MLW87" s="15"/>
      <c r="MLX87" s="16"/>
      <c r="MLY87" s="15"/>
      <c r="MLZ87" s="16"/>
      <c r="MMA87" s="15"/>
      <c r="MMB87" s="16"/>
      <c r="MMC87" s="15"/>
      <c r="MMD87" s="16"/>
      <c r="MME87" s="15"/>
      <c r="MMF87" s="16"/>
      <c r="MMG87" s="15"/>
      <c r="MMH87" s="16"/>
      <c r="MMI87" s="15"/>
      <c r="MMJ87" s="16"/>
      <c r="MMK87" s="15"/>
      <c r="MML87" s="16"/>
      <c r="MMM87" s="15"/>
      <c r="MMN87" s="16"/>
      <c r="MMO87" s="15"/>
      <c r="MMP87" s="16"/>
      <c r="MMQ87" s="15"/>
      <c r="MMR87" s="16"/>
      <c r="MMS87" s="15"/>
      <c r="MMT87" s="16"/>
      <c r="MMU87" s="15"/>
      <c r="MMV87" s="16"/>
      <c r="MMW87" s="15"/>
      <c r="MMX87" s="16"/>
      <c r="MMY87" s="15"/>
      <c r="MMZ87" s="16"/>
      <c r="MNA87" s="15"/>
      <c r="MNB87" s="16"/>
      <c r="MNC87" s="15"/>
      <c r="MND87" s="16"/>
      <c r="MNE87" s="15"/>
      <c r="MNF87" s="16"/>
      <c r="MNG87" s="15"/>
      <c r="MNH87" s="16"/>
      <c r="MNI87" s="15"/>
      <c r="MNJ87" s="16"/>
      <c r="MNK87" s="15"/>
      <c r="MNL87" s="16"/>
      <c r="MNM87" s="15"/>
      <c r="MNN87" s="16"/>
      <c r="MNO87" s="15"/>
      <c r="MNP87" s="16"/>
      <c r="MNQ87" s="15"/>
      <c r="MNR87" s="16"/>
      <c r="MNS87" s="15"/>
      <c r="MNT87" s="16"/>
      <c r="MNU87" s="15"/>
      <c r="MNV87" s="16"/>
      <c r="MNW87" s="15"/>
      <c r="MNX87" s="16"/>
      <c r="MNY87" s="15"/>
      <c r="MNZ87" s="16"/>
      <c r="MOA87" s="15"/>
      <c r="MOB87" s="16"/>
      <c r="MOC87" s="15"/>
      <c r="MOD87" s="16"/>
      <c r="MOE87" s="15"/>
      <c r="MOF87" s="16"/>
      <c r="MOG87" s="15"/>
      <c r="MOH87" s="16"/>
      <c r="MOI87" s="15"/>
      <c r="MOJ87" s="16"/>
      <c r="MOK87" s="15"/>
      <c r="MOL87" s="16"/>
      <c r="MOM87" s="15"/>
      <c r="MON87" s="16"/>
      <c r="MOO87" s="15"/>
      <c r="MOP87" s="16"/>
      <c r="MOQ87" s="15"/>
      <c r="MOR87" s="16"/>
      <c r="MOS87" s="15"/>
      <c r="MOT87" s="16"/>
      <c r="MOU87" s="15"/>
      <c r="MOV87" s="16"/>
      <c r="MOW87" s="15"/>
      <c r="MOX87" s="16"/>
      <c r="MOY87" s="15"/>
      <c r="MOZ87" s="16"/>
      <c r="MPA87" s="15"/>
      <c r="MPB87" s="16"/>
      <c r="MPC87" s="15"/>
      <c r="MPD87" s="16"/>
      <c r="MPE87" s="15"/>
      <c r="MPF87" s="16"/>
      <c r="MPG87" s="15"/>
      <c r="MPH87" s="16"/>
      <c r="MPI87" s="15"/>
      <c r="MPJ87" s="16"/>
      <c r="MPK87" s="15"/>
      <c r="MPL87" s="16"/>
      <c r="MPM87" s="15"/>
      <c r="MPN87" s="16"/>
      <c r="MPO87" s="15"/>
      <c r="MPP87" s="16"/>
      <c r="MPQ87" s="15"/>
      <c r="MPR87" s="16"/>
      <c r="MPS87" s="15"/>
      <c r="MPT87" s="16"/>
      <c r="MPU87" s="15"/>
      <c r="MPV87" s="16"/>
      <c r="MPW87" s="15"/>
      <c r="MPX87" s="16"/>
      <c r="MPY87" s="15"/>
      <c r="MPZ87" s="16"/>
      <c r="MQA87" s="15"/>
      <c r="MQB87" s="16"/>
      <c r="MQC87" s="15"/>
      <c r="MQD87" s="16"/>
      <c r="MQE87" s="15"/>
      <c r="MQF87" s="16"/>
      <c r="MQG87" s="15"/>
      <c r="MQH87" s="16"/>
      <c r="MQI87" s="15"/>
      <c r="MQJ87" s="16"/>
      <c r="MQK87" s="15"/>
      <c r="MQL87" s="16"/>
      <c r="MQM87" s="15"/>
      <c r="MQN87" s="16"/>
      <c r="MQO87" s="15"/>
      <c r="MQP87" s="16"/>
      <c r="MQQ87" s="15"/>
      <c r="MQR87" s="16"/>
      <c r="MQS87" s="15"/>
      <c r="MQT87" s="16"/>
      <c r="MQU87" s="15"/>
      <c r="MQV87" s="16"/>
      <c r="MQW87" s="15"/>
      <c r="MQX87" s="16"/>
      <c r="MQY87" s="15"/>
      <c r="MQZ87" s="16"/>
      <c r="MRA87" s="15"/>
      <c r="MRB87" s="16"/>
      <c r="MRC87" s="15"/>
      <c r="MRD87" s="16"/>
      <c r="MRE87" s="15"/>
      <c r="MRF87" s="16"/>
      <c r="MRG87" s="15"/>
      <c r="MRH87" s="16"/>
      <c r="MRI87" s="15"/>
      <c r="MRJ87" s="16"/>
      <c r="MRK87" s="15"/>
      <c r="MRL87" s="16"/>
      <c r="MRM87" s="15"/>
      <c r="MRN87" s="16"/>
      <c r="MRO87" s="15"/>
      <c r="MRP87" s="16"/>
      <c r="MRQ87" s="15"/>
      <c r="MRR87" s="16"/>
      <c r="MRS87" s="15"/>
      <c r="MRT87" s="16"/>
      <c r="MRU87" s="15"/>
      <c r="MRV87" s="16"/>
      <c r="MRW87" s="15"/>
      <c r="MRX87" s="16"/>
      <c r="MRY87" s="15"/>
      <c r="MRZ87" s="16"/>
      <c r="MSA87" s="15"/>
      <c r="MSB87" s="16"/>
      <c r="MSC87" s="15"/>
      <c r="MSD87" s="16"/>
      <c r="MSE87" s="15"/>
      <c r="MSF87" s="16"/>
      <c r="MSG87" s="15"/>
      <c r="MSH87" s="16"/>
      <c r="MSI87" s="15"/>
      <c r="MSJ87" s="16"/>
      <c r="MSK87" s="15"/>
      <c r="MSL87" s="16"/>
      <c r="MSM87" s="15"/>
      <c r="MSN87" s="16"/>
      <c r="MSO87" s="15"/>
      <c r="MSP87" s="16"/>
      <c r="MSQ87" s="15"/>
      <c r="MSR87" s="16"/>
      <c r="MSS87" s="15"/>
      <c r="MST87" s="16"/>
      <c r="MSU87" s="15"/>
      <c r="MSV87" s="16"/>
      <c r="MSW87" s="15"/>
      <c r="MSX87" s="16"/>
      <c r="MSY87" s="15"/>
      <c r="MSZ87" s="16"/>
      <c r="MTA87" s="15"/>
      <c r="MTB87" s="16"/>
      <c r="MTC87" s="15"/>
      <c r="MTD87" s="16"/>
      <c r="MTE87" s="15"/>
      <c r="MTF87" s="16"/>
      <c r="MTG87" s="15"/>
      <c r="MTH87" s="16"/>
      <c r="MTI87" s="15"/>
      <c r="MTJ87" s="16"/>
      <c r="MTK87" s="15"/>
      <c r="MTL87" s="16"/>
      <c r="MTM87" s="15"/>
      <c r="MTN87" s="16"/>
      <c r="MTO87" s="15"/>
      <c r="MTP87" s="16"/>
      <c r="MTQ87" s="15"/>
      <c r="MTR87" s="16"/>
      <c r="MTS87" s="15"/>
      <c r="MTT87" s="16"/>
      <c r="MTU87" s="15"/>
      <c r="MTV87" s="16"/>
      <c r="MTW87" s="15"/>
      <c r="MTX87" s="16"/>
      <c r="MTY87" s="15"/>
      <c r="MTZ87" s="16"/>
      <c r="MUA87" s="15"/>
      <c r="MUB87" s="16"/>
      <c r="MUC87" s="15"/>
      <c r="MUD87" s="16"/>
      <c r="MUE87" s="15"/>
      <c r="MUF87" s="16"/>
      <c r="MUG87" s="15"/>
      <c r="MUH87" s="16"/>
      <c r="MUI87" s="15"/>
      <c r="MUJ87" s="16"/>
      <c r="MUK87" s="15"/>
      <c r="MUL87" s="16"/>
      <c r="MUM87" s="15"/>
      <c r="MUN87" s="16"/>
      <c r="MUO87" s="15"/>
      <c r="MUP87" s="16"/>
      <c r="MUQ87" s="15"/>
      <c r="MUR87" s="16"/>
      <c r="MUS87" s="15"/>
      <c r="MUT87" s="16"/>
      <c r="MUU87" s="15"/>
      <c r="MUV87" s="16"/>
      <c r="MUW87" s="15"/>
      <c r="MUX87" s="16"/>
      <c r="MUY87" s="15"/>
      <c r="MUZ87" s="16"/>
      <c r="MVA87" s="15"/>
      <c r="MVB87" s="16"/>
      <c r="MVC87" s="15"/>
      <c r="MVD87" s="16"/>
      <c r="MVE87" s="15"/>
      <c r="MVF87" s="16"/>
      <c r="MVG87" s="15"/>
      <c r="MVH87" s="16"/>
      <c r="MVI87" s="15"/>
      <c r="MVJ87" s="16"/>
      <c r="MVK87" s="15"/>
      <c r="MVL87" s="16"/>
      <c r="MVM87" s="15"/>
      <c r="MVN87" s="16"/>
      <c r="MVO87" s="15"/>
      <c r="MVP87" s="16"/>
      <c r="MVQ87" s="15"/>
      <c r="MVR87" s="16"/>
      <c r="MVS87" s="15"/>
      <c r="MVT87" s="16"/>
      <c r="MVU87" s="15"/>
      <c r="MVV87" s="16"/>
      <c r="MVW87" s="15"/>
      <c r="MVX87" s="16"/>
      <c r="MVY87" s="15"/>
      <c r="MVZ87" s="16"/>
      <c r="MWA87" s="15"/>
      <c r="MWB87" s="16"/>
      <c r="MWC87" s="15"/>
      <c r="MWD87" s="16"/>
      <c r="MWE87" s="15"/>
      <c r="MWF87" s="16"/>
      <c r="MWG87" s="15"/>
      <c r="MWH87" s="16"/>
      <c r="MWI87" s="15"/>
      <c r="MWJ87" s="16"/>
      <c r="MWK87" s="15"/>
      <c r="MWL87" s="16"/>
      <c r="MWM87" s="15"/>
      <c r="MWN87" s="16"/>
      <c r="MWO87" s="15"/>
      <c r="MWP87" s="16"/>
      <c r="MWQ87" s="15"/>
      <c r="MWR87" s="16"/>
      <c r="MWS87" s="15"/>
      <c r="MWT87" s="16"/>
      <c r="MWU87" s="15"/>
      <c r="MWV87" s="16"/>
      <c r="MWW87" s="15"/>
      <c r="MWX87" s="16"/>
      <c r="MWY87" s="15"/>
      <c r="MWZ87" s="16"/>
      <c r="MXA87" s="15"/>
      <c r="MXB87" s="16"/>
      <c r="MXC87" s="15"/>
      <c r="MXD87" s="16"/>
      <c r="MXE87" s="15"/>
      <c r="MXF87" s="16"/>
      <c r="MXG87" s="15"/>
      <c r="MXH87" s="16"/>
      <c r="MXI87" s="15"/>
      <c r="MXJ87" s="16"/>
      <c r="MXK87" s="15"/>
      <c r="MXL87" s="16"/>
      <c r="MXM87" s="15"/>
      <c r="MXN87" s="16"/>
      <c r="MXO87" s="15"/>
      <c r="MXP87" s="16"/>
      <c r="MXQ87" s="15"/>
      <c r="MXR87" s="16"/>
      <c r="MXS87" s="15"/>
      <c r="MXT87" s="16"/>
      <c r="MXU87" s="15"/>
      <c r="MXV87" s="16"/>
      <c r="MXW87" s="15"/>
      <c r="MXX87" s="16"/>
      <c r="MXY87" s="15"/>
      <c r="MXZ87" s="16"/>
      <c r="MYA87" s="15"/>
      <c r="MYB87" s="16"/>
      <c r="MYC87" s="15"/>
      <c r="MYD87" s="16"/>
      <c r="MYE87" s="15"/>
      <c r="MYF87" s="16"/>
      <c r="MYG87" s="15"/>
      <c r="MYH87" s="16"/>
      <c r="MYI87" s="15"/>
      <c r="MYJ87" s="16"/>
      <c r="MYK87" s="15"/>
      <c r="MYL87" s="16"/>
      <c r="MYM87" s="15"/>
      <c r="MYN87" s="16"/>
      <c r="MYO87" s="15"/>
      <c r="MYP87" s="16"/>
      <c r="MYQ87" s="15"/>
      <c r="MYR87" s="16"/>
      <c r="MYS87" s="15"/>
      <c r="MYT87" s="16"/>
      <c r="MYU87" s="15"/>
      <c r="MYV87" s="16"/>
      <c r="MYW87" s="15"/>
      <c r="MYX87" s="16"/>
      <c r="MYY87" s="15"/>
      <c r="MYZ87" s="16"/>
      <c r="MZA87" s="15"/>
      <c r="MZB87" s="16"/>
      <c r="MZC87" s="15"/>
      <c r="MZD87" s="16"/>
      <c r="MZE87" s="15"/>
      <c r="MZF87" s="16"/>
      <c r="MZG87" s="15"/>
      <c r="MZH87" s="16"/>
      <c r="MZI87" s="15"/>
      <c r="MZJ87" s="16"/>
      <c r="MZK87" s="15"/>
      <c r="MZL87" s="16"/>
      <c r="MZM87" s="15"/>
      <c r="MZN87" s="16"/>
      <c r="MZO87" s="15"/>
      <c r="MZP87" s="16"/>
      <c r="MZQ87" s="15"/>
      <c r="MZR87" s="16"/>
      <c r="MZS87" s="15"/>
      <c r="MZT87" s="16"/>
      <c r="MZU87" s="15"/>
      <c r="MZV87" s="16"/>
      <c r="MZW87" s="15"/>
      <c r="MZX87" s="16"/>
      <c r="MZY87" s="15"/>
      <c r="MZZ87" s="16"/>
      <c r="NAA87" s="15"/>
      <c r="NAB87" s="16"/>
      <c r="NAC87" s="15"/>
      <c r="NAD87" s="16"/>
      <c r="NAE87" s="15"/>
      <c r="NAF87" s="16"/>
      <c r="NAG87" s="15"/>
      <c r="NAH87" s="16"/>
      <c r="NAI87" s="15"/>
      <c r="NAJ87" s="16"/>
      <c r="NAK87" s="15"/>
      <c r="NAL87" s="16"/>
      <c r="NAM87" s="15"/>
      <c r="NAN87" s="16"/>
      <c r="NAO87" s="15"/>
      <c r="NAP87" s="16"/>
      <c r="NAQ87" s="15"/>
      <c r="NAR87" s="16"/>
      <c r="NAS87" s="15"/>
      <c r="NAT87" s="16"/>
      <c r="NAU87" s="15"/>
      <c r="NAV87" s="16"/>
      <c r="NAW87" s="15"/>
      <c r="NAX87" s="16"/>
      <c r="NAY87" s="15"/>
      <c r="NAZ87" s="16"/>
      <c r="NBA87" s="15"/>
      <c r="NBB87" s="16"/>
      <c r="NBC87" s="15"/>
      <c r="NBD87" s="16"/>
      <c r="NBE87" s="15"/>
      <c r="NBF87" s="16"/>
      <c r="NBG87" s="15"/>
      <c r="NBH87" s="16"/>
      <c r="NBI87" s="15"/>
      <c r="NBJ87" s="16"/>
      <c r="NBK87" s="15"/>
      <c r="NBL87" s="16"/>
      <c r="NBM87" s="15"/>
      <c r="NBN87" s="16"/>
      <c r="NBO87" s="15"/>
      <c r="NBP87" s="16"/>
      <c r="NBQ87" s="15"/>
      <c r="NBR87" s="16"/>
      <c r="NBS87" s="15"/>
      <c r="NBT87" s="16"/>
      <c r="NBU87" s="15"/>
      <c r="NBV87" s="16"/>
      <c r="NBW87" s="15"/>
      <c r="NBX87" s="16"/>
      <c r="NBY87" s="15"/>
      <c r="NBZ87" s="16"/>
      <c r="NCA87" s="15"/>
      <c r="NCB87" s="16"/>
      <c r="NCC87" s="15"/>
      <c r="NCD87" s="16"/>
      <c r="NCE87" s="15"/>
      <c r="NCF87" s="16"/>
      <c r="NCG87" s="15"/>
      <c r="NCH87" s="16"/>
      <c r="NCI87" s="15"/>
      <c r="NCJ87" s="16"/>
      <c r="NCK87" s="15"/>
      <c r="NCL87" s="16"/>
      <c r="NCM87" s="15"/>
      <c r="NCN87" s="16"/>
      <c r="NCO87" s="15"/>
      <c r="NCP87" s="16"/>
      <c r="NCQ87" s="15"/>
      <c r="NCR87" s="16"/>
      <c r="NCS87" s="15"/>
      <c r="NCT87" s="16"/>
      <c r="NCU87" s="15"/>
      <c r="NCV87" s="16"/>
      <c r="NCW87" s="15"/>
      <c r="NCX87" s="16"/>
      <c r="NCY87" s="15"/>
      <c r="NCZ87" s="16"/>
      <c r="NDA87" s="15"/>
      <c r="NDB87" s="16"/>
      <c r="NDC87" s="15"/>
      <c r="NDD87" s="16"/>
      <c r="NDE87" s="15"/>
      <c r="NDF87" s="16"/>
      <c r="NDG87" s="15"/>
      <c r="NDH87" s="16"/>
      <c r="NDI87" s="15"/>
      <c r="NDJ87" s="16"/>
      <c r="NDK87" s="15"/>
      <c r="NDL87" s="16"/>
      <c r="NDM87" s="15"/>
      <c r="NDN87" s="16"/>
      <c r="NDO87" s="15"/>
      <c r="NDP87" s="16"/>
      <c r="NDQ87" s="15"/>
      <c r="NDR87" s="16"/>
      <c r="NDS87" s="15"/>
      <c r="NDT87" s="16"/>
      <c r="NDU87" s="15"/>
      <c r="NDV87" s="16"/>
      <c r="NDW87" s="15"/>
      <c r="NDX87" s="16"/>
      <c r="NDY87" s="15"/>
      <c r="NDZ87" s="16"/>
      <c r="NEA87" s="15"/>
      <c r="NEB87" s="16"/>
      <c r="NEC87" s="15"/>
      <c r="NED87" s="16"/>
      <c r="NEE87" s="15"/>
      <c r="NEF87" s="16"/>
      <c r="NEG87" s="15"/>
      <c r="NEH87" s="16"/>
      <c r="NEI87" s="15"/>
      <c r="NEJ87" s="16"/>
      <c r="NEK87" s="15"/>
      <c r="NEL87" s="16"/>
      <c r="NEM87" s="15"/>
      <c r="NEN87" s="16"/>
      <c r="NEO87" s="15"/>
      <c r="NEP87" s="16"/>
      <c r="NEQ87" s="15"/>
      <c r="NER87" s="16"/>
      <c r="NES87" s="15"/>
      <c r="NET87" s="16"/>
      <c r="NEU87" s="15"/>
      <c r="NEV87" s="16"/>
      <c r="NEW87" s="15"/>
      <c r="NEX87" s="16"/>
      <c r="NEY87" s="15"/>
      <c r="NEZ87" s="16"/>
      <c r="NFA87" s="15"/>
      <c r="NFB87" s="16"/>
      <c r="NFC87" s="15"/>
      <c r="NFD87" s="16"/>
      <c r="NFE87" s="15"/>
      <c r="NFF87" s="16"/>
      <c r="NFG87" s="15"/>
      <c r="NFH87" s="16"/>
      <c r="NFI87" s="15"/>
      <c r="NFJ87" s="16"/>
      <c r="NFK87" s="15"/>
      <c r="NFL87" s="16"/>
      <c r="NFM87" s="15"/>
      <c r="NFN87" s="16"/>
      <c r="NFO87" s="15"/>
      <c r="NFP87" s="16"/>
      <c r="NFQ87" s="15"/>
      <c r="NFR87" s="16"/>
      <c r="NFS87" s="15"/>
      <c r="NFT87" s="16"/>
      <c r="NFU87" s="15"/>
      <c r="NFV87" s="16"/>
      <c r="NFW87" s="15"/>
      <c r="NFX87" s="16"/>
      <c r="NFY87" s="15"/>
      <c r="NFZ87" s="16"/>
      <c r="NGA87" s="15"/>
      <c r="NGB87" s="16"/>
      <c r="NGC87" s="15"/>
      <c r="NGD87" s="16"/>
      <c r="NGE87" s="15"/>
      <c r="NGF87" s="16"/>
      <c r="NGG87" s="15"/>
      <c r="NGH87" s="16"/>
      <c r="NGI87" s="15"/>
      <c r="NGJ87" s="16"/>
      <c r="NGK87" s="15"/>
      <c r="NGL87" s="16"/>
      <c r="NGM87" s="15"/>
      <c r="NGN87" s="16"/>
      <c r="NGO87" s="15"/>
      <c r="NGP87" s="16"/>
      <c r="NGQ87" s="15"/>
      <c r="NGR87" s="16"/>
      <c r="NGS87" s="15"/>
      <c r="NGT87" s="16"/>
      <c r="NGU87" s="15"/>
      <c r="NGV87" s="16"/>
      <c r="NGW87" s="15"/>
      <c r="NGX87" s="16"/>
      <c r="NGY87" s="15"/>
      <c r="NGZ87" s="16"/>
      <c r="NHA87" s="15"/>
      <c r="NHB87" s="16"/>
      <c r="NHC87" s="15"/>
      <c r="NHD87" s="16"/>
      <c r="NHE87" s="15"/>
      <c r="NHF87" s="16"/>
      <c r="NHG87" s="15"/>
      <c r="NHH87" s="16"/>
      <c r="NHI87" s="15"/>
      <c r="NHJ87" s="16"/>
      <c r="NHK87" s="15"/>
      <c r="NHL87" s="16"/>
      <c r="NHM87" s="15"/>
      <c r="NHN87" s="16"/>
      <c r="NHO87" s="15"/>
      <c r="NHP87" s="16"/>
      <c r="NHQ87" s="15"/>
      <c r="NHR87" s="16"/>
      <c r="NHS87" s="15"/>
      <c r="NHT87" s="16"/>
      <c r="NHU87" s="15"/>
      <c r="NHV87" s="16"/>
      <c r="NHW87" s="15"/>
      <c r="NHX87" s="16"/>
      <c r="NHY87" s="15"/>
      <c r="NHZ87" s="16"/>
      <c r="NIA87" s="15"/>
      <c r="NIB87" s="16"/>
      <c r="NIC87" s="15"/>
      <c r="NID87" s="16"/>
      <c r="NIE87" s="15"/>
      <c r="NIF87" s="16"/>
      <c r="NIG87" s="15"/>
      <c r="NIH87" s="16"/>
      <c r="NII87" s="15"/>
      <c r="NIJ87" s="16"/>
      <c r="NIK87" s="15"/>
      <c r="NIL87" s="16"/>
      <c r="NIM87" s="15"/>
      <c r="NIN87" s="16"/>
      <c r="NIO87" s="15"/>
      <c r="NIP87" s="16"/>
      <c r="NIQ87" s="15"/>
      <c r="NIR87" s="16"/>
      <c r="NIS87" s="15"/>
      <c r="NIT87" s="16"/>
      <c r="NIU87" s="15"/>
      <c r="NIV87" s="16"/>
      <c r="NIW87" s="15"/>
      <c r="NIX87" s="16"/>
      <c r="NIY87" s="15"/>
      <c r="NIZ87" s="16"/>
      <c r="NJA87" s="15"/>
      <c r="NJB87" s="16"/>
      <c r="NJC87" s="15"/>
      <c r="NJD87" s="16"/>
      <c r="NJE87" s="15"/>
      <c r="NJF87" s="16"/>
      <c r="NJG87" s="15"/>
      <c r="NJH87" s="16"/>
      <c r="NJI87" s="15"/>
      <c r="NJJ87" s="16"/>
      <c r="NJK87" s="15"/>
      <c r="NJL87" s="16"/>
      <c r="NJM87" s="15"/>
      <c r="NJN87" s="16"/>
      <c r="NJO87" s="15"/>
      <c r="NJP87" s="16"/>
      <c r="NJQ87" s="15"/>
      <c r="NJR87" s="16"/>
      <c r="NJS87" s="15"/>
      <c r="NJT87" s="16"/>
      <c r="NJU87" s="15"/>
      <c r="NJV87" s="16"/>
      <c r="NJW87" s="15"/>
      <c r="NJX87" s="16"/>
      <c r="NJY87" s="15"/>
      <c r="NJZ87" s="16"/>
      <c r="NKA87" s="15"/>
      <c r="NKB87" s="16"/>
      <c r="NKC87" s="15"/>
      <c r="NKD87" s="16"/>
      <c r="NKE87" s="15"/>
      <c r="NKF87" s="16"/>
      <c r="NKG87" s="15"/>
      <c r="NKH87" s="16"/>
      <c r="NKI87" s="15"/>
      <c r="NKJ87" s="16"/>
      <c r="NKK87" s="15"/>
      <c r="NKL87" s="16"/>
      <c r="NKM87" s="15"/>
      <c r="NKN87" s="16"/>
      <c r="NKO87" s="15"/>
      <c r="NKP87" s="16"/>
      <c r="NKQ87" s="15"/>
      <c r="NKR87" s="16"/>
      <c r="NKS87" s="15"/>
      <c r="NKT87" s="16"/>
      <c r="NKU87" s="15"/>
      <c r="NKV87" s="16"/>
      <c r="NKW87" s="15"/>
      <c r="NKX87" s="16"/>
      <c r="NKY87" s="15"/>
      <c r="NKZ87" s="16"/>
      <c r="NLA87" s="15"/>
      <c r="NLB87" s="16"/>
      <c r="NLC87" s="15"/>
      <c r="NLD87" s="16"/>
      <c r="NLE87" s="15"/>
      <c r="NLF87" s="16"/>
      <c r="NLG87" s="15"/>
      <c r="NLH87" s="16"/>
      <c r="NLI87" s="15"/>
      <c r="NLJ87" s="16"/>
      <c r="NLK87" s="15"/>
      <c r="NLL87" s="16"/>
      <c r="NLM87" s="15"/>
      <c r="NLN87" s="16"/>
      <c r="NLO87" s="15"/>
      <c r="NLP87" s="16"/>
      <c r="NLQ87" s="15"/>
      <c r="NLR87" s="16"/>
      <c r="NLS87" s="15"/>
      <c r="NLT87" s="16"/>
      <c r="NLU87" s="15"/>
      <c r="NLV87" s="16"/>
      <c r="NLW87" s="15"/>
      <c r="NLX87" s="16"/>
      <c r="NLY87" s="15"/>
      <c r="NLZ87" s="16"/>
      <c r="NMA87" s="15"/>
      <c r="NMB87" s="16"/>
      <c r="NMC87" s="15"/>
      <c r="NMD87" s="16"/>
      <c r="NME87" s="15"/>
      <c r="NMF87" s="16"/>
      <c r="NMG87" s="15"/>
      <c r="NMH87" s="16"/>
      <c r="NMI87" s="15"/>
      <c r="NMJ87" s="16"/>
      <c r="NMK87" s="15"/>
      <c r="NML87" s="16"/>
      <c r="NMM87" s="15"/>
      <c r="NMN87" s="16"/>
      <c r="NMO87" s="15"/>
      <c r="NMP87" s="16"/>
      <c r="NMQ87" s="15"/>
      <c r="NMR87" s="16"/>
      <c r="NMS87" s="15"/>
      <c r="NMT87" s="16"/>
      <c r="NMU87" s="15"/>
      <c r="NMV87" s="16"/>
      <c r="NMW87" s="15"/>
      <c r="NMX87" s="16"/>
      <c r="NMY87" s="15"/>
      <c r="NMZ87" s="16"/>
      <c r="NNA87" s="15"/>
      <c r="NNB87" s="16"/>
      <c r="NNC87" s="15"/>
      <c r="NND87" s="16"/>
      <c r="NNE87" s="15"/>
      <c r="NNF87" s="16"/>
      <c r="NNG87" s="15"/>
      <c r="NNH87" s="16"/>
      <c r="NNI87" s="15"/>
      <c r="NNJ87" s="16"/>
      <c r="NNK87" s="15"/>
      <c r="NNL87" s="16"/>
      <c r="NNM87" s="15"/>
      <c r="NNN87" s="16"/>
      <c r="NNO87" s="15"/>
      <c r="NNP87" s="16"/>
      <c r="NNQ87" s="15"/>
      <c r="NNR87" s="16"/>
      <c r="NNS87" s="15"/>
      <c r="NNT87" s="16"/>
      <c r="NNU87" s="15"/>
      <c r="NNV87" s="16"/>
      <c r="NNW87" s="15"/>
      <c r="NNX87" s="16"/>
      <c r="NNY87" s="15"/>
      <c r="NNZ87" s="16"/>
      <c r="NOA87" s="15"/>
      <c r="NOB87" s="16"/>
      <c r="NOC87" s="15"/>
      <c r="NOD87" s="16"/>
      <c r="NOE87" s="15"/>
      <c r="NOF87" s="16"/>
      <c r="NOG87" s="15"/>
      <c r="NOH87" s="16"/>
      <c r="NOI87" s="15"/>
      <c r="NOJ87" s="16"/>
      <c r="NOK87" s="15"/>
      <c r="NOL87" s="16"/>
      <c r="NOM87" s="15"/>
      <c r="NON87" s="16"/>
      <c r="NOO87" s="15"/>
      <c r="NOP87" s="16"/>
      <c r="NOQ87" s="15"/>
      <c r="NOR87" s="16"/>
      <c r="NOS87" s="15"/>
      <c r="NOT87" s="16"/>
      <c r="NOU87" s="15"/>
      <c r="NOV87" s="16"/>
      <c r="NOW87" s="15"/>
      <c r="NOX87" s="16"/>
      <c r="NOY87" s="15"/>
      <c r="NOZ87" s="16"/>
      <c r="NPA87" s="15"/>
      <c r="NPB87" s="16"/>
      <c r="NPC87" s="15"/>
      <c r="NPD87" s="16"/>
      <c r="NPE87" s="15"/>
      <c r="NPF87" s="16"/>
      <c r="NPG87" s="15"/>
      <c r="NPH87" s="16"/>
      <c r="NPI87" s="15"/>
      <c r="NPJ87" s="16"/>
      <c r="NPK87" s="15"/>
      <c r="NPL87" s="16"/>
      <c r="NPM87" s="15"/>
      <c r="NPN87" s="16"/>
      <c r="NPO87" s="15"/>
      <c r="NPP87" s="16"/>
      <c r="NPQ87" s="15"/>
      <c r="NPR87" s="16"/>
      <c r="NPS87" s="15"/>
      <c r="NPT87" s="16"/>
      <c r="NPU87" s="15"/>
      <c r="NPV87" s="16"/>
      <c r="NPW87" s="15"/>
      <c r="NPX87" s="16"/>
      <c r="NPY87" s="15"/>
      <c r="NPZ87" s="16"/>
      <c r="NQA87" s="15"/>
      <c r="NQB87" s="16"/>
      <c r="NQC87" s="15"/>
      <c r="NQD87" s="16"/>
      <c r="NQE87" s="15"/>
      <c r="NQF87" s="16"/>
      <c r="NQG87" s="15"/>
      <c r="NQH87" s="16"/>
      <c r="NQI87" s="15"/>
      <c r="NQJ87" s="16"/>
      <c r="NQK87" s="15"/>
      <c r="NQL87" s="16"/>
      <c r="NQM87" s="15"/>
      <c r="NQN87" s="16"/>
      <c r="NQO87" s="15"/>
      <c r="NQP87" s="16"/>
      <c r="NQQ87" s="15"/>
      <c r="NQR87" s="16"/>
      <c r="NQS87" s="15"/>
      <c r="NQT87" s="16"/>
      <c r="NQU87" s="15"/>
      <c r="NQV87" s="16"/>
      <c r="NQW87" s="15"/>
      <c r="NQX87" s="16"/>
      <c r="NQY87" s="15"/>
      <c r="NQZ87" s="16"/>
      <c r="NRA87" s="15"/>
      <c r="NRB87" s="16"/>
      <c r="NRC87" s="15"/>
      <c r="NRD87" s="16"/>
      <c r="NRE87" s="15"/>
      <c r="NRF87" s="16"/>
      <c r="NRG87" s="15"/>
      <c r="NRH87" s="16"/>
      <c r="NRI87" s="15"/>
      <c r="NRJ87" s="16"/>
      <c r="NRK87" s="15"/>
      <c r="NRL87" s="16"/>
      <c r="NRM87" s="15"/>
      <c r="NRN87" s="16"/>
      <c r="NRO87" s="15"/>
      <c r="NRP87" s="16"/>
      <c r="NRQ87" s="15"/>
      <c r="NRR87" s="16"/>
      <c r="NRS87" s="15"/>
      <c r="NRT87" s="16"/>
      <c r="NRU87" s="15"/>
      <c r="NRV87" s="16"/>
      <c r="NRW87" s="15"/>
      <c r="NRX87" s="16"/>
      <c r="NRY87" s="15"/>
      <c r="NRZ87" s="16"/>
      <c r="NSA87" s="15"/>
      <c r="NSB87" s="16"/>
      <c r="NSC87" s="15"/>
      <c r="NSD87" s="16"/>
      <c r="NSE87" s="15"/>
      <c r="NSF87" s="16"/>
      <c r="NSG87" s="15"/>
      <c r="NSH87" s="16"/>
      <c r="NSI87" s="15"/>
      <c r="NSJ87" s="16"/>
      <c r="NSK87" s="15"/>
      <c r="NSL87" s="16"/>
      <c r="NSM87" s="15"/>
      <c r="NSN87" s="16"/>
      <c r="NSO87" s="15"/>
      <c r="NSP87" s="16"/>
      <c r="NSQ87" s="15"/>
      <c r="NSR87" s="16"/>
      <c r="NSS87" s="15"/>
      <c r="NST87" s="16"/>
      <c r="NSU87" s="15"/>
      <c r="NSV87" s="16"/>
      <c r="NSW87" s="15"/>
      <c r="NSX87" s="16"/>
      <c r="NSY87" s="15"/>
      <c r="NSZ87" s="16"/>
      <c r="NTA87" s="15"/>
      <c r="NTB87" s="16"/>
      <c r="NTC87" s="15"/>
      <c r="NTD87" s="16"/>
      <c r="NTE87" s="15"/>
      <c r="NTF87" s="16"/>
      <c r="NTG87" s="15"/>
      <c r="NTH87" s="16"/>
      <c r="NTI87" s="15"/>
      <c r="NTJ87" s="16"/>
      <c r="NTK87" s="15"/>
      <c r="NTL87" s="16"/>
      <c r="NTM87" s="15"/>
      <c r="NTN87" s="16"/>
      <c r="NTO87" s="15"/>
      <c r="NTP87" s="16"/>
      <c r="NTQ87" s="15"/>
      <c r="NTR87" s="16"/>
      <c r="NTS87" s="15"/>
      <c r="NTT87" s="16"/>
      <c r="NTU87" s="15"/>
      <c r="NTV87" s="16"/>
      <c r="NTW87" s="15"/>
      <c r="NTX87" s="16"/>
      <c r="NTY87" s="15"/>
      <c r="NTZ87" s="16"/>
      <c r="NUA87" s="15"/>
      <c r="NUB87" s="16"/>
      <c r="NUC87" s="15"/>
      <c r="NUD87" s="16"/>
      <c r="NUE87" s="15"/>
      <c r="NUF87" s="16"/>
      <c r="NUG87" s="15"/>
      <c r="NUH87" s="16"/>
      <c r="NUI87" s="15"/>
      <c r="NUJ87" s="16"/>
      <c r="NUK87" s="15"/>
      <c r="NUL87" s="16"/>
      <c r="NUM87" s="15"/>
      <c r="NUN87" s="16"/>
      <c r="NUO87" s="15"/>
      <c r="NUP87" s="16"/>
      <c r="NUQ87" s="15"/>
      <c r="NUR87" s="16"/>
      <c r="NUS87" s="15"/>
      <c r="NUT87" s="16"/>
      <c r="NUU87" s="15"/>
      <c r="NUV87" s="16"/>
      <c r="NUW87" s="15"/>
      <c r="NUX87" s="16"/>
      <c r="NUY87" s="15"/>
      <c r="NUZ87" s="16"/>
      <c r="NVA87" s="15"/>
      <c r="NVB87" s="16"/>
      <c r="NVC87" s="15"/>
      <c r="NVD87" s="16"/>
      <c r="NVE87" s="15"/>
      <c r="NVF87" s="16"/>
      <c r="NVG87" s="15"/>
      <c r="NVH87" s="16"/>
      <c r="NVI87" s="15"/>
      <c r="NVJ87" s="16"/>
      <c r="NVK87" s="15"/>
      <c r="NVL87" s="16"/>
      <c r="NVM87" s="15"/>
      <c r="NVN87" s="16"/>
      <c r="NVO87" s="15"/>
      <c r="NVP87" s="16"/>
      <c r="NVQ87" s="15"/>
      <c r="NVR87" s="16"/>
      <c r="NVS87" s="15"/>
      <c r="NVT87" s="16"/>
      <c r="NVU87" s="15"/>
      <c r="NVV87" s="16"/>
      <c r="NVW87" s="15"/>
      <c r="NVX87" s="16"/>
      <c r="NVY87" s="15"/>
      <c r="NVZ87" s="16"/>
      <c r="NWA87" s="15"/>
      <c r="NWB87" s="16"/>
      <c r="NWC87" s="15"/>
      <c r="NWD87" s="16"/>
      <c r="NWE87" s="15"/>
      <c r="NWF87" s="16"/>
      <c r="NWG87" s="15"/>
      <c r="NWH87" s="16"/>
      <c r="NWI87" s="15"/>
      <c r="NWJ87" s="16"/>
      <c r="NWK87" s="15"/>
      <c r="NWL87" s="16"/>
      <c r="NWM87" s="15"/>
      <c r="NWN87" s="16"/>
      <c r="NWO87" s="15"/>
      <c r="NWP87" s="16"/>
      <c r="NWQ87" s="15"/>
      <c r="NWR87" s="16"/>
      <c r="NWS87" s="15"/>
      <c r="NWT87" s="16"/>
      <c r="NWU87" s="15"/>
      <c r="NWV87" s="16"/>
      <c r="NWW87" s="15"/>
      <c r="NWX87" s="16"/>
      <c r="NWY87" s="15"/>
      <c r="NWZ87" s="16"/>
      <c r="NXA87" s="15"/>
      <c r="NXB87" s="16"/>
      <c r="NXC87" s="15"/>
      <c r="NXD87" s="16"/>
      <c r="NXE87" s="15"/>
      <c r="NXF87" s="16"/>
      <c r="NXG87" s="15"/>
      <c r="NXH87" s="16"/>
      <c r="NXI87" s="15"/>
      <c r="NXJ87" s="16"/>
      <c r="NXK87" s="15"/>
      <c r="NXL87" s="16"/>
      <c r="NXM87" s="15"/>
      <c r="NXN87" s="16"/>
      <c r="NXO87" s="15"/>
      <c r="NXP87" s="16"/>
      <c r="NXQ87" s="15"/>
      <c r="NXR87" s="16"/>
      <c r="NXS87" s="15"/>
      <c r="NXT87" s="16"/>
      <c r="NXU87" s="15"/>
      <c r="NXV87" s="16"/>
      <c r="NXW87" s="15"/>
      <c r="NXX87" s="16"/>
      <c r="NXY87" s="15"/>
      <c r="NXZ87" s="16"/>
      <c r="NYA87" s="15"/>
      <c r="NYB87" s="16"/>
      <c r="NYC87" s="15"/>
      <c r="NYD87" s="16"/>
      <c r="NYE87" s="15"/>
      <c r="NYF87" s="16"/>
      <c r="NYG87" s="15"/>
      <c r="NYH87" s="16"/>
      <c r="NYI87" s="15"/>
      <c r="NYJ87" s="16"/>
      <c r="NYK87" s="15"/>
      <c r="NYL87" s="16"/>
      <c r="NYM87" s="15"/>
      <c r="NYN87" s="16"/>
      <c r="NYO87" s="15"/>
      <c r="NYP87" s="16"/>
      <c r="NYQ87" s="15"/>
      <c r="NYR87" s="16"/>
      <c r="NYS87" s="15"/>
      <c r="NYT87" s="16"/>
      <c r="NYU87" s="15"/>
      <c r="NYV87" s="16"/>
      <c r="NYW87" s="15"/>
      <c r="NYX87" s="16"/>
      <c r="NYY87" s="15"/>
      <c r="NYZ87" s="16"/>
      <c r="NZA87" s="15"/>
      <c r="NZB87" s="16"/>
      <c r="NZC87" s="15"/>
      <c r="NZD87" s="16"/>
      <c r="NZE87" s="15"/>
      <c r="NZF87" s="16"/>
      <c r="NZG87" s="15"/>
      <c r="NZH87" s="16"/>
      <c r="NZI87" s="15"/>
      <c r="NZJ87" s="16"/>
      <c r="NZK87" s="15"/>
      <c r="NZL87" s="16"/>
      <c r="NZM87" s="15"/>
      <c r="NZN87" s="16"/>
      <c r="NZO87" s="15"/>
      <c r="NZP87" s="16"/>
      <c r="NZQ87" s="15"/>
      <c r="NZR87" s="16"/>
      <c r="NZS87" s="15"/>
      <c r="NZT87" s="16"/>
      <c r="NZU87" s="15"/>
      <c r="NZV87" s="16"/>
      <c r="NZW87" s="15"/>
      <c r="NZX87" s="16"/>
      <c r="NZY87" s="15"/>
      <c r="NZZ87" s="16"/>
      <c r="OAA87" s="15"/>
      <c r="OAB87" s="16"/>
      <c r="OAC87" s="15"/>
      <c r="OAD87" s="16"/>
      <c r="OAE87" s="15"/>
      <c r="OAF87" s="16"/>
      <c r="OAG87" s="15"/>
      <c r="OAH87" s="16"/>
      <c r="OAI87" s="15"/>
      <c r="OAJ87" s="16"/>
      <c r="OAK87" s="15"/>
      <c r="OAL87" s="16"/>
      <c r="OAM87" s="15"/>
      <c r="OAN87" s="16"/>
      <c r="OAO87" s="15"/>
      <c r="OAP87" s="16"/>
      <c r="OAQ87" s="15"/>
      <c r="OAR87" s="16"/>
      <c r="OAS87" s="15"/>
      <c r="OAT87" s="16"/>
      <c r="OAU87" s="15"/>
      <c r="OAV87" s="16"/>
      <c r="OAW87" s="15"/>
      <c r="OAX87" s="16"/>
      <c r="OAY87" s="15"/>
      <c r="OAZ87" s="16"/>
      <c r="OBA87" s="15"/>
      <c r="OBB87" s="16"/>
      <c r="OBC87" s="15"/>
      <c r="OBD87" s="16"/>
      <c r="OBE87" s="15"/>
      <c r="OBF87" s="16"/>
      <c r="OBG87" s="15"/>
      <c r="OBH87" s="16"/>
      <c r="OBI87" s="15"/>
      <c r="OBJ87" s="16"/>
      <c r="OBK87" s="15"/>
      <c r="OBL87" s="16"/>
      <c r="OBM87" s="15"/>
      <c r="OBN87" s="16"/>
      <c r="OBO87" s="15"/>
      <c r="OBP87" s="16"/>
      <c r="OBQ87" s="15"/>
      <c r="OBR87" s="16"/>
      <c r="OBS87" s="15"/>
      <c r="OBT87" s="16"/>
      <c r="OBU87" s="15"/>
      <c r="OBV87" s="16"/>
      <c r="OBW87" s="15"/>
      <c r="OBX87" s="16"/>
      <c r="OBY87" s="15"/>
      <c r="OBZ87" s="16"/>
      <c r="OCA87" s="15"/>
      <c r="OCB87" s="16"/>
      <c r="OCC87" s="15"/>
      <c r="OCD87" s="16"/>
      <c r="OCE87" s="15"/>
      <c r="OCF87" s="16"/>
      <c r="OCG87" s="15"/>
      <c r="OCH87" s="16"/>
      <c r="OCI87" s="15"/>
      <c r="OCJ87" s="16"/>
      <c r="OCK87" s="15"/>
      <c r="OCL87" s="16"/>
      <c r="OCM87" s="15"/>
      <c r="OCN87" s="16"/>
      <c r="OCO87" s="15"/>
      <c r="OCP87" s="16"/>
      <c r="OCQ87" s="15"/>
      <c r="OCR87" s="16"/>
      <c r="OCS87" s="15"/>
      <c r="OCT87" s="16"/>
      <c r="OCU87" s="15"/>
      <c r="OCV87" s="16"/>
      <c r="OCW87" s="15"/>
      <c r="OCX87" s="16"/>
      <c r="OCY87" s="15"/>
      <c r="OCZ87" s="16"/>
      <c r="ODA87" s="15"/>
      <c r="ODB87" s="16"/>
      <c r="ODC87" s="15"/>
      <c r="ODD87" s="16"/>
      <c r="ODE87" s="15"/>
      <c r="ODF87" s="16"/>
      <c r="ODG87" s="15"/>
      <c r="ODH87" s="16"/>
      <c r="ODI87" s="15"/>
      <c r="ODJ87" s="16"/>
      <c r="ODK87" s="15"/>
      <c r="ODL87" s="16"/>
      <c r="ODM87" s="15"/>
      <c r="ODN87" s="16"/>
      <c r="ODO87" s="15"/>
      <c r="ODP87" s="16"/>
      <c r="ODQ87" s="15"/>
      <c r="ODR87" s="16"/>
      <c r="ODS87" s="15"/>
      <c r="ODT87" s="16"/>
      <c r="ODU87" s="15"/>
      <c r="ODV87" s="16"/>
      <c r="ODW87" s="15"/>
      <c r="ODX87" s="16"/>
      <c r="ODY87" s="15"/>
      <c r="ODZ87" s="16"/>
      <c r="OEA87" s="15"/>
      <c r="OEB87" s="16"/>
      <c r="OEC87" s="15"/>
      <c r="OED87" s="16"/>
      <c r="OEE87" s="15"/>
      <c r="OEF87" s="16"/>
      <c r="OEG87" s="15"/>
      <c r="OEH87" s="16"/>
      <c r="OEI87" s="15"/>
      <c r="OEJ87" s="16"/>
      <c r="OEK87" s="15"/>
      <c r="OEL87" s="16"/>
      <c r="OEM87" s="15"/>
      <c r="OEN87" s="16"/>
      <c r="OEO87" s="15"/>
      <c r="OEP87" s="16"/>
      <c r="OEQ87" s="15"/>
      <c r="OER87" s="16"/>
      <c r="OES87" s="15"/>
      <c r="OET87" s="16"/>
      <c r="OEU87" s="15"/>
      <c r="OEV87" s="16"/>
      <c r="OEW87" s="15"/>
      <c r="OEX87" s="16"/>
      <c r="OEY87" s="15"/>
      <c r="OEZ87" s="16"/>
      <c r="OFA87" s="15"/>
      <c r="OFB87" s="16"/>
      <c r="OFC87" s="15"/>
      <c r="OFD87" s="16"/>
      <c r="OFE87" s="15"/>
      <c r="OFF87" s="16"/>
      <c r="OFG87" s="15"/>
      <c r="OFH87" s="16"/>
      <c r="OFI87" s="15"/>
      <c r="OFJ87" s="16"/>
      <c r="OFK87" s="15"/>
      <c r="OFL87" s="16"/>
      <c r="OFM87" s="15"/>
      <c r="OFN87" s="16"/>
      <c r="OFO87" s="15"/>
      <c r="OFP87" s="16"/>
      <c r="OFQ87" s="15"/>
      <c r="OFR87" s="16"/>
      <c r="OFS87" s="15"/>
      <c r="OFT87" s="16"/>
      <c r="OFU87" s="15"/>
      <c r="OFV87" s="16"/>
      <c r="OFW87" s="15"/>
      <c r="OFX87" s="16"/>
      <c r="OFY87" s="15"/>
      <c r="OFZ87" s="16"/>
      <c r="OGA87" s="15"/>
      <c r="OGB87" s="16"/>
      <c r="OGC87" s="15"/>
      <c r="OGD87" s="16"/>
      <c r="OGE87" s="15"/>
      <c r="OGF87" s="16"/>
      <c r="OGG87" s="15"/>
      <c r="OGH87" s="16"/>
      <c r="OGI87" s="15"/>
      <c r="OGJ87" s="16"/>
      <c r="OGK87" s="15"/>
      <c r="OGL87" s="16"/>
      <c r="OGM87" s="15"/>
      <c r="OGN87" s="16"/>
      <c r="OGO87" s="15"/>
      <c r="OGP87" s="16"/>
      <c r="OGQ87" s="15"/>
      <c r="OGR87" s="16"/>
      <c r="OGS87" s="15"/>
      <c r="OGT87" s="16"/>
      <c r="OGU87" s="15"/>
      <c r="OGV87" s="16"/>
      <c r="OGW87" s="15"/>
      <c r="OGX87" s="16"/>
      <c r="OGY87" s="15"/>
      <c r="OGZ87" s="16"/>
      <c r="OHA87" s="15"/>
      <c r="OHB87" s="16"/>
      <c r="OHC87" s="15"/>
      <c r="OHD87" s="16"/>
      <c r="OHE87" s="15"/>
      <c r="OHF87" s="16"/>
      <c r="OHG87" s="15"/>
      <c r="OHH87" s="16"/>
      <c r="OHI87" s="15"/>
      <c r="OHJ87" s="16"/>
      <c r="OHK87" s="15"/>
      <c r="OHL87" s="16"/>
      <c r="OHM87" s="15"/>
      <c r="OHN87" s="16"/>
      <c r="OHO87" s="15"/>
      <c r="OHP87" s="16"/>
      <c r="OHQ87" s="15"/>
      <c r="OHR87" s="16"/>
      <c r="OHS87" s="15"/>
      <c r="OHT87" s="16"/>
      <c r="OHU87" s="15"/>
      <c r="OHV87" s="16"/>
      <c r="OHW87" s="15"/>
      <c r="OHX87" s="16"/>
      <c r="OHY87" s="15"/>
      <c r="OHZ87" s="16"/>
      <c r="OIA87" s="15"/>
      <c r="OIB87" s="16"/>
      <c r="OIC87" s="15"/>
      <c r="OID87" s="16"/>
      <c r="OIE87" s="15"/>
      <c r="OIF87" s="16"/>
      <c r="OIG87" s="15"/>
      <c r="OIH87" s="16"/>
      <c r="OII87" s="15"/>
      <c r="OIJ87" s="16"/>
      <c r="OIK87" s="15"/>
      <c r="OIL87" s="16"/>
      <c r="OIM87" s="15"/>
      <c r="OIN87" s="16"/>
      <c r="OIO87" s="15"/>
      <c r="OIP87" s="16"/>
      <c r="OIQ87" s="15"/>
      <c r="OIR87" s="16"/>
      <c r="OIS87" s="15"/>
      <c r="OIT87" s="16"/>
      <c r="OIU87" s="15"/>
      <c r="OIV87" s="16"/>
      <c r="OIW87" s="15"/>
      <c r="OIX87" s="16"/>
      <c r="OIY87" s="15"/>
      <c r="OIZ87" s="16"/>
      <c r="OJA87" s="15"/>
      <c r="OJB87" s="16"/>
      <c r="OJC87" s="15"/>
      <c r="OJD87" s="16"/>
      <c r="OJE87" s="15"/>
      <c r="OJF87" s="16"/>
      <c r="OJG87" s="15"/>
      <c r="OJH87" s="16"/>
      <c r="OJI87" s="15"/>
      <c r="OJJ87" s="16"/>
      <c r="OJK87" s="15"/>
      <c r="OJL87" s="16"/>
      <c r="OJM87" s="15"/>
      <c r="OJN87" s="16"/>
      <c r="OJO87" s="15"/>
      <c r="OJP87" s="16"/>
      <c r="OJQ87" s="15"/>
      <c r="OJR87" s="16"/>
      <c r="OJS87" s="15"/>
      <c r="OJT87" s="16"/>
      <c r="OJU87" s="15"/>
      <c r="OJV87" s="16"/>
      <c r="OJW87" s="15"/>
      <c r="OJX87" s="16"/>
      <c r="OJY87" s="15"/>
      <c r="OJZ87" s="16"/>
      <c r="OKA87" s="15"/>
      <c r="OKB87" s="16"/>
      <c r="OKC87" s="15"/>
      <c r="OKD87" s="16"/>
      <c r="OKE87" s="15"/>
      <c r="OKF87" s="16"/>
      <c r="OKG87" s="15"/>
      <c r="OKH87" s="16"/>
      <c r="OKI87" s="15"/>
      <c r="OKJ87" s="16"/>
      <c r="OKK87" s="15"/>
      <c r="OKL87" s="16"/>
      <c r="OKM87" s="15"/>
      <c r="OKN87" s="16"/>
      <c r="OKO87" s="15"/>
      <c r="OKP87" s="16"/>
      <c r="OKQ87" s="15"/>
      <c r="OKR87" s="16"/>
      <c r="OKS87" s="15"/>
      <c r="OKT87" s="16"/>
      <c r="OKU87" s="15"/>
      <c r="OKV87" s="16"/>
      <c r="OKW87" s="15"/>
      <c r="OKX87" s="16"/>
      <c r="OKY87" s="15"/>
      <c r="OKZ87" s="16"/>
      <c r="OLA87" s="15"/>
      <c r="OLB87" s="16"/>
      <c r="OLC87" s="15"/>
      <c r="OLD87" s="16"/>
      <c r="OLE87" s="15"/>
      <c r="OLF87" s="16"/>
      <c r="OLG87" s="15"/>
      <c r="OLH87" s="16"/>
      <c r="OLI87" s="15"/>
      <c r="OLJ87" s="16"/>
      <c r="OLK87" s="15"/>
      <c r="OLL87" s="16"/>
      <c r="OLM87" s="15"/>
      <c r="OLN87" s="16"/>
      <c r="OLO87" s="15"/>
      <c r="OLP87" s="16"/>
      <c r="OLQ87" s="15"/>
      <c r="OLR87" s="16"/>
      <c r="OLS87" s="15"/>
      <c r="OLT87" s="16"/>
      <c r="OLU87" s="15"/>
      <c r="OLV87" s="16"/>
      <c r="OLW87" s="15"/>
      <c r="OLX87" s="16"/>
      <c r="OLY87" s="15"/>
      <c r="OLZ87" s="16"/>
      <c r="OMA87" s="15"/>
      <c r="OMB87" s="16"/>
      <c r="OMC87" s="15"/>
      <c r="OMD87" s="16"/>
      <c r="OME87" s="15"/>
      <c r="OMF87" s="16"/>
      <c r="OMG87" s="15"/>
      <c r="OMH87" s="16"/>
      <c r="OMI87" s="15"/>
      <c r="OMJ87" s="16"/>
      <c r="OMK87" s="15"/>
      <c r="OML87" s="16"/>
      <c r="OMM87" s="15"/>
      <c r="OMN87" s="16"/>
      <c r="OMO87" s="15"/>
      <c r="OMP87" s="16"/>
      <c r="OMQ87" s="15"/>
      <c r="OMR87" s="16"/>
      <c r="OMS87" s="15"/>
      <c r="OMT87" s="16"/>
      <c r="OMU87" s="15"/>
      <c r="OMV87" s="16"/>
      <c r="OMW87" s="15"/>
      <c r="OMX87" s="16"/>
      <c r="OMY87" s="15"/>
      <c r="OMZ87" s="16"/>
      <c r="ONA87" s="15"/>
      <c r="ONB87" s="16"/>
      <c r="ONC87" s="15"/>
      <c r="OND87" s="16"/>
      <c r="ONE87" s="15"/>
      <c r="ONF87" s="16"/>
      <c r="ONG87" s="15"/>
      <c r="ONH87" s="16"/>
      <c r="ONI87" s="15"/>
      <c r="ONJ87" s="16"/>
      <c r="ONK87" s="15"/>
      <c r="ONL87" s="16"/>
      <c r="ONM87" s="15"/>
      <c r="ONN87" s="16"/>
      <c r="ONO87" s="15"/>
      <c r="ONP87" s="16"/>
      <c r="ONQ87" s="15"/>
      <c r="ONR87" s="16"/>
      <c r="ONS87" s="15"/>
      <c r="ONT87" s="16"/>
      <c r="ONU87" s="15"/>
      <c r="ONV87" s="16"/>
      <c r="ONW87" s="15"/>
      <c r="ONX87" s="16"/>
      <c r="ONY87" s="15"/>
      <c r="ONZ87" s="16"/>
      <c r="OOA87" s="15"/>
      <c r="OOB87" s="16"/>
      <c r="OOC87" s="15"/>
      <c r="OOD87" s="16"/>
      <c r="OOE87" s="15"/>
      <c r="OOF87" s="16"/>
      <c r="OOG87" s="15"/>
      <c r="OOH87" s="16"/>
      <c r="OOI87" s="15"/>
      <c r="OOJ87" s="16"/>
      <c r="OOK87" s="15"/>
      <c r="OOL87" s="16"/>
      <c r="OOM87" s="15"/>
      <c r="OON87" s="16"/>
      <c r="OOO87" s="15"/>
      <c r="OOP87" s="16"/>
      <c r="OOQ87" s="15"/>
      <c r="OOR87" s="16"/>
      <c r="OOS87" s="15"/>
      <c r="OOT87" s="16"/>
      <c r="OOU87" s="15"/>
      <c r="OOV87" s="16"/>
      <c r="OOW87" s="15"/>
      <c r="OOX87" s="16"/>
      <c r="OOY87" s="15"/>
      <c r="OOZ87" s="16"/>
      <c r="OPA87" s="15"/>
      <c r="OPB87" s="16"/>
      <c r="OPC87" s="15"/>
      <c r="OPD87" s="16"/>
      <c r="OPE87" s="15"/>
      <c r="OPF87" s="16"/>
      <c r="OPG87" s="15"/>
      <c r="OPH87" s="16"/>
      <c r="OPI87" s="15"/>
      <c r="OPJ87" s="16"/>
      <c r="OPK87" s="15"/>
      <c r="OPL87" s="16"/>
      <c r="OPM87" s="15"/>
      <c r="OPN87" s="16"/>
      <c r="OPO87" s="15"/>
      <c r="OPP87" s="16"/>
      <c r="OPQ87" s="15"/>
      <c r="OPR87" s="16"/>
      <c r="OPS87" s="15"/>
      <c r="OPT87" s="16"/>
      <c r="OPU87" s="15"/>
      <c r="OPV87" s="16"/>
      <c r="OPW87" s="15"/>
      <c r="OPX87" s="16"/>
      <c r="OPY87" s="15"/>
      <c r="OPZ87" s="16"/>
      <c r="OQA87" s="15"/>
      <c r="OQB87" s="16"/>
      <c r="OQC87" s="15"/>
      <c r="OQD87" s="16"/>
      <c r="OQE87" s="15"/>
      <c r="OQF87" s="16"/>
      <c r="OQG87" s="15"/>
      <c r="OQH87" s="16"/>
      <c r="OQI87" s="15"/>
      <c r="OQJ87" s="16"/>
      <c r="OQK87" s="15"/>
      <c r="OQL87" s="16"/>
      <c r="OQM87" s="15"/>
      <c r="OQN87" s="16"/>
      <c r="OQO87" s="15"/>
      <c r="OQP87" s="16"/>
      <c r="OQQ87" s="15"/>
      <c r="OQR87" s="16"/>
      <c r="OQS87" s="15"/>
      <c r="OQT87" s="16"/>
      <c r="OQU87" s="15"/>
      <c r="OQV87" s="16"/>
      <c r="OQW87" s="15"/>
      <c r="OQX87" s="16"/>
      <c r="OQY87" s="15"/>
      <c r="OQZ87" s="16"/>
      <c r="ORA87" s="15"/>
      <c r="ORB87" s="16"/>
      <c r="ORC87" s="15"/>
      <c r="ORD87" s="16"/>
      <c r="ORE87" s="15"/>
      <c r="ORF87" s="16"/>
      <c r="ORG87" s="15"/>
      <c r="ORH87" s="16"/>
      <c r="ORI87" s="15"/>
      <c r="ORJ87" s="16"/>
      <c r="ORK87" s="15"/>
      <c r="ORL87" s="16"/>
      <c r="ORM87" s="15"/>
      <c r="ORN87" s="16"/>
      <c r="ORO87" s="15"/>
      <c r="ORP87" s="16"/>
      <c r="ORQ87" s="15"/>
      <c r="ORR87" s="16"/>
      <c r="ORS87" s="15"/>
      <c r="ORT87" s="16"/>
      <c r="ORU87" s="15"/>
      <c r="ORV87" s="16"/>
      <c r="ORW87" s="15"/>
      <c r="ORX87" s="16"/>
      <c r="ORY87" s="15"/>
      <c r="ORZ87" s="16"/>
      <c r="OSA87" s="15"/>
      <c r="OSB87" s="16"/>
      <c r="OSC87" s="15"/>
      <c r="OSD87" s="16"/>
      <c r="OSE87" s="15"/>
      <c r="OSF87" s="16"/>
      <c r="OSG87" s="15"/>
      <c r="OSH87" s="16"/>
      <c r="OSI87" s="15"/>
      <c r="OSJ87" s="16"/>
      <c r="OSK87" s="15"/>
      <c r="OSL87" s="16"/>
      <c r="OSM87" s="15"/>
      <c r="OSN87" s="16"/>
      <c r="OSO87" s="15"/>
      <c r="OSP87" s="16"/>
      <c r="OSQ87" s="15"/>
      <c r="OSR87" s="16"/>
      <c r="OSS87" s="15"/>
      <c r="OST87" s="16"/>
      <c r="OSU87" s="15"/>
      <c r="OSV87" s="16"/>
      <c r="OSW87" s="15"/>
      <c r="OSX87" s="16"/>
      <c r="OSY87" s="15"/>
      <c r="OSZ87" s="16"/>
      <c r="OTA87" s="15"/>
      <c r="OTB87" s="16"/>
      <c r="OTC87" s="15"/>
      <c r="OTD87" s="16"/>
      <c r="OTE87" s="15"/>
      <c r="OTF87" s="16"/>
      <c r="OTG87" s="15"/>
      <c r="OTH87" s="16"/>
      <c r="OTI87" s="15"/>
      <c r="OTJ87" s="16"/>
      <c r="OTK87" s="15"/>
      <c r="OTL87" s="16"/>
      <c r="OTM87" s="15"/>
      <c r="OTN87" s="16"/>
      <c r="OTO87" s="15"/>
      <c r="OTP87" s="16"/>
      <c r="OTQ87" s="15"/>
      <c r="OTR87" s="16"/>
      <c r="OTS87" s="15"/>
      <c r="OTT87" s="16"/>
      <c r="OTU87" s="15"/>
      <c r="OTV87" s="16"/>
      <c r="OTW87" s="15"/>
      <c r="OTX87" s="16"/>
      <c r="OTY87" s="15"/>
      <c r="OTZ87" s="16"/>
      <c r="OUA87" s="15"/>
      <c r="OUB87" s="16"/>
      <c r="OUC87" s="15"/>
      <c r="OUD87" s="16"/>
      <c r="OUE87" s="15"/>
      <c r="OUF87" s="16"/>
      <c r="OUG87" s="15"/>
      <c r="OUH87" s="16"/>
      <c r="OUI87" s="15"/>
      <c r="OUJ87" s="16"/>
      <c r="OUK87" s="15"/>
      <c r="OUL87" s="16"/>
      <c r="OUM87" s="15"/>
      <c r="OUN87" s="16"/>
      <c r="OUO87" s="15"/>
      <c r="OUP87" s="16"/>
      <c r="OUQ87" s="15"/>
      <c r="OUR87" s="16"/>
      <c r="OUS87" s="15"/>
      <c r="OUT87" s="16"/>
      <c r="OUU87" s="15"/>
      <c r="OUV87" s="16"/>
      <c r="OUW87" s="15"/>
      <c r="OUX87" s="16"/>
      <c r="OUY87" s="15"/>
      <c r="OUZ87" s="16"/>
      <c r="OVA87" s="15"/>
      <c r="OVB87" s="16"/>
      <c r="OVC87" s="15"/>
      <c r="OVD87" s="16"/>
      <c r="OVE87" s="15"/>
      <c r="OVF87" s="16"/>
      <c r="OVG87" s="15"/>
      <c r="OVH87" s="16"/>
      <c r="OVI87" s="15"/>
      <c r="OVJ87" s="16"/>
      <c r="OVK87" s="15"/>
      <c r="OVL87" s="16"/>
      <c r="OVM87" s="15"/>
      <c r="OVN87" s="16"/>
      <c r="OVO87" s="15"/>
      <c r="OVP87" s="16"/>
      <c r="OVQ87" s="15"/>
      <c r="OVR87" s="16"/>
      <c r="OVS87" s="15"/>
      <c r="OVT87" s="16"/>
      <c r="OVU87" s="15"/>
      <c r="OVV87" s="16"/>
      <c r="OVW87" s="15"/>
      <c r="OVX87" s="16"/>
      <c r="OVY87" s="15"/>
      <c r="OVZ87" s="16"/>
      <c r="OWA87" s="15"/>
      <c r="OWB87" s="16"/>
      <c r="OWC87" s="15"/>
      <c r="OWD87" s="16"/>
      <c r="OWE87" s="15"/>
      <c r="OWF87" s="16"/>
      <c r="OWG87" s="15"/>
      <c r="OWH87" s="16"/>
      <c r="OWI87" s="15"/>
      <c r="OWJ87" s="16"/>
      <c r="OWK87" s="15"/>
      <c r="OWL87" s="16"/>
      <c r="OWM87" s="15"/>
      <c r="OWN87" s="16"/>
      <c r="OWO87" s="15"/>
      <c r="OWP87" s="16"/>
      <c r="OWQ87" s="15"/>
      <c r="OWR87" s="16"/>
      <c r="OWS87" s="15"/>
      <c r="OWT87" s="16"/>
      <c r="OWU87" s="15"/>
      <c r="OWV87" s="16"/>
      <c r="OWW87" s="15"/>
      <c r="OWX87" s="16"/>
      <c r="OWY87" s="15"/>
      <c r="OWZ87" s="16"/>
      <c r="OXA87" s="15"/>
      <c r="OXB87" s="16"/>
      <c r="OXC87" s="15"/>
      <c r="OXD87" s="16"/>
      <c r="OXE87" s="15"/>
      <c r="OXF87" s="16"/>
      <c r="OXG87" s="15"/>
      <c r="OXH87" s="16"/>
      <c r="OXI87" s="15"/>
      <c r="OXJ87" s="16"/>
      <c r="OXK87" s="15"/>
      <c r="OXL87" s="16"/>
      <c r="OXM87" s="15"/>
      <c r="OXN87" s="16"/>
      <c r="OXO87" s="15"/>
      <c r="OXP87" s="16"/>
      <c r="OXQ87" s="15"/>
      <c r="OXR87" s="16"/>
      <c r="OXS87" s="15"/>
      <c r="OXT87" s="16"/>
      <c r="OXU87" s="15"/>
      <c r="OXV87" s="16"/>
      <c r="OXW87" s="15"/>
      <c r="OXX87" s="16"/>
      <c r="OXY87" s="15"/>
      <c r="OXZ87" s="16"/>
      <c r="OYA87" s="15"/>
      <c r="OYB87" s="16"/>
      <c r="OYC87" s="15"/>
      <c r="OYD87" s="16"/>
      <c r="OYE87" s="15"/>
      <c r="OYF87" s="16"/>
      <c r="OYG87" s="15"/>
      <c r="OYH87" s="16"/>
      <c r="OYI87" s="15"/>
      <c r="OYJ87" s="16"/>
      <c r="OYK87" s="15"/>
      <c r="OYL87" s="16"/>
      <c r="OYM87" s="15"/>
      <c r="OYN87" s="16"/>
      <c r="OYO87" s="15"/>
      <c r="OYP87" s="16"/>
      <c r="OYQ87" s="15"/>
      <c r="OYR87" s="16"/>
      <c r="OYS87" s="15"/>
      <c r="OYT87" s="16"/>
      <c r="OYU87" s="15"/>
      <c r="OYV87" s="16"/>
      <c r="OYW87" s="15"/>
      <c r="OYX87" s="16"/>
      <c r="OYY87" s="15"/>
      <c r="OYZ87" s="16"/>
      <c r="OZA87" s="15"/>
      <c r="OZB87" s="16"/>
      <c r="OZC87" s="15"/>
      <c r="OZD87" s="16"/>
      <c r="OZE87" s="15"/>
      <c r="OZF87" s="16"/>
      <c r="OZG87" s="15"/>
      <c r="OZH87" s="16"/>
      <c r="OZI87" s="15"/>
      <c r="OZJ87" s="16"/>
      <c r="OZK87" s="15"/>
      <c r="OZL87" s="16"/>
      <c r="OZM87" s="15"/>
      <c r="OZN87" s="16"/>
      <c r="OZO87" s="15"/>
      <c r="OZP87" s="16"/>
      <c r="OZQ87" s="15"/>
      <c r="OZR87" s="16"/>
      <c r="OZS87" s="15"/>
      <c r="OZT87" s="16"/>
      <c r="OZU87" s="15"/>
      <c r="OZV87" s="16"/>
      <c r="OZW87" s="15"/>
      <c r="OZX87" s="16"/>
      <c r="OZY87" s="15"/>
      <c r="OZZ87" s="16"/>
      <c r="PAA87" s="15"/>
      <c r="PAB87" s="16"/>
      <c r="PAC87" s="15"/>
      <c r="PAD87" s="16"/>
      <c r="PAE87" s="15"/>
      <c r="PAF87" s="16"/>
      <c r="PAG87" s="15"/>
      <c r="PAH87" s="16"/>
      <c r="PAI87" s="15"/>
      <c r="PAJ87" s="16"/>
      <c r="PAK87" s="15"/>
      <c r="PAL87" s="16"/>
      <c r="PAM87" s="15"/>
      <c r="PAN87" s="16"/>
      <c r="PAO87" s="15"/>
      <c r="PAP87" s="16"/>
      <c r="PAQ87" s="15"/>
      <c r="PAR87" s="16"/>
      <c r="PAS87" s="15"/>
      <c r="PAT87" s="16"/>
      <c r="PAU87" s="15"/>
      <c r="PAV87" s="16"/>
      <c r="PAW87" s="15"/>
      <c r="PAX87" s="16"/>
      <c r="PAY87" s="15"/>
      <c r="PAZ87" s="16"/>
      <c r="PBA87" s="15"/>
      <c r="PBB87" s="16"/>
      <c r="PBC87" s="15"/>
      <c r="PBD87" s="16"/>
      <c r="PBE87" s="15"/>
      <c r="PBF87" s="16"/>
      <c r="PBG87" s="15"/>
      <c r="PBH87" s="16"/>
      <c r="PBI87" s="15"/>
      <c r="PBJ87" s="16"/>
      <c r="PBK87" s="15"/>
      <c r="PBL87" s="16"/>
      <c r="PBM87" s="15"/>
      <c r="PBN87" s="16"/>
      <c r="PBO87" s="15"/>
      <c r="PBP87" s="16"/>
      <c r="PBQ87" s="15"/>
      <c r="PBR87" s="16"/>
      <c r="PBS87" s="15"/>
      <c r="PBT87" s="16"/>
      <c r="PBU87" s="15"/>
      <c r="PBV87" s="16"/>
      <c r="PBW87" s="15"/>
      <c r="PBX87" s="16"/>
      <c r="PBY87" s="15"/>
      <c r="PBZ87" s="16"/>
      <c r="PCA87" s="15"/>
      <c r="PCB87" s="16"/>
      <c r="PCC87" s="15"/>
      <c r="PCD87" s="16"/>
      <c r="PCE87" s="15"/>
      <c r="PCF87" s="16"/>
      <c r="PCG87" s="15"/>
      <c r="PCH87" s="16"/>
      <c r="PCI87" s="15"/>
      <c r="PCJ87" s="16"/>
      <c r="PCK87" s="15"/>
      <c r="PCL87" s="16"/>
      <c r="PCM87" s="15"/>
      <c r="PCN87" s="16"/>
      <c r="PCO87" s="15"/>
      <c r="PCP87" s="16"/>
      <c r="PCQ87" s="15"/>
      <c r="PCR87" s="16"/>
      <c r="PCS87" s="15"/>
      <c r="PCT87" s="16"/>
      <c r="PCU87" s="15"/>
      <c r="PCV87" s="16"/>
      <c r="PCW87" s="15"/>
      <c r="PCX87" s="16"/>
      <c r="PCY87" s="15"/>
      <c r="PCZ87" s="16"/>
      <c r="PDA87" s="15"/>
      <c r="PDB87" s="16"/>
      <c r="PDC87" s="15"/>
      <c r="PDD87" s="16"/>
      <c r="PDE87" s="15"/>
      <c r="PDF87" s="16"/>
      <c r="PDG87" s="15"/>
      <c r="PDH87" s="16"/>
      <c r="PDI87" s="15"/>
      <c r="PDJ87" s="16"/>
      <c r="PDK87" s="15"/>
      <c r="PDL87" s="16"/>
      <c r="PDM87" s="15"/>
      <c r="PDN87" s="16"/>
      <c r="PDO87" s="15"/>
      <c r="PDP87" s="16"/>
      <c r="PDQ87" s="15"/>
      <c r="PDR87" s="16"/>
      <c r="PDS87" s="15"/>
      <c r="PDT87" s="16"/>
      <c r="PDU87" s="15"/>
      <c r="PDV87" s="16"/>
      <c r="PDW87" s="15"/>
      <c r="PDX87" s="16"/>
      <c r="PDY87" s="15"/>
      <c r="PDZ87" s="16"/>
      <c r="PEA87" s="15"/>
      <c r="PEB87" s="16"/>
      <c r="PEC87" s="15"/>
      <c r="PED87" s="16"/>
      <c r="PEE87" s="15"/>
      <c r="PEF87" s="16"/>
      <c r="PEG87" s="15"/>
      <c r="PEH87" s="16"/>
      <c r="PEI87" s="15"/>
      <c r="PEJ87" s="16"/>
      <c r="PEK87" s="15"/>
      <c r="PEL87" s="16"/>
      <c r="PEM87" s="15"/>
      <c r="PEN87" s="16"/>
      <c r="PEO87" s="15"/>
      <c r="PEP87" s="16"/>
      <c r="PEQ87" s="15"/>
      <c r="PER87" s="16"/>
      <c r="PES87" s="15"/>
      <c r="PET87" s="16"/>
      <c r="PEU87" s="15"/>
      <c r="PEV87" s="16"/>
      <c r="PEW87" s="15"/>
      <c r="PEX87" s="16"/>
      <c r="PEY87" s="15"/>
      <c r="PEZ87" s="16"/>
      <c r="PFA87" s="15"/>
      <c r="PFB87" s="16"/>
      <c r="PFC87" s="15"/>
      <c r="PFD87" s="16"/>
      <c r="PFE87" s="15"/>
      <c r="PFF87" s="16"/>
      <c r="PFG87" s="15"/>
      <c r="PFH87" s="16"/>
      <c r="PFI87" s="15"/>
      <c r="PFJ87" s="16"/>
      <c r="PFK87" s="15"/>
      <c r="PFL87" s="16"/>
      <c r="PFM87" s="15"/>
      <c r="PFN87" s="16"/>
      <c r="PFO87" s="15"/>
      <c r="PFP87" s="16"/>
      <c r="PFQ87" s="15"/>
      <c r="PFR87" s="16"/>
      <c r="PFS87" s="15"/>
      <c r="PFT87" s="16"/>
      <c r="PFU87" s="15"/>
      <c r="PFV87" s="16"/>
      <c r="PFW87" s="15"/>
      <c r="PFX87" s="16"/>
      <c r="PFY87" s="15"/>
      <c r="PFZ87" s="16"/>
      <c r="PGA87" s="15"/>
      <c r="PGB87" s="16"/>
      <c r="PGC87" s="15"/>
      <c r="PGD87" s="16"/>
      <c r="PGE87" s="15"/>
      <c r="PGF87" s="16"/>
      <c r="PGG87" s="15"/>
      <c r="PGH87" s="16"/>
      <c r="PGI87" s="15"/>
      <c r="PGJ87" s="16"/>
      <c r="PGK87" s="15"/>
      <c r="PGL87" s="16"/>
      <c r="PGM87" s="15"/>
      <c r="PGN87" s="16"/>
      <c r="PGO87" s="15"/>
      <c r="PGP87" s="16"/>
      <c r="PGQ87" s="15"/>
      <c r="PGR87" s="16"/>
      <c r="PGS87" s="15"/>
      <c r="PGT87" s="16"/>
      <c r="PGU87" s="15"/>
      <c r="PGV87" s="16"/>
      <c r="PGW87" s="15"/>
      <c r="PGX87" s="16"/>
      <c r="PGY87" s="15"/>
      <c r="PGZ87" s="16"/>
      <c r="PHA87" s="15"/>
      <c r="PHB87" s="16"/>
      <c r="PHC87" s="15"/>
      <c r="PHD87" s="16"/>
      <c r="PHE87" s="15"/>
      <c r="PHF87" s="16"/>
      <c r="PHG87" s="15"/>
      <c r="PHH87" s="16"/>
      <c r="PHI87" s="15"/>
      <c r="PHJ87" s="16"/>
      <c r="PHK87" s="15"/>
      <c r="PHL87" s="16"/>
      <c r="PHM87" s="15"/>
      <c r="PHN87" s="16"/>
      <c r="PHO87" s="15"/>
      <c r="PHP87" s="16"/>
      <c r="PHQ87" s="15"/>
      <c r="PHR87" s="16"/>
      <c r="PHS87" s="15"/>
      <c r="PHT87" s="16"/>
      <c r="PHU87" s="15"/>
      <c r="PHV87" s="16"/>
      <c r="PHW87" s="15"/>
      <c r="PHX87" s="16"/>
      <c r="PHY87" s="15"/>
      <c r="PHZ87" s="16"/>
      <c r="PIA87" s="15"/>
      <c r="PIB87" s="16"/>
      <c r="PIC87" s="15"/>
      <c r="PID87" s="16"/>
      <c r="PIE87" s="15"/>
      <c r="PIF87" s="16"/>
      <c r="PIG87" s="15"/>
      <c r="PIH87" s="16"/>
      <c r="PII87" s="15"/>
      <c r="PIJ87" s="16"/>
      <c r="PIK87" s="15"/>
      <c r="PIL87" s="16"/>
      <c r="PIM87" s="15"/>
      <c r="PIN87" s="16"/>
      <c r="PIO87" s="15"/>
      <c r="PIP87" s="16"/>
      <c r="PIQ87" s="15"/>
      <c r="PIR87" s="16"/>
      <c r="PIS87" s="15"/>
      <c r="PIT87" s="16"/>
      <c r="PIU87" s="15"/>
      <c r="PIV87" s="16"/>
      <c r="PIW87" s="15"/>
      <c r="PIX87" s="16"/>
      <c r="PIY87" s="15"/>
      <c r="PIZ87" s="16"/>
      <c r="PJA87" s="15"/>
      <c r="PJB87" s="16"/>
      <c r="PJC87" s="15"/>
      <c r="PJD87" s="16"/>
      <c r="PJE87" s="15"/>
      <c r="PJF87" s="16"/>
      <c r="PJG87" s="15"/>
      <c r="PJH87" s="16"/>
      <c r="PJI87" s="15"/>
      <c r="PJJ87" s="16"/>
      <c r="PJK87" s="15"/>
      <c r="PJL87" s="16"/>
      <c r="PJM87" s="15"/>
      <c r="PJN87" s="16"/>
      <c r="PJO87" s="15"/>
      <c r="PJP87" s="16"/>
      <c r="PJQ87" s="15"/>
      <c r="PJR87" s="16"/>
      <c r="PJS87" s="15"/>
      <c r="PJT87" s="16"/>
      <c r="PJU87" s="15"/>
      <c r="PJV87" s="16"/>
      <c r="PJW87" s="15"/>
      <c r="PJX87" s="16"/>
      <c r="PJY87" s="15"/>
      <c r="PJZ87" s="16"/>
      <c r="PKA87" s="15"/>
      <c r="PKB87" s="16"/>
      <c r="PKC87" s="15"/>
      <c r="PKD87" s="16"/>
      <c r="PKE87" s="15"/>
      <c r="PKF87" s="16"/>
      <c r="PKG87" s="15"/>
      <c r="PKH87" s="16"/>
      <c r="PKI87" s="15"/>
      <c r="PKJ87" s="16"/>
      <c r="PKK87" s="15"/>
      <c r="PKL87" s="16"/>
      <c r="PKM87" s="15"/>
      <c r="PKN87" s="16"/>
      <c r="PKO87" s="15"/>
      <c r="PKP87" s="16"/>
      <c r="PKQ87" s="15"/>
      <c r="PKR87" s="16"/>
      <c r="PKS87" s="15"/>
      <c r="PKT87" s="16"/>
      <c r="PKU87" s="15"/>
      <c r="PKV87" s="16"/>
      <c r="PKW87" s="15"/>
      <c r="PKX87" s="16"/>
      <c r="PKY87" s="15"/>
      <c r="PKZ87" s="16"/>
      <c r="PLA87" s="15"/>
      <c r="PLB87" s="16"/>
      <c r="PLC87" s="15"/>
      <c r="PLD87" s="16"/>
      <c r="PLE87" s="15"/>
      <c r="PLF87" s="16"/>
      <c r="PLG87" s="15"/>
      <c r="PLH87" s="16"/>
      <c r="PLI87" s="15"/>
      <c r="PLJ87" s="16"/>
      <c r="PLK87" s="15"/>
      <c r="PLL87" s="16"/>
      <c r="PLM87" s="15"/>
      <c r="PLN87" s="16"/>
      <c r="PLO87" s="15"/>
      <c r="PLP87" s="16"/>
      <c r="PLQ87" s="15"/>
      <c r="PLR87" s="16"/>
      <c r="PLS87" s="15"/>
      <c r="PLT87" s="16"/>
      <c r="PLU87" s="15"/>
      <c r="PLV87" s="16"/>
      <c r="PLW87" s="15"/>
      <c r="PLX87" s="16"/>
      <c r="PLY87" s="15"/>
      <c r="PLZ87" s="16"/>
      <c r="PMA87" s="15"/>
      <c r="PMB87" s="16"/>
      <c r="PMC87" s="15"/>
      <c r="PMD87" s="16"/>
      <c r="PME87" s="15"/>
      <c r="PMF87" s="16"/>
      <c r="PMG87" s="15"/>
      <c r="PMH87" s="16"/>
      <c r="PMI87" s="15"/>
      <c r="PMJ87" s="16"/>
      <c r="PMK87" s="15"/>
      <c r="PML87" s="16"/>
      <c r="PMM87" s="15"/>
      <c r="PMN87" s="16"/>
      <c r="PMO87" s="15"/>
      <c r="PMP87" s="16"/>
      <c r="PMQ87" s="15"/>
      <c r="PMR87" s="16"/>
      <c r="PMS87" s="15"/>
      <c r="PMT87" s="16"/>
      <c r="PMU87" s="15"/>
      <c r="PMV87" s="16"/>
      <c r="PMW87" s="15"/>
      <c r="PMX87" s="16"/>
      <c r="PMY87" s="15"/>
      <c r="PMZ87" s="16"/>
      <c r="PNA87" s="15"/>
      <c r="PNB87" s="16"/>
      <c r="PNC87" s="15"/>
      <c r="PND87" s="16"/>
      <c r="PNE87" s="15"/>
      <c r="PNF87" s="16"/>
      <c r="PNG87" s="15"/>
      <c r="PNH87" s="16"/>
      <c r="PNI87" s="15"/>
      <c r="PNJ87" s="16"/>
      <c r="PNK87" s="15"/>
      <c r="PNL87" s="16"/>
      <c r="PNM87" s="15"/>
      <c r="PNN87" s="16"/>
      <c r="PNO87" s="15"/>
      <c r="PNP87" s="16"/>
      <c r="PNQ87" s="15"/>
      <c r="PNR87" s="16"/>
      <c r="PNS87" s="15"/>
      <c r="PNT87" s="16"/>
      <c r="PNU87" s="15"/>
      <c r="PNV87" s="16"/>
      <c r="PNW87" s="15"/>
      <c r="PNX87" s="16"/>
      <c r="PNY87" s="15"/>
      <c r="PNZ87" s="16"/>
      <c r="POA87" s="15"/>
      <c r="POB87" s="16"/>
      <c r="POC87" s="15"/>
      <c r="POD87" s="16"/>
      <c r="POE87" s="15"/>
      <c r="POF87" s="16"/>
      <c r="POG87" s="15"/>
      <c r="POH87" s="16"/>
      <c r="POI87" s="15"/>
      <c r="POJ87" s="16"/>
      <c r="POK87" s="15"/>
      <c r="POL87" s="16"/>
      <c r="POM87" s="15"/>
      <c r="PON87" s="16"/>
      <c r="POO87" s="15"/>
      <c r="POP87" s="16"/>
      <c r="POQ87" s="15"/>
      <c r="POR87" s="16"/>
      <c r="POS87" s="15"/>
      <c r="POT87" s="16"/>
      <c r="POU87" s="15"/>
      <c r="POV87" s="16"/>
      <c r="POW87" s="15"/>
      <c r="POX87" s="16"/>
      <c r="POY87" s="15"/>
      <c r="POZ87" s="16"/>
      <c r="PPA87" s="15"/>
      <c r="PPB87" s="16"/>
      <c r="PPC87" s="15"/>
      <c r="PPD87" s="16"/>
      <c r="PPE87" s="15"/>
      <c r="PPF87" s="16"/>
      <c r="PPG87" s="15"/>
      <c r="PPH87" s="16"/>
      <c r="PPI87" s="15"/>
      <c r="PPJ87" s="16"/>
      <c r="PPK87" s="15"/>
      <c r="PPL87" s="16"/>
      <c r="PPM87" s="15"/>
      <c r="PPN87" s="16"/>
      <c r="PPO87" s="15"/>
      <c r="PPP87" s="16"/>
      <c r="PPQ87" s="15"/>
      <c r="PPR87" s="16"/>
      <c r="PPS87" s="15"/>
      <c r="PPT87" s="16"/>
      <c r="PPU87" s="15"/>
      <c r="PPV87" s="16"/>
      <c r="PPW87" s="15"/>
      <c r="PPX87" s="16"/>
      <c r="PPY87" s="15"/>
      <c r="PPZ87" s="16"/>
      <c r="PQA87" s="15"/>
      <c r="PQB87" s="16"/>
      <c r="PQC87" s="15"/>
      <c r="PQD87" s="16"/>
      <c r="PQE87" s="15"/>
      <c r="PQF87" s="16"/>
      <c r="PQG87" s="15"/>
      <c r="PQH87" s="16"/>
      <c r="PQI87" s="15"/>
      <c r="PQJ87" s="16"/>
      <c r="PQK87" s="15"/>
      <c r="PQL87" s="16"/>
      <c r="PQM87" s="15"/>
      <c r="PQN87" s="16"/>
      <c r="PQO87" s="15"/>
      <c r="PQP87" s="16"/>
      <c r="PQQ87" s="15"/>
      <c r="PQR87" s="16"/>
      <c r="PQS87" s="15"/>
      <c r="PQT87" s="16"/>
      <c r="PQU87" s="15"/>
      <c r="PQV87" s="16"/>
      <c r="PQW87" s="15"/>
      <c r="PQX87" s="16"/>
      <c r="PQY87" s="15"/>
      <c r="PQZ87" s="16"/>
      <c r="PRA87" s="15"/>
      <c r="PRB87" s="16"/>
      <c r="PRC87" s="15"/>
      <c r="PRD87" s="16"/>
      <c r="PRE87" s="15"/>
      <c r="PRF87" s="16"/>
      <c r="PRG87" s="15"/>
      <c r="PRH87" s="16"/>
      <c r="PRI87" s="15"/>
      <c r="PRJ87" s="16"/>
      <c r="PRK87" s="15"/>
      <c r="PRL87" s="16"/>
      <c r="PRM87" s="15"/>
      <c r="PRN87" s="16"/>
      <c r="PRO87" s="15"/>
      <c r="PRP87" s="16"/>
      <c r="PRQ87" s="15"/>
      <c r="PRR87" s="16"/>
      <c r="PRS87" s="15"/>
      <c r="PRT87" s="16"/>
      <c r="PRU87" s="15"/>
      <c r="PRV87" s="16"/>
      <c r="PRW87" s="15"/>
      <c r="PRX87" s="16"/>
      <c r="PRY87" s="15"/>
      <c r="PRZ87" s="16"/>
      <c r="PSA87" s="15"/>
      <c r="PSB87" s="16"/>
      <c r="PSC87" s="15"/>
      <c r="PSD87" s="16"/>
      <c r="PSE87" s="15"/>
      <c r="PSF87" s="16"/>
      <c r="PSG87" s="15"/>
      <c r="PSH87" s="16"/>
      <c r="PSI87" s="15"/>
      <c r="PSJ87" s="16"/>
      <c r="PSK87" s="15"/>
      <c r="PSL87" s="16"/>
      <c r="PSM87" s="15"/>
      <c r="PSN87" s="16"/>
      <c r="PSO87" s="15"/>
      <c r="PSP87" s="16"/>
      <c r="PSQ87" s="15"/>
      <c r="PSR87" s="16"/>
      <c r="PSS87" s="15"/>
      <c r="PST87" s="16"/>
      <c r="PSU87" s="15"/>
      <c r="PSV87" s="16"/>
      <c r="PSW87" s="15"/>
      <c r="PSX87" s="16"/>
      <c r="PSY87" s="15"/>
      <c r="PSZ87" s="16"/>
      <c r="PTA87" s="15"/>
      <c r="PTB87" s="16"/>
      <c r="PTC87" s="15"/>
      <c r="PTD87" s="16"/>
      <c r="PTE87" s="15"/>
      <c r="PTF87" s="16"/>
      <c r="PTG87" s="15"/>
      <c r="PTH87" s="16"/>
      <c r="PTI87" s="15"/>
      <c r="PTJ87" s="16"/>
      <c r="PTK87" s="15"/>
      <c r="PTL87" s="16"/>
      <c r="PTM87" s="15"/>
      <c r="PTN87" s="16"/>
      <c r="PTO87" s="15"/>
      <c r="PTP87" s="16"/>
      <c r="PTQ87" s="15"/>
      <c r="PTR87" s="16"/>
      <c r="PTS87" s="15"/>
      <c r="PTT87" s="16"/>
      <c r="PTU87" s="15"/>
      <c r="PTV87" s="16"/>
      <c r="PTW87" s="15"/>
      <c r="PTX87" s="16"/>
      <c r="PTY87" s="15"/>
      <c r="PTZ87" s="16"/>
      <c r="PUA87" s="15"/>
      <c r="PUB87" s="16"/>
      <c r="PUC87" s="15"/>
      <c r="PUD87" s="16"/>
      <c r="PUE87" s="15"/>
      <c r="PUF87" s="16"/>
      <c r="PUG87" s="15"/>
      <c r="PUH87" s="16"/>
      <c r="PUI87" s="15"/>
      <c r="PUJ87" s="16"/>
      <c r="PUK87" s="15"/>
      <c r="PUL87" s="16"/>
      <c r="PUM87" s="15"/>
      <c r="PUN87" s="16"/>
      <c r="PUO87" s="15"/>
      <c r="PUP87" s="16"/>
      <c r="PUQ87" s="15"/>
      <c r="PUR87" s="16"/>
      <c r="PUS87" s="15"/>
      <c r="PUT87" s="16"/>
      <c r="PUU87" s="15"/>
      <c r="PUV87" s="16"/>
      <c r="PUW87" s="15"/>
      <c r="PUX87" s="16"/>
      <c r="PUY87" s="15"/>
      <c r="PUZ87" s="16"/>
      <c r="PVA87" s="15"/>
      <c r="PVB87" s="16"/>
      <c r="PVC87" s="15"/>
      <c r="PVD87" s="16"/>
      <c r="PVE87" s="15"/>
      <c r="PVF87" s="16"/>
      <c r="PVG87" s="15"/>
      <c r="PVH87" s="16"/>
      <c r="PVI87" s="15"/>
      <c r="PVJ87" s="16"/>
      <c r="PVK87" s="15"/>
      <c r="PVL87" s="16"/>
      <c r="PVM87" s="15"/>
      <c r="PVN87" s="16"/>
      <c r="PVO87" s="15"/>
      <c r="PVP87" s="16"/>
      <c r="PVQ87" s="15"/>
      <c r="PVR87" s="16"/>
      <c r="PVS87" s="15"/>
      <c r="PVT87" s="16"/>
      <c r="PVU87" s="15"/>
      <c r="PVV87" s="16"/>
      <c r="PVW87" s="15"/>
      <c r="PVX87" s="16"/>
      <c r="PVY87" s="15"/>
      <c r="PVZ87" s="16"/>
      <c r="PWA87" s="15"/>
      <c r="PWB87" s="16"/>
      <c r="PWC87" s="15"/>
      <c r="PWD87" s="16"/>
      <c r="PWE87" s="15"/>
      <c r="PWF87" s="16"/>
      <c r="PWG87" s="15"/>
      <c r="PWH87" s="16"/>
      <c r="PWI87" s="15"/>
      <c r="PWJ87" s="16"/>
      <c r="PWK87" s="15"/>
      <c r="PWL87" s="16"/>
      <c r="PWM87" s="15"/>
      <c r="PWN87" s="16"/>
      <c r="PWO87" s="15"/>
      <c r="PWP87" s="16"/>
      <c r="PWQ87" s="15"/>
      <c r="PWR87" s="16"/>
      <c r="PWS87" s="15"/>
      <c r="PWT87" s="16"/>
      <c r="PWU87" s="15"/>
      <c r="PWV87" s="16"/>
      <c r="PWW87" s="15"/>
      <c r="PWX87" s="16"/>
      <c r="PWY87" s="15"/>
      <c r="PWZ87" s="16"/>
      <c r="PXA87" s="15"/>
      <c r="PXB87" s="16"/>
      <c r="PXC87" s="15"/>
      <c r="PXD87" s="16"/>
      <c r="PXE87" s="15"/>
      <c r="PXF87" s="16"/>
      <c r="PXG87" s="15"/>
      <c r="PXH87" s="16"/>
      <c r="PXI87" s="15"/>
      <c r="PXJ87" s="16"/>
      <c r="PXK87" s="15"/>
      <c r="PXL87" s="16"/>
      <c r="PXM87" s="15"/>
      <c r="PXN87" s="16"/>
      <c r="PXO87" s="15"/>
      <c r="PXP87" s="16"/>
      <c r="PXQ87" s="15"/>
      <c r="PXR87" s="16"/>
      <c r="PXS87" s="15"/>
      <c r="PXT87" s="16"/>
      <c r="PXU87" s="15"/>
      <c r="PXV87" s="16"/>
      <c r="PXW87" s="15"/>
      <c r="PXX87" s="16"/>
      <c r="PXY87" s="15"/>
      <c r="PXZ87" s="16"/>
      <c r="PYA87" s="15"/>
      <c r="PYB87" s="16"/>
      <c r="PYC87" s="15"/>
      <c r="PYD87" s="16"/>
      <c r="PYE87" s="15"/>
      <c r="PYF87" s="16"/>
      <c r="PYG87" s="15"/>
      <c r="PYH87" s="16"/>
      <c r="PYI87" s="15"/>
      <c r="PYJ87" s="16"/>
      <c r="PYK87" s="15"/>
      <c r="PYL87" s="16"/>
      <c r="PYM87" s="15"/>
      <c r="PYN87" s="16"/>
      <c r="PYO87" s="15"/>
      <c r="PYP87" s="16"/>
      <c r="PYQ87" s="15"/>
      <c r="PYR87" s="16"/>
      <c r="PYS87" s="15"/>
      <c r="PYT87" s="16"/>
      <c r="PYU87" s="15"/>
      <c r="PYV87" s="16"/>
      <c r="PYW87" s="15"/>
      <c r="PYX87" s="16"/>
      <c r="PYY87" s="15"/>
      <c r="PYZ87" s="16"/>
      <c r="PZA87" s="15"/>
      <c r="PZB87" s="16"/>
      <c r="PZC87" s="15"/>
      <c r="PZD87" s="16"/>
      <c r="PZE87" s="15"/>
      <c r="PZF87" s="16"/>
      <c r="PZG87" s="15"/>
      <c r="PZH87" s="16"/>
      <c r="PZI87" s="15"/>
      <c r="PZJ87" s="16"/>
      <c r="PZK87" s="15"/>
      <c r="PZL87" s="16"/>
      <c r="PZM87" s="15"/>
      <c r="PZN87" s="16"/>
      <c r="PZO87" s="15"/>
      <c r="PZP87" s="16"/>
      <c r="PZQ87" s="15"/>
      <c r="PZR87" s="16"/>
      <c r="PZS87" s="15"/>
      <c r="PZT87" s="16"/>
      <c r="PZU87" s="15"/>
      <c r="PZV87" s="16"/>
      <c r="PZW87" s="15"/>
      <c r="PZX87" s="16"/>
      <c r="PZY87" s="15"/>
      <c r="PZZ87" s="16"/>
      <c r="QAA87" s="15"/>
      <c r="QAB87" s="16"/>
      <c r="QAC87" s="15"/>
      <c r="QAD87" s="16"/>
      <c r="QAE87" s="15"/>
      <c r="QAF87" s="16"/>
      <c r="QAG87" s="15"/>
      <c r="QAH87" s="16"/>
      <c r="QAI87" s="15"/>
      <c r="QAJ87" s="16"/>
      <c r="QAK87" s="15"/>
      <c r="QAL87" s="16"/>
      <c r="QAM87" s="15"/>
      <c r="QAN87" s="16"/>
      <c r="QAO87" s="15"/>
      <c r="QAP87" s="16"/>
      <c r="QAQ87" s="15"/>
      <c r="QAR87" s="16"/>
      <c r="QAS87" s="15"/>
      <c r="QAT87" s="16"/>
      <c r="QAU87" s="15"/>
      <c r="QAV87" s="16"/>
      <c r="QAW87" s="15"/>
      <c r="QAX87" s="16"/>
      <c r="QAY87" s="15"/>
      <c r="QAZ87" s="16"/>
      <c r="QBA87" s="15"/>
      <c r="QBB87" s="16"/>
      <c r="QBC87" s="15"/>
      <c r="QBD87" s="16"/>
      <c r="QBE87" s="15"/>
      <c r="QBF87" s="16"/>
      <c r="QBG87" s="15"/>
      <c r="QBH87" s="16"/>
      <c r="QBI87" s="15"/>
      <c r="QBJ87" s="16"/>
      <c r="QBK87" s="15"/>
      <c r="QBL87" s="16"/>
      <c r="QBM87" s="15"/>
      <c r="QBN87" s="16"/>
      <c r="QBO87" s="15"/>
      <c r="QBP87" s="16"/>
      <c r="QBQ87" s="15"/>
      <c r="QBR87" s="16"/>
      <c r="QBS87" s="15"/>
      <c r="QBT87" s="16"/>
      <c r="QBU87" s="15"/>
      <c r="QBV87" s="16"/>
      <c r="QBW87" s="15"/>
      <c r="QBX87" s="16"/>
      <c r="QBY87" s="15"/>
      <c r="QBZ87" s="16"/>
      <c r="QCA87" s="15"/>
      <c r="QCB87" s="16"/>
      <c r="QCC87" s="15"/>
      <c r="QCD87" s="16"/>
      <c r="QCE87" s="15"/>
      <c r="QCF87" s="16"/>
      <c r="QCG87" s="15"/>
      <c r="QCH87" s="16"/>
      <c r="QCI87" s="15"/>
      <c r="QCJ87" s="16"/>
      <c r="QCK87" s="15"/>
      <c r="QCL87" s="16"/>
      <c r="QCM87" s="15"/>
      <c r="QCN87" s="16"/>
      <c r="QCO87" s="15"/>
      <c r="QCP87" s="16"/>
      <c r="QCQ87" s="15"/>
      <c r="QCR87" s="16"/>
      <c r="QCS87" s="15"/>
      <c r="QCT87" s="16"/>
      <c r="QCU87" s="15"/>
      <c r="QCV87" s="16"/>
      <c r="QCW87" s="15"/>
      <c r="QCX87" s="16"/>
      <c r="QCY87" s="15"/>
      <c r="QCZ87" s="16"/>
      <c r="QDA87" s="15"/>
      <c r="QDB87" s="16"/>
      <c r="QDC87" s="15"/>
      <c r="QDD87" s="16"/>
      <c r="QDE87" s="15"/>
      <c r="QDF87" s="16"/>
      <c r="QDG87" s="15"/>
      <c r="QDH87" s="16"/>
      <c r="QDI87" s="15"/>
      <c r="QDJ87" s="16"/>
      <c r="QDK87" s="15"/>
      <c r="QDL87" s="16"/>
      <c r="QDM87" s="15"/>
      <c r="QDN87" s="16"/>
      <c r="QDO87" s="15"/>
      <c r="QDP87" s="16"/>
      <c r="QDQ87" s="15"/>
      <c r="QDR87" s="16"/>
      <c r="QDS87" s="15"/>
      <c r="QDT87" s="16"/>
      <c r="QDU87" s="15"/>
      <c r="QDV87" s="16"/>
      <c r="QDW87" s="15"/>
      <c r="QDX87" s="16"/>
      <c r="QDY87" s="15"/>
      <c r="QDZ87" s="16"/>
      <c r="QEA87" s="15"/>
      <c r="QEB87" s="16"/>
      <c r="QEC87" s="15"/>
      <c r="QED87" s="16"/>
      <c r="QEE87" s="15"/>
      <c r="QEF87" s="16"/>
      <c r="QEG87" s="15"/>
      <c r="QEH87" s="16"/>
      <c r="QEI87" s="15"/>
      <c r="QEJ87" s="16"/>
      <c r="QEK87" s="15"/>
      <c r="QEL87" s="16"/>
      <c r="QEM87" s="15"/>
      <c r="QEN87" s="16"/>
      <c r="QEO87" s="15"/>
      <c r="QEP87" s="16"/>
      <c r="QEQ87" s="15"/>
      <c r="QER87" s="16"/>
      <c r="QES87" s="15"/>
      <c r="QET87" s="16"/>
      <c r="QEU87" s="15"/>
      <c r="QEV87" s="16"/>
      <c r="QEW87" s="15"/>
      <c r="QEX87" s="16"/>
      <c r="QEY87" s="15"/>
      <c r="QEZ87" s="16"/>
      <c r="QFA87" s="15"/>
      <c r="QFB87" s="16"/>
      <c r="QFC87" s="15"/>
      <c r="QFD87" s="16"/>
      <c r="QFE87" s="15"/>
      <c r="QFF87" s="16"/>
      <c r="QFG87" s="15"/>
      <c r="QFH87" s="16"/>
      <c r="QFI87" s="15"/>
      <c r="QFJ87" s="16"/>
      <c r="QFK87" s="15"/>
      <c r="QFL87" s="16"/>
      <c r="QFM87" s="15"/>
      <c r="QFN87" s="16"/>
      <c r="QFO87" s="15"/>
      <c r="QFP87" s="16"/>
      <c r="QFQ87" s="15"/>
      <c r="QFR87" s="16"/>
      <c r="QFS87" s="15"/>
      <c r="QFT87" s="16"/>
      <c r="QFU87" s="15"/>
      <c r="QFV87" s="16"/>
      <c r="QFW87" s="15"/>
      <c r="QFX87" s="16"/>
      <c r="QFY87" s="15"/>
      <c r="QFZ87" s="16"/>
      <c r="QGA87" s="15"/>
      <c r="QGB87" s="16"/>
      <c r="QGC87" s="15"/>
      <c r="QGD87" s="16"/>
      <c r="QGE87" s="15"/>
      <c r="QGF87" s="16"/>
      <c r="QGG87" s="15"/>
      <c r="QGH87" s="16"/>
      <c r="QGI87" s="15"/>
      <c r="QGJ87" s="16"/>
      <c r="QGK87" s="15"/>
      <c r="QGL87" s="16"/>
      <c r="QGM87" s="15"/>
      <c r="QGN87" s="16"/>
      <c r="QGO87" s="15"/>
      <c r="QGP87" s="16"/>
      <c r="QGQ87" s="15"/>
      <c r="QGR87" s="16"/>
      <c r="QGS87" s="15"/>
      <c r="QGT87" s="16"/>
      <c r="QGU87" s="15"/>
      <c r="QGV87" s="16"/>
      <c r="QGW87" s="15"/>
      <c r="QGX87" s="16"/>
      <c r="QGY87" s="15"/>
      <c r="QGZ87" s="16"/>
      <c r="QHA87" s="15"/>
      <c r="QHB87" s="16"/>
      <c r="QHC87" s="15"/>
      <c r="QHD87" s="16"/>
      <c r="QHE87" s="15"/>
      <c r="QHF87" s="16"/>
      <c r="QHG87" s="15"/>
      <c r="QHH87" s="16"/>
      <c r="QHI87" s="15"/>
      <c r="QHJ87" s="16"/>
      <c r="QHK87" s="15"/>
      <c r="QHL87" s="16"/>
      <c r="QHM87" s="15"/>
      <c r="QHN87" s="16"/>
      <c r="QHO87" s="15"/>
      <c r="QHP87" s="16"/>
      <c r="QHQ87" s="15"/>
      <c r="QHR87" s="16"/>
      <c r="QHS87" s="15"/>
      <c r="QHT87" s="16"/>
      <c r="QHU87" s="15"/>
      <c r="QHV87" s="16"/>
      <c r="QHW87" s="15"/>
      <c r="QHX87" s="16"/>
      <c r="QHY87" s="15"/>
      <c r="QHZ87" s="16"/>
      <c r="QIA87" s="15"/>
      <c r="QIB87" s="16"/>
      <c r="QIC87" s="15"/>
      <c r="QID87" s="16"/>
      <c r="QIE87" s="15"/>
      <c r="QIF87" s="16"/>
      <c r="QIG87" s="15"/>
      <c r="QIH87" s="16"/>
      <c r="QII87" s="15"/>
      <c r="QIJ87" s="16"/>
      <c r="QIK87" s="15"/>
      <c r="QIL87" s="16"/>
      <c r="QIM87" s="15"/>
      <c r="QIN87" s="16"/>
      <c r="QIO87" s="15"/>
      <c r="QIP87" s="16"/>
      <c r="QIQ87" s="15"/>
      <c r="QIR87" s="16"/>
      <c r="QIS87" s="15"/>
      <c r="QIT87" s="16"/>
      <c r="QIU87" s="15"/>
      <c r="QIV87" s="16"/>
      <c r="QIW87" s="15"/>
      <c r="QIX87" s="16"/>
      <c r="QIY87" s="15"/>
      <c r="QIZ87" s="16"/>
      <c r="QJA87" s="15"/>
      <c r="QJB87" s="16"/>
      <c r="QJC87" s="15"/>
      <c r="QJD87" s="16"/>
      <c r="QJE87" s="15"/>
      <c r="QJF87" s="16"/>
      <c r="QJG87" s="15"/>
      <c r="QJH87" s="16"/>
      <c r="QJI87" s="15"/>
      <c r="QJJ87" s="16"/>
      <c r="QJK87" s="15"/>
      <c r="QJL87" s="16"/>
      <c r="QJM87" s="15"/>
      <c r="QJN87" s="16"/>
      <c r="QJO87" s="15"/>
      <c r="QJP87" s="16"/>
      <c r="QJQ87" s="15"/>
      <c r="QJR87" s="16"/>
      <c r="QJS87" s="15"/>
      <c r="QJT87" s="16"/>
      <c r="QJU87" s="15"/>
      <c r="QJV87" s="16"/>
      <c r="QJW87" s="15"/>
      <c r="QJX87" s="16"/>
      <c r="QJY87" s="15"/>
      <c r="QJZ87" s="16"/>
      <c r="QKA87" s="15"/>
      <c r="QKB87" s="16"/>
      <c r="QKC87" s="15"/>
      <c r="QKD87" s="16"/>
      <c r="QKE87" s="15"/>
      <c r="QKF87" s="16"/>
      <c r="QKG87" s="15"/>
      <c r="QKH87" s="16"/>
      <c r="QKI87" s="15"/>
      <c r="QKJ87" s="16"/>
      <c r="QKK87" s="15"/>
      <c r="QKL87" s="16"/>
      <c r="QKM87" s="15"/>
      <c r="QKN87" s="16"/>
      <c r="QKO87" s="15"/>
      <c r="QKP87" s="16"/>
      <c r="QKQ87" s="15"/>
      <c r="QKR87" s="16"/>
      <c r="QKS87" s="15"/>
      <c r="QKT87" s="16"/>
      <c r="QKU87" s="15"/>
      <c r="QKV87" s="16"/>
      <c r="QKW87" s="15"/>
      <c r="QKX87" s="16"/>
      <c r="QKY87" s="15"/>
      <c r="QKZ87" s="16"/>
      <c r="QLA87" s="15"/>
      <c r="QLB87" s="16"/>
      <c r="QLC87" s="15"/>
      <c r="QLD87" s="16"/>
      <c r="QLE87" s="15"/>
      <c r="QLF87" s="16"/>
      <c r="QLG87" s="15"/>
      <c r="QLH87" s="16"/>
      <c r="QLI87" s="15"/>
      <c r="QLJ87" s="16"/>
      <c r="QLK87" s="15"/>
      <c r="QLL87" s="16"/>
      <c r="QLM87" s="15"/>
      <c r="QLN87" s="16"/>
      <c r="QLO87" s="15"/>
      <c r="QLP87" s="16"/>
      <c r="QLQ87" s="15"/>
      <c r="QLR87" s="16"/>
      <c r="QLS87" s="15"/>
      <c r="QLT87" s="16"/>
      <c r="QLU87" s="15"/>
      <c r="QLV87" s="16"/>
      <c r="QLW87" s="15"/>
      <c r="QLX87" s="16"/>
      <c r="QLY87" s="15"/>
      <c r="QLZ87" s="16"/>
      <c r="QMA87" s="15"/>
      <c r="QMB87" s="16"/>
      <c r="QMC87" s="15"/>
      <c r="QMD87" s="16"/>
      <c r="QME87" s="15"/>
      <c r="QMF87" s="16"/>
      <c r="QMG87" s="15"/>
      <c r="QMH87" s="16"/>
      <c r="QMI87" s="15"/>
      <c r="QMJ87" s="16"/>
      <c r="QMK87" s="15"/>
      <c r="QML87" s="16"/>
      <c r="QMM87" s="15"/>
      <c r="QMN87" s="16"/>
      <c r="QMO87" s="15"/>
      <c r="QMP87" s="16"/>
      <c r="QMQ87" s="15"/>
      <c r="QMR87" s="16"/>
      <c r="QMS87" s="15"/>
      <c r="QMT87" s="16"/>
      <c r="QMU87" s="15"/>
      <c r="QMV87" s="16"/>
      <c r="QMW87" s="15"/>
      <c r="QMX87" s="16"/>
      <c r="QMY87" s="15"/>
      <c r="QMZ87" s="16"/>
      <c r="QNA87" s="15"/>
      <c r="QNB87" s="16"/>
      <c r="QNC87" s="15"/>
      <c r="QND87" s="16"/>
      <c r="QNE87" s="15"/>
      <c r="QNF87" s="16"/>
      <c r="QNG87" s="15"/>
      <c r="QNH87" s="16"/>
      <c r="QNI87" s="15"/>
      <c r="QNJ87" s="16"/>
      <c r="QNK87" s="15"/>
      <c r="QNL87" s="16"/>
      <c r="QNM87" s="15"/>
      <c r="QNN87" s="16"/>
      <c r="QNO87" s="15"/>
      <c r="QNP87" s="16"/>
      <c r="QNQ87" s="15"/>
      <c r="QNR87" s="16"/>
      <c r="QNS87" s="15"/>
      <c r="QNT87" s="16"/>
      <c r="QNU87" s="15"/>
      <c r="QNV87" s="16"/>
      <c r="QNW87" s="15"/>
      <c r="QNX87" s="16"/>
      <c r="QNY87" s="15"/>
      <c r="QNZ87" s="16"/>
      <c r="QOA87" s="15"/>
      <c r="QOB87" s="16"/>
      <c r="QOC87" s="15"/>
      <c r="QOD87" s="16"/>
      <c r="QOE87" s="15"/>
      <c r="QOF87" s="16"/>
      <c r="QOG87" s="15"/>
      <c r="QOH87" s="16"/>
      <c r="QOI87" s="15"/>
      <c r="QOJ87" s="16"/>
      <c r="QOK87" s="15"/>
      <c r="QOL87" s="16"/>
      <c r="QOM87" s="15"/>
      <c r="QON87" s="16"/>
      <c r="QOO87" s="15"/>
      <c r="QOP87" s="16"/>
      <c r="QOQ87" s="15"/>
      <c r="QOR87" s="16"/>
      <c r="QOS87" s="15"/>
      <c r="QOT87" s="16"/>
      <c r="QOU87" s="15"/>
      <c r="QOV87" s="16"/>
      <c r="QOW87" s="15"/>
      <c r="QOX87" s="16"/>
      <c r="QOY87" s="15"/>
      <c r="QOZ87" s="16"/>
      <c r="QPA87" s="15"/>
      <c r="QPB87" s="16"/>
      <c r="QPC87" s="15"/>
      <c r="QPD87" s="16"/>
      <c r="QPE87" s="15"/>
      <c r="QPF87" s="16"/>
      <c r="QPG87" s="15"/>
      <c r="QPH87" s="16"/>
      <c r="QPI87" s="15"/>
      <c r="QPJ87" s="16"/>
      <c r="QPK87" s="15"/>
      <c r="QPL87" s="16"/>
      <c r="QPM87" s="15"/>
      <c r="QPN87" s="16"/>
      <c r="QPO87" s="15"/>
      <c r="QPP87" s="16"/>
      <c r="QPQ87" s="15"/>
      <c r="QPR87" s="16"/>
      <c r="QPS87" s="15"/>
      <c r="QPT87" s="16"/>
      <c r="QPU87" s="15"/>
      <c r="QPV87" s="16"/>
      <c r="QPW87" s="15"/>
      <c r="QPX87" s="16"/>
      <c r="QPY87" s="15"/>
      <c r="QPZ87" s="16"/>
      <c r="QQA87" s="15"/>
      <c r="QQB87" s="16"/>
      <c r="QQC87" s="15"/>
      <c r="QQD87" s="16"/>
      <c r="QQE87" s="15"/>
      <c r="QQF87" s="16"/>
      <c r="QQG87" s="15"/>
      <c r="QQH87" s="16"/>
      <c r="QQI87" s="15"/>
      <c r="QQJ87" s="16"/>
      <c r="QQK87" s="15"/>
      <c r="QQL87" s="16"/>
      <c r="QQM87" s="15"/>
      <c r="QQN87" s="16"/>
      <c r="QQO87" s="15"/>
      <c r="QQP87" s="16"/>
      <c r="QQQ87" s="15"/>
      <c r="QQR87" s="16"/>
      <c r="QQS87" s="15"/>
      <c r="QQT87" s="16"/>
      <c r="QQU87" s="15"/>
      <c r="QQV87" s="16"/>
      <c r="QQW87" s="15"/>
      <c r="QQX87" s="16"/>
      <c r="QQY87" s="15"/>
      <c r="QQZ87" s="16"/>
      <c r="QRA87" s="15"/>
      <c r="QRB87" s="16"/>
      <c r="QRC87" s="15"/>
      <c r="QRD87" s="16"/>
      <c r="QRE87" s="15"/>
      <c r="QRF87" s="16"/>
      <c r="QRG87" s="15"/>
      <c r="QRH87" s="16"/>
      <c r="QRI87" s="15"/>
      <c r="QRJ87" s="16"/>
      <c r="QRK87" s="15"/>
      <c r="QRL87" s="16"/>
      <c r="QRM87" s="15"/>
      <c r="QRN87" s="16"/>
      <c r="QRO87" s="15"/>
      <c r="QRP87" s="16"/>
      <c r="QRQ87" s="15"/>
      <c r="QRR87" s="16"/>
      <c r="QRS87" s="15"/>
      <c r="QRT87" s="16"/>
      <c r="QRU87" s="15"/>
      <c r="QRV87" s="16"/>
      <c r="QRW87" s="15"/>
      <c r="QRX87" s="16"/>
      <c r="QRY87" s="15"/>
      <c r="QRZ87" s="16"/>
      <c r="QSA87" s="15"/>
      <c r="QSB87" s="16"/>
      <c r="QSC87" s="15"/>
      <c r="QSD87" s="16"/>
      <c r="QSE87" s="15"/>
      <c r="QSF87" s="16"/>
      <c r="QSG87" s="15"/>
      <c r="QSH87" s="16"/>
      <c r="QSI87" s="15"/>
      <c r="QSJ87" s="16"/>
      <c r="QSK87" s="15"/>
      <c r="QSL87" s="16"/>
      <c r="QSM87" s="15"/>
      <c r="QSN87" s="16"/>
      <c r="QSO87" s="15"/>
      <c r="QSP87" s="16"/>
      <c r="QSQ87" s="15"/>
      <c r="QSR87" s="16"/>
      <c r="QSS87" s="15"/>
      <c r="QST87" s="16"/>
      <c r="QSU87" s="15"/>
      <c r="QSV87" s="16"/>
      <c r="QSW87" s="15"/>
      <c r="QSX87" s="16"/>
      <c r="QSY87" s="15"/>
      <c r="QSZ87" s="16"/>
      <c r="QTA87" s="15"/>
      <c r="QTB87" s="16"/>
      <c r="QTC87" s="15"/>
      <c r="QTD87" s="16"/>
      <c r="QTE87" s="15"/>
      <c r="QTF87" s="16"/>
      <c r="QTG87" s="15"/>
      <c r="QTH87" s="16"/>
      <c r="QTI87" s="15"/>
      <c r="QTJ87" s="16"/>
      <c r="QTK87" s="15"/>
      <c r="QTL87" s="16"/>
      <c r="QTM87" s="15"/>
      <c r="QTN87" s="16"/>
      <c r="QTO87" s="15"/>
      <c r="QTP87" s="16"/>
      <c r="QTQ87" s="15"/>
      <c r="QTR87" s="16"/>
      <c r="QTS87" s="15"/>
      <c r="QTT87" s="16"/>
      <c r="QTU87" s="15"/>
      <c r="QTV87" s="16"/>
      <c r="QTW87" s="15"/>
      <c r="QTX87" s="16"/>
      <c r="QTY87" s="15"/>
      <c r="QTZ87" s="16"/>
      <c r="QUA87" s="15"/>
      <c r="QUB87" s="16"/>
      <c r="QUC87" s="15"/>
      <c r="QUD87" s="16"/>
      <c r="QUE87" s="15"/>
      <c r="QUF87" s="16"/>
      <c r="QUG87" s="15"/>
      <c r="QUH87" s="16"/>
      <c r="QUI87" s="15"/>
      <c r="QUJ87" s="16"/>
      <c r="QUK87" s="15"/>
      <c r="QUL87" s="16"/>
      <c r="QUM87" s="15"/>
      <c r="QUN87" s="16"/>
      <c r="QUO87" s="15"/>
      <c r="QUP87" s="16"/>
      <c r="QUQ87" s="15"/>
      <c r="QUR87" s="16"/>
      <c r="QUS87" s="15"/>
      <c r="QUT87" s="16"/>
      <c r="QUU87" s="15"/>
      <c r="QUV87" s="16"/>
      <c r="QUW87" s="15"/>
      <c r="QUX87" s="16"/>
      <c r="QUY87" s="15"/>
      <c r="QUZ87" s="16"/>
      <c r="QVA87" s="15"/>
      <c r="QVB87" s="16"/>
      <c r="QVC87" s="15"/>
      <c r="QVD87" s="16"/>
      <c r="QVE87" s="15"/>
      <c r="QVF87" s="16"/>
      <c r="QVG87" s="15"/>
      <c r="QVH87" s="16"/>
      <c r="QVI87" s="15"/>
      <c r="QVJ87" s="16"/>
      <c r="QVK87" s="15"/>
      <c r="QVL87" s="16"/>
      <c r="QVM87" s="15"/>
      <c r="QVN87" s="16"/>
      <c r="QVO87" s="15"/>
      <c r="QVP87" s="16"/>
      <c r="QVQ87" s="15"/>
      <c r="QVR87" s="16"/>
      <c r="QVS87" s="15"/>
      <c r="QVT87" s="16"/>
      <c r="QVU87" s="15"/>
      <c r="QVV87" s="16"/>
      <c r="QVW87" s="15"/>
      <c r="QVX87" s="16"/>
      <c r="QVY87" s="15"/>
      <c r="QVZ87" s="16"/>
      <c r="QWA87" s="15"/>
      <c r="QWB87" s="16"/>
      <c r="QWC87" s="15"/>
      <c r="QWD87" s="16"/>
      <c r="QWE87" s="15"/>
      <c r="QWF87" s="16"/>
      <c r="QWG87" s="15"/>
      <c r="QWH87" s="16"/>
      <c r="QWI87" s="15"/>
      <c r="QWJ87" s="16"/>
      <c r="QWK87" s="15"/>
      <c r="QWL87" s="16"/>
      <c r="QWM87" s="15"/>
      <c r="QWN87" s="16"/>
      <c r="QWO87" s="15"/>
      <c r="QWP87" s="16"/>
      <c r="QWQ87" s="15"/>
      <c r="QWR87" s="16"/>
      <c r="QWS87" s="15"/>
      <c r="QWT87" s="16"/>
      <c r="QWU87" s="15"/>
      <c r="QWV87" s="16"/>
      <c r="QWW87" s="15"/>
      <c r="QWX87" s="16"/>
      <c r="QWY87" s="15"/>
      <c r="QWZ87" s="16"/>
      <c r="QXA87" s="15"/>
      <c r="QXB87" s="16"/>
      <c r="QXC87" s="15"/>
      <c r="QXD87" s="16"/>
      <c r="QXE87" s="15"/>
      <c r="QXF87" s="16"/>
      <c r="QXG87" s="15"/>
      <c r="QXH87" s="16"/>
      <c r="QXI87" s="15"/>
      <c r="QXJ87" s="16"/>
      <c r="QXK87" s="15"/>
      <c r="QXL87" s="16"/>
      <c r="QXM87" s="15"/>
      <c r="QXN87" s="16"/>
      <c r="QXO87" s="15"/>
      <c r="QXP87" s="16"/>
      <c r="QXQ87" s="15"/>
      <c r="QXR87" s="16"/>
      <c r="QXS87" s="15"/>
      <c r="QXT87" s="16"/>
      <c r="QXU87" s="15"/>
      <c r="QXV87" s="16"/>
      <c r="QXW87" s="15"/>
      <c r="QXX87" s="16"/>
      <c r="QXY87" s="15"/>
      <c r="QXZ87" s="16"/>
      <c r="QYA87" s="15"/>
      <c r="QYB87" s="16"/>
      <c r="QYC87" s="15"/>
      <c r="QYD87" s="16"/>
      <c r="QYE87" s="15"/>
      <c r="QYF87" s="16"/>
      <c r="QYG87" s="15"/>
      <c r="QYH87" s="16"/>
      <c r="QYI87" s="15"/>
      <c r="QYJ87" s="16"/>
      <c r="QYK87" s="15"/>
      <c r="QYL87" s="16"/>
      <c r="QYM87" s="15"/>
      <c r="QYN87" s="16"/>
      <c r="QYO87" s="15"/>
      <c r="QYP87" s="16"/>
      <c r="QYQ87" s="15"/>
      <c r="QYR87" s="16"/>
      <c r="QYS87" s="15"/>
      <c r="QYT87" s="16"/>
      <c r="QYU87" s="15"/>
      <c r="QYV87" s="16"/>
      <c r="QYW87" s="15"/>
      <c r="QYX87" s="16"/>
      <c r="QYY87" s="15"/>
      <c r="QYZ87" s="16"/>
      <c r="QZA87" s="15"/>
      <c r="QZB87" s="16"/>
      <c r="QZC87" s="15"/>
      <c r="QZD87" s="16"/>
      <c r="QZE87" s="15"/>
      <c r="QZF87" s="16"/>
      <c r="QZG87" s="15"/>
      <c r="QZH87" s="16"/>
      <c r="QZI87" s="15"/>
      <c r="QZJ87" s="16"/>
      <c r="QZK87" s="15"/>
      <c r="QZL87" s="16"/>
      <c r="QZM87" s="15"/>
      <c r="QZN87" s="16"/>
      <c r="QZO87" s="15"/>
      <c r="QZP87" s="16"/>
      <c r="QZQ87" s="15"/>
      <c r="QZR87" s="16"/>
      <c r="QZS87" s="15"/>
      <c r="QZT87" s="16"/>
      <c r="QZU87" s="15"/>
      <c r="QZV87" s="16"/>
      <c r="QZW87" s="15"/>
      <c r="QZX87" s="16"/>
      <c r="QZY87" s="15"/>
      <c r="QZZ87" s="16"/>
      <c r="RAA87" s="15"/>
      <c r="RAB87" s="16"/>
      <c r="RAC87" s="15"/>
      <c r="RAD87" s="16"/>
      <c r="RAE87" s="15"/>
      <c r="RAF87" s="16"/>
      <c r="RAG87" s="15"/>
      <c r="RAH87" s="16"/>
      <c r="RAI87" s="15"/>
      <c r="RAJ87" s="16"/>
      <c r="RAK87" s="15"/>
      <c r="RAL87" s="16"/>
      <c r="RAM87" s="15"/>
      <c r="RAN87" s="16"/>
      <c r="RAO87" s="15"/>
      <c r="RAP87" s="16"/>
      <c r="RAQ87" s="15"/>
      <c r="RAR87" s="16"/>
      <c r="RAS87" s="15"/>
      <c r="RAT87" s="16"/>
      <c r="RAU87" s="15"/>
      <c r="RAV87" s="16"/>
      <c r="RAW87" s="15"/>
      <c r="RAX87" s="16"/>
      <c r="RAY87" s="15"/>
      <c r="RAZ87" s="16"/>
      <c r="RBA87" s="15"/>
      <c r="RBB87" s="16"/>
      <c r="RBC87" s="15"/>
      <c r="RBD87" s="16"/>
      <c r="RBE87" s="15"/>
      <c r="RBF87" s="16"/>
      <c r="RBG87" s="15"/>
      <c r="RBH87" s="16"/>
      <c r="RBI87" s="15"/>
      <c r="RBJ87" s="16"/>
      <c r="RBK87" s="15"/>
      <c r="RBL87" s="16"/>
      <c r="RBM87" s="15"/>
      <c r="RBN87" s="16"/>
      <c r="RBO87" s="15"/>
      <c r="RBP87" s="16"/>
      <c r="RBQ87" s="15"/>
      <c r="RBR87" s="16"/>
      <c r="RBS87" s="15"/>
      <c r="RBT87" s="16"/>
      <c r="RBU87" s="15"/>
      <c r="RBV87" s="16"/>
      <c r="RBW87" s="15"/>
      <c r="RBX87" s="16"/>
      <c r="RBY87" s="15"/>
      <c r="RBZ87" s="16"/>
      <c r="RCA87" s="15"/>
      <c r="RCB87" s="16"/>
      <c r="RCC87" s="15"/>
      <c r="RCD87" s="16"/>
      <c r="RCE87" s="15"/>
      <c r="RCF87" s="16"/>
      <c r="RCG87" s="15"/>
      <c r="RCH87" s="16"/>
      <c r="RCI87" s="15"/>
      <c r="RCJ87" s="16"/>
      <c r="RCK87" s="15"/>
      <c r="RCL87" s="16"/>
      <c r="RCM87" s="15"/>
      <c r="RCN87" s="16"/>
      <c r="RCO87" s="15"/>
      <c r="RCP87" s="16"/>
      <c r="RCQ87" s="15"/>
      <c r="RCR87" s="16"/>
      <c r="RCS87" s="15"/>
      <c r="RCT87" s="16"/>
      <c r="RCU87" s="15"/>
      <c r="RCV87" s="16"/>
      <c r="RCW87" s="15"/>
      <c r="RCX87" s="16"/>
      <c r="RCY87" s="15"/>
      <c r="RCZ87" s="16"/>
      <c r="RDA87" s="15"/>
      <c r="RDB87" s="16"/>
      <c r="RDC87" s="15"/>
      <c r="RDD87" s="16"/>
      <c r="RDE87" s="15"/>
      <c r="RDF87" s="16"/>
      <c r="RDG87" s="15"/>
      <c r="RDH87" s="16"/>
      <c r="RDI87" s="15"/>
      <c r="RDJ87" s="16"/>
      <c r="RDK87" s="15"/>
      <c r="RDL87" s="16"/>
      <c r="RDM87" s="15"/>
      <c r="RDN87" s="16"/>
      <c r="RDO87" s="15"/>
      <c r="RDP87" s="16"/>
      <c r="RDQ87" s="15"/>
      <c r="RDR87" s="16"/>
      <c r="RDS87" s="15"/>
      <c r="RDT87" s="16"/>
      <c r="RDU87" s="15"/>
      <c r="RDV87" s="16"/>
      <c r="RDW87" s="15"/>
      <c r="RDX87" s="16"/>
      <c r="RDY87" s="15"/>
      <c r="RDZ87" s="16"/>
      <c r="REA87" s="15"/>
      <c r="REB87" s="16"/>
      <c r="REC87" s="15"/>
      <c r="RED87" s="16"/>
      <c r="REE87" s="15"/>
      <c r="REF87" s="16"/>
      <c r="REG87" s="15"/>
      <c r="REH87" s="16"/>
      <c r="REI87" s="15"/>
      <c r="REJ87" s="16"/>
      <c r="REK87" s="15"/>
      <c r="REL87" s="16"/>
      <c r="REM87" s="15"/>
      <c r="REN87" s="16"/>
      <c r="REO87" s="15"/>
      <c r="REP87" s="16"/>
      <c r="REQ87" s="15"/>
      <c r="RER87" s="16"/>
      <c r="RES87" s="15"/>
      <c r="RET87" s="16"/>
      <c r="REU87" s="15"/>
      <c r="REV87" s="16"/>
      <c r="REW87" s="15"/>
      <c r="REX87" s="16"/>
      <c r="REY87" s="15"/>
      <c r="REZ87" s="16"/>
      <c r="RFA87" s="15"/>
      <c r="RFB87" s="16"/>
      <c r="RFC87" s="15"/>
      <c r="RFD87" s="16"/>
      <c r="RFE87" s="15"/>
      <c r="RFF87" s="16"/>
      <c r="RFG87" s="15"/>
      <c r="RFH87" s="16"/>
      <c r="RFI87" s="15"/>
      <c r="RFJ87" s="16"/>
      <c r="RFK87" s="15"/>
      <c r="RFL87" s="16"/>
      <c r="RFM87" s="15"/>
      <c r="RFN87" s="16"/>
      <c r="RFO87" s="15"/>
      <c r="RFP87" s="16"/>
      <c r="RFQ87" s="15"/>
      <c r="RFR87" s="16"/>
      <c r="RFS87" s="15"/>
      <c r="RFT87" s="16"/>
      <c r="RFU87" s="15"/>
      <c r="RFV87" s="16"/>
      <c r="RFW87" s="15"/>
      <c r="RFX87" s="16"/>
      <c r="RFY87" s="15"/>
      <c r="RFZ87" s="16"/>
      <c r="RGA87" s="15"/>
      <c r="RGB87" s="16"/>
      <c r="RGC87" s="15"/>
      <c r="RGD87" s="16"/>
      <c r="RGE87" s="15"/>
      <c r="RGF87" s="16"/>
      <c r="RGG87" s="15"/>
      <c r="RGH87" s="16"/>
      <c r="RGI87" s="15"/>
      <c r="RGJ87" s="16"/>
      <c r="RGK87" s="15"/>
      <c r="RGL87" s="16"/>
      <c r="RGM87" s="15"/>
      <c r="RGN87" s="16"/>
      <c r="RGO87" s="15"/>
      <c r="RGP87" s="16"/>
      <c r="RGQ87" s="15"/>
      <c r="RGR87" s="16"/>
      <c r="RGS87" s="15"/>
      <c r="RGT87" s="16"/>
      <c r="RGU87" s="15"/>
      <c r="RGV87" s="16"/>
      <c r="RGW87" s="15"/>
      <c r="RGX87" s="16"/>
      <c r="RGY87" s="15"/>
      <c r="RGZ87" s="16"/>
      <c r="RHA87" s="15"/>
      <c r="RHB87" s="16"/>
      <c r="RHC87" s="15"/>
      <c r="RHD87" s="16"/>
      <c r="RHE87" s="15"/>
      <c r="RHF87" s="16"/>
      <c r="RHG87" s="15"/>
      <c r="RHH87" s="16"/>
      <c r="RHI87" s="15"/>
      <c r="RHJ87" s="16"/>
      <c r="RHK87" s="15"/>
      <c r="RHL87" s="16"/>
      <c r="RHM87" s="15"/>
      <c r="RHN87" s="16"/>
      <c r="RHO87" s="15"/>
      <c r="RHP87" s="16"/>
      <c r="RHQ87" s="15"/>
      <c r="RHR87" s="16"/>
      <c r="RHS87" s="15"/>
      <c r="RHT87" s="16"/>
      <c r="RHU87" s="15"/>
      <c r="RHV87" s="16"/>
      <c r="RHW87" s="15"/>
      <c r="RHX87" s="16"/>
      <c r="RHY87" s="15"/>
      <c r="RHZ87" s="16"/>
      <c r="RIA87" s="15"/>
      <c r="RIB87" s="16"/>
      <c r="RIC87" s="15"/>
      <c r="RID87" s="16"/>
      <c r="RIE87" s="15"/>
      <c r="RIF87" s="16"/>
      <c r="RIG87" s="15"/>
      <c r="RIH87" s="16"/>
      <c r="RII87" s="15"/>
      <c r="RIJ87" s="16"/>
      <c r="RIK87" s="15"/>
      <c r="RIL87" s="16"/>
      <c r="RIM87" s="15"/>
      <c r="RIN87" s="16"/>
      <c r="RIO87" s="15"/>
      <c r="RIP87" s="16"/>
      <c r="RIQ87" s="15"/>
      <c r="RIR87" s="16"/>
      <c r="RIS87" s="15"/>
      <c r="RIT87" s="16"/>
      <c r="RIU87" s="15"/>
      <c r="RIV87" s="16"/>
      <c r="RIW87" s="15"/>
      <c r="RIX87" s="16"/>
      <c r="RIY87" s="15"/>
      <c r="RIZ87" s="16"/>
      <c r="RJA87" s="15"/>
      <c r="RJB87" s="16"/>
      <c r="RJC87" s="15"/>
      <c r="RJD87" s="16"/>
      <c r="RJE87" s="15"/>
      <c r="RJF87" s="16"/>
      <c r="RJG87" s="15"/>
      <c r="RJH87" s="16"/>
      <c r="RJI87" s="15"/>
      <c r="RJJ87" s="16"/>
      <c r="RJK87" s="15"/>
      <c r="RJL87" s="16"/>
      <c r="RJM87" s="15"/>
      <c r="RJN87" s="16"/>
      <c r="RJO87" s="15"/>
      <c r="RJP87" s="16"/>
      <c r="RJQ87" s="15"/>
      <c r="RJR87" s="16"/>
      <c r="RJS87" s="15"/>
      <c r="RJT87" s="16"/>
      <c r="RJU87" s="15"/>
      <c r="RJV87" s="16"/>
      <c r="RJW87" s="15"/>
      <c r="RJX87" s="16"/>
      <c r="RJY87" s="15"/>
      <c r="RJZ87" s="16"/>
      <c r="RKA87" s="15"/>
      <c r="RKB87" s="16"/>
      <c r="RKC87" s="15"/>
      <c r="RKD87" s="16"/>
      <c r="RKE87" s="15"/>
      <c r="RKF87" s="16"/>
      <c r="RKG87" s="15"/>
      <c r="RKH87" s="16"/>
      <c r="RKI87" s="15"/>
      <c r="RKJ87" s="16"/>
      <c r="RKK87" s="15"/>
      <c r="RKL87" s="16"/>
      <c r="RKM87" s="15"/>
      <c r="RKN87" s="16"/>
      <c r="RKO87" s="15"/>
      <c r="RKP87" s="16"/>
      <c r="RKQ87" s="15"/>
      <c r="RKR87" s="16"/>
      <c r="RKS87" s="15"/>
      <c r="RKT87" s="16"/>
      <c r="RKU87" s="15"/>
      <c r="RKV87" s="16"/>
      <c r="RKW87" s="15"/>
      <c r="RKX87" s="16"/>
      <c r="RKY87" s="15"/>
      <c r="RKZ87" s="16"/>
      <c r="RLA87" s="15"/>
      <c r="RLB87" s="16"/>
      <c r="RLC87" s="15"/>
      <c r="RLD87" s="16"/>
      <c r="RLE87" s="15"/>
      <c r="RLF87" s="16"/>
      <c r="RLG87" s="15"/>
      <c r="RLH87" s="16"/>
      <c r="RLI87" s="15"/>
      <c r="RLJ87" s="16"/>
      <c r="RLK87" s="15"/>
      <c r="RLL87" s="16"/>
      <c r="RLM87" s="15"/>
      <c r="RLN87" s="16"/>
      <c r="RLO87" s="15"/>
      <c r="RLP87" s="16"/>
      <c r="RLQ87" s="15"/>
      <c r="RLR87" s="16"/>
      <c r="RLS87" s="15"/>
      <c r="RLT87" s="16"/>
      <c r="RLU87" s="15"/>
      <c r="RLV87" s="16"/>
      <c r="RLW87" s="15"/>
      <c r="RLX87" s="16"/>
      <c r="RLY87" s="15"/>
      <c r="RLZ87" s="16"/>
      <c r="RMA87" s="15"/>
      <c r="RMB87" s="16"/>
      <c r="RMC87" s="15"/>
      <c r="RMD87" s="16"/>
      <c r="RME87" s="15"/>
      <c r="RMF87" s="16"/>
      <c r="RMG87" s="15"/>
      <c r="RMH87" s="16"/>
      <c r="RMI87" s="15"/>
      <c r="RMJ87" s="16"/>
      <c r="RMK87" s="15"/>
      <c r="RML87" s="16"/>
      <c r="RMM87" s="15"/>
      <c r="RMN87" s="16"/>
      <c r="RMO87" s="15"/>
      <c r="RMP87" s="16"/>
      <c r="RMQ87" s="15"/>
      <c r="RMR87" s="16"/>
      <c r="RMS87" s="15"/>
      <c r="RMT87" s="16"/>
      <c r="RMU87" s="15"/>
      <c r="RMV87" s="16"/>
      <c r="RMW87" s="15"/>
      <c r="RMX87" s="16"/>
      <c r="RMY87" s="15"/>
      <c r="RMZ87" s="16"/>
      <c r="RNA87" s="15"/>
      <c r="RNB87" s="16"/>
      <c r="RNC87" s="15"/>
      <c r="RND87" s="16"/>
      <c r="RNE87" s="15"/>
      <c r="RNF87" s="16"/>
      <c r="RNG87" s="15"/>
      <c r="RNH87" s="16"/>
      <c r="RNI87" s="15"/>
      <c r="RNJ87" s="16"/>
      <c r="RNK87" s="15"/>
      <c r="RNL87" s="16"/>
      <c r="RNM87" s="15"/>
      <c r="RNN87" s="16"/>
      <c r="RNO87" s="15"/>
      <c r="RNP87" s="16"/>
      <c r="RNQ87" s="15"/>
      <c r="RNR87" s="16"/>
      <c r="RNS87" s="15"/>
      <c r="RNT87" s="16"/>
      <c r="RNU87" s="15"/>
      <c r="RNV87" s="16"/>
      <c r="RNW87" s="15"/>
      <c r="RNX87" s="16"/>
      <c r="RNY87" s="15"/>
      <c r="RNZ87" s="16"/>
      <c r="ROA87" s="15"/>
      <c r="ROB87" s="16"/>
      <c r="ROC87" s="15"/>
      <c r="ROD87" s="16"/>
      <c r="ROE87" s="15"/>
      <c r="ROF87" s="16"/>
      <c r="ROG87" s="15"/>
      <c r="ROH87" s="16"/>
      <c r="ROI87" s="15"/>
      <c r="ROJ87" s="16"/>
      <c r="ROK87" s="15"/>
      <c r="ROL87" s="16"/>
      <c r="ROM87" s="15"/>
      <c r="RON87" s="16"/>
      <c r="ROO87" s="15"/>
      <c r="ROP87" s="16"/>
      <c r="ROQ87" s="15"/>
      <c r="ROR87" s="16"/>
      <c r="ROS87" s="15"/>
      <c r="ROT87" s="16"/>
      <c r="ROU87" s="15"/>
      <c r="ROV87" s="16"/>
      <c r="ROW87" s="15"/>
      <c r="ROX87" s="16"/>
      <c r="ROY87" s="15"/>
      <c r="ROZ87" s="16"/>
      <c r="RPA87" s="15"/>
      <c r="RPB87" s="16"/>
      <c r="RPC87" s="15"/>
      <c r="RPD87" s="16"/>
      <c r="RPE87" s="15"/>
      <c r="RPF87" s="16"/>
      <c r="RPG87" s="15"/>
      <c r="RPH87" s="16"/>
      <c r="RPI87" s="15"/>
      <c r="RPJ87" s="16"/>
      <c r="RPK87" s="15"/>
      <c r="RPL87" s="16"/>
      <c r="RPM87" s="15"/>
      <c r="RPN87" s="16"/>
      <c r="RPO87" s="15"/>
      <c r="RPP87" s="16"/>
      <c r="RPQ87" s="15"/>
      <c r="RPR87" s="16"/>
      <c r="RPS87" s="15"/>
      <c r="RPT87" s="16"/>
      <c r="RPU87" s="15"/>
      <c r="RPV87" s="16"/>
      <c r="RPW87" s="15"/>
      <c r="RPX87" s="16"/>
      <c r="RPY87" s="15"/>
      <c r="RPZ87" s="16"/>
      <c r="RQA87" s="15"/>
      <c r="RQB87" s="16"/>
      <c r="RQC87" s="15"/>
      <c r="RQD87" s="16"/>
      <c r="RQE87" s="15"/>
      <c r="RQF87" s="16"/>
      <c r="RQG87" s="15"/>
      <c r="RQH87" s="16"/>
      <c r="RQI87" s="15"/>
      <c r="RQJ87" s="16"/>
      <c r="RQK87" s="15"/>
      <c r="RQL87" s="16"/>
      <c r="RQM87" s="15"/>
      <c r="RQN87" s="16"/>
      <c r="RQO87" s="15"/>
      <c r="RQP87" s="16"/>
      <c r="RQQ87" s="15"/>
      <c r="RQR87" s="16"/>
      <c r="RQS87" s="15"/>
      <c r="RQT87" s="16"/>
      <c r="RQU87" s="15"/>
      <c r="RQV87" s="16"/>
      <c r="RQW87" s="15"/>
      <c r="RQX87" s="16"/>
      <c r="RQY87" s="15"/>
      <c r="RQZ87" s="16"/>
      <c r="RRA87" s="15"/>
      <c r="RRB87" s="16"/>
      <c r="RRC87" s="15"/>
      <c r="RRD87" s="16"/>
      <c r="RRE87" s="15"/>
      <c r="RRF87" s="16"/>
      <c r="RRG87" s="15"/>
      <c r="RRH87" s="16"/>
      <c r="RRI87" s="15"/>
      <c r="RRJ87" s="16"/>
      <c r="RRK87" s="15"/>
      <c r="RRL87" s="16"/>
      <c r="RRM87" s="15"/>
      <c r="RRN87" s="16"/>
      <c r="RRO87" s="15"/>
      <c r="RRP87" s="16"/>
      <c r="RRQ87" s="15"/>
      <c r="RRR87" s="16"/>
      <c r="RRS87" s="15"/>
      <c r="RRT87" s="16"/>
      <c r="RRU87" s="15"/>
      <c r="RRV87" s="16"/>
      <c r="RRW87" s="15"/>
      <c r="RRX87" s="16"/>
      <c r="RRY87" s="15"/>
      <c r="RRZ87" s="16"/>
      <c r="RSA87" s="15"/>
      <c r="RSB87" s="16"/>
      <c r="RSC87" s="15"/>
      <c r="RSD87" s="16"/>
      <c r="RSE87" s="15"/>
      <c r="RSF87" s="16"/>
      <c r="RSG87" s="15"/>
      <c r="RSH87" s="16"/>
      <c r="RSI87" s="15"/>
      <c r="RSJ87" s="16"/>
      <c r="RSK87" s="15"/>
      <c r="RSL87" s="16"/>
      <c r="RSM87" s="15"/>
      <c r="RSN87" s="16"/>
      <c r="RSO87" s="15"/>
      <c r="RSP87" s="16"/>
      <c r="RSQ87" s="15"/>
      <c r="RSR87" s="16"/>
      <c r="RSS87" s="15"/>
      <c r="RST87" s="16"/>
      <c r="RSU87" s="15"/>
      <c r="RSV87" s="16"/>
      <c r="RSW87" s="15"/>
      <c r="RSX87" s="16"/>
      <c r="RSY87" s="15"/>
      <c r="RSZ87" s="16"/>
      <c r="RTA87" s="15"/>
      <c r="RTB87" s="16"/>
      <c r="RTC87" s="15"/>
      <c r="RTD87" s="16"/>
      <c r="RTE87" s="15"/>
      <c r="RTF87" s="16"/>
      <c r="RTG87" s="15"/>
      <c r="RTH87" s="16"/>
      <c r="RTI87" s="15"/>
      <c r="RTJ87" s="16"/>
      <c r="RTK87" s="15"/>
      <c r="RTL87" s="16"/>
      <c r="RTM87" s="15"/>
      <c r="RTN87" s="16"/>
      <c r="RTO87" s="15"/>
      <c r="RTP87" s="16"/>
      <c r="RTQ87" s="15"/>
      <c r="RTR87" s="16"/>
      <c r="RTS87" s="15"/>
      <c r="RTT87" s="16"/>
      <c r="RTU87" s="15"/>
      <c r="RTV87" s="16"/>
      <c r="RTW87" s="15"/>
      <c r="RTX87" s="16"/>
      <c r="RTY87" s="15"/>
      <c r="RTZ87" s="16"/>
      <c r="RUA87" s="15"/>
      <c r="RUB87" s="16"/>
      <c r="RUC87" s="15"/>
      <c r="RUD87" s="16"/>
      <c r="RUE87" s="15"/>
      <c r="RUF87" s="16"/>
      <c r="RUG87" s="15"/>
      <c r="RUH87" s="16"/>
      <c r="RUI87" s="15"/>
      <c r="RUJ87" s="16"/>
      <c r="RUK87" s="15"/>
      <c r="RUL87" s="16"/>
      <c r="RUM87" s="15"/>
      <c r="RUN87" s="16"/>
      <c r="RUO87" s="15"/>
      <c r="RUP87" s="16"/>
      <c r="RUQ87" s="15"/>
      <c r="RUR87" s="16"/>
      <c r="RUS87" s="15"/>
      <c r="RUT87" s="16"/>
      <c r="RUU87" s="15"/>
      <c r="RUV87" s="16"/>
      <c r="RUW87" s="15"/>
      <c r="RUX87" s="16"/>
      <c r="RUY87" s="15"/>
      <c r="RUZ87" s="16"/>
      <c r="RVA87" s="15"/>
      <c r="RVB87" s="16"/>
      <c r="RVC87" s="15"/>
      <c r="RVD87" s="16"/>
      <c r="RVE87" s="15"/>
      <c r="RVF87" s="16"/>
      <c r="RVG87" s="15"/>
      <c r="RVH87" s="16"/>
      <c r="RVI87" s="15"/>
      <c r="RVJ87" s="16"/>
      <c r="RVK87" s="15"/>
      <c r="RVL87" s="16"/>
      <c r="RVM87" s="15"/>
      <c r="RVN87" s="16"/>
      <c r="RVO87" s="15"/>
      <c r="RVP87" s="16"/>
      <c r="RVQ87" s="15"/>
      <c r="RVR87" s="16"/>
      <c r="RVS87" s="15"/>
      <c r="RVT87" s="16"/>
      <c r="RVU87" s="15"/>
      <c r="RVV87" s="16"/>
      <c r="RVW87" s="15"/>
      <c r="RVX87" s="16"/>
      <c r="RVY87" s="15"/>
      <c r="RVZ87" s="16"/>
      <c r="RWA87" s="15"/>
      <c r="RWB87" s="16"/>
      <c r="RWC87" s="15"/>
      <c r="RWD87" s="16"/>
      <c r="RWE87" s="15"/>
      <c r="RWF87" s="16"/>
      <c r="RWG87" s="15"/>
      <c r="RWH87" s="16"/>
      <c r="RWI87" s="15"/>
      <c r="RWJ87" s="16"/>
      <c r="RWK87" s="15"/>
      <c r="RWL87" s="16"/>
      <c r="RWM87" s="15"/>
      <c r="RWN87" s="16"/>
      <c r="RWO87" s="15"/>
      <c r="RWP87" s="16"/>
      <c r="RWQ87" s="15"/>
      <c r="RWR87" s="16"/>
      <c r="RWS87" s="15"/>
      <c r="RWT87" s="16"/>
      <c r="RWU87" s="15"/>
      <c r="RWV87" s="16"/>
      <c r="RWW87" s="15"/>
      <c r="RWX87" s="16"/>
      <c r="RWY87" s="15"/>
      <c r="RWZ87" s="16"/>
      <c r="RXA87" s="15"/>
      <c r="RXB87" s="16"/>
      <c r="RXC87" s="15"/>
      <c r="RXD87" s="16"/>
      <c r="RXE87" s="15"/>
      <c r="RXF87" s="16"/>
      <c r="RXG87" s="15"/>
      <c r="RXH87" s="16"/>
      <c r="RXI87" s="15"/>
      <c r="RXJ87" s="16"/>
      <c r="RXK87" s="15"/>
      <c r="RXL87" s="16"/>
      <c r="RXM87" s="15"/>
      <c r="RXN87" s="16"/>
      <c r="RXO87" s="15"/>
      <c r="RXP87" s="16"/>
      <c r="RXQ87" s="15"/>
      <c r="RXR87" s="16"/>
      <c r="RXS87" s="15"/>
      <c r="RXT87" s="16"/>
      <c r="RXU87" s="15"/>
      <c r="RXV87" s="16"/>
      <c r="RXW87" s="15"/>
      <c r="RXX87" s="16"/>
      <c r="RXY87" s="15"/>
      <c r="RXZ87" s="16"/>
      <c r="RYA87" s="15"/>
      <c r="RYB87" s="16"/>
      <c r="RYC87" s="15"/>
      <c r="RYD87" s="16"/>
      <c r="RYE87" s="15"/>
      <c r="RYF87" s="16"/>
      <c r="RYG87" s="15"/>
      <c r="RYH87" s="16"/>
      <c r="RYI87" s="15"/>
      <c r="RYJ87" s="16"/>
      <c r="RYK87" s="15"/>
      <c r="RYL87" s="16"/>
      <c r="RYM87" s="15"/>
      <c r="RYN87" s="16"/>
      <c r="RYO87" s="15"/>
      <c r="RYP87" s="16"/>
      <c r="RYQ87" s="15"/>
      <c r="RYR87" s="16"/>
      <c r="RYS87" s="15"/>
      <c r="RYT87" s="16"/>
      <c r="RYU87" s="15"/>
      <c r="RYV87" s="16"/>
      <c r="RYW87" s="15"/>
      <c r="RYX87" s="16"/>
      <c r="RYY87" s="15"/>
      <c r="RYZ87" s="16"/>
      <c r="RZA87" s="15"/>
      <c r="RZB87" s="16"/>
      <c r="RZC87" s="15"/>
      <c r="RZD87" s="16"/>
      <c r="RZE87" s="15"/>
      <c r="RZF87" s="16"/>
      <c r="RZG87" s="15"/>
      <c r="RZH87" s="16"/>
      <c r="RZI87" s="15"/>
      <c r="RZJ87" s="16"/>
      <c r="RZK87" s="15"/>
      <c r="RZL87" s="16"/>
      <c r="RZM87" s="15"/>
      <c r="RZN87" s="16"/>
      <c r="RZO87" s="15"/>
      <c r="RZP87" s="16"/>
      <c r="RZQ87" s="15"/>
      <c r="RZR87" s="16"/>
      <c r="RZS87" s="15"/>
      <c r="RZT87" s="16"/>
      <c r="RZU87" s="15"/>
      <c r="RZV87" s="16"/>
      <c r="RZW87" s="15"/>
      <c r="RZX87" s="16"/>
      <c r="RZY87" s="15"/>
      <c r="RZZ87" s="16"/>
      <c r="SAA87" s="15"/>
      <c r="SAB87" s="16"/>
      <c r="SAC87" s="15"/>
      <c r="SAD87" s="16"/>
      <c r="SAE87" s="15"/>
      <c r="SAF87" s="16"/>
      <c r="SAG87" s="15"/>
      <c r="SAH87" s="16"/>
      <c r="SAI87" s="15"/>
      <c r="SAJ87" s="16"/>
      <c r="SAK87" s="15"/>
      <c r="SAL87" s="16"/>
      <c r="SAM87" s="15"/>
      <c r="SAN87" s="16"/>
      <c r="SAO87" s="15"/>
      <c r="SAP87" s="16"/>
      <c r="SAQ87" s="15"/>
      <c r="SAR87" s="16"/>
      <c r="SAS87" s="15"/>
      <c r="SAT87" s="16"/>
      <c r="SAU87" s="15"/>
      <c r="SAV87" s="16"/>
      <c r="SAW87" s="15"/>
      <c r="SAX87" s="16"/>
      <c r="SAY87" s="15"/>
      <c r="SAZ87" s="16"/>
      <c r="SBA87" s="15"/>
      <c r="SBB87" s="16"/>
      <c r="SBC87" s="15"/>
      <c r="SBD87" s="16"/>
      <c r="SBE87" s="15"/>
      <c r="SBF87" s="16"/>
      <c r="SBG87" s="15"/>
      <c r="SBH87" s="16"/>
      <c r="SBI87" s="15"/>
      <c r="SBJ87" s="16"/>
      <c r="SBK87" s="15"/>
      <c r="SBL87" s="16"/>
      <c r="SBM87" s="15"/>
      <c r="SBN87" s="16"/>
      <c r="SBO87" s="15"/>
      <c r="SBP87" s="16"/>
      <c r="SBQ87" s="15"/>
      <c r="SBR87" s="16"/>
      <c r="SBS87" s="15"/>
      <c r="SBT87" s="16"/>
      <c r="SBU87" s="15"/>
      <c r="SBV87" s="16"/>
      <c r="SBW87" s="15"/>
      <c r="SBX87" s="16"/>
      <c r="SBY87" s="15"/>
      <c r="SBZ87" s="16"/>
      <c r="SCA87" s="15"/>
      <c r="SCB87" s="16"/>
      <c r="SCC87" s="15"/>
      <c r="SCD87" s="16"/>
      <c r="SCE87" s="15"/>
      <c r="SCF87" s="16"/>
      <c r="SCG87" s="15"/>
      <c r="SCH87" s="16"/>
      <c r="SCI87" s="15"/>
      <c r="SCJ87" s="16"/>
      <c r="SCK87" s="15"/>
      <c r="SCL87" s="16"/>
      <c r="SCM87" s="15"/>
      <c r="SCN87" s="16"/>
      <c r="SCO87" s="15"/>
      <c r="SCP87" s="16"/>
      <c r="SCQ87" s="15"/>
      <c r="SCR87" s="16"/>
      <c r="SCS87" s="15"/>
      <c r="SCT87" s="16"/>
      <c r="SCU87" s="15"/>
      <c r="SCV87" s="16"/>
      <c r="SCW87" s="15"/>
      <c r="SCX87" s="16"/>
      <c r="SCY87" s="15"/>
      <c r="SCZ87" s="16"/>
      <c r="SDA87" s="15"/>
      <c r="SDB87" s="16"/>
      <c r="SDC87" s="15"/>
      <c r="SDD87" s="16"/>
      <c r="SDE87" s="15"/>
      <c r="SDF87" s="16"/>
      <c r="SDG87" s="15"/>
      <c r="SDH87" s="16"/>
      <c r="SDI87" s="15"/>
      <c r="SDJ87" s="16"/>
      <c r="SDK87" s="15"/>
      <c r="SDL87" s="16"/>
      <c r="SDM87" s="15"/>
      <c r="SDN87" s="16"/>
      <c r="SDO87" s="15"/>
      <c r="SDP87" s="16"/>
      <c r="SDQ87" s="15"/>
      <c r="SDR87" s="16"/>
      <c r="SDS87" s="15"/>
      <c r="SDT87" s="16"/>
      <c r="SDU87" s="15"/>
      <c r="SDV87" s="16"/>
      <c r="SDW87" s="15"/>
      <c r="SDX87" s="16"/>
      <c r="SDY87" s="15"/>
      <c r="SDZ87" s="16"/>
      <c r="SEA87" s="15"/>
      <c r="SEB87" s="16"/>
      <c r="SEC87" s="15"/>
      <c r="SED87" s="16"/>
      <c r="SEE87" s="15"/>
      <c r="SEF87" s="16"/>
      <c r="SEG87" s="15"/>
      <c r="SEH87" s="16"/>
      <c r="SEI87" s="15"/>
      <c r="SEJ87" s="16"/>
      <c r="SEK87" s="15"/>
      <c r="SEL87" s="16"/>
      <c r="SEM87" s="15"/>
      <c r="SEN87" s="16"/>
      <c r="SEO87" s="15"/>
      <c r="SEP87" s="16"/>
      <c r="SEQ87" s="15"/>
      <c r="SER87" s="16"/>
      <c r="SES87" s="15"/>
      <c r="SET87" s="16"/>
      <c r="SEU87" s="15"/>
      <c r="SEV87" s="16"/>
      <c r="SEW87" s="15"/>
      <c r="SEX87" s="16"/>
      <c r="SEY87" s="15"/>
      <c r="SEZ87" s="16"/>
      <c r="SFA87" s="15"/>
      <c r="SFB87" s="16"/>
      <c r="SFC87" s="15"/>
      <c r="SFD87" s="16"/>
      <c r="SFE87" s="15"/>
      <c r="SFF87" s="16"/>
      <c r="SFG87" s="15"/>
      <c r="SFH87" s="16"/>
      <c r="SFI87" s="15"/>
      <c r="SFJ87" s="16"/>
      <c r="SFK87" s="15"/>
      <c r="SFL87" s="16"/>
      <c r="SFM87" s="15"/>
      <c r="SFN87" s="16"/>
      <c r="SFO87" s="15"/>
      <c r="SFP87" s="16"/>
      <c r="SFQ87" s="15"/>
      <c r="SFR87" s="16"/>
      <c r="SFS87" s="15"/>
      <c r="SFT87" s="16"/>
      <c r="SFU87" s="15"/>
      <c r="SFV87" s="16"/>
      <c r="SFW87" s="15"/>
      <c r="SFX87" s="16"/>
      <c r="SFY87" s="15"/>
      <c r="SFZ87" s="16"/>
      <c r="SGA87" s="15"/>
      <c r="SGB87" s="16"/>
      <c r="SGC87" s="15"/>
      <c r="SGD87" s="16"/>
      <c r="SGE87" s="15"/>
      <c r="SGF87" s="16"/>
      <c r="SGG87" s="15"/>
      <c r="SGH87" s="16"/>
      <c r="SGI87" s="15"/>
      <c r="SGJ87" s="16"/>
      <c r="SGK87" s="15"/>
      <c r="SGL87" s="16"/>
      <c r="SGM87" s="15"/>
      <c r="SGN87" s="16"/>
      <c r="SGO87" s="15"/>
      <c r="SGP87" s="16"/>
      <c r="SGQ87" s="15"/>
      <c r="SGR87" s="16"/>
      <c r="SGS87" s="15"/>
      <c r="SGT87" s="16"/>
      <c r="SGU87" s="15"/>
      <c r="SGV87" s="16"/>
      <c r="SGW87" s="15"/>
      <c r="SGX87" s="16"/>
      <c r="SGY87" s="15"/>
      <c r="SGZ87" s="16"/>
      <c r="SHA87" s="15"/>
      <c r="SHB87" s="16"/>
      <c r="SHC87" s="15"/>
      <c r="SHD87" s="16"/>
      <c r="SHE87" s="15"/>
      <c r="SHF87" s="16"/>
      <c r="SHG87" s="15"/>
      <c r="SHH87" s="16"/>
      <c r="SHI87" s="15"/>
      <c r="SHJ87" s="16"/>
      <c r="SHK87" s="15"/>
      <c r="SHL87" s="16"/>
      <c r="SHM87" s="15"/>
      <c r="SHN87" s="16"/>
      <c r="SHO87" s="15"/>
      <c r="SHP87" s="16"/>
      <c r="SHQ87" s="15"/>
      <c r="SHR87" s="16"/>
      <c r="SHS87" s="15"/>
      <c r="SHT87" s="16"/>
      <c r="SHU87" s="15"/>
      <c r="SHV87" s="16"/>
      <c r="SHW87" s="15"/>
      <c r="SHX87" s="16"/>
      <c r="SHY87" s="15"/>
      <c r="SHZ87" s="16"/>
      <c r="SIA87" s="15"/>
      <c r="SIB87" s="16"/>
      <c r="SIC87" s="15"/>
      <c r="SID87" s="16"/>
      <c r="SIE87" s="15"/>
      <c r="SIF87" s="16"/>
      <c r="SIG87" s="15"/>
      <c r="SIH87" s="16"/>
      <c r="SII87" s="15"/>
      <c r="SIJ87" s="16"/>
      <c r="SIK87" s="15"/>
      <c r="SIL87" s="16"/>
      <c r="SIM87" s="15"/>
      <c r="SIN87" s="16"/>
      <c r="SIO87" s="15"/>
      <c r="SIP87" s="16"/>
      <c r="SIQ87" s="15"/>
      <c r="SIR87" s="16"/>
      <c r="SIS87" s="15"/>
      <c r="SIT87" s="16"/>
      <c r="SIU87" s="15"/>
      <c r="SIV87" s="16"/>
      <c r="SIW87" s="15"/>
      <c r="SIX87" s="16"/>
      <c r="SIY87" s="15"/>
      <c r="SIZ87" s="16"/>
      <c r="SJA87" s="15"/>
      <c r="SJB87" s="16"/>
      <c r="SJC87" s="15"/>
      <c r="SJD87" s="16"/>
      <c r="SJE87" s="15"/>
      <c r="SJF87" s="16"/>
      <c r="SJG87" s="15"/>
      <c r="SJH87" s="16"/>
      <c r="SJI87" s="15"/>
      <c r="SJJ87" s="16"/>
      <c r="SJK87" s="15"/>
      <c r="SJL87" s="16"/>
      <c r="SJM87" s="15"/>
      <c r="SJN87" s="16"/>
      <c r="SJO87" s="15"/>
      <c r="SJP87" s="16"/>
      <c r="SJQ87" s="15"/>
      <c r="SJR87" s="16"/>
      <c r="SJS87" s="15"/>
      <c r="SJT87" s="16"/>
      <c r="SJU87" s="15"/>
      <c r="SJV87" s="16"/>
      <c r="SJW87" s="15"/>
      <c r="SJX87" s="16"/>
      <c r="SJY87" s="15"/>
      <c r="SJZ87" s="16"/>
      <c r="SKA87" s="15"/>
      <c r="SKB87" s="16"/>
      <c r="SKC87" s="15"/>
      <c r="SKD87" s="16"/>
      <c r="SKE87" s="15"/>
      <c r="SKF87" s="16"/>
      <c r="SKG87" s="15"/>
      <c r="SKH87" s="16"/>
      <c r="SKI87" s="15"/>
      <c r="SKJ87" s="16"/>
      <c r="SKK87" s="15"/>
      <c r="SKL87" s="16"/>
      <c r="SKM87" s="15"/>
      <c r="SKN87" s="16"/>
      <c r="SKO87" s="15"/>
      <c r="SKP87" s="16"/>
      <c r="SKQ87" s="15"/>
      <c r="SKR87" s="16"/>
      <c r="SKS87" s="15"/>
      <c r="SKT87" s="16"/>
      <c r="SKU87" s="15"/>
      <c r="SKV87" s="16"/>
      <c r="SKW87" s="15"/>
      <c r="SKX87" s="16"/>
      <c r="SKY87" s="15"/>
      <c r="SKZ87" s="16"/>
      <c r="SLA87" s="15"/>
      <c r="SLB87" s="16"/>
      <c r="SLC87" s="15"/>
      <c r="SLD87" s="16"/>
      <c r="SLE87" s="15"/>
      <c r="SLF87" s="16"/>
      <c r="SLG87" s="15"/>
      <c r="SLH87" s="16"/>
      <c r="SLI87" s="15"/>
      <c r="SLJ87" s="16"/>
      <c r="SLK87" s="15"/>
      <c r="SLL87" s="16"/>
      <c r="SLM87" s="15"/>
      <c r="SLN87" s="16"/>
      <c r="SLO87" s="15"/>
      <c r="SLP87" s="16"/>
      <c r="SLQ87" s="15"/>
      <c r="SLR87" s="16"/>
      <c r="SLS87" s="15"/>
      <c r="SLT87" s="16"/>
      <c r="SLU87" s="15"/>
      <c r="SLV87" s="16"/>
      <c r="SLW87" s="15"/>
      <c r="SLX87" s="16"/>
      <c r="SLY87" s="15"/>
      <c r="SLZ87" s="16"/>
      <c r="SMA87" s="15"/>
      <c r="SMB87" s="16"/>
      <c r="SMC87" s="15"/>
      <c r="SMD87" s="16"/>
      <c r="SME87" s="15"/>
      <c r="SMF87" s="16"/>
      <c r="SMG87" s="15"/>
      <c r="SMH87" s="16"/>
      <c r="SMI87" s="15"/>
      <c r="SMJ87" s="16"/>
      <c r="SMK87" s="15"/>
      <c r="SML87" s="16"/>
      <c r="SMM87" s="15"/>
      <c r="SMN87" s="16"/>
      <c r="SMO87" s="15"/>
      <c r="SMP87" s="16"/>
      <c r="SMQ87" s="15"/>
      <c r="SMR87" s="16"/>
      <c r="SMS87" s="15"/>
      <c r="SMT87" s="16"/>
      <c r="SMU87" s="15"/>
      <c r="SMV87" s="16"/>
      <c r="SMW87" s="15"/>
      <c r="SMX87" s="16"/>
      <c r="SMY87" s="15"/>
      <c r="SMZ87" s="16"/>
      <c r="SNA87" s="15"/>
      <c r="SNB87" s="16"/>
      <c r="SNC87" s="15"/>
      <c r="SND87" s="16"/>
      <c r="SNE87" s="15"/>
      <c r="SNF87" s="16"/>
      <c r="SNG87" s="15"/>
      <c r="SNH87" s="16"/>
      <c r="SNI87" s="15"/>
      <c r="SNJ87" s="16"/>
      <c r="SNK87" s="15"/>
      <c r="SNL87" s="16"/>
      <c r="SNM87" s="15"/>
      <c r="SNN87" s="16"/>
      <c r="SNO87" s="15"/>
      <c r="SNP87" s="16"/>
      <c r="SNQ87" s="15"/>
      <c r="SNR87" s="16"/>
      <c r="SNS87" s="15"/>
      <c r="SNT87" s="16"/>
      <c r="SNU87" s="15"/>
      <c r="SNV87" s="16"/>
      <c r="SNW87" s="15"/>
      <c r="SNX87" s="16"/>
      <c r="SNY87" s="15"/>
      <c r="SNZ87" s="16"/>
      <c r="SOA87" s="15"/>
      <c r="SOB87" s="16"/>
      <c r="SOC87" s="15"/>
      <c r="SOD87" s="16"/>
      <c r="SOE87" s="15"/>
      <c r="SOF87" s="16"/>
      <c r="SOG87" s="15"/>
      <c r="SOH87" s="16"/>
      <c r="SOI87" s="15"/>
      <c r="SOJ87" s="16"/>
      <c r="SOK87" s="15"/>
      <c r="SOL87" s="16"/>
      <c r="SOM87" s="15"/>
      <c r="SON87" s="16"/>
      <c r="SOO87" s="15"/>
      <c r="SOP87" s="16"/>
      <c r="SOQ87" s="15"/>
      <c r="SOR87" s="16"/>
      <c r="SOS87" s="15"/>
      <c r="SOT87" s="16"/>
      <c r="SOU87" s="15"/>
      <c r="SOV87" s="16"/>
      <c r="SOW87" s="15"/>
      <c r="SOX87" s="16"/>
      <c r="SOY87" s="15"/>
      <c r="SOZ87" s="16"/>
      <c r="SPA87" s="15"/>
      <c r="SPB87" s="16"/>
      <c r="SPC87" s="15"/>
      <c r="SPD87" s="16"/>
      <c r="SPE87" s="15"/>
      <c r="SPF87" s="16"/>
      <c r="SPG87" s="15"/>
      <c r="SPH87" s="16"/>
      <c r="SPI87" s="15"/>
      <c r="SPJ87" s="16"/>
      <c r="SPK87" s="15"/>
      <c r="SPL87" s="16"/>
      <c r="SPM87" s="15"/>
      <c r="SPN87" s="16"/>
      <c r="SPO87" s="15"/>
      <c r="SPP87" s="16"/>
      <c r="SPQ87" s="15"/>
      <c r="SPR87" s="16"/>
      <c r="SPS87" s="15"/>
      <c r="SPT87" s="16"/>
      <c r="SPU87" s="15"/>
      <c r="SPV87" s="16"/>
      <c r="SPW87" s="15"/>
      <c r="SPX87" s="16"/>
      <c r="SPY87" s="15"/>
      <c r="SPZ87" s="16"/>
      <c r="SQA87" s="15"/>
      <c r="SQB87" s="16"/>
      <c r="SQC87" s="15"/>
      <c r="SQD87" s="16"/>
      <c r="SQE87" s="15"/>
      <c r="SQF87" s="16"/>
      <c r="SQG87" s="15"/>
      <c r="SQH87" s="16"/>
      <c r="SQI87" s="15"/>
      <c r="SQJ87" s="16"/>
      <c r="SQK87" s="15"/>
      <c r="SQL87" s="16"/>
      <c r="SQM87" s="15"/>
      <c r="SQN87" s="16"/>
      <c r="SQO87" s="15"/>
      <c r="SQP87" s="16"/>
      <c r="SQQ87" s="15"/>
      <c r="SQR87" s="16"/>
      <c r="SQS87" s="15"/>
      <c r="SQT87" s="16"/>
      <c r="SQU87" s="15"/>
      <c r="SQV87" s="16"/>
      <c r="SQW87" s="15"/>
      <c r="SQX87" s="16"/>
      <c r="SQY87" s="15"/>
      <c r="SQZ87" s="16"/>
      <c r="SRA87" s="15"/>
      <c r="SRB87" s="16"/>
      <c r="SRC87" s="15"/>
      <c r="SRD87" s="16"/>
      <c r="SRE87" s="15"/>
      <c r="SRF87" s="16"/>
      <c r="SRG87" s="15"/>
      <c r="SRH87" s="16"/>
      <c r="SRI87" s="15"/>
      <c r="SRJ87" s="16"/>
      <c r="SRK87" s="15"/>
      <c r="SRL87" s="16"/>
      <c r="SRM87" s="15"/>
      <c r="SRN87" s="16"/>
      <c r="SRO87" s="15"/>
      <c r="SRP87" s="16"/>
      <c r="SRQ87" s="15"/>
      <c r="SRR87" s="16"/>
      <c r="SRS87" s="15"/>
      <c r="SRT87" s="16"/>
      <c r="SRU87" s="15"/>
      <c r="SRV87" s="16"/>
      <c r="SRW87" s="15"/>
      <c r="SRX87" s="16"/>
      <c r="SRY87" s="15"/>
      <c r="SRZ87" s="16"/>
      <c r="SSA87" s="15"/>
      <c r="SSB87" s="16"/>
      <c r="SSC87" s="15"/>
      <c r="SSD87" s="16"/>
      <c r="SSE87" s="15"/>
      <c r="SSF87" s="16"/>
      <c r="SSG87" s="15"/>
      <c r="SSH87" s="16"/>
      <c r="SSI87" s="15"/>
      <c r="SSJ87" s="16"/>
      <c r="SSK87" s="15"/>
      <c r="SSL87" s="16"/>
      <c r="SSM87" s="15"/>
      <c r="SSN87" s="16"/>
      <c r="SSO87" s="15"/>
      <c r="SSP87" s="16"/>
      <c r="SSQ87" s="15"/>
      <c r="SSR87" s="16"/>
      <c r="SSS87" s="15"/>
      <c r="SST87" s="16"/>
      <c r="SSU87" s="15"/>
      <c r="SSV87" s="16"/>
      <c r="SSW87" s="15"/>
      <c r="SSX87" s="16"/>
      <c r="SSY87" s="15"/>
      <c r="SSZ87" s="16"/>
      <c r="STA87" s="15"/>
      <c r="STB87" s="16"/>
      <c r="STC87" s="15"/>
      <c r="STD87" s="16"/>
      <c r="STE87" s="15"/>
      <c r="STF87" s="16"/>
      <c r="STG87" s="15"/>
      <c r="STH87" s="16"/>
      <c r="STI87" s="15"/>
      <c r="STJ87" s="16"/>
      <c r="STK87" s="15"/>
      <c r="STL87" s="16"/>
      <c r="STM87" s="15"/>
      <c r="STN87" s="16"/>
      <c r="STO87" s="15"/>
      <c r="STP87" s="16"/>
      <c r="STQ87" s="15"/>
      <c r="STR87" s="16"/>
      <c r="STS87" s="15"/>
      <c r="STT87" s="16"/>
      <c r="STU87" s="15"/>
      <c r="STV87" s="16"/>
      <c r="STW87" s="15"/>
      <c r="STX87" s="16"/>
      <c r="STY87" s="15"/>
      <c r="STZ87" s="16"/>
      <c r="SUA87" s="15"/>
      <c r="SUB87" s="16"/>
      <c r="SUC87" s="15"/>
      <c r="SUD87" s="16"/>
      <c r="SUE87" s="15"/>
      <c r="SUF87" s="16"/>
      <c r="SUG87" s="15"/>
      <c r="SUH87" s="16"/>
      <c r="SUI87" s="15"/>
      <c r="SUJ87" s="16"/>
      <c r="SUK87" s="15"/>
      <c r="SUL87" s="16"/>
      <c r="SUM87" s="15"/>
      <c r="SUN87" s="16"/>
      <c r="SUO87" s="15"/>
      <c r="SUP87" s="16"/>
      <c r="SUQ87" s="15"/>
      <c r="SUR87" s="16"/>
      <c r="SUS87" s="15"/>
      <c r="SUT87" s="16"/>
      <c r="SUU87" s="15"/>
      <c r="SUV87" s="16"/>
      <c r="SUW87" s="15"/>
      <c r="SUX87" s="16"/>
      <c r="SUY87" s="15"/>
      <c r="SUZ87" s="16"/>
      <c r="SVA87" s="15"/>
      <c r="SVB87" s="16"/>
      <c r="SVC87" s="15"/>
      <c r="SVD87" s="16"/>
      <c r="SVE87" s="15"/>
      <c r="SVF87" s="16"/>
      <c r="SVG87" s="15"/>
      <c r="SVH87" s="16"/>
      <c r="SVI87" s="15"/>
      <c r="SVJ87" s="16"/>
      <c r="SVK87" s="15"/>
      <c r="SVL87" s="16"/>
      <c r="SVM87" s="15"/>
      <c r="SVN87" s="16"/>
      <c r="SVO87" s="15"/>
      <c r="SVP87" s="16"/>
      <c r="SVQ87" s="15"/>
      <c r="SVR87" s="16"/>
      <c r="SVS87" s="15"/>
      <c r="SVT87" s="16"/>
      <c r="SVU87" s="15"/>
      <c r="SVV87" s="16"/>
      <c r="SVW87" s="15"/>
      <c r="SVX87" s="16"/>
      <c r="SVY87" s="15"/>
      <c r="SVZ87" s="16"/>
      <c r="SWA87" s="15"/>
      <c r="SWB87" s="16"/>
      <c r="SWC87" s="15"/>
      <c r="SWD87" s="16"/>
      <c r="SWE87" s="15"/>
      <c r="SWF87" s="16"/>
      <c r="SWG87" s="15"/>
      <c r="SWH87" s="16"/>
      <c r="SWI87" s="15"/>
      <c r="SWJ87" s="16"/>
      <c r="SWK87" s="15"/>
      <c r="SWL87" s="16"/>
      <c r="SWM87" s="15"/>
      <c r="SWN87" s="16"/>
      <c r="SWO87" s="15"/>
      <c r="SWP87" s="16"/>
      <c r="SWQ87" s="15"/>
      <c r="SWR87" s="16"/>
      <c r="SWS87" s="15"/>
      <c r="SWT87" s="16"/>
      <c r="SWU87" s="15"/>
      <c r="SWV87" s="16"/>
      <c r="SWW87" s="15"/>
      <c r="SWX87" s="16"/>
      <c r="SWY87" s="15"/>
      <c r="SWZ87" s="16"/>
      <c r="SXA87" s="15"/>
      <c r="SXB87" s="16"/>
      <c r="SXC87" s="15"/>
      <c r="SXD87" s="16"/>
      <c r="SXE87" s="15"/>
      <c r="SXF87" s="16"/>
      <c r="SXG87" s="15"/>
      <c r="SXH87" s="16"/>
      <c r="SXI87" s="15"/>
      <c r="SXJ87" s="16"/>
      <c r="SXK87" s="15"/>
      <c r="SXL87" s="16"/>
      <c r="SXM87" s="15"/>
      <c r="SXN87" s="16"/>
      <c r="SXO87" s="15"/>
      <c r="SXP87" s="16"/>
      <c r="SXQ87" s="15"/>
      <c r="SXR87" s="16"/>
      <c r="SXS87" s="15"/>
      <c r="SXT87" s="16"/>
      <c r="SXU87" s="15"/>
      <c r="SXV87" s="16"/>
      <c r="SXW87" s="15"/>
      <c r="SXX87" s="16"/>
      <c r="SXY87" s="15"/>
      <c r="SXZ87" s="16"/>
      <c r="SYA87" s="15"/>
      <c r="SYB87" s="16"/>
      <c r="SYC87" s="15"/>
      <c r="SYD87" s="16"/>
      <c r="SYE87" s="15"/>
      <c r="SYF87" s="16"/>
      <c r="SYG87" s="15"/>
      <c r="SYH87" s="16"/>
      <c r="SYI87" s="15"/>
      <c r="SYJ87" s="16"/>
      <c r="SYK87" s="15"/>
      <c r="SYL87" s="16"/>
      <c r="SYM87" s="15"/>
      <c r="SYN87" s="16"/>
      <c r="SYO87" s="15"/>
      <c r="SYP87" s="16"/>
      <c r="SYQ87" s="15"/>
      <c r="SYR87" s="16"/>
      <c r="SYS87" s="15"/>
      <c r="SYT87" s="16"/>
      <c r="SYU87" s="15"/>
      <c r="SYV87" s="16"/>
      <c r="SYW87" s="15"/>
      <c r="SYX87" s="16"/>
      <c r="SYY87" s="15"/>
      <c r="SYZ87" s="16"/>
      <c r="SZA87" s="15"/>
      <c r="SZB87" s="16"/>
      <c r="SZC87" s="15"/>
      <c r="SZD87" s="16"/>
      <c r="SZE87" s="15"/>
      <c r="SZF87" s="16"/>
      <c r="SZG87" s="15"/>
      <c r="SZH87" s="16"/>
      <c r="SZI87" s="15"/>
      <c r="SZJ87" s="16"/>
      <c r="SZK87" s="15"/>
      <c r="SZL87" s="16"/>
      <c r="SZM87" s="15"/>
      <c r="SZN87" s="16"/>
      <c r="SZO87" s="15"/>
      <c r="SZP87" s="16"/>
      <c r="SZQ87" s="15"/>
      <c r="SZR87" s="16"/>
      <c r="SZS87" s="15"/>
      <c r="SZT87" s="16"/>
      <c r="SZU87" s="15"/>
      <c r="SZV87" s="16"/>
      <c r="SZW87" s="15"/>
      <c r="SZX87" s="16"/>
      <c r="SZY87" s="15"/>
      <c r="SZZ87" s="16"/>
      <c r="TAA87" s="15"/>
      <c r="TAB87" s="16"/>
      <c r="TAC87" s="15"/>
      <c r="TAD87" s="16"/>
      <c r="TAE87" s="15"/>
      <c r="TAF87" s="16"/>
      <c r="TAG87" s="15"/>
      <c r="TAH87" s="16"/>
      <c r="TAI87" s="15"/>
      <c r="TAJ87" s="16"/>
      <c r="TAK87" s="15"/>
      <c r="TAL87" s="16"/>
      <c r="TAM87" s="15"/>
      <c r="TAN87" s="16"/>
      <c r="TAO87" s="15"/>
      <c r="TAP87" s="16"/>
      <c r="TAQ87" s="15"/>
      <c r="TAR87" s="16"/>
      <c r="TAS87" s="15"/>
      <c r="TAT87" s="16"/>
      <c r="TAU87" s="15"/>
      <c r="TAV87" s="16"/>
      <c r="TAW87" s="15"/>
      <c r="TAX87" s="16"/>
      <c r="TAY87" s="15"/>
      <c r="TAZ87" s="16"/>
      <c r="TBA87" s="15"/>
      <c r="TBB87" s="16"/>
      <c r="TBC87" s="15"/>
      <c r="TBD87" s="16"/>
      <c r="TBE87" s="15"/>
      <c r="TBF87" s="16"/>
      <c r="TBG87" s="15"/>
      <c r="TBH87" s="16"/>
      <c r="TBI87" s="15"/>
      <c r="TBJ87" s="16"/>
      <c r="TBK87" s="15"/>
      <c r="TBL87" s="16"/>
      <c r="TBM87" s="15"/>
      <c r="TBN87" s="16"/>
      <c r="TBO87" s="15"/>
      <c r="TBP87" s="16"/>
      <c r="TBQ87" s="15"/>
      <c r="TBR87" s="16"/>
      <c r="TBS87" s="15"/>
      <c r="TBT87" s="16"/>
      <c r="TBU87" s="15"/>
      <c r="TBV87" s="16"/>
      <c r="TBW87" s="15"/>
      <c r="TBX87" s="16"/>
      <c r="TBY87" s="15"/>
      <c r="TBZ87" s="16"/>
      <c r="TCA87" s="15"/>
      <c r="TCB87" s="16"/>
      <c r="TCC87" s="15"/>
      <c r="TCD87" s="16"/>
      <c r="TCE87" s="15"/>
      <c r="TCF87" s="16"/>
      <c r="TCG87" s="15"/>
      <c r="TCH87" s="16"/>
      <c r="TCI87" s="15"/>
      <c r="TCJ87" s="16"/>
      <c r="TCK87" s="15"/>
      <c r="TCL87" s="16"/>
      <c r="TCM87" s="15"/>
      <c r="TCN87" s="16"/>
      <c r="TCO87" s="15"/>
      <c r="TCP87" s="16"/>
      <c r="TCQ87" s="15"/>
      <c r="TCR87" s="16"/>
      <c r="TCS87" s="15"/>
      <c r="TCT87" s="16"/>
      <c r="TCU87" s="15"/>
      <c r="TCV87" s="16"/>
      <c r="TCW87" s="15"/>
      <c r="TCX87" s="16"/>
      <c r="TCY87" s="15"/>
      <c r="TCZ87" s="16"/>
      <c r="TDA87" s="15"/>
      <c r="TDB87" s="16"/>
      <c r="TDC87" s="15"/>
      <c r="TDD87" s="16"/>
      <c r="TDE87" s="15"/>
      <c r="TDF87" s="16"/>
      <c r="TDG87" s="15"/>
      <c r="TDH87" s="16"/>
      <c r="TDI87" s="15"/>
      <c r="TDJ87" s="16"/>
      <c r="TDK87" s="15"/>
      <c r="TDL87" s="16"/>
      <c r="TDM87" s="15"/>
      <c r="TDN87" s="16"/>
      <c r="TDO87" s="15"/>
      <c r="TDP87" s="16"/>
      <c r="TDQ87" s="15"/>
      <c r="TDR87" s="16"/>
      <c r="TDS87" s="15"/>
      <c r="TDT87" s="16"/>
      <c r="TDU87" s="15"/>
      <c r="TDV87" s="16"/>
      <c r="TDW87" s="15"/>
      <c r="TDX87" s="16"/>
      <c r="TDY87" s="15"/>
      <c r="TDZ87" s="16"/>
      <c r="TEA87" s="15"/>
      <c r="TEB87" s="16"/>
      <c r="TEC87" s="15"/>
      <c r="TED87" s="16"/>
      <c r="TEE87" s="15"/>
      <c r="TEF87" s="16"/>
      <c r="TEG87" s="15"/>
      <c r="TEH87" s="16"/>
      <c r="TEI87" s="15"/>
      <c r="TEJ87" s="16"/>
      <c r="TEK87" s="15"/>
      <c r="TEL87" s="16"/>
      <c r="TEM87" s="15"/>
      <c r="TEN87" s="16"/>
      <c r="TEO87" s="15"/>
      <c r="TEP87" s="16"/>
      <c r="TEQ87" s="15"/>
      <c r="TER87" s="16"/>
      <c r="TES87" s="15"/>
      <c r="TET87" s="16"/>
      <c r="TEU87" s="15"/>
      <c r="TEV87" s="16"/>
      <c r="TEW87" s="15"/>
      <c r="TEX87" s="16"/>
      <c r="TEY87" s="15"/>
      <c r="TEZ87" s="16"/>
      <c r="TFA87" s="15"/>
      <c r="TFB87" s="16"/>
      <c r="TFC87" s="15"/>
      <c r="TFD87" s="16"/>
      <c r="TFE87" s="15"/>
      <c r="TFF87" s="16"/>
      <c r="TFG87" s="15"/>
      <c r="TFH87" s="16"/>
      <c r="TFI87" s="15"/>
      <c r="TFJ87" s="16"/>
      <c r="TFK87" s="15"/>
      <c r="TFL87" s="16"/>
      <c r="TFM87" s="15"/>
      <c r="TFN87" s="16"/>
      <c r="TFO87" s="15"/>
      <c r="TFP87" s="16"/>
      <c r="TFQ87" s="15"/>
      <c r="TFR87" s="16"/>
      <c r="TFS87" s="15"/>
      <c r="TFT87" s="16"/>
      <c r="TFU87" s="15"/>
      <c r="TFV87" s="16"/>
      <c r="TFW87" s="15"/>
      <c r="TFX87" s="16"/>
      <c r="TFY87" s="15"/>
      <c r="TFZ87" s="16"/>
      <c r="TGA87" s="15"/>
      <c r="TGB87" s="16"/>
      <c r="TGC87" s="15"/>
      <c r="TGD87" s="16"/>
      <c r="TGE87" s="15"/>
      <c r="TGF87" s="16"/>
      <c r="TGG87" s="15"/>
      <c r="TGH87" s="16"/>
      <c r="TGI87" s="15"/>
      <c r="TGJ87" s="16"/>
      <c r="TGK87" s="15"/>
      <c r="TGL87" s="16"/>
      <c r="TGM87" s="15"/>
      <c r="TGN87" s="16"/>
      <c r="TGO87" s="15"/>
      <c r="TGP87" s="16"/>
      <c r="TGQ87" s="15"/>
      <c r="TGR87" s="16"/>
      <c r="TGS87" s="15"/>
      <c r="TGT87" s="16"/>
      <c r="TGU87" s="15"/>
      <c r="TGV87" s="16"/>
      <c r="TGW87" s="15"/>
      <c r="TGX87" s="16"/>
      <c r="TGY87" s="15"/>
      <c r="TGZ87" s="16"/>
      <c r="THA87" s="15"/>
      <c r="THB87" s="16"/>
      <c r="THC87" s="15"/>
      <c r="THD87" s="16"/>
      <c r="THE87" s="15"/>
      <c r="THF87" s="16"/>
      <c r="THG87" s="15"/>
      <c r="THH87" s="16"/>
      <c r="THI87" s="15"/>
      <c r="THJ87" s="16"/>
      <c r="THK87" s="15"/>
      <c r="THL87" s="16"/>
      <c r="THM87" s="15"/>
      <c r="THN87" s="16"/>
      <c r="THO87" s="15"/>
      <c r="THP87" s="16"/>
      <c r="THQ87" s="15"/>
      <c r="THR87" s="16"/>
      <c r="THS87" s="15"/>
      <c r="THT87" s="16"/>
      <c r="THU87" s="15"/>
      <c r="THV87" s="16"/>
      <c r="THW87" s="15"/>
      <c r="THX87" s="16"/>
      <c r="THY87" s="15"/>
      <c r="THZ87" s="16"/>
      <c r="TIA87" s="15"/>
      <c r="TIB87" s="16"/>
      <c r="TIC87" s="15"/>
      <c r="TID87" s="16"/>
      <c r="TIE87" s="15"/>
      <c r="TIF87" s="16"/>
      <c r="TIG87" s="15"/>
      <c r="TIH87" s="16"/>
      <c r="TII87" s="15"/>
      <c r="TIJ87" s="16"/>
      <c r="TIK87" s="15"/>
      <c r="TIL87" s="16"/>
      <c r="TIM87" s="15"/>
      <c r="TIN87" s="16"/>
      <c r="TIO87" s="15"/>
      <c r="TIP87" s="16"/>
      <c r="TIQ87" s="15"/>
      <c r="TIR87" s="16"/>
      <c r="TIS87" s="15"/>
      <c r="TIT87" s="16"/>
      <c r="TIU87" s="15"/>
      <c r="TIV87" s="16"/>
      <c r="TIW87" s="15"/>
      <c r="TIX87" s="16"/>
      <c r="TIY87" s="15"/>
      <c r="TIZ87" s="16"/>
      <c r="TJA87" s="15"/>
      <c r="TJB87" s="16"/>
      <c r="TJC87" s="15"/>
      <c r="TJD87" s="16"/>
      <c r="TJE87" s="15"/>
      <c r="TJF87" s="16"/>
      <c r="TJG87" s="15"/>
      <c r="TJH87" s="16"/>
      <c r="TJI87" s="15"/>
      <c r="TJJ87" s="16"/>
      <c r="TJK87" s="15"/>
      <c r="TJL87" s="16"/>
      <c r="TJM87" s="15"/>
      <c r="TJN87" s="16"/>
      <c r="TJO87" s="15"/>
      <c r="TJP87" s="16"/>
      <c r="TJQ87" s="15"/>
      <c r="TJR87" s="16"/>
      <c r="TJS87" s="15"/>
      <c r="TJT87" s="16"/>
      <c r="TJU87" s="15"/>
      <c r="TJV87" s="16"/>
      <c r="TJW87" s="15"/>
      <c r="TJX87" s="16"/>
      <c r="TJY87" s="15"/>
      <c r="TJZ87" s="16"/>
      <c r="TKA87" s="15"/>
      <c r="TKB87" s="16"/>
      <c r="TKC87" s="15"/>
      <c r="TKD87" s="16"/>
      <c r="TKE87" s="15"/>
      <c r="TKF87" s="16"/>
      <c r="TKG87" s="15"/>
      <c r="TKH87" s="16"/>
      <c r="TKI87" s="15"/>
      <c r="TKJ87" s="16"/>
      <c r="TKK87" s="15"/>
      <c r="TKL87" s="16"/>
      <c r="TKM87" s="15"/>
      <c r="TKN87" s="16"/>
      <c r="TKO87" s="15"/>
      <c r="TKP87" s="16"/>
      <c r="TKQ87" s="15"/>
      <c r="TKR87" s="16"/>
      <c r="TKS87" s="15"/>
      <c r="TKT87" s="16"/>
      <c r="TKU87" s="15"/>
      <c r="TKV87" s="16"/>
      <c r="TKW87" s="15"/>
      <c r="TKX87" s="16"/>
      <c r="TKY87" s="15"/>
      <c r="TKZ87" s="16"/>
      <c r="TLA87" s="15"/>
      <c r="TLB87" s="16"/>
      <c r="TLC87" s="15"/>
      <c r="TLD87" s="16"/>
      <c r="TLE87" s="15"/>
      <c r="TLF87" s="16"/>
      <c r="TLG87" s="15"/>
      <c r="TLH87" s="16"/>
      <c r="TLI87" s="15"/>
      <c r="TLJ87" s="16"/>
      <c r="TLK87" s="15"/>
      <c r="TLL87" s="16"/>
      <c r="TLM87" s="15"/>
      <c r="TLN87" s="16"/>
      <c r="TLO87" s="15"/>
      <c r="TLP87" s="16"/>
      <c r="TLQ87" s="15"/>
      <c r="TLR87" s="16"/>
      <c r="TLS87" s="15"/>
      <c r="TLT87" s="16"/>
      <c r="TLU87" s="15"/>
      <c r="TLV87" s="16"/>
      <c r="TLW87" s="15"/>
      <c r="TLX87" s="16"/>
      <c r="TLY87" s="15"/>
      <c r="TLZ87" s="16"/>
      <c r="TMA87" s="15"/>
      <c r="TMB87" s="16"/>
      <c r="TMC87" s="15"/>
      <c r="TMD87" s="16"/>
      <c r="TME87" s="15"/>
      <c r="TMF87" s="16"/>
      <c r="TMG87" s="15"/>
      <c r="TMH87" s="16"/>
      <c r="TMI87" s="15"/>
      <c r="TMJ87" s="16"/>
      <c r="TMK87" s="15"/>
      <c r="TML87" s="16"/>
      <c r="TMM87" s="15"/>
      <c r="TMN87" s="16"/>
      <c r="TMO87" s="15"/>
      <c r="TMP87" s="16"/>
      <c r="TMQ87" s="15"/>
      <c r="TMR87" s="16"/>
      <c r="TMS87" s="15"/>
      <c r="TMT87" s="16"/>
      <c r="TMU87" s="15"/>
      <c r="TMV87" s="16"/>
      <c r="TMW87" s="15"/>
      <c r="TMX87" s="16"/>
      <c r="TMY87" s="15"/>
      <c r="TMZ87" s="16"/>
      <c r="TNA87" s="15"/>
      <c r="TNB87" s="16"/>
      <c r="TNC87" s="15"/>
      <c r="TND87" s="16"/>
      <c r="TNE87" s="15"/>
      <c r="TNF87" s="16"/>
      <c r="TNG87" s="15"/>
      <c r="TNH87" s="16"/>
      <c r="TNI87" s="15"/>
      <c r="TNJ87" s="16"/>
      <c r="TNK87" s="15"/>
      <c r="TNL87" s="16"/>
      <c r="TNM87" s="15"/>
      <c r="TNN87" s="16"/>
      <c r="TNO87" s="15"/>
      <c r="TNP87" s="16"/>
      <c r="TNQ87" s="15"/>
      <c r="TNR87" s="16"/>
      <c r="TNS87" s="15"/>
      <c r="TNT87" s="16"/>
      <c r="TNU87" s="15"/>
      <c r="TNV87" s="16"/>
      <c r="TNW87" s="15"/>
      <c r="TNX87" s="16"/>
      <c r="TNY87" s="15"/>
      <c r="TNZ87" s="16"/>
      <c r="TOA87" s="15"/>
      <c r="TOB87" s="16"/>
      <c r="TOC87" s="15"/>
      <c r="TOD87" s="16"/>
      <c r="TOE87" s="15"/>
      <c r="TOF87" s="16"/>
      <c r="TOG87" s="15"/>
      <c r="TOH87" s="16"/>
      <c r="TOI87" s="15"/>
      <c r="TOJ87" s="16"/>
      <c r="TOK87" s="15"/>
      <c r="TOL87" s="16"/>
      <c r="TOM87" s="15"/>
      <c r="TON87" s="16"/>
      <c r="TOO87" s="15"/>
      <c r="TOP87" s="16"/>
      <c r="TOQ87" s="15"/>
      <c r="TOR87" s="16"/>
      <c r="TOS87" s="15"/>
      <c r="TOT87" s="16"/>
      <c r="TOU87" s="15"/>
      <c r="TOV87" s="16"/>
      <c r="TOW87" s="15"/>
      <c r="TOX87" s="16"/>
      <c r="TOY87" s="15"/>
      <c r="TOZ87" s="16"/>
      <c r="TPA87" s="15"/>
      <c r="TPB87" s="16"/>
      <c r="TPC87" s="15"/>
      <c r="TPD87" s="16"/>
      <c r="TPE87" s="15"/>
      <c r="TPF87" s="16"/>
      <c r="TPG87" s="15"/>
      <c r="TPH87" s="16"/>
      <c r="TPI87" s="15"/>
      <c r="TPJ87" s="16"/>
      <c r="TPK87" s="15"/>
      <c r="TPL87" s="16"/>
      <c r="TPM87" s="15"/>
      <c r="TPN87" s="16"/>
      <c r="TPO87" s="15"/>
      <c r="TPP87" s="16"/>
      <c r="TPQ87" s="15"/>
      <c r="TPR87" s="16"/>
      <c r="TPS87" s="15"/>
      <c r="TPT87" s="16"/>
      <c r="TPU87" s="15"/>
      <c r="TPV87" s="16"/>
      <c r="TPW87" s="15"/>
      <c r="TPX87" s="16"/>
      <c r="TPY87" s="15"/>
      <c r="TPZ87" s="16"/>
      <c r="TQA87" s="15"/>
      <c r="TQB87" s="16"/>
      <c r="TQC87" s="15"/>
      <c r="TQD87" s="16"/>
      <c r="TQE87" s="15"/>
      <c r="TQF87" s="16"/>
      <c r="TQG87" s="15"/>
      <c r="TQH87" s="16"/>
      <c r="TQI87" s="15"/>
      <c r="TQJ87" s="16"/>
      <c r="TQK87" s="15"/>
      <c r="TQL87" s="16"/>
      <c r="TQM87" s="15"/>
      <c r="TQN87" s="16"/>
      <c r="TQO87" s="15"/>
      <c r="TQP87" s="16"/>
      <c r="TQQ87" s="15"/>
      <c r="TQR87" s="16"/>
      <c r="TQS87" s="15"/>
      <c r="TQT87" s="16"/>
      <c r="TQU87" s="15"/>
      <c r="TQV87" s="16"/>
      <c r="TQW87" s="15"/>
      <c r="TQX87" s="16"/>
      <c r="TQY87" s="15"/>
      <c r="TQZ87" s="16"/>
      <c r="TRA87" s="15"/>
      <c r="TRB87" s="16"/>
      <c r="TRC87" s="15"/>
      <c r="TRD87" s="16"/>
      <c r="TRE87" s="15"/>
      <c r="TRF87" s="16"/>
      <c r="TRG87" s="15"/>
      <c r="TRH87" s="16"/>
      <c r="TRI87" s="15"/>
      <c r="TRJ87" s="16"/>
      <c r="TRK87" s="15"/>
      <c r="TRL87" s="16"/>
      <c r="TRM87" s="15"/>
      <c r="TRN87" s="16"/>
      <c r="TRO87" s="15"/>
      <c r="TRP87" s="16"/>
      <c r="TRQ87" s="15"/>
      <c r="TRR87" s="16"/>
      <c r="TRS87" s="15"/>
      <c r="TRT87" s="16"/>
      <c r="TRU87" s="15"/>
      <c r="TRV87" s="16"/>
      <c r="TRW87" s="15"/>
      <c r="TRX87" s="16"/>
      <c r="TRY87" s="15"/>
      <c r="TRZ87" s="16"/>
      <c r="TSA87" s="15"/>
      <c r="TSB87" s="16"/>
      <c r="TSC87" s="15"/>
      <c r="TSD87" s="16"/>
      <c r="TSE87" s="15"/>
      <c r="TSF87" s="16"/>
      <c r="TSG87" s="15"/>
      <c r="TSH87" s="16"/>
      <c r="TSI87" s="15"/>
      <c r="TSJ87" s="16"/>
      <c r="TSK87" s="15"/>
      <c r="TSL87" s="16"/>
      <c r="TSM87" s="15"/>
      <c r="TSN87" s="16"/>
      <c r="TSO87" s="15"/>
      <c r="TSP87" s="16"/>
      <c r="TSQ87" s="15"/>
      <c r="TSR87" s="16"/>
      <c r="TSS87" s="15"/>
      <c r="TST87" s="16"/>
      <c r="TSU87" s="15"/>
      <c r="TSV87" s="16"/>
      <c r="TSW87" s="15"/>
      <c r="TSX87" s="16"/>
      <c r="TSY87" s="15"/>
      <c r="TSZ87" s="16"/>
      <c r="TTA87" s="15"/>
      <c r="TTB87" s="16"/>
      <c r="TTC87" s="15"/>
      <c r="TTD87" s="16"/>
      <c r="TTE87" s="15"/>
      <c r="TTF87" s="16"/>
      <c r="TTG87" s="15"/>
      <c r="TTH87" s="16"/>
      <c r="TTI87" s="15"/>
      <c r="TTJ87" s="16"/>
      <c r="TTK87" s="15"/>
      <c r="TTL87" s="16"/>
      <c r="TTM87" s="15"/>
      <c r="TTN87" s="16"/>
      <c r="TTO87" s="15"/>
      <c r="TTP87" s="16"/>
      <c r="TTQ87" s="15"/>
      <c r="TTR87" s="16"/>
      <c r="TTS87" s="15"/>
      <c r="TTT87" s="16"/>
      <c r="TTU87" s="15"/>
      <c r="TTV87" s="16"/>
      <c r="TTW87" s="15"/>
      <c r="TTX87" s="16"/>
      <c r="TTY87" s="15"/>
      <c r="TTZ87" s="16"/>
      <c r="TUA87" s="15"/>
      <c r="TUB87" s="16"/>
      <c r="TUC87" s="15"/>
      <c r="TUD87" s="16"/>
      <c r="TUE87" s="15"/>
      <c r="TUF87" s="16"/>
      <c r="TUG87" s="15"/>
      <c r="TUH87" s="16"/>
      <c r="TUI87" s="15"/>
      <c r="TUJ87" s="16"/>
      <c r="TUK87" s="15"/>
      <c r="TUL87" s="16"/>
      <c r="TUM87" s="15"/>
      <c r="TUN87" s="16"/>
      <c r="TUO87" s="15"/>
      <c r="TUP87" s="16"/>
      <c r="TUQ87" s="15"/>
      <c r="TUR87" s="16"/>
      <c r="TUS87" s="15"/>
      <c r="TUT87" s="16"/>
      <c r="TUU87" s="15"/>
      <c r="TUV87" s="16"/>
      <c r="TUW87" s="15"/>
      <c r="TUX87" s="16"/>
      <c r="TUY87" s="15"/>
      <c r="TUZ87" s="16"/>
      <c r="TVA87" s="15"/>
      <c r="TVB87" s="16"/>
      <c r="TVC87" s="15"/>
      <c r="TVD87" s="16"/>
      <c r="TVE87" s="15"/>
      <c r="TVF87" s="16"/>
      <c r="TVG87" s="15"/>
      <c r="TVH87" s="16"/>
      <c r="TVI87" s="15"/>
      <c r="TVJ87" s="16"/>
      <c r="TVK87" s="15"/>
      <c r="TVL87" s="16"/>
      <c r="TVM87" s="15"/>
      <c r="TVN87" s="16"/>
      <c r="TVO87" s="15"/>
      <c r="TVP87" s="16"/>
      <c r="TVQ87" s="15"/>
      <c r="TVR87" s="16"/>
      <c r="TVS87" s="15"/>
      <c r="TVT87" s="16"/>
      <c r="TVU87" s="15"/>
      <c r="TVV87" s="16"/>
      <c r="TVW87" s="15"/>
      <c r="TVX87" s="16"/>
      <c r="TVY87" s="15"/>
      <c r="TVZ87" s="16"/>
      <c r="TWA87" s="15"/>
      <c r="TWB87" s="16"/>
      <c r="TWC87" s="15"/>
      <c r="TWD87" s="16"/>
      <c r="TWE87" s="15"/>
      <c r="TWF87" s="16"/>
      <c r="TWG87" s="15"/>
      <c r="TWH87" s="16"/>
      <c r="TWI87" s="15"/>
      <c r="TWJ87" s="16"/>
      <c r="TWK87" s="15"/>
      <c r="TWL87" s="16"/>
      <c r="TWM87" s="15"/>
      <c r="TWN87" s="16"/>
      <c r="TWO87" s="15"/>
      <c r="TWP87" s="16"/>
      <c r="TWQ87" s="15"/>
      <c r="TWR87" s="16"/>
      <c r="TWS87" s="15"/>
      <c r="TWT87" s="16"/>
      <c r="TWU87" s="15"/>
      <c r="TWV87" s="16"/>
      <c r="TWW87" s="15"/>
      <c r="TWX87" s="16"/>
      <c r="TWY87" s="15"/>
      <c r="TWZ87" s="16"/>
      <c r="TXA87" s="15"/>
      <c r="TXB87" s="16"/>
      <c r="TXC87" s="15"/>
      <c r="TXD87" s="16"/>
      <c r="TXE87" s="15"/>
      <c r="TXF87" s="16"/>
      <c r="TXG87" s="15"/>
      <c r="TXH87" s="16"/>
      <c r="TXI87" s="15"/>
      <c r="TXJ87" s="16"/>
      <c r="TXK87" s="15"/>
      <c r="TXL87" s="16"/>
      <c r="TXM87" s="15"/>
      <c r="TXN87" s="16"/>
      <c r="TXO87" s="15"/>
      <c r="TXP87" s="16"/>
      <c r="TXQ87" s="15"/>
      <c r="TXR87" s="16"/>
      <c r="TXS87" s="15"/>
      <c r="TXT87" s="16"/>
      <c r="TXU87" s="15"/>
      <c r="TXV87" s="16"/>
      <c r="TXW87" s="15"/>
      <c r="TXX87" s="16"/>
      <c r="TXY87" s="15"/>
      <c r="TXZ87" s="16"/>
      <c r="TYA87" s="15"/>
      <c r="TYB87" s="16"/>
      <c r="TYC87" s="15"/>
      <c r="TYD87" s="16"/>
      <c r="TYE87" s="15"/>
      <c r="TYF87" s="16"/>
      <c r="TYG87" s="15"/>
      <c r="TYH87" s="16"/>
      <c r="TYI87" s="15"/>
      <c r="TYJ87" s="16"/>
      <c r="TYK87" s="15"/>
      <c r="TYL87" s="16"/>
      <c r="TYM87" s="15"/>
      <c r="TYN87" s="16"/>
      <c r="TYO87" s="15"/>
      <c r="TYP87" s="16"/>
      <c r="TYQ87" s="15"/>
      <c r="TYR87" s="16"/>
      <c r="TYS87" s="15"/>
      <c r="TYT87" s="16"/>
      <c r="TYU87" s="15"/>
      <c r="TYV87" s="16"/>
      <c r="TYW87" s="15"/>
      <c r="TYX87" s="16"/>
      <c r="TYY87" s="15"/>
      <c r="TYZ87" s="16"/>
      <c r="TZA87" s="15"/>
      <c r="TZB87" s="16"/>
      <c r="TZC87" s="15"/>
      <c r="TZD87" s="16"/>
      <c r="TZE87" s="15"/>
      <c r="TZF87" s="16"/>
      <c r="TZG87" s="15"/>
      <c r="TZH87" s="16"/>
      <c r="TZI87" s="15"/>
      <c r="TZJ87" s="16"/>
      <c r="TZK87" s="15"/>
      <c r="TZL87" s="16"/>
      <c r="TZM87" s="15"/>
      <c r="TZN87" s="16"/>
      <c r="TZO87" s="15"/>
      <c r="TZP87" s="16"/>
      <c r="TZQ87" s="15"/>
      <c r="TZR87" s="16"/>
      <c r="TZS87" s="15"/>
      <c r="TZT87" s="16"/>
      <c r="TZU87" s="15"/>
      <c r="TZV87" s="16"/>
      <c r="TZW87" s="15"/>
      <c r="TZX87" s="16"/>
      <c r="TZY87" s="15"/>
      <c r="TZZ87" s="16"/>
      <c r="UAA87" s="15"/>
      <c r="UAB87" s="16"/>
      <c r="UAC87" s="15"/>
      <c r="UAD87" s="16"/>
      <c r="UAE87" s="15"/>
      <c r="UAF87" s="16"/>
      <c r="UAG87" s="15"/>
      <c r="UAH87" s="16"/>
      <c r="UAI87" s="15"/>
      <c r="UAJ87" s="16"/>
      <c r="UAK87" s="15"/>
      <c r="UAL87" s="16"/>
      <c r="UAM87" s="15"/>
      <c r="UAN87" s="16"/>
      <c r="UAO87" s="15"/>
      <c r="UAP87" s="16"/>
      <c r="UAQ87" s="15"/>
      <c r="UAR87" s="16"/>
      <c r="UAS87" s="15"/>
      <c r="UAT87" s="16"/>
      <c r="UAU87" s="15"/>
      <c r="UAV87" s="16"/>
      <c r="UAW87" s="15"/>
      <c r="UAX87" s="16"/>
      <c r="UAY87" s="15"/>
      <c r="UAZ87" s="16"/>
      <c r="UBA87" s="15"/>
      <c r="UBB87" s="16"/>
      <c r="UBC87" s="15"/>
      <c r="UBD87" s="16"/>
      <c r="UBE87" s="15"/>
      <c r="UBF87" s="16"/>
      <c r="UBG87" s="15"/>
      <c r="UBH87" s="16"/>
      <c r="UBI87" s="15"/>
      <c r="UBJ87" s="16"/>
      <c r="UBK87" s="15"/>
      <c r="UBL87" s="16"/>
      <c r="UBM87" s="15"/>
      <c r="UBN87" s="16"/>
      <c r="UBO87" s="15"/>
      <c r="UBP87" s="16"/>
      <c r="UBQ87" s="15"/>
      <c r="UBR87" s="16"/>
      <c r="UBS87" s="15"/>
      <c r="UBT87" s="16"/>
      <c r="UBU87" s="15"/>
      <c r="UBV87" s="16"/>
      <c r="UBW87" s="15"/>
      <c r="UBX87" s="16"/>
      <c r="UBY87" s="15"/>
      <c r="UBZ87" s="16"/>
      <c r="UCA87" s="15"/>
      <c r="UCB87" s="16"/>
      <c r="UCC87" s="15"/>
      <c r="UCD87" s="16"/>
      <c r="UCE87" s="15"/>
      <c r="UCF87" s="16"/>
      <c r="UCG87" s="15"/>
      <c r="UCH87" s="16"/>
      <c r="UCI87" s="15"/>
      <c r="UCJ87" s="16"/>
      <c r="UCK87" s="15"/>
      <c r="UCL87" s="16"/>
      <c r="UCM87" s="15"/>
      <c r="UCN87" s="16"/>
      <c r="UCO87" s="15"/>
      <c r="UCP87" s="16"/>
      <c r="UCQ87" s="15"/>
      <c r="UCR87" s="16"/>
      <c r="UCS87" s="15"/>
      <c r="UCT87" s="16"/>
      <c r="UCU87" s="15"/>
      <c r="UCV87" s="16"/>
      <c r="UCW87" s="15"/>
      <c r="UCX87" s="16"/>
      <c r="UCY87" s="15"/>
      <c r="UCZ87" s="16"/>
      <c r="UDA87" s="15"/>
      <c r="UDB87" s="16"/>
      <c r="UDC87" s="15"/>
      <c r="UDD87" s="16"/>
      <c r="UDE87" s="15"/>
      <c r="UDF87" s="16"/>
      <c r="UDG87" s="15"/>
      <c r="UDH87" s="16"/>
      <c r="UDI87" s="15"/>
      <c r="UDJ87" s="16"/>
      <c r="UDK87" s="15"/>
      <c r="UDL87" s="16"/>
      <c r="UDM87" s="15"/>
      <c r="UDN87" s="16"/>
      <c r="UDO87" s="15"/>
      <c r="UDP87" s="16"/>
      <c r="UDQ87" s="15"/>
      <c r="UDR87" s="16"/>
      <c r="UDS87" s="15"/>
      <c r="UDT87" s="16"/>
      <c r="UDU87" s="15"/>
      <c r="UDV87" s="16"/>
      <c r="UDW87" s="15"/>
      <c r="UDX87" s="16"/>
      <c r="UDY87" s="15"/>
      <c r="UDZ87" s="16"/>
      <c r="UEA87" s="15"/>
      <c r="UEB87" s="16"/>
      <c r="UEC87" s="15"/>
      <c r="UED87" s="16"/>
      <c r="UEE87" s="15"/>
      <c r="UEF87" s="16"/>
      <c r="UEG87" s="15"/>
      <c r="UEH87" s="16"/>
      <c r="UEI87" s="15"/>
      <c r="UEJ87" s="16"/>
      <c r="UEK87" s="15"/>
      <c r="UEL87" s="16"/>
      <c r="UEM87" s="15"/>
      <c r="UEN87" s="16"/>
      <c r="UEO87" s="15"/>
      <c r="UEP87" s="16"/>
      <c r="UEQ87" s="15"/>
      <c r="UER87" s="16"/>
      <c r="UES87" s="15"/>
      <c r="UET87" s="16"/>
      <c r="UEU87" s="15"/>
      <c r="UEV87" s="16"/>
      <c r="UEW87" s="15"/>
      <c r="UEX87" s="16"/>
      <c r="UEY87" s="15"/>
      <c r="UEZ87" s="16"/>
      <c r="UFA87" s="15"/>
      <c r="UFB87" s="16"/>
      <c r="UFC87" s="15"/>
      <c r="UFD87" s="16"/>
      <c r="UFE87" s="15"/>
      <c r="UFF87" s="16"/>
      <c r="UFG87" s="15"/>
      <c r="UFH87" s="16"/>
      <c r="UFI87" s="15"/>
      <c r="UFJ87" s="16"/>
      <c r="UFK87" s="15"/>
      <c r="UFL87" s="16"/>
      <c r="UFM87" s="15"/>
      <c r="UFN87" s="16"/>
      <c r="UFO87" s="15"/>
      <c r="UFP87" s="16"/>
      <c r="UFQ87" s="15"/>
      <c r="UFR87" s="16"/>
      <c r="UFS87" s="15"/>
      <c r="UFT87" s="16"/>
      <c r="UFU87" s="15"/>
      <c r="UFV87" s="16"/>
      <c r="UFW87" s="15"/>
      <c r="UFX87" s="16"/>
      <c r="UFY87" s="15"/>
      <c r="UFZ87" s="16"/>
      <c r="UGA87" s="15"/>
      <c r="UGB87" s="16"/>
      <c r="UGC87" s="15"/>
      <c r="UGD87" s="16"/>
      <c r="UGE87" s="15"/>
      <c r="UGF87" s="16"/>
      <c r="UGG87" s="15"/>
      <c r="UGH87" s="16"/>
      <c r="UGI87" s="15"/>
      <c r="UGJ87" s="16"/>
      <c r="UGK87" s="15"/>
      <c r="UGL87" s="16"/>
      <c r="UGM87" s="15"/>
      <c r="UGN87" s="16"/>
      <c r="UGO87" s="15"/>
      <c r="UGP87" s="16"/>
      <c r="UGQ87" s="15"/>
      <c r="UGR87" s="16"/>
      <c r="UGS87" s="15"/>
      <c r="UGT87" s="16"/>
      <c r="UGU87" s="15"/>
      <c r="UGV87" s="16"/>
      <c r="UGW87" s="15"/>
      <c r="UGX87" s="16"/>
      <c r="UGY87" s="15"/>
      <c r="UGZ87" s="16"/>
      <c r="UHA87" s="15"/>
      <c r="UHB87" s="16"/>
      <c r="UHC87" s="15"/>
      <c r="UHD87" s="16"/>
      <c r="UHE87" s="15"/>
      <c r="UHF87" s="16"/>
      <c r="UHG87" s="15"/>
      <c r="UHH87" s="16"/>
      <c r="UHI87" s="15"/>
      <c r="UHJ87" s="16"/>
      <c r="UHK87" s="15"/>
      <c r="UHL87" s="16"/>
      <c r="UHM87" s="15"/>
      <c r="UHN87" s="16"/>
      <c r="UHO87" s="15"/>
      <c r="UHP87" s="16"/>
      <c r="UHQ87" s="15"/>
      <c r="UHR87" s="16"/>
      <c r="UHS87" s="15"/>
      <c r="UHT87" s="16"/>
      <c r="UHU87" s="15"/>
      <c r="UHV87" s="16"/>
      <c r="UHW87" s="15"/>
      <c r="UHX87" s="16"/>
      <c r="UHY87" s="15"/>
      <c r="UHZ87" s="16"/>
      <c r="UIA87" s="15"/>
      <c r="UIB87" s="16"/>
      <c r="UIC87" s="15"/>
      <c r="UID87" s="16"/>
      <c r="UIE87" s="15"/>
      <c r="UIF87" s="16"/>
      <c r="UIG87" s="15"/>
      <c r="UIH87" s="16"/>
      <c r="UII87" s="15"/>
      <c r="UIJ87" s="16"/>
      <c r="UIK87" s="15"/>
      <c r="UIL87" s="16"/>
      <c r="UIM87" s="15"/>
      <c r="UIN87" s="16"/>
      <c r="UIO87" s="15"/>
      <c r="UIP87" s="16"/>
      <c r="UIQ87" s="15"/>
      <c r="UIR87" s="16"/>
      <c r="UIS87" s="15"/>
      <c r="UIT87" s="16"/>
      <c r="UIU87" s="15"/>
      <c r="UIV87" s="16"/>
      <c r="UIW87" s="15"/>
      <c r="UIX87" s="16"/>
      <c r="UIY87" s="15"/>
      <c r="UIZ87" s="16"/>
      <c r="UJA87" s="15"/>
      <c r="UJB87" s="16"/>
      <c r="UJC87" s="15"/>
      <c r="UJD87" s="16"/>
      <c r="UJE87" s="15"/>
      <c r="UJF87" s="16"/>
      <c r="UJG87" s="15"/>
      <c r="UJH87" s="16"/>
      <c r="UJI87" s="15"/>
      <c r="UJJ87" s="16"/>
      <c r="UJK87" s="15"/>
      <c r="UJL87" s="16"/>
      <c r="UJM87" s="15"/>
      <c r="UJN87" s="16"/>
      <c r="UJO87" s="15"/>
      <c r="UJP87" s="16"/>
      <c r="UJQ87" s="15"/>
      <c r="UJR87" s="16"/>
      <c r="UJS87" s="15"/>
      <c r="UJT87" s="16"/>
      <c r="UJU87" s="15"/>
      <c r="UJV87" s="16"/>
      <c r="UJW87" s="15"/>
      <c r="UJX87" s="16"/>
      <c r="UJY87" s="15"/>
      <c r="UJZ87" s="16"/>
      <c r="UKA87" s="15"/>
      <c r="UKB87" s="16"/>
      <c r="UKC87" s="15"/>
      <c r="UKD87" s="16"/>
      <c r="UKE87" s="15"/>
      <c r="UKF87" s="16"/>
      <c r="UKG87" s="15"/>
      <c r="UKH87" s="16"/>
      <c r="UKI87" s="15"/>
      <c r="UKJ87" s="16"/>
      <c r="UKK87" s="15"/>
      <c r="UKL87" s="16"/>
      <c r="UKM87" s="15"/>
      <c r="UKN87" s="16"/>
      <c r="UKO87" s="15"/>
      <c r="UKP87" s="16"/>
      <c r="UKQ87" s="15"/>
      <c r="UKR87" s="16"/>
      <c r="UKS87" s="15"/>
      <c r="UKT87" s="16"/>
      <c r="UKU87" s="15"/>
      <c r="UKV87" s="16"/>
      <c r="UKW87" s="15"/>
      <c r="UKX87" s="16"/>
      <c r="UKY87" s="15"/>
      <c r="UKZ87" s="16"/>
      <c r="ULA87" s="15"/>
      <c r="ULB87" s="16"/>
      <c r="ULC87" s="15"/>
      <c r="ULD87" s="16"/>
      <c r="ULE87" s="15"/>
      <c r="ULF87" s="16"/>
      <c r="ULG87" s="15"/>
      <c r="ULH87" s="16"/>
      <c r="ULI87" s="15"/>
      <c r="ULJ87" s="16"/>
      <c r="ULK87" s="15"/>
      <c r="ULL87" s="16"/>
      <c r="ULM87" s="15"/>
      <c r="ULN87" s="16"/>
      <c r="ULO87" s="15"/>
      <c r="ULP87" s="16"/>
      <c r="ULQ87" s="15"/>
      <c r="ULR87" s="16"/>
      <c r="ULS87" s="15"/>
      <c r="ULT87" s="16"/>
      <c r="ULU87" s="15"/>
      <c r="ULV87" s="16"/>
      <c r="ULW87" s="15"/>
      <c r="ULX87" s="16"/>
      <c r="ULY87" s="15"/>
      <c r="ULZ87" s="16"/>
      <c r="UMA87" s="15"/>
      <c r="UMB87" s="16"/>
      <c r="UMC87" s="15"/>
      <c r="UMD87" s="16"/>
      <c r="UME87" s="15"/>
      <c r="UMF87" s="16"/>
      <c r="UMG87" s="15"/>
      <c r="UMH87" s="16"/>
      <c r="UMI87" s="15"/>
      <c r="UMJ87" s="16"/>
      <c r="UMK87" s="15"/>
      <c r="UML87" s="16"/>
      <c r="UMM87" s="15"/>
      <c r="UMN87" s="16"/>
      <c r="UMO87" s="15"/>
      <c r="UMP87" s="16"/>
      <c r="UMQ87" s="15"/>
      <c r="UMR87" s="16"/>
      <c r="UMS87" s="15"/>
      <c r="UMT87" s="16"/>
      <c r="UMU87" s="15"/>
      <c r="UMV87" s="16"/>
      <c r="UMW87" s="15"/>
      <c r="UMX87" s="16"/>
      <c r="UMY87" s="15"/>
      <c r="UMZ87" s="16"/>
      <c r="UNA87" s="15"/>
      <c r="UNB87" s="16"/>
      <c r="UNC87" s="15"/>
      <c r="UND87" s="16"/>
      <c r="UNE87" s="15"/>
      <c r="UNF87" s="16"/>
      <c r="UNG87" s="15"/>
      <c r="UNH87" s="16"/>
      <c r="UNI87" s="15"/>
      <c r="UNJ87" s="16"/>
      <c r="UNK87" s="15"/>
      <c r="UNL87" s="16"/>
      <c r="UNM87" s="15"/>
      <c r="UNN87" s="16"/>
      <c r="UNO87" s="15"/>
      <c r="UNP87" s="16"/>
      <c r="UNQ87" s="15"/>
      <c r="UNR87" s="16"/>
      <c r="UNS87" s="15"/>
      <c r="UNT87" s="16"/>
      <c r="UNU87" s="15"/>
      <c r="UNV87" s="16"/>
      <c r="UNW87" s="15"/>
      <c r="UNX87" s="16"/>
      <c r="UNY87" s="15"/>
      <c r="UNZ87" s="16"/>
      <c r="UOA87" s="15"/>
      <c r="UOB87" s="16"/>
      <c r="UOC87" s="15"/>
      <c r="UOD87" s="16"/>
      <c r="UOE87" s="15"/>
      <c r="UOF87" s="16"/>
      <c r="UOG87" s="15"/>
      <c r="UOH87" s="16"/>
      <c r="UOI87" s="15"/>
      <c r="UOJ87" s="16"/>
      <c r="UOK87" s="15"/>
      <c r="UOL87" s="16"/>
      <c r="UOM87" s="15"/>
      <c r="UON87" s="16"/>
      <c r="UOO87" s="15"/>
      <c r="UOP87" s="16"/>
      <c r="UOQ87" s="15"/>
      <c r="UOR87" s="16"/>
      <c r="UOS87" s="15"/>
      <c r="UOT87" s="16"/>
      <c r="UOU87" s="15"/>
      <c r="UOV87" s="16"/>
      <c r="UOW87" s="15"/>
      <c r="UOX87" s="16"/>
      <c r="UOY87" s="15"/>
      <c r="UOZ87" s="16"/>
      <c r="UPA87" s="15"/>
      <c r="UPB87" s="16"/>
      <c r="UPC87" s="15"/>
      <c r="UPD87" s="16"/>
      <c r="UPE87" s="15"/>
      <c r="UPF87" s="16"/>
      <c r="UPG87" s="15"/>
      <c r="UPH87" s="16"/>
      <c r="UPI87" s="15"/>
      <c r="UPJ87" s="16"/>
      <c r="UPK87" s="15"/>
      <c r="UPL87" s="16"/>
      <c r="UPM87" s="15"/>
      <c r="UPN87" s="16"/>
      <c r="UPO87" s="15"/>
      <c r="UPP87" s="16"/>
      <c r="UPQ87" s="15"/>
      <c r="UPR87" s="16"/>
      <c r="UPS87" s="15"/>
      <c r="UPT87" s="16"/>
      <c r="UPU87" s="15"/>
      <c r="UPV87" s="16"/>
      <c r="UPW87" s="15"/>
      <c r="UPX87" s="16"/>
      <c r="UPY87" s="15"/>
      <c r="UPZ87" s="16"/>
      <c r="UQA87" s="15"/>
      <c r="UQB87" s="16"/>
      <c r="UQC87" s="15"/>
      <c r="UQD87" s="16"/>
      <c r="UQE87" s="15"/>
      <c r="UQF87" s="16"/>
      <c r="UQG87" s="15"/>
      <c r="UQH87" s="16"/>
      <c r="UQI87" s="15"/>
      <c r="UQJ87" s="16"/>
      <c r="UQK87" s="15"/>
      <c r="UQL87" s="16"/>
      <c r="UQM87" s="15"/>
      <c r="UQN87" s="16"/>
      <c r="UQO87" s="15"/>
      <c r="UQP87" s="16"/>
      <c r="UQQ87" s="15"/>
      <c r="UQR87" s="16"/>
      <c r="UQS87" s="15"/>
      <c r="UQT87" s="16"/>
      <c r="UQU87" s="15"/>
      <c r="UQV87" s="16"/>
      <c r="UQW87" s="15"/>
      <c r="UQX87" s="16"/>
      <c r="UQY87" s="15"/>
      <c r="UQZ87" s="16"/>
      <c r="URA87" s="15"/>
      <c r="URB87" s="16"/>
      <c r="URC87" s="15"/>
      <c r="URD87" s="16"/>
      <c r="URE87" s="15"/>
      <c r="URF87" s="16"/>
      <c r="URG87" s="15"/>
      <c r="URH87" s="16"/>
      <c r="URI87" s="15"/>
      <c r="URJ87" s="16"/>
      <c r="URK87" s="15"/>
      <c r="URL87" s="16"/>
      <c r="URM87" s="15"/>
      <c r="URN87" s="16"/>
      <c r="URO87" s="15"/>
      <c r="URP87" s="16"/>
      <c r="URQ87" s="15"/>
      <c r="URR87" s="16"/>
      <c r="URS87" s="15"/>
      <c r="URT87" s="16"/>
      <c r="URU87" s="15"/>
      <c r="URV87" s="16"/>
      <c r="URW87" s="15"/>
      <c r="URX87" s="16"/>
      <c r="URY87" s="15"/>
      <c r="URZ87" s="16"/>
      <c r="USA87" s="15"/>
      <c r="USB87" s="16"/>
      <c r="USC87" s="15"/>
      <c r="USD87" s="16"/>
      <c r="USE87" s="15"/>
      <c r="USF87" s="16"/>
      <c r="USG87" s="15"/>
      <c r="USH87" s="16"/>
      <c r="USI87" s="15"/>
      <c r="USJ87" s="16"/>
      <c r="USK87" s="15"/>
      <c r="USL87" s="16"/>
      <c r="USM87" s="15"/>
      <c r="USN87" s="16"/>
      <c r="USO87" s="15"/>
      <c r="USP87" s="16"/>
      <c r="USQ87" s="15"/>
      <c r="USR87" s="16"/>
      <c r="USS87" s="15"/>
      <c r="UST87" s="16"/>
      <c r="USU87" s="15"/>
      <c r="USV87" s="16"/>
      <c r="USW87" s="15"/>
      <c r="USX87" s="16"/>
      <c r="USY87" s="15"/>
      <c r="USZ87" s="16"/>
      <c r="UTA87" s="15"/>
      <c r="UTB87" s="16"/>
      <c r="UTC87" s="15"/>
      <c r="UTD87" s="16"/>
      <c r="UTE87" s="15"/>
      <c r="UTF87" s="16"/>
      <c r="UTG87" s="15"/>
      <c r="UTH87" s="16"/>
      <c r="UTI87" s="15"/>
      <c r="UTJ87" s="16"/>
      <c r="UTK87" s="15"/>
      <c r="UTL87" s="16"/>
      <c r="UTM87" s="15"/>
      <c r="UTN87" s="16"/>
      <c r="UTO87" s="15"/>
      <c r="UTP87" s="16"/>
      <c r="UTQ87" s="15"/>
      <c r="UTR87" s="16"/>
      <c r="UTS87" s="15"/>
      <c r="UTT87" s="16"/>
      <c r="UTU87" s="15"/>
      <c r="UTV87" s="16"/>
      <c r="UTW87" s="15"/>
      <c r="UTX87" s="16"/>
      <c r="UTY87" s="15"/>
      <c r="UTZ87" s="16"/>
      <c r="UUA87" s="15"/>
      <c r="UUB87" s="16"/>
      <c r="UUC87" s="15"/>
      <c r="UUD87" s="16"/>
      <c r="UUE87" s="15"/>
      <c r="UUF87" s="16"/>
      <c r="UUG87" s="15"/>
      <c r="UUH87" s="16"/>
      <c r="UUI87" s="15"/>
      <c r="UUJ87" s="16"/>
      <c r="UUK87" s="15"/>
      <c r="UUL87" s="16"/>
      <c r="UUM87" s="15"/>
      <c r="UUN87" s="16"/>
      <c r="UUO87" s="15"/>
      <c r="UUP87" s="16"/>
      <c r="UUQ87" s="15"/>
      <c r="UUR87" s="16"/>
      <c r="UUS87" s="15"/>
      <c r="UUT87" s="16"/>
      <c r="UUU87" s="15"/>
      <c r="UUV87" s="16"/>
      <c r="UUW87" s="15"/>
      <c r="UUX87" s="16"/>
      <c r="UUY87" s="15"/>
      <c r="UUZ87" s="16"/>
      <c r="UVA87" s="15"/>
      <c r="UVB87" s="16"/>
      <c r="UVC87" s="15"/>
      <c r="UVD87" s="16"/>
      <c r="UVE87" s="15"/>
      <c r="UVF87" s="16"/>
      <c r="UVG87" s="15"/>
      <c r="UVH87" s="16"/>
      <c r="UVI87" s="15"/>
      <c r="UVJ87" s="16"/>
      <c r="UVK87" s="15"/>
      <c r="UVL87" s="16"/>
      <c r="UVM87" s="15"/>
      <c r="UVN87" s="16"/>
      <c r="UVO87" s="15"/>
      <c r="UVP87" s="16"/>
      <c r="UVQ87" s="15"/>
      <c r="UVR87" s="16"/>
      <c r="UVS87" s="15"/>
      <c r="UVT87" s="16"/>
      <c r="UVU87" s="15"/>
      <c r="UVV87" s="16"/>
      <c r="UVW87" s="15"/>
      <c r="UVX87" s="16"/>
      <c r="UVY87" s="15"/>
      <c r="UVZ87" s="16"/>
      <c r="UWA87" s="15"/>
      <c r="UWB87" s="16"/>
      <c r="UWC87" s="15"/>
      <c r="UWD87" s="16"/>
      <c r="UWE87" s="15"/>
      <c r="UWF87" s="16"/>
      <c r="UWG87" s="15"/>
      <c r="UWH87" s="16"/>
      <c r="UWI87" s="15"/>
      <c r="UWJ87" s="16"/>
      <c r="UWK87" s="15"/>
      <c r="UWL87" s="16"/>
      <c r="UWM87" s="15"/>
      <c r="UWN87" s="16"/>
      <c r="UWO87" s="15"/>
      <c r="UWP87" s="16"/>
      <c r="UWQ87" s="15"/>
      <c r="UWR87" s="16"/>
      <c r="UWS87" s="15"/>
      <c r="UWT87" s="16"/>
      <c r="UWU87" s="15"/>
      <c r="UWV87" s="16"/>
      <c r="UWW87" s="15"/>
      <c r="UWX87" s="16"/>
      <c r="UWY87" s="15"/>
      <c r="UWZ87" s="16"/>
      <c r="UXA87" s="15"/>
      <c r="UXB87" s="16"/>
      <c r="UXC87" s="15"/>
      <c r="UXD87" s="16"/>
      <c r="UXE87" s="15"/>
      <c r="UXF87" s="16"/>
      <c r="UXG87" s="15"/>
      <c r="UXH87" s="16"/>
      <c r="UXI87" s="15"/>
      <c r="UXJ87" s="16"/>
      <c r="UXK87" s="15"/>
      <c r="UXL87" s="16"/>
      <c r="UXM87" s="15"/>
      <c r="UXN87" s="16"/>
      <c r="UXO87" s="15"/>
      <c r="UXP87" s="16"/>
      <c r="UXQ87" s="15"/>
      <c r="UXR87" s="16"/>
      <c r="UXS87" s="15"/>
      <c r="UXT87" s="16"/>
      <c r="UXU87" s="15"/>
      <c r="UXV87" s="16"/>
      <c r="UXW87" s="15"/>
      <c r="UXX87" s="16"/>
      <c r="UXY87" s="15"/>
      <c r="UXZ87" s="16"/>
      <c r="UYA87" s="15"/>
      <c r="UYB87" s="16"/>
      <c r="UYC87" s="15"/>
      <c r="UYD87" s="16"/>
      <c r="UYE87" s="15"/>
      <c r="UYF87" s="16"/>
      <c r="UYG87" s="15"/>
      <c r="UYH87" s="16"/>
      <c r="UYI87" s="15"/>
      <c r="UYJ87" s="16"/>
      <c r="UYK87" s="15"/>
      <c r="UYL87" s="16"/>
      <c r="UYM87" s="15"/>
      <c r="UYN87" s="16"/>
      <c r="UYO87" s="15"/>
      <c r="UYP87" s="16"/>
      <c r="UYQ87" s="15"/>
      <c r="UYR87" s="16"/>
      <c r="UYS87" s="15"/>
      <c r="UYT87" s="16"/>
      <c r="UYU87" s="15"/>
      <c r="UYV87" s="16"/>
      <c r="UYW87" s="15"/>
      <c r="UYX87" s="16"/>
      <c r="UYY87" s="15"/>
      <c r="UYZ87" s="16"/>
      <c r="UZA87" s="15"/>
      <c r="UZB87" s="16"/>
      <c r="UZC87" s="15"/>
      <c r="UZD87" s="16"/>
      <c r="UZE87" s="15"/>
      <c r="UZF87" s="16"/>
      <c r="UZG87" s="15"/>
      <c r="UZH87" s="16"/>
      <c r="UZI87" s="15"/>
      <c r="UZJ87" s="16"/>
      <c r="UZK87" s="15"/>
      <c r="UZL87" s="16"/>
      <c r="UZM87" s="15"/>
      <c r="UZN87" s="16"/>
      <c r="UZO87" s="15"/>
      <c r="UZP87" s="16"/>
      <c r="UZQ87" s="15"/>
      <c r="UZR87" s="16"/>
      <c r="UZS87" s="15"/>
      <c r="UZT87" s="16"/>
      <c r="UZU87" s="15"/>
      <c r="UZV87" s="16"/>
      <c r="UZW87" s="15"/>
      <c r="UZX87" s="16"/>
      <c r="UZY87" s="15"/>
      <c r="UZZ87" s="16"/>
      <c r="VAA87" s="15"/>
      <c r="VAB87" s="16"/>
      <c r="VAC87" s="15"/>
      <c r="VAD87" s="16"/>
      <c r="VAE87" s="15"/>
      <c r="VAF87" s="16"/>
      <c r="VAG87" s="15"/>
      <c r="VAH87" s="16"/>
      <c r="VAI87" s="15"/>
      <c r="VAJ87" s="16"/>
      <c r="VAK87" s="15"/>
      <c r="VAL87" s="16"/>
      <c r="VAM87" s="15"/>
      <c r="VAN87" s="16"/>
      <c r="VAO87" s="15"/>
      <c r="VAP87" s="16"/>
      <c r="VAQ87" s="15"/>
      <c r="VAR87" s="16"/>
      <c r="VAS87" s="15"/>
      <c r="VAT87" s="16"/>
      <c r="VAU87" s="15"/>
      <c r="VAV87" s="16"/>
      <c r="VAW87" s="15"/>
      <c r="VAX87" s="16"/>
      <c r="VAY87" s="15"/>
      <c r="VAZ87" s="16"/>
      <c r="VBA87" s="15"/>
      <c r="VBB87" s="16"/>
      <c r="VBC87" s="15"/>
      <c r="VBD87" s="16"/>
      <c r="VBE87" s="15"/>
      <c r="VBF87" s="16"/>
      <c r="VBG87" s="15"/>
      <c r="VBH87" s="16"/>
      <c r="VBI87" s="15"/>
      <c r="VBJ87" s="16"/>
      <c r="VBK87" s="15"/>
      <c r="VBL87" s="16"/>
      <c r="VBM87" s="15"/>
      <c r="VBN87" s="16"/>
      <c r="VBO87" s="15"/>
      <c r="VBP87" s="16"/>
      <c r="VBQ87" s="15"/>
      <c r="VBR87" s="16"/>
      <c r="VBS87" s="15"/>
      <c r="VBT87" s="16"/>
      <c r="VBU87" s="15"/>
      <c r="VBV87" s="16"/>
      <c r="VBW87" s="15"/>
      <c r="VBX87" s="16"/>
      <c r="VBY87" s="15"/>
      <c r="VBZ87" s="16"/>
      <c r="VCA87" s="15"/>
      <c r="VCB87" s="16"/>
      <c r="VCC87" s="15"/>
      <c r="VCD87" s="16"/>
      <c r="VCE87" s="15"/>
      <c r="VCF87" s="16"/>
      <c r="VCG87" s="15"/>
      <c r="VCH87" s="16"/>
      <c r="VCI87" s="15"/>
      <c r="VCJ87" s="16"/>
      <c r="VCK87" s="15"/>
      <c r="VCL87" s="16"/>
      <c r="VCM87" s="15"/>
      <c r="VCN87" s="16"/>
      <c r="VCO87" s="15"/>
      <c r="VCP87" s="16"/>
      <c r="VCQ87" s="15"/>
      <c r="VCR87" s="16"/>
      <c r="VCS87" s="15"/>
      <c r="VCT87" s="16"/>
      <c r="VCU87" s="15"/>
      <c r="VCV87" s="16"/>
      <c r="VCW87" s="15"/>
      <c r="VCX87" s="16"/>
      <c r="VCY87" s="15"/>
      <c r="VCZ87" s="16"/>
      <c r="VDA87" s="15"/>
      <c r="VDB87" s="16"/>
      <c r="VDC87" s="15"/>
      <c r="VDD87" s="16"/>
      <c r="VDE87" s="15"/>
      <c r="VDF87" s="16"/>
      <c r="VDG87" s="15"/>
      <c r="VDH87" s="16"/>
      <c r="VDI87" s="15"/>
      <c r="VDJ87" s="16"/>
      <c r="VDK87" s="15"/>
      <c r="VDL87" s="16"/>
      <c r="VDM87" s="15"/>
      <c r="VDN87" s="16"/>
      <c r="VDO87" s="15"/>
      <c r="VDP87" s="16"/>
      <c r="VDQ87" s="15"/>
      <c r="VDR87" s="16"/>
      <c r="VDS87" s="15"/>
      <c r="VDT87" s="16"/>
      <c r="VDU87" s="15"/>
      <c r="VDV87" s="16"/>
      <c r="VDW87" s="15"/>
      <c r="VDX87" s="16"/>
      <c r="VDY87" s="15"/>
      <c r="VDZ87" s="16"/>
      <c r="VEA87" s="15"/>
      <c r="VEB87" s="16"/>
      <c r="VEC87" s="15"/>
      <c r="VED87" s="16"/>
      <c r="VEE87" s="15"/>
      <c r="VEF87" s="16"/>
      <c r="VEG87" s="15"/>
      <c r="VEH87" s="16"/>
      <c r="VEI87" s="15"/>
      <c r="VEJ87" s="16"/>
      <c r="VEK87" s="15"/>
      <c r="VEL87" s="16"/>
      <c r="VEM87" s="15"/>
      <c r="VEN87" s="16"/>
      <c r="VEO87" s="15"/>
      <c r="VEP87" s="16"/>
      <c r="VEQ87" s="15"/>
      <c r="VER87" s="16"/>
      <c r="VES87" s="15"/>
      <c r="VET87" s="16"/>
      <c r="VEU87" s="15"/>
      <c r="VEV87" s="16"/>
      <c r="VEW87" s="15"/>
      <c r="VEX87" s="16"/>
      <c r="VEY87" s="15"/>
      <c r="VEZ87" s="16"/>
      <c r="VFA87" s="15"/>
      <c r="VFB87" s="16"/>
      <c r="VFC87" s="15"/>
      <c r="VFD87" s="16"/>
      <c r="VFE87" s="15"/>
      <c r="VFF87" s="16"/>
      <c r="VFG87" s="15"/>
      <c r="VFH87" s="16"/>
      <c r="VFI87" s="15"/>
      <c r="VFJ87" s="16"/>
      <c r="VFK87" s="15"/>
      <c r="VFL87" s="16"/>
      <c r="VFM87" s="15"/>
      <c r="VFN87" s="16"/>
      <c r="VFO87" s="15"/>
      <c r="VFP87" s="16"/>
      <c r="VFQ87" s="15"/>
      <c r="VFR87" s="16"/>
      <c r="VFS87" s="15"/>
      <c r="VFT87" s="16"/>
      <c r="VFU87" s="15"/>
      <c r="VFV87" s="16"/>
      <c r="VFW87" s="15"/>
      <c r="VFX87" s="16"/>
      <c r="VFY87" s="15"/>
      <c r="VFZ87" s="16"/>
      <c r="VGA87" s="15"/>
      <c r="VGB87" s="16"/>
      <c r="VGC87" s="15"/>
      <c r="VGD87" s="16"/>
      <c r="VGE87" s="15"/>
      <c r="VGF87" s="16"/>
      <c r="VGG87" s="15"/>
      <c r="VGH87" s="16"/>
      <c r="VGI87" s="15"/>
      <c r="VGJ87" s="16"/>
      <c r="VGK87" s="15"/>
      <c r="VGL87" s="16"/>
      <c r="VGM87" s="15"/>
      <c r="VGN87" s="16"/>
      <c r="VGO87" s="15"/>
      <c r="VGP87" s="16"/>
      <c r="VGQ87" s="15"/>
      <c r="VGR87" s="16"/>
      <c r="VGS87" s="15"/>
      <c r="VGT87" s="16"/>
      <c r="VGU87" s="15"/>
      <c r="VGV87" s="16"/>
      <c r="VGW87" s="15"/>
      <c r="VGX87" s="16"/>
      <c r="VGY87" s="15"/>
      <c r="VGZ87" s="16"/>
      <c r="VHA87" s="15"/>
      <c r="VHB87" s="16"/>
      <c r="VHC87" s="15"/>
      <c r="VHD87" s="16"/>
      <c r="VHE87" s="15"/>
      <c r="VHF87" s="16"/>
      <c r="VHG87" s="15"/>
      <c r="VHH87" s="16"/>
      <c r="VHI87" s="15"/>
      <c r="VHJ87" s="16"/>
      <c r="VHK87" s="15"/>
      <c r="VHL87" s="16"/>
      <c r="VHM87" s="15"/>
      <c r="VHN87" s="16"/>
      <c r="VHO87" s="15"/>
      <c r="VHP87" s="16"/>
      <c r="VHQ87" s="15"/>
      <c r="VHR87" s="16"/>
      <c r="VHS87" s="15"/>
      <c r="VHT87" s="16"/>
      <c r="VHU87" s="15"/>
      <c r="VHV87" s="16"/>
      <c r="VHW87" s="15"/>
      <c r="VHX87" s="16"/>
      <c r="VHY87" s="15"/>
      <c r="VHZ87" s="16"/>
      <c r="VIA87" s="15"/>
      <c r="VIB87" s="16"/>
      <c r="VIC87" s="15"/>
      <c r="VID87" s="16"/>
      <c r="VIE87" s="15"/>
      <c r="VIF87" s="16"/>
      <c r="VIG87" s="15"/>
      <c r="VIH87" s="16"/>
      <c r="VII87" s="15"/>
      <c r="VIJ87" s="16"/>
      <c r="VIK87" s="15"/>
      <c r="VIL87" s="16"/>
      <c r="VIM87" s="15"/>
      <c r="VIN87" s="16"/>
      <c r="VIO87" s="15"/>
      <c r="VIP87" s="16"/>
      <c r="VIQ87" s="15"/>
      <c r="VIR87" s="16"/>
      <c r="VIS87" s="15"/>
      <c r="VIT87" s="16"/>
      <c r="VIU87" s="15"/>
      <c r="VIV87" s="16"/>
      <c r="VIW87" s="15"/>
      <c r="VIX87" s="16"/>
      <c r="VIY87" s="15"/>
      <c r="VIZ87" s="16"/>
      <c r="VJA87" s="15"/>
      <c r="VJB87" s="16"/>
      <c r="VJC87" s="15"/>
      <c r="VJD87" s="16"/>
      <c r="VJE87" s="15"/>
      <c r="VJF87" s="16"/>
      <c r="VJG87" s="15"/>
      <c r="VJH87" s="16"/>
      <c r="VJI87" s="15"/>
      <c r="VJJ87" s="16"/>
      <c r="VJK87" s="15"/>
      <c r="VJL87" s="16"/>
      <c r="VJM87" s="15"/>
      <c r="VJN87" s="16"/>
      <c r="VJO87" s="15"/>
      <c r="VJP87" s="16"/>
      <c r="VJQ87" s="15"/>
      <c r="VJR87" s="16"/>
      <c r="VJS87" s="15"/>
      <c r="VJT87" s="16"/>
      <c r="VJU87" s="15"/>
      <c r="VJV87" s="16"/>
      <c r="VJW87" s="15"/>
      <c r="VJX87" s="16"/>
      <c r="VJY87" s="15"/>
      <c r="VJZ87" s="16"/>
      <c r="VKA87" s="15"/>
      <c r="VKB87" s="16"/>
      <c r="VKC87" s="15"/>
      <c r="VKD87" s="16"/>
      <c r="VKE87" s="15"/>
      <c r="VKF87" s="16"/>
      <c r="VKG87" s="15"/>
      <c r="VKH87" s="16"/>
      <c r="VKI87" s="15"/>
      <c r="VKJ87" s="16"/>
      <c r="VKK87" s="15"/>
      <c r="VKL87" s="16"/>
      <c r="VKM87" s="15"/>
      <c r="VKN87" s="16"/>
      <c r="VKO87" s="15"/>
      <c r="VKP87" s="16"/>
      <c r="VKQ87" s="15"/>
      <c r="VKR87" s="16"/>
      <c r="VKS87" s="15"/>
      <c r="VKT87" s="16"/>
      <c r="VKU87" s="15"/>
      <c r="VKV87" s="16"/>
      <c r="VKW87" s="15"/>
      <c r="VKX87" s="16"/>
      <c r="VKY87" s="15"/>
      <c r="VKZ87" s="16"/>
      <c r="VLA87" s="15"/>
      <c r="VLB87" s="16"/>
      <c r="VLC87" s="15"/>
      <c r="VLD87" s="16"/>
      <c r="VLE87" s="15"/>
      <c r="VLF87" s="16"/>
      <c r="VLG87" s="15"/>
      <c r="VLH87" s="16"/>
      <c r="VLI87" s="15"/>
      <c r="VLJ87" s="16"/>
      <c r="VLK87" s="15"/>
      <c r="VLL87" s="16"/>
      <c r="VLM87" s="15"/>
      <c r="VLN87" s="16"/>
      <c r="VLO87" s="15"/>
      <c r="VLP87" s="16"/>
      <c r="VLQ87" s="15"/>
      <c r="VLR87" s="16"/>
      <c r="VLS87" s="15"/>
      <c r="VLT87" s="16"/>
      <c r="VLU87" s="15"/>
      <c r="VLV87" s="16"/>
      <c r="VLW87" s="15"/>
      <c r="VLX87" s="16"/>
      <c r="VLY87" s="15"/>
      <c r="VLZ87" s="16"/>
      <c r="VMA87" s="15"/>
      <c r="VMB87" s="16"/>
      <c r="VMC87" s="15"/>
      <c r="VMD87" s="16"/>
      <c r="VME87" s="15"/>
      <c r="VMF87" s="16"/>
      <c r="VMG87" s="15"/>
      <c r="VMH87" s="16"/>
      <c r="VMI87" s="15"/>
      <c r="VMJ87" s="16"/>
      <c r="VMK87" s="15"/>
      <c r="VML87" s="16"/>
      <c r="VMM87" s="15"/>
      <c r="VMN87" s="16"/>
      <c r="VMO87" s="15"/>
      <c r="VMP87" s="16"/>
      <c r="VMQ87" s="15"/>
      <c r="VMR87" s="16"/>
      <c r="VMS87" s="15"/>
      <c r="VMT87" s="16"/>
      <c r="VMU87" s="15"/>
      <c r="VMV87" s="16"/>
      <c r="VMW87" s="15"/>
      <c r="VMX87" s="16"/>
      <c r="VMY87" s="15"/>
      <c r="VMZ87" s="16"/>
      <c r="VNA87" s="15"/>
      <c r="VNB87" s="16"/>
      <c r="VNC87" s="15"/>
      <c r="VND87" s="16"/>
      <c r="VNE87" s="15"/>
      <c r="VNF87" s="16"/>
      <c r="VNG87" s="15"/>
      <c r="VNH87" s="16"/>
      <c r="VNI87" s="15"/>
      <c r="VNJ87" s="16"/>
      <c r="VNK87" s="15"/>
      <c r="VNL87" s="16"/>
      <c r="VNM87" s="15"/>
      <c r="VNN87" s="16"/>
      <c r="VNO87" s="15"/>
      <c r="VNP87" s="16"/>
      <c r="VNQ87" s="15"/>
      <c r="VNR87" s="16"/>
      <c r="VNS87" s="15"/>
      <c r="VNT87" s="16"/>
      <c r="VNU87" s="15"/>
      <c r="VNV87" s="16"/>
      <c r="VNW87" s="15"/>
      <c r="VNX87" s="16"/>
      <c r="VNY87" s="15"/>
      <c r="VNZ87" s="16"/>
      <c r="VOA87" s="15"/>
      <c r="VOB87" s="16"/>
      <c r="VOC87" s="15"/>
      <c r="VOD87" s="16"/>
      <c r="VOE87" s="15"/>
      <c r="VOF87" s="16"/>
      <c r="VOG87" s="15"/>
      <c r="VOH87" s="16"/>
      <c r="VOI87" s="15"/>
      <c r="VOJ87" s="16"/>
      <c r="VOK87" s="15"/>
      <c r="VOL87" s="16"/>
      <c r="VOM87" s="15"/>
      <c r="VON87" s="16"/>
      <c r="VOO87" s="15"/>
      <c r="VOP87" s="16"/>
      <c r="VOQ87" s="15"/>
      <c r="VOR87" s="16"/>
      <c r="VOS87" s="15"/>
      <c r="VOT87" s="16"/>
      <c r="VOU87" s="15"/>
      <c r="VOV87" s="16"/>
      <c r="VOW87" s="15"/>
      <c r="VOX87" s="16"/>
      <c r="VOY87" s="15"/>
      <c r="VOZ87" s="16"/>
      <c r="VPA87" s="15"/>
      <c r="VPB87" s="16"/>
      <c r="VPC87" s="15"/>
      <c r="VPD87" s="16"/>
      <c r="VPE87" s="15"/>
      <c r="VPF87" s="16"/>
      <c r="VPG87" s="15"/>
      <c r="VPH87" s="16"/>
      <c r="VPI87" s="15"/>
      <c r="VPJ87" s="16"/>
      <c r="VPK87" s="15"/>
      <c r="VPL87" s="16"/>
      <c r="VPM87" s="15"/>
      <c r="VPN87" s="16"/>
      <c r="VPO87" s="15"/>
      <c r="VPP87" s="16"/>
      <c r="VPQ87" s="15"/>
      <c r="VPR87" s="16"/>
      <c r="VPS87" s="15"/>
      <c r="VPT87" s="16"/>
      <c r="VPU87" s="15"/>
      <c r="VPV87" s="16"/>
      <c r="VPW87" s="15"/>
      <c r="VPX87" s="16"/>
      <c r="VPY87" s="15"/>
      <c r="VPZ87" s="16"/>
      <c r="VQA87" s="15"/>
      <c r="VQB87" s="16"/>
      <c r="VQC87" s="15"/>
      <c r="VQD87" s="16"/>
      <c r="VQE87" s="15"/>
      <c r="VQF87" s="16"/>
      <c r="VQG87" s="15"/>
      <c r="VQH87" s="16"/>
      <c r="VQI87" s="15"/>
      <c r="VQJ87" s="16"/>
      <c r="VQK87" s="15"/>
      <c r="VQL87" s="16"/>
      <c r="VQM87" s="15"/>
      <c r="VQN87" s="16"/>
      <c r="VQO87" s="15"/>
      <c r="VQP87" s="16"/>
      <c r="VQQ87" s="15"/>
      <c r="VQR87" s="16"/>
      <c r="VQS87" s="15"/>
      <c r="VQT87" s="16"/>
      <c r="VQU87" s="15"/>
      <c r="VQV87" s="16"/>
      <c r="VQW87" s="15"/>
      <c r="VQX87" s="16"/>
      <c r="VQY87" s="15"/>
      <c r="VQZ87" s="16"/>
      <c r="VRA87" s="15"/>
      <c r="VRB87" s="16"/>
      <c r="VRC87" s="15"/>
      <c r="VRD87" s="16"/>
      <c r="VRE87" s="15"/>
      <c r="VRF87" s="16"/>
      <c r="VRG87" s="15"/>
      <c r="VRH87" s="16"/>
      <c r="VRI87" s="15"/>
      <c r="VRJ87" s="16"/>
      <c r="VRK87" s="15"/>
      <c r="VRL87" s="16"/>
      <c r="VRM87" s="15"/>
      <c r="VRN87" s="16"/>
      <c r="VRO87" s="15"/>
      <c r="VRP87" s="16"/>
      <c r="VRQ87" s="15"/>
      <c r="VRR87" s="16"/>
      <c r="VRS87" s="15"/>
      <c r="VRT87" s="16"/>
      <c r="VRU87" s="15"/>
      <c r="VRV87" s="16"/>
      <c r="VRW87" s="15"/>
      <c r="VRX87" s="16"/>
      <c r="VRY87" s="15"/>
      <c r="VRZ87" s="16"/>
      <c r="VSA87" s="15"/>
      <c r="VSB87" s="16"/>
      <c r="VSC87" s="15"/>
      <c r="VSD87" s="16"/>
      <c r="VSE87" s="15"/>
      <c r="VSF87" s="16"/>
      <c r="VSG87" s="15"/>
      <c r="VSH87" s="16"/>
      <c r="VSI87" s="15"/>
      <c r="VSJ87" s="16"/>
      <c r="VSK87" s="15"/>
      <c r="VSL87" s="16"/>
      <c r="VSM87" s="15"/>
      <c r="VSN87" s="16"/>
      <c r="VSO87" s="15"/>
      <c r="VSP87" s="16"/>
      <c r="VSQ87" s="15"/>
      <c r="VSR87" s="16"/>
      <c r="VSS87" s="15"/>
      <c r="VST87" s="16"/>
      <c r="VSU87" s="15"/>
      <c r="VSV87" s="16"/>
      <c r="VSW87" s="15"/>
      <c r="VSX87" s="16"/>
      <c r="VSY87" s="15"/>
      <c r="VSZ87" s="16"/>
      <c r="VTA87" s="15"/>
      <c r="VTB87" s="16"/>
      <c r="VTC87" s="15"/>
      <c r="VTD87" s="16"/>
      <c r="VTE87" s="15"/>
      <c r="VTF87" s="16"/>
      <c r="VTG87" s="15"/>
      <c r="VTH87" s="16"/>
      <c r="VTI87" s="15"/>
      <c r="VTJ87" s="16"/>
      <c r="VTK87" s="15"/>
      <c r="VTL87" s="16"/>
      <c r="VTM87" s="15"/>
      <c r="VTN87" s="16"/>
      <c r="VTO87" s="15"/>
      <c r="VTP87" s="16"/>
      <c r="VTQ87" s="15"/>
      <c r="VTR87" s="16"/>
      <c r="VTS87" s="15"/>
      <c r="VTT87" s="16"/>
      <c r="VTU87" s="15"/>
      <c r="VTV87" s="16"/>
      <c r="VTW87" s="15"/>
      <c r="VTX87" s="16"/>
      <c r="VTY87" s="15"/>
      <c r="VTZ87" s="16"/>
      <c r="VUA87" s="15"/>
      <c r="VUB87" s="16"/>
      <c r="VUC87" s="15"/>
      <c r="VUD87" s="16"/>
      <c r="VUE87" s="15"/>
      <c r="VUF87" s="16"/>
      <c r="VUG87" s="15"/>
      <c r="VUH87" s="16"/>
      <c r="VUI87" s="15"/>
      <c r="VUJ87" s="16"/>
      <c r="VUK87" s="15"/>
      <c r="VUL87" s="16"/>
      <c r="VUM87" s="15"/>
      <c r="VUN87" s="16"/>
      <c r="VUO87" s="15"/>
      <c r="VUP87" s="16"/>
      <c r="VUQ87" s="15"/>
      <c r="VUR87" s="16"/>
      <c r="VUS87" s="15"/>
      <c r="VUT87" s="16"/>
      <c r="VUU87" s="15"/>
      <c r="VUV87" s="16"/>
      <c r="VUW87" s="15"/>
      <c r="VUX87" s="16"/>
      <c r="VUY87" s="15"/>
      <c r="VUZ87" s="16"/>
      <c r="VVA87" s="15"/>
      <c r="VVB87" s="16"/>
      <c r="VVC87" s="15"/>
      <c r="VVD87" s="16"/>
      <c r="VVE87" s="15"/>
      <c r="VVF87" s="16"/>
      <c r="VVG87" s="15"/>
      <c r="VVH87" s="16"/>
      <c r="VVI87" s="15"/>
      <c r="VVJ87" s="16"/>
      <c r="VVK87" s="15"/>
      <c r="VVL87" s="16"/>
      <c r="VVM87" s="15"/>
      <c r="VVN87" s="16"/>
      <c r="VVO87" s="15"/>
      <c r="VVP87" s="16"/>
      <c r="VVQ87" s="15"/>
      <c r="VVR87" s="16"/>
      <c r="VVS87" s="15"/>
      <c r="VVT87" s="16"/>
      <c r="VVU87" s="15"/>
      <c r="VVV87" s="16"/>
      <c r="VVW87" s="15"/>
      <c r="VVX87" s="16"/>
      <c r="VVY87" s="15"/>
      <c r="VVZ87" s="16"/>
      <c r="VWA87" s="15"/>
      <c r="VWB87" s="16"/>
      <c r="VWC87" s="15"/>
      <c r="VWD87" s="16"/>
      <c r="VWE87" s="15"/>
      <c r="VWF87" s="16"/>
      <c r="VWG87" s="15"/>
      <c r="VWH87" s="16"/>
      <c r="VWI87" s="15"/>
      <c r="VWJ87" s="16"/>
      <c r="VWK87" s="15"/>
      <c r="VWL87" s="16"/>
      <c r="VWM87" s="15"/>
      <c r="VWN87" s="16"/>
      <c r="VWO87" s="15"/>
      <c r="VWP87" s="16"/>
      <c r="VWQ87" s="15"/>
      <c r="VWR87" s="16"/>
      <c r="VWS87" s="15"/>
      <c r="VWT87" s="16"/>
      <c r="VWU87" s="15"/>
      <c r="VWV87" s="16"/>
      <c r="VWW87" s="15"/>
      <c r="VWX87" s="16"/>
      <c r="VWY87" s="15"/>
      <c r="VWZ87" s="16"/>
      <c r="VXA87" s="15"/>
      <c r="VXB87" s="16"/>
      <c r="VXC87" s="15"/>
      <c r="VXD87" s="16"/>
      <c r="VXE87" s="15"/>
      <c r="VXF87" s="16"/>
      <c r="VXG87" s="15"/>
      <c r="VXH87" s="16"/>
      <c r="VXI87" s="15"/>
      <c r="VXJ87" s="16"/>
      <c r="VXK87" s="15"/>
      <c r="VXL87" s="16"/>
      <c r="VXM87" s="15"/>
      <c r="VXN87" s="16"/>
      <c r="VXO87" s="15"/>
      <c r="VXP87" s="16"/>
      <c r="VXQ87" s="15"/>
      <c r="VXR87" s="16"/>
      <c r="VXS87" s="15"/>
      <c r="VXT87" s="16"/>
      <c r="VXU87" s="15"/>
      <c r="VXV87" s="16"/>
      <c r="VXW87" s="15"/>
      <c r="VXX87" s="16"/>
      <c r="VXY87" s="15"/>
      <c r="VXZ87" s="16"/>
      <c r="VYA87" s="15"/>
      <c r="VYB87" s="16"/>
      <c r="VYC87" s="15"/>
      <c r="VYD87" s="16"/>
      <c r="VYE87" s="15"/>
      <c r="VYF87" s="16"/>
      <c r="VYG87" s="15"/>
      <c r="VYH87" s="16"/>
      <c r="VYI87" s="15"/>
      <c r="VYJ87" s="16"/>
      <c r="VYK87" s="15"/>
      <c r="VYL87" s="16"/>
      <c r="VYM87" s="15"/>
      <c r="VYN87" s="16"/>
      <c r="VYO87" s="15"/>
      <c r="VYP87" s="16"/>
      <c r="VYQ87" s="15"/>
      <c r="VYR87" s="16"/>
      <c r="VYS87" s="15"/>
      <c r="VYT87" s="16"/>
      <c r="VYU87" s="15"/>
      <c r="VYV87" s="16"/>
      <c r="VYW87" s="15"/>
      <c r="VYX87" s="16"/>
      <c r="VYY87" s="15"/>
      <c r="VYZ87" s="16"/>
      <c r="VZA87" s="15"/>
      <c r="VZB87" s="16"/>
      <c r="VZC87" s="15"/>
      <c r="VZD87" s="16"/>
      <c r="VZE87" s="15"/>
      <c r="VZF87" s="16"/>
      <c r="VZG87" s="15"/>
      <c r="VZH87" s="16"/>
      <c r="VZI87" s="15"/>
      <c r="VZJ87" s="16"/>
      <c r="VZK87" s="15"/>
      <c r="VZL87" s="16"/>
      <c r="VZM87" s="15"/>
      <c r="VZN87" s="16"/>
      <c r="VZO87" s="15"/>
      <c r="VZP87" s="16"/>
      <c r="VZQ87" s="15"/>
      <c r="VZR87" s="16"/>
      <c r="VZS87" s="15"/>
      <c r="VZT87" s="16"/>
      <c r="VZU87" s="15"/>
      <c r="VZV87" s="16"/>
      <c r="VZW87" s="15"/>
      <c r="VZX87" s="16"/>
      <c r="VZY87" s="15"/>
      <c r="VZZ87" s="16"/>
      <c r="WAA87" s="15"/>
      <c r="WAB87" s="16"/>
      <c r="WAC87" s="15"/>
      <c r="WAD87" s="16"/>
      <c r="WAE87" s="15"/>
      <c r="WAF87" s="16"/>
      <c r="WAG87" s="15"/>
      <c r="WAH87" s="16"/>
      <c r="WAI87" s="15"/>
      <c r="WAJ87" s="16"/>
      <c r="WAK87" s="15"/>
      <c r="WAL87" s="16"/>
      <c r="WAM87" s="15"/>
      <c r="WAN87" s="16"/>
      <c r="WAO87" s="15"/>
      <c r="WAP87" s="16"/>
      <c r="WAQ87" s="15"/>
      <c r="WAR87" s="16"/>
      <c r="WAS87" s="15"/>
      <c r="WAT87" s="16"/>
      <c r="WAU87" s="15"/>
      <c r="WAV87" s="16"/>
      <c r="WAW87" s="15"/>
      <c r="WAX87" s="16"/>
      <c r="WAY87" s="15"/>
      <c r="WAZ87" s="16"/>
      <c r="WBA87" s="15"/>
      <c r="WBB87" s="16"/>
      <c r="WBC87" s="15"/>
      <c r="WBD87" s="16"/>
      <c r="WBE87" s="15"/>
      <c r="WBF87" s="16"/>
      <c r="WBG87" s="15"/>
      <c r="WBH87" s="16"/>
      <c r="WBI87" s="15"/>
      <c r="WBJ87" s="16"/>
      <c r="WBK87" s="15"/>
      <c r="WBL87" s="16"/>
      <c r="WBM87" s="15"/>
      <c r="WBN87" s="16"/>
      <c r="WBO87" s="15"/>
      <c r="WBP87" s="16"/>
      <c r="WBQ87" s="15"/>
      <c r="WBR87" s="16"/>
      <c r="WBS87" s="15"/>
      <c r="WBT87" s="16"/>
      <c r="WBU87" s="15"/>
      <c r="WBV87" s="16"/>
      <c r="WBW87" s="15"/>
      <c r="WBX87" s="16"/>
      <c r="WBY87" s="15"/>
      <c r="WBZ87" s="16"/>
      <c r="WCA87" s="15"/>
      <c r="WCB87" s="16"/>
      <c r="WCC87" s="15"/>
      <c r="WCD87" s="16"/>
      <c r="WCE87" s="15"/>
      <c r="WCF87" s="16"/>
      <c r="WCG87" s="15"/>
      <c r="WCH87" s="16"/>
      <c r="WCI87" s="15"/>
      <c r="WCJ87" s="16"/>
      <c r="WCK87" s="15"/>
      <c r="WCL87" s="16"/>
      <c r="WCM87" s="15"/>
      <c r="WCN87" s="16"/>
      <c r="WCO87" s="15"/>
      <c r="WCP87" s="16"/>
      <c r="WCQ87" s="15"/>
      <c r="WCR87" s="16"/>
      <c r="WCS87" s="15"/>
      <c r="WCT87" s="16"/>
      <c r="WCU87" s="15"/>
      <c r="WCV87" s="16"/>
      <c r="WCW87" s="15"/>
      <c r="WCX87" s="16"/>
      <c r="WCY87" s="15"/>
      <c r="WCZ87" s="16"/>
      <c r="WDA87" s="15"/>
      <c r="WDB87" s="16"/>
      <c r="WDC87" s="15"/>
      <c r="WDD87" s="16"/>
      <c r="WDE87" s="15"/>
      <c r="WDF87" s="16"/>
      <c r="WDG87" s="15"/>
      <c r="WDH87" s="16"/>
      <c r="WDI87" s="15"/>
      <c r="WDJ87" s="16"/>
      <c r="WDK87" s="15"/>
      <c r="WDL87" s="16"/>
      <c r="WDM87" s="15"/>
      <c r="WDN87" s="16"/>
      <c r="WDO87" s="15"/>
      <c r="WDP87" s="16"/>
      <c r="WDQ87" s="15"/>
      <c r="WDR87" s="16"/>
      <c r="WDS87" s="15"/>
      <c r="WDT87" s="16"/>
      <c r="WDU87" s="15"/>
      <c r="WDV87" s="16"/>
      <c r="WDW87" s="15"/>
      <c r="WDX87" s="16"/>
      <c r="WDY87" s="15"/>
      <c r="WDZ87" s="16"/>
      <c r="WEA87" s="15"/>
      <c r="WEB87" s="16"/>
      <c r="WEC87" s="15"/>
      <c r="WED87" s="16"/>
      <c r="WEE87" s="15"/>
      <c r="WEF87" s="16"/>
      <c r="WEG87" s="15"/>
      <c r="WEH87" s="16"/>
      <c r="WEI87" s="15"/>
      <c r="WEJ87" s="16"/>
      <c r="WEK87" s="15"/>
      <c r="WEL87" s="16"/>
      <c r="WEM87" s="15"/>
      <c r="WEN87" s="16"/>
      <c r="WEO87" s="15"/>
      <c r="WEP87" s="16"/>
      <c r="WEQ87" s="15"/>
      <c r="WER87" s="16"/>
      <c r="WES87" s="15"/>
      <c r="WET87" s="16"/>
      <c r="WEU87" s="15"/>
      <c r="WEV87" s="16"/>
      <c r="WEW87" s="15"/>
      <c r="WEX87" s="16"/>
      <c r="WEY87" s="15"/>
      <c r="WEZ87" s="16"/>
      <c r="WFA87" s="15"/>
      <c r="WFB87" s="16"/>
      <c r="WFC87" s="15"/>
      <c r="WFD87" s="16"/>
      <c r="WFE87" s="15"/>
      <c r="WFF87" s="16"/>
      <c r="WFG87" s="15"/>
      <c r="WFH87" s="16"/>
      <c r="WFI87" s="15"/>
      <c r="WFJ87" s="16"/>
      <c r="WFK87" s="15"/>
      <c r="WFL87" s="16"/>
      <c r="WFM87" s="15"/>
      <c r="WFN87" s="16"/>
      <c r="WFO87" s="15"/>
      <c r="WFP87" s="16"/>
      <c r="WFQ87" s="15"/>
      <c r="WFR87" s="16"/>
      <c r="WFS87" s="15"/>
      <c r="WFT87" s="16"/>
      <c r="WFU87" s="15"/>
      <c r="WFV87" s="16"/>
      <c r="WFW87" s="15"/>
      <c r="WFX87" s="16"/>
      <c r="WFY87" s="15"/>
      <c r="WFZ87" s="16"/>
      <c r="WGA87" s="15"/>
      <c r="WGB87" s="16"/>
      <c r="WGC87" s="15"/>
      <c r="WGD87" s="16"/>
      <c r="WGE87" s="15"/>
      <c r="WGF87" s="16"/>
      <c r="WGG87" s="15"/>
      <c r="WGH87" s="16"/>
      <c r="WGI87" s="15"/>
      <c r="WGJ87" s="16"/>
      <c r="WGK87" s="15"/>
      <c r="WGL87" s="16"/>
      <c r="WGM87" s="15"/>
      <c r="WGN87" s="16"/>
      <c r="WGO87" s="15"/>
      <c r="WGP87" s="16"/>
      <c r="WGQ87" s="15"/>
      <c r="WGR87" s="16"/>
      <c r="WGS87" s="15"/>
      <c r="WGT87" s="16"/>
      <c r="WGU87" s="15"/>
      <c r="WGV87" s="16"/>
      <c r="WGW87" s="15"/>
      <c r="WGX87" s="16"/>
      <c r="WGY87" s="15"/>
      <c r="WGZ87" s="16"/>
      <c r="WHA87" s="15"/>
      <c r="WHB87" s="16"/>
      <c r="WHC87" s="15"/>
      <c r="WHD87" s="16"/>
      <c r="WHE87" s="15"/>
      <c r="WHF87" s="16"/>
      <c r="WHG87" s="15"/>
      <c r="WHH87" s="16"/>
      <c r="WHI87" s="15"/>
      <c r="WHJ87" s="16"/>
      <c r="WHK87" s="15"/>
      <c r="WHL87" s="16"/>
      <c r="WHM87" s="15"/>
      <c r="WHN87" s="16"/>
      <c r="WHO87" s="15"/>
      <c r="WHP87" s="16"/>
      <c r="WHQ87" s="15"/>
      <c r="WHR87" s="16"/>
      <c r="WHS87" s="15"/>
      <c r="WHT87" s="16"/>
      <c r="WHU87" s="15"/>
      <c r="WHV87" s="16"/>
      <c r="WHW87" s="15"/>
      <c r="WHX87" s="16"/>
      <c r="WHY87" s="15"/>
      <c r="WHZ87" s="16"/>
      <c r="WIA87" s="15"/>
      <c r="WIB87" s="16"/>
      <c r="WIC87" s="15"/>
      <c r="WID87" s="16"/>
      <c r="WIE87" s="15"/>
      <c r="WIF87" s="16"/>
      <c r="WIG87" s="15"/>
      <c r="WIH87" s="16"/>
      <c r="WII87" s="15"/>
      <c r="WIJ87" s="16"/>
      <c r="WIK87" s="15"/>
      <c r="WIL87" s="16"/>
      <c r="WIM87" s="15"/>
      <c r="WIN87" s="16"/>
      <c r="WIO87" s="15"/>
      <c r="WIP87" s="16"/>
      <c r="WIQ87" s="15"/>
      <c r="WIR87" s="16"/>
      <c r="WIS87" s="15"/>
      <c r="WIT87" s="16"/>
      <c r="WIU87" s="15"/>
      <c r="WIV87" s="16"/>
      <c r="WIW87" s="15"/>
      <c r="WIX87" s="16"/>
      <c r="WIY87" s="15"/>
      <c r="WIZ87" s="16"/>
      <c r="WJA87" s="15"/>
      <c r="WJB87" s="16"/>
      <c r="WJC87" s="15"/>
      <c r="WJD87" s="16"/>
      <c r="WJE87" s="15"/>
      <c r="WJF87" s="16"/>
      <c r="WJG87" s="15"/>
      <c r="WJH87" s="16"/>
      <c r="WJI87" s="15"/>
      <c r="WJJ87" s="16"/>
      <c r="WJK87" s="15"/>
      <c r="WJL87" s="16"/>
      <c r="WJM87" s="15"/>
      <c r="WJN87" s="16"/>
      <c r="WJO87" s="15"/>
      <c r="WJP87" s="16"/>
      <c r="WJQ87" s="15"/>
      <c r="WJR87" s="16"/>
      <c r="WJS87" s="15"/>
      <c r="WJT87" s="16"/>
      <c r="WJU87" s="15"/>
      <c r="WJV87" s="16"/>
      <c r="WJW87" s="15"/>
      <c r="WJX87" s="16"/>
      <c r="WJY87" s="15"/>
      <c r="WJZ87" s="16"/>
      <c r="WKA87" s="15"/>
      <c r="WKB87" s="16"/>
      <c r="WKC87" s="15"/>
      <c r="WKD87" s="16"/>
      <c r="WKE87" s="15"/>
      <c r="WKF87" s="16"/>
      <c r="WKG87" s="15"/>
      <c r="WKH87" s="16"/>
      <c r="WKI87" s="15"/>
      <c r="WKJ87" s="16"/>
      <c r="WKK87" s="15"/>
      <c r="WKL87" s="16"/>
      <c r="WKM87" s="15"/>
      <c r="WKN87" s="16"/>
      <c r="WKO87" s="15"/>
      <c r="WKP87" s="16"/>
      <c r="WKQ87" s="15"/>
      <c r="WKR87" s="16"/>
      <c r="WKS87" s="15"/>
      <c r="WKT87" s="16"/>
      <c r="WKU87" s="15"/>
      <c r="WKV87" s="16"/>
      <c r="WKW87" s="15"/>
      <c r="WKX87" s="16"/>
      <c r="WKY87" s="15"/>
      <c r="WKZ87" s="16"/>
      <c r="WLA87" s="15"/>
      <c r="WLB87" s="16"/>
      <c r="WLC87" s="15"/>
      <c r="WLD87" s="16"/>
      <c r="WLE87" s="15"/>
      <c r="WLF87" s="16"/>
      <c r="WLG87" s="15"/>
      <c r="WLH87" s="16"/>
      <c r="WLI87" s="15"/>
      <c r="WLJ87" s="16"/>
      <c r="WLK87" s="15"/>
      <c r="WLL87" s="16"/>
      <c r="WLM87" s="15"/>
      <c r="WLN87" s="16"/>
      <c r="WLO87" s="15"/>
      <c r="WLP87" s="16"/>
      <c r="WLQ87" s="15"/>
      <c r="WLR87" s="16"/>
      <c r="WLS87" s="15"/>
      <c r="WLT87" s="16"/>
      <c r="WLU87" s="15"/>
      <c r="WLV87" s="16"/>
      <c r="WLW87" s="15"/>
      <c r="WLX87" s="16"/>
      <c r="WLY87" s="15"/>
      <c r="WLZ87" s="16"/>
      <c r="WMA87" s="15"/>
      <c r="WMB87" s="16"/>
      <c r="WMC87" s="15"/>
      <c r="WMD87" s="16"/>
      <c r="WME87" s="15"/>
      <c r="WMF87" s="16"/>
      <c r="WMG87" s="15"/>
      <c r="WMH87" s="16"/>
      <c r="WMI87" s="15"/>
      <c r="WMJ87" s="16"/>
      <c r="WMK87" s="15"/>
      <c r="WML87" s="16"/>
      <c r="WMM87" s="15"/>
      <c r="WMN87" s="16"/>
      <c r="WMO87" s="15"/>
      <c r="WMP87" s="16"/>
      <c r="WMQ87" s="15"/>
      <c r="WMR87" s="16"/>
      <c r="WMS87" s="15"/>
      <c r="WMT87" s="16"/>
      <c r="WMU87" s="15"/>
      <c r="WMV87" s="16"/>
      <c r="WMW87" s="15"/>
      <c r="WMX87" s="16"/>
      <c r="WMY87" s="15"/>
      <c r="WMZ87" s="16"/>
      <c r="WNA87" s="15"/>
      <c r="WNB87" s="16"/>
      <c r="WNC87" s="15"/>
      <c r="WND87" s="16"/>
      <c r="WNE87" s="15"/>
      <c r="WNF87" s="16"/>
      <c r="WNG87" s="15"/>
      <c r="WNH87" s="16"/>
      <c r="WNI87" s="15"/>
      <c r="WNJ87" s="16"/>
      <c r="WNK87" s="15"/>
      <c r="WNL87" s="16"/>
      <c r="WNM87" s="15"/>
      <c r="WNN87" s="16"/>
      <c r="WNO87" s="15"/>
      <c r="WNP87" s="16"/>
      <c r="WNQ87" s="15"/>
      <c r="WNR87" s="16"/>
      <c r="WNS87" s="15"/>
      <c r="WNT87" s="16"/>
      <c r="WNU87" s="15"/>
      <c r="WNV87" s="16"/>
      <c r="WNW87" s="15"/>
      <c r="WNX87" s="16"/>
      <c r="WNY87" s="15"/>
      <c r="WNZ87" s="16"/>
      <c r="WOA87" s="15"/>
      <c r="WOB87" s="16"/>
      <c r="WOC87" s="15"/>
      <c r="WOD87" s="16"/>
      <c r="WOE87" s="15"/>
      <c r="WOF87" s="16"/>
      <c r="WOG87" s="15"/>
      <c r="WOH87" s="16"/>
      <c r="WOI87" s="15"/>
      <c r="WOJ87" s="16"/>
      <c r="WOK87" s="15"/>
      <c r="WOL87" s="16"/>
      <c r="WOM87" s="15"/>
      <c r="WON87" s="16"/>
      <c r="WOO87" s="15"/>
      <c r="WOP87" s="16"/>
      <c r="WOQ87" s="15"/>
      <c r="WOR87" s="16"/>
      <c r="WOS87" s="15"/>
      <c r="WOT87" s="16"/>
      <c r="WOU87" s="15"/>
      <c r="WOV87" s="16"/>
      <c r="WOW87" s="15"/>
      <c r="WOX87" s="16"/>
      <c r="WOY87" s="15"/>
      <c r="WOZ87" s="16"/>
      <c r="WPA87" s="15"/>
      <c r="WPB87" s="16"/>
      <c r="WPC87" s="15"/>
      <c r="WPD87" s="16"/>
      <c r="WPE87" s="15"/>
      <c r="WPF87" s="16"/>
      <c r="WPG87" s="15"/>
      <c r="WPH87" s="16"/>
      <c r="WPI87" s="15"/>
      <c r="WPJ87" s="16"/>
      <c r="WPK87" s="15"/>
      <c r="WPL87" s="16"/>
      <c r="WPM87" s="15"/>
      <c r="WPN87" s="16"/>
      <c r="WPO87" s="15"/>
      <c r="WPP87" s="16"/>
      <c r="WPQ87" s="15"/>
      <c r="WPR87" s="16"/>
      <c r="WPS87" s="15"/>
      <c r="WPT87" s="16"/>
      <c r="WPU87" s="15"/>
      <c r="WPV87" s="16"/>
      <c r="WPW87" s="15"/>
      <c r="WPX87" s="16"/>
      <c r="WPY87" s="15"/>
      <c r="WPZ87" s="16"/>
      <c r="WQA87" s="15"/>
      <c r="WQB87" s="16"/>
      <c r="WQC87" s="15"/>
      <c r="WQD87" s="16"/>
      <c r="WQE87" s="15"/>
      <c r="WQF87" s="16"/>
      <c r="WQG87" s="15"/>
      <c r="WQH87" s="16"/>
      <c r="WQI87" s="15"/>
      <c r="WQJ87" s="16"/>
      <c r="WQK87" s="15"/>
      <c r="WQL87" s="16"/>
      <c r="WQM87" s="15"/>
      <c r="WQN87" s="16"/>
      <c r="WQO87" s="15"/>
      <c r="WQP87" s="16"/>
      <c r="WQQ87" s="15"/>
      <c r="WQR87" s="16"/>
      <c r="WQS87" s="15"/>
      <c r="WQT87" s="16"/>
      <c r="WQU87" s="15"/>
      <c r="WQV87" s="16"/>
      <c r="WQW87" s="15"/>
      <c r="WQX87" s="16"/>
      <c r="WQY87" s="15"/>
      <c r="WQZ87" s="16"/>
      <c r="WRA87" s="15"/>
      <c r="WRB87" s="16"/>
      <c r="WRC87" s="15"/>
      <c r="WRD87" s="16"/>
      <c r="WRE87" s="15"/>
      <c r="WRF87" s="16"/>
      <c r="WRG87" s="15"/>
      <c r="WRH87" s="16"/>
      <c r="WRI87" s="15"/>
      <c r="WRJ87" s="16"/>
      <c r="WRK87" s="15"/>
      <c r="WRL87" s="16"/>
      <c r="WRM87" s="15"/>
      <c r="WRN87" s="16"/>
      <c r="WRO87" s="15"/>
      <c r="WRP87" s="16"/>
      <c r="WRQ87" s="15"/>
      <c r="WRR87" s="16"/>
      <c r="WRS87" s="15"/>
      <c r="WRT87" s="16"/>
      <c r="WRU87" s="15"/>
      <c r="WRV87" s="16"/>
      <c r="WRW87" s="15"/>
      <c r="WRX87" s="16"/>
      <c r="WRY87" s="15"/>
      <c r="WRZ87" s="16"/>
      <c r="WSA87" s="15"/>
      <c r="WSB87" s="16"/>
      <c r="WSC87" s="15"/>
      <c r="WSD87" s="16"/>
      <c r="WSE87" s="15"/>
      <c r="WSF87" s="16"/>
      <c r="WSG87" s="15"/>
      <c r="WSH87" s="16"/>
      <c r="WSI87" s="15"/>
      <c r="WSJ87" s="16"/>
      <c r="WSK87" s="15"/>
      <c r="WSL87" s="16"/>
      <c r="WSM87" s="15"/>
      <c r="WSN87" s="16"/>
      <c r="WSO87" s="15"/>
      <c r="WSP87" s="16"/>
      <c r="WSQ87" s="15"/>
      <c r="WSR87" s="16"/>
      <c r="WSS87" s="15"/>
      <c r="WST87" s="16"/>
      <c r="WSU87" s="15"/>
      <c r="WSV87" s="16"/>
      <c r="WSW87" s="15"/>
      <c r="WSX87" s="16"/>
      <c r="WSY87" s="15"/>
      <c r="WSZ87" s="16"/>
      <c r="WTA87" s="15"/>
      <c r="WTB87" s="16"/>
      <c r="WTC87" s="15"/>
      <c r="WTD87" s="16"/>
      <c r="WTE87" s="15"/>
      <c r="WTF87" s="16"/>
      <c r="WTG87" s="15"/>
      <c r="WTH87" s="16"/>
      <c r="WTI87" s="15"/>
      <c r="WTJ87" s="16"/>
      <c r="WTK87" s="15"/>
      <c r="WTL87" s="16"/>
      <c r="WTM87" s="15"/>
      <c r="WTN87" s="16"/>
      <c r="WTO87" s="15"/>
      <c r="WTP87" s="16"/>
      <c r="WTQ87" s="15"/>
      <c r="WTR87" s="16"/>
      <c r="WTS87" s="15"/>
      <c r="WTT87" s="16"/>
      <c r="WTU87" s="15"/>
      <c r="WTV87" s="16"/>
      <c r="WTW87" s="15"/>
      <c r="WTX87" s="16"/>
      <c r="WTY87" s="15"/>
      <c r="WTZ87" s="16"/>
      <c r="WUA87" s="15"/>
      <c r="WUB87" s="16"/>
      <c r="WUC87" s="15"/>
      <c r="WUD87" s="16"/>
      <c r="WUE87" s="15"/>
      <c r="WUF87" s="16"/>
      <c r="WUG87" s="15"/>
      <c r="WUH87" s="16"/>
      <c r="WUI87" s="15"/>
      <c r="WUJ87" s="16"/>
      <c r="WUK87" s="15"/>
      <c r="WUL87" s="16"/>
      <c r="WUM87" s="15"/>
      <c r="WUN87" s="16"/>
      <c r="WUO87" s="15"/>
      <c r="WUP87" s="16"/>
      <c r="WUQ87" s="15"/>
      <c r="WUR87" s="16"/>
      <c r="WUS87" s="15"/>
      <c r="WUT87" s="16"/>
      <c r="WUU87" s="15"/>
      <c r="WUV87" s="16"/>
      <c r="WUW87" s="15"/>
      <c r="WUX87" s="16"/>
      <c r="WUY87" s="15"/>
      <c r="WUZ87" s="16"/>
      <c r="WVA87" s="15"/>
      <c r="WVB87" s="16"/>
      <c r="WVC87" s="15"/>
      <c r="WVD87" s="16"/>
      <c r="WVE87" s="15"/>
      <c r="WVF87" s="16"/>
      <c r="WVG87" s="15"/>
      <c r="WVH87" s="16"/>
      <c r="WVI87" s="15"/>
      <c r="WVJ87" s="16"/>
      <c r="WVK87" s="15"/>
      <c r="WVL87" s="16"/>
      <c r="WVM87" s="15"/>
      <c r="WVN87" s="16"/>
      <c r="WVO87" s="15"/>
      <c r="WVP87" s="16"/>
      <c r="WVQ87" s="15"/>
      <c r="WVR87" s="16"/>
      <c r="WVS87" s="15"/>
      <c r="WVT87" s="16"/>
      <c r="WVU87" s="15"/>
      <c r="WVV87" s="16"/>
      <c r="WVW87" s="15"/>
      <c r="WVX87" s="16"/>
      <c r="WVY87" s="15"/>
      <c r="WVZ87" s="16"/>
      <c r="WWA87" s="15"/>
      <c r="WWB87" s="16"/>
      <c r="WWC87" s="15"/>
      <c r="WWD87" s="16"/>
      <c r="WWE87" s="15"/>
      <c r="WWF87" s="16"/>
      <c r="WWG87" s="15"/>
      <c r="WWH87" s="16"/>
      <c r="WWI87" s="15"/>
      <c r="WWJ87" s="16"/>
      <c r="WWK87" s="15"/>
      <c r="WWL87" s="16"/>
      <c r="WWM87" s="15"/>
      <c r="WWN87" s="16"/>
      <c r="WWO87" s="15"/>
      <c r="WWP87" s="16"/>
      <c r="WWQ87" s="15"/>
      <c r="WWR87" s="16"/>
      <c r="WWS87" s="15"/>
      <c r="WWT87" s="16"/>
      <c r="WWU87" s="15"/>
      <c r="WWV87" s="16"/>
      <c r="WWW87" s="15"/>
      <c r="WWX87" s="16"/>
      <c r="WWY87" s="15"/>
      <c r="WWZ87" s="16"/>
      <c r="WXA87" s="15"/>
      <c r="WXB87" s="16"/>
      <c r="WXC87" s="15"/>
      <c r="WXD87" s="16"/>
      <c r="WXE87" s="15"/>
      <c r="WXF87" s="16"/>
      <c r="WXG87" s="15"/>
      <c r="WXH87" s="16"/>
      <c r="WXI87" s="15"/>
      <c r="WXJ87" s="16"/>
      <c r="WXK87" s="15"/>
      <c r="WXL87" s="16"/>
      <c r="WXM87" s="15"/>
      <c r="WXN87" s="16"/>
      <c r="WXO87" s="15"/>
      <c r="WXP87" s="16"/>
      <c r="WXQ87" s="15"/>
      <c r="WXR87" s="16"/>
      <c r="WXS87" s="15"/>
      <c r="WXT87" s="16"/>
      <c r="WXU87" s="15"/>
      <c r="WXV87" s="16"/>
      <c r="WXW87" s="15"/>
      <c r="WXX87" s="16"/>
      <c r="WXY87" s="15"/>
      <c r="WXZ87" s="16"/>
      <c r="WYA87" s="15"/>
      <c r="WYB87" s="16"/>
      <c r="WYC87" s="15"/>
      <c r="WYD87" s="16"/>
      <c r="WYE87" s="15"/>
      <c r="WYF87" s="16"/>
      <c r="WYG87" s="15"/>
      <c r="WYH87" s="16"/>
      <c r="WYI87" s="15"/>
      <c r="WYJ87" s="16"/>
      <c r="WYK87" s="15"/>
      <c r="WYL87" s="16"/>
      <c r="WYM87" s="15"/>
      <c r="WYN87" s="16"/>
      <c r="WYO87" s="15"/>
      <c r="WYP87" s="16"/>
      <c r="WYQ87" s="15"/>
      <c r="WYR87" s="16"/>
      <c r="WYS87" s="15"/>
      <c r="WYT87" s="16"/>
      <c r="WYU87" s="15"/>
      <c r="WYV87" s="16"/>
      <c r="WYW87" s="15"/>
      <c r="WYX87" s="16"/>
      <c r="WYY87" s="15"/>
      <c r="WYZ87" s="16"/>
      <c r="WZA87" s="15"/>
      <c r="WZB87" s="16"/>
      <c r="WZC87" s="15"/>
      <c r="WZD87" s="16"/>
      <c r="WZE87" s="15"/>
      <c r="WZF87" s="16"/>
      <c r="WZG87" s="15"/>
      <c r="WZH87" s="16"/>
      <c r="WZI87" s="15"/>
      <c r="WZJ87" s="16"/>
      <c r="WZK87" s="15"/>
      <c r="WZL87" s="16"/>
      <c r="WZM87" s="15"/>
      <c r="WZN87" s="16"/>
      <c r="WZO87" s="15"/>
      <c r="WZP87" s="16"/>
      <c r="WZQ87" s="15"/>
      <c r="WZR87" s="16"/>
      <c r="WZS87" s="15"/>
      <c r="WZT87" s="16"/>
      <c r="WZU87" s="15"/>
      <c r="WZV87" s="16"/>
      <c r="WZW87" s="15"/>
      <c r="WZX87" s="16"/>
      <c r="WZY87" s="15"/>
      <c r="WZZ87" s="16"/>
      <c r="XAA87" s="15"/>
      <c r="XAB87" s="16"/>
      <c r="XAC87" s="15"/>
      <c r="XAD87" s="16"/>
      <c r="XAE87" s="15"/>
      <c r="XAF87" s="16"/>
      <c r="XAG87" s="15"/>
      <c r="XAH87" s="16"/>
      <c r="XAI87" s="15"/>
      <c r="XAJ87" s="16"/>
      <c r="XAK87" s="15"/>
      <c r="XAL87" s="16"/>
      <c r="XAM87" s="15"/>
      <c r="XAN87" s="16"/>
      <c r="XAO87" s="15"/>
      <c r="XAP87" s="16"/>
      <c r="XAQ87" s="15"/>
      <c r="XAR87" s="16"/>
      <c r="XAS87" s="15"/>
      <c r="XAT87" s="16"/>
      <c r="XAU87" s="15"/>
      <c r="XAV87" s="16"/>
      <c r="XAW87" s="15"/>
      <c r="XAX87" s="16"/>
      <c r="XAY87" s="15"/>
      <c r="XAZ87" s="16"/>
      <c r="XBA87" s="15"/>
      <c r="XBB87" s="16"/>
      <c r="XBC87" s="15"/>
      <c r="XBD87" s="16"/>
      <c r="XBE87" s="15"/>
      <c r="XBF87" s="16"/>
      <c r="XBG87" s="15"/>
      <c r="XBH87" s="16"/>
      <c r="XBI87" s="15"/>
      <c r="XBJ87" s="16"/>
      <c r="XBK87" s="15"/>
      <c r="XBL87" s="16"/>
      <c r="XBM87" s="15"/>
      <c r="XBN87" s="16"/>
      <c r="XBO87" s="15"/>
      <c r="XBP87" s="16"/>
      <c r="XBQ87" s="15"/>
      <c r="XBR87" s="16"/>
      <c r="XBS87" s="15"/>
      <c r="XBT87" s="16"/>
      <c r="XBU87" s="15"/>
      <c r="XBV87" s="16"/>
      <c r="XBW87" s="15"/>
      <c r="XBX87" s="16"/>
      <c r="XBY87" s="15"/>
      <c r="XBZ87" s="16"/>
      <c r="XCA87" s="15"/>
      <c r="XCB87" s="16"/>
      <c r="XCC87" s="15"/>
      <c r="XCD87" s="16"/>
      <c r="XCE87" s="15"/>
      <c r="XCF87" s="16"/>
      <c r="XCG87" s="15"/>
      <c r="XCH87" s="16"/>
      <c r="XCI87" s="15"/>
      <c r="XCJ87" s="16"/>
      <c r="XCK87" s="15"/>
      <c r="XCL87" s="16"/>
      <c r="XCM87" s="15"/>
      <c r="XCN87" s="16"/>
      <c r="XCO87" s="15"/>
      <c r="XCP87" s="16"/>
      <c r="XCQ87" s="15"/>
      <c r="XCR87" s="16"/>
      <c r="XCS87" s="15"/>
      <c r="XCT87" s="16"/>
      <c r="XCU87" s="15"/>
      <c r="XCV87" s="16"/>
      <c r="XCW87" s="15"/>
      <c r="XCX87" s="16"/>
      <c r="XCY87" s="15"/>
      <c r="XCZ87" s="16"/>
      <c r="XDA87" s="15"/>
      <c r="XDB87" s="16"/>
      <c r="XDC87" s="15"/>
      <c r="XDD87" s="16"/>
      <c r="XDE87" s="15"/>
      <c r="XDF87" s="16"/>
      <c r="XDG87" s="15"/>
      <c r="XDH87" s="16"/>
      <c r="XDI87" s="15"/>
      <c r="XDJ87" s="16"/>
      <c r="XDK87" s="15"/>
      <c r="XDL87" s="16"/>
      <c r="XDM87" s="15"/>
      <c r="XDN87" s="16"/>
      <c r="XDO87" s="15"/>
      <c r="XDP87" s="16"/>
      <c r="XDQ87" s="15"/>
      <c r="XDR87" s="16"/>
      <c r="XDS87" s="15"/>
      <c r="XDT87" s="16"/>
      <c r="XDU87" s="15"/>
      <c r="XDV87" s="16"/>
      <c r="XDW87" s="15"/>
      <c r="XDX87" s="16"/>
      <c r="XDY87" s="15"/>
      <c r="XDZ87" s="16"/>
      <c r="XEA87" s="15"/>
      <c r="XEB87" s="16"/>
      <c r="XEC87" s="15"/>
      <c r="XED87" s="16"/>
      <c r="XEE87" s="15"/>
      <c r="XEF87" s="16"/>
      <c r="XEG87" s="15"/>
      <c r="XEH87" s="16"/>
      <c r="XEI87" s="15"/>
      <c r="XEJ87" s="16"/>
      <c r="XEK87" s="15"/>
      <c r="XEL87" s="16"/>
      <c r="XEM87" s="15"/>
      <c r="XEN87" s="16"/>
      <c r="XEO87" s="15"/>
      <c r="XEP87" s="16"/>
      <c r="XEQ87" s="15"/>
      <c r="XER87" s="16"/>
      <c r="XES87" s="15"/>
      <c r="XET87" s="16"/>
      <c r="XEU87" s="15"/>
      <c r="XEV87" s="16"/>
      <c r="XEW87" s="15"/>
      <c r="XEX87" s="16"/>
      <c r="XEY87" s="15"/>
      <c r="XEZ87" s="16"/>
      <c r="XFA87" s="15"/>
      <c r="XFB87" s="16"/>
      <c r="XFC87" s="15"/>
      <c r="XFD87" s="16"/>
    </row>
    <row r="88" spans="1:16384" x14ac:dyDescent="0.2">
      <c r="A88" s="6" t="s">
        <v>1</v>
      </c>
      <c r="B88" s="6" t="s">
        <v>2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92</v>
      </c>
      <c r="B89" s="30">
        <v>5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47</v>
      </c>
      <c r="B90" s="30">
        <v>4.92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82</v>
      </c>
      <c r="B91" s="30">
        <v>7.99</v>
      </c>
      <c r="C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119</v>
      </c>
      <c r="B92" s="30">
        <f>6.15+1.61</f>
        <v>7.7600000000000007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120</v>
      </c>
      <c r="B93" s="30">
        <v>5.54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119</v>
      </c>
      <c r="B94" s="30">
        <v>1.61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119</v>
      </c>
      <c r="B95" s="30">
        <v>2.41</v>
      </c>
      <c r="C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s="6" t="s">
        <v>131</v>
      </c>
      <c r="B96" s="30">
        <v>23.87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/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/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  <c r="CEO96" s="13"/>
      <c r="CEP96" s="13"/>
      <c r="CEQ96" s="13"/>
      <c r="CER96" s="13"/>
      <c r="CES96" s="13"/>
      <c r="CET96" s="13"/>
      <c r="CEU96" s="13"/>
      <c r="CEV96" s="13"/>
      <c r="CEW96" s="13"/>
      <c r="CEX96" s="13"/>
      <c r="CEY96" s="13"/>
      <c r="CEZ96" s="13"/>
      <c r="CFA96" s="13"/>
      <c r="CFB96" s="13"/>
      <c r="CFC96" s="13"/>
      <c r="CFD96" s="13"/>
      <c r="CFE96" s="13"/>
      <c r="CFF96" s="13"/>
      <c r="CFG96" s="13"/>
      <c r="CFH96" s="13"/>
      <c r="CFI96" s="13"/>
      <c r="CFJ96" s="13"/>
      <c r="CFK96" s="13"/>
      <c r="CFL96" s="13"/>
      <c r="CFM96" s="13"/>
      <c r="CFN96" s="13"/>
      <c r="CFO96" s="13"/>
      <c r="CFP96" s="13"/>
      <c r="CFQ96" s="13"/>
      <c r="CFR96" s="13"/>
      <c r="CFS96" s="13"/>
      <c r="CFT96" s="13"/>
      <c r="CFU96" s="13"/>
      <c r="CFV96" s="13"/>
      <c r="CFW96" s="13"/>
      <c r="CFX96" s="13"/>
      <c r="CFY96" s="13"/>
      <c r="CFZ96" s="13"/>
      <c r="CGA96" s="13"/>
      <c r="CGB96" s="13"/>
      <c r="CGC96" s="13"/>
      <c r="CGD96" s="13"/>
      <c r="CGE96" s="13"/>
      <c r="CGF96" s="13"/>
      <c r="CGG96" s="13"/>
      <c r="CGH96" s="13"/>
      <c r="CGI96" s="13"/>
      <c r="CGJ96" s="13"/>
      <c r="CGK96" s="13"/>
      <c r="CGL96" s="13"/>
      <c r="CGM96" s="13"/>
      <c r="CGN96" s="13"/>
      <c r="CGO96" s="13"/>
      <c r="CGP96" s="13"/>
      <c r="CGQ96" s="13"/>
      <c r="CGR96" s="13"/>
      <c r="CGS96" s="13"/>
      <c r="CGT96" s="13"/>
      <c r="CGU96" s="13"/>
      <c r="CGV96" s="13"/>
      <c r="CGW96" s="13"/>
      <c r="CGX96" s="13"/>
      <c r="CGY96" s="13"/>
      <c r="CGZ96" s="13"/>
      <c r="CHA96" s="13"/>
      <c r="CHB96" s="13"/>
      <c r="CHC96" s="13"/>
      <c r="CHD96" s="13"/>
      <c r="CHE96" s="13"/>
      <c r="CHF96" s="13"/>
      <c r="CHG96" s="13"/>
      <c r="CHH96" s="13"/>
      <c r="CHI96" s="13"/>
      <c r="CHJ96" s="13"/>
      <c r="CHK96" s="13"/>
      <c r="CHL96" s="13"/>
      <c r="CHM96" s="13"/>
      <c r="CHN96" s="13"/>
      <c r="CHO96" s="13"/>
      <c r="CHP96" s="13"/>
      <c r="CHQ96" s="13"/>
      <c r="CHR96" s="13"/>
      <c r="CHS96" s="13"/>
      <c r="CHT96" s="13"/>
      <c r="CHU96" s="13"/>
      <c r="CHV96" s="13"/>
      <c r="CHW96" s="13"/>
      <c r="CHX96" s="13"/>
      <c r="CHY96" s="13"/>
      <c r="CHZ96" s="13"/>
      <c r="CIA96" s="13"/>
      <c r="CIB96" s="13"/>
      <c r="CIC96" s="13"/>
      <c r="CID96" s="13"/>
      <c r="CIE96" s="13"/>
      <c r="CIF96" s="13"/>
      <c r="CIG96" s="13"/>
      <c r="CIH96" s="13"/>
      <c r="CII96" s="13"/>
      <c r="CIJ96" s="13"/>
      <c r="CIK96" s="13"/>
      <c r="CIL96" s="13"/>
      <c r="CIM96" s="13"/>
      <c r="CIN96" s="13"/>
      <c r="CIO96" s="13"/>
      <c r="CIP96" s="13"/>
      <c r="CIQ96" s="13"/>
      <c r="CIR96" s="13"/>
      <c r="CIS96" s="13"/>
      <c r="CIT96" s="13"/>
      <c r="CIU96" s="13"/>
      <c r="CIV96" s="13"/>
      <c r="CIW96" s="13"/>
      <c r="CIX96" s="13"/>
      <c r="CIY96" s="13"/>
      <c r="CIZ96" s="13"/>
      <c r="CJA96" s="13"/>
      <c r="CJB96" s="13"/>
      <c r="CJC96" s="13"/>
      <c r="CJD96" s="13"/>
      <c r="CJE96" s="13"/>
      <c r="CJF96" s="13"/>
      <c r="CJG96" s="13"/>
      <c r="CJH96" s="13"/>
      <c r="CJI96" s="13"/>
      <c r="CJJ96" s="13"/>
      <c r="CJK96" s="13"/>
      <c r="CJL96" s="13"/>
      <c r="CJM96" s="13"/>
      <c r="CJN96" s="13"/>
      <c r="CJO96" s="13"/>
      <c r="CJP96" s="13"/>
      <c r="CJQ96" s="13"/>
      <c r="CJR96" s="13"/>
      <c r="CJS96" s="13"/>
      <c r="CJT96" s="13"/>
      <c r="CJU96" s="13"/>
      <c r="CJV96" s="13"/>
      <c r="CJW96" s="13"/>
      <c r="CJX96" s="13"/>
      <c r="CJY96" s="13"/>
      <c r="CJZ96" s="13"/>
      <c r="CKA96" s="13"/>
      <c r="CKB96" s="13"/>
      <c r="CKC96" s="13"/>
      <c r="CKD96" s="13"/>
      <c r="CKE96" s="13"/>
      <c r="CKF96" s="13"/>
      <c r="CKG96" s="13"/>
      <c r="CKH96" s="13"/>
      <c r="CKI96" s="13"/>
      <c r="CKJ96" s="13"/>
      <c r="CKK96" s="13"/>
      <c r="CKL96" s="13"/>
      <c r="CKM96" s="13"/>
      <c r="CKN96" s="13"/>
      <c r="CKO96" s="13"/>
      <c r="CKP96" s="13"/>
      <c r="CKQ96" s="13"/>
      <c r="CKR96" s="13"/>
      <c r="CKS96" s="13"/>
      <c r="CKT96" s="13"/>
      <c r="CKU96" s="13"/>
      <c r="CKV96" s="13"/>
      <c r="CKW96" s="13"/>
      <c r="CKX96" s="13"/>
      <c r="CKY96" s="13"/>
      <c r="CKZ96" s="13"/>
      <c r="CLA96" s="13"/>
      <c r="CLB96" s="13"/>
      <c r="CLC96" s="13"/>
      <c r="CLD96" s="13"/>
      <c r="CLE96" s="13"/>
      <c r="CLF96" s="13"/>
      <c r="CLG96" s="13"/>
      <c r="CLH96" s="13"/>
      <c r="CLI96" s="13"/>
      <c r="CLJ96" s="13"/>
      <c r="CLK96" s="13"/>
      <c r="CLL96" s="13"/>
      <c r="CLM96" s="13"/>
      <c r="CLN96" s="13"/>
      <c r="CLO96" s="13"/>
      <c r="CLP96" s="13"/>
      <c r="CLQ96" s="13"/>
      <c r="CLR96" s="13"/>
      <c r="CLS96" s="13"/>
      <c r="CLT96" s="13"/>
      <c r="CLU96" s="13"/>
      <c r="CLV96" s="13"/>
      <c r="CLW96" s="13"/>
      <c r="CLX96" s="13"/>
      <c r="CLY96" s="13"/>
      <c r="CLZ96" s="13"/>
      <c r="CMA96" s="13"/>
      <c r="CMB96" s="13"/>
      <c r="CMC96" s="13"/>
      <c r="CMD96" s="13"/>
      <c r="CME96" s="13"/>
      <c r="CMF96" s="13"/>
      <c r="CMG96" s="13"/>
      <c r="CMH96" s="13"/>
      <c r="CMI96" s="13"/>
      <c r="CMJ96" s="13"/>
      <c r="CMK96" s="13"/>
      <c r="CML96" s="13"/>
      <c r="CMM96" s="13"/>
      <c r="CMN96" s="13"/>
      <c r="CMO96" s="13"/>
      <c r="CMP96" s="13"/>
      <c r="CMQ96" s="13"/>
      <c r="CMR96" s="13"/>
      <c r="CMS96" s="13"/>
      <c r="CMT96" s="13"/>
      <c r="CMU96" s="13"/>
      <c r="CMV96" s="13"/>
      <c r="CMW96" s="13"/>
      <c r="CMX96" s="13"/>
      <c r="CMY96" s="13"/>
      <c r="CMZ96" s="13"/>
      <c r="CNA96" s="13"/>
      <c r="CNB96" s="13"/>
      <c r="CNC96" s="13"/>
      <c r="CND96" s="13"/>
      <c r="CNE96" s="13"/>
      <c r="CNF96" s="13"/>
      <c r="CNG96" s="13"/>
      <c r="CNH96" s="13"/>
      <c r="CNI96" s="13"/>
      <c r="CNJ96" s="13"/>
      <c r="CNK96" s="13"/>
      <c r="CNL96" s="13"/>
      <c r="CNM96" s="13"/>
      <c r="CNN96" s="13"/>
      <c r="CNO96" s="13"/>
      <c r="CNP96" s="13"/>
      <c r="CNQ96" s="13"/>
      <c r="CNR96" s="13"/>
      <c r="CNS96" s="13"/>
      <c r="CNT96" s="13"/>
      <c r="CNU96" s="13"/>
      <c r="CNV96" s="13"/>
      <c r="CNW96" s="13"/>
      <c r="CNX96" s="13"/>
      <c r="CNY96" s="13"/>
      <c r="CNZ96" s="13"/>
      <c r="COA96" s="13"/>
      <c r="COB96" s="13"/>
      <c r="COC96" s="13"/>
      <c r="COD96" s="13"/>
      <c r="COE96" s="13"/>
      <c r="COF96" s="13"/>
      <c r="COG96" s="13"/>
      <c r="COH96" s="13"/>
      <c r="COI96" s="13"/>
      <c r="COJ96" s="13"/>
      <c r="COK96" s="13"/>
      <c r="COL96" s="13"/>
      <c r="COM96" s="13"/>
      <c r="CON96" s="13"/>
      <c r="COO96" s="13"/>
      <c r="COP96" s="13"/>
      <c r="COQ96" s="13"/>
      <c r="COR96" s="13"/>
      <c r="COS96" s="13"/>
      <c r="COT96" s="13"/>
      <c r="COU96" s="13"/>
      <c r="COV96" s="13"/>
      <c r="COW96" s="13"/>
      <c r="COX96" s="13"/>
      <c r="COY96" s="13"/>
      <c r="COZ96" s="13"/>
      <c r="CPA96" s="13"/>
      <c r="CPB96" s="13"/>
      <c r="CPC96" s="13"/>
      <c r="CPD96" s="13"/>
      <c r="CPE96" s="13"/>
      <c r="CPF96" s="13"/>
      <c r="CPG96" s="13"/>
      <c r="CPH96" s="13"/>
      <c r="CPI96" s="13"/>
      <c r="CPJ96" s="13"/>
      <c r="CPK96" s="13"/>
      <c r="CPL96" s="13"/>
      <c r="CPM96" s="13"/>
      <c r="CPN96" s="13"/>
      <c r="CPO96" s="13"/>
      <c r="CPP96" s="13"/>
      <c r="CPQ96" s="13"/>
      <c r="CPR96" s="13"/>
      <c r="CPS96" s="13"/>
      <c r="CPT96" s="13"/>
      <c r="CPU96" s="13"/>
      <c r="CPV96" s="13"/>
      <c r="CPW96" s="13"/>
      <c r="CPX96" s="13"/>
      <c r="CPY96" s="13"/>
      <c r="CPZ96" s="13"/>
      <c r="CQA96" s="13"/>
      <c r="CQB96" s="13"/>
      <c r="CQC96" s="13"/>
      <c r="CQD96" s="13"/>
      <c r="CQE96" s="13"/>
      <c r="CQF96" s="13"/>
      <c r="CQG96" s="13"/>
      <c r="CQH96" s="13"/>
      <c r="CQI96" s="13"/>
      <c r="CQJ96" s="13"/>
      <c r="CQK96" s="13"/>
      <c r="CQL96" s="13"/>
      <c r="CQM96" s="13"/>
      <c r="CQN96" s="13"/>
      <c r="CQO96" s="13"/>
      <c r="CQP96" s="13"/>
      <c r="CQQ96" s="13"/>
      <c r="CQR96" s="13"/>
      <c r="CQS96" s="13"/>
      <c r="CQT96" s="13"/>
      <c r="CQU96" s="13"/>
      <c r="CQV96" s="13"/>
      <c r="CQW96" s="13"/>
      <c r="CQX96" s="13"/>
      <c r="CQY96" s="13"/>
      <c r="CQZ96" s="13"/>
      <c r="CRA96" s="13"/>
      <c r="CRB96" s="13"/>
      <c r="CRC96" s="13"/>
      <c r="CRD96" s="13"/>
      <c r="CRE96" s="13"/>
      <c r="CRF96" s="13"/>
      <c r="CRG96" s="13"/>
      <c r="CRH96" s="13"/>
      <c r="CRI96" s="13"/>
      <c r="CRJ96" s="13"/>
      <c r="CRK96" s="13"/>
      <c r="CRL96" s="13"/>
      <c r="CRM96" s="13"/>
      <c r="CRN96" s="13"/>
      <c r="CRO96" s="13"/>
      <c r="CRP96" s="13"/>
      <c r="CRQ96" s="13"/>
      <c r="CRR96" s="13"/>
      <c r="CRS96" s="13"/>
      <c r="CRT96" s="13"/>
      <c r="CRU96" s="13"/>
      <c r="CRV96" s="13"/>
      <c r="CRW96" s="13"/>
      <c r="CRX96" s="13"/>
      <c r="CRY96" s="13"/>
      <c r="CRZ96" s="13"/>
      <c r="CSA96" s="13"/>
      <c r="CSB96" s="13"/>
      <c r="CSC96" s="13"/>
      <c r="CSD96" s="13"/>
      <c r="CSE96" s="13"/>
      <c r="CSF96" s="13"/>
      <c r="CSG96" s="13"/>
      <c r="CSH96" s="13"/>
      <c r="CSI96" s="13"/>
      <c r="CSJ96" s="13"/>
      <c r="CSK96" s="13"/>
      <c r="CSL96" s="13"/>
      <c r="CSM96" s="13"/>
      <c r="CSN96" s="13"/>
      <c r="CSO96" s="13"/>
      <c r="CSP96" s="13"/>
      <c r="CSQ96" s="13"/>
      <c r="CSR96" s="13"/>
      <c r="CSS96" s="13"/>
      <c r="CST96" s="13"/>
      <c r="CSU96" s="13"/>
      <c r="CSV96" s="13"/>
      <c r="CSW96" s="13"/>
      <c r="CSX96" s="13"/>
      <c r="CSY96" s="13"/>
      <c r="CSZ96" s="13"/>
      <c r="CTA96" s="13"/>
      <c r="CTB96" s="13"/>
      <c r="CTC96" s="13"/>
      <c r="CTD96" s="13"/>
      <c r="CTE96" s="13"/>
      <c r="CTF96" s="13"/>
      <c r="CTG96" s="13"/>
      <c r="CTH96" s="13"/>
      <c r="CTI96" s="13"/>
      <c r="CTJ96" s="13"/>
      <c r="CTK96" s="13"/>
      <c r="CTL96" s="13"/>
      <c r="CTM96" s="13"/>
      <c r="CTN96" s="13"/>
      <c r="CTO96" s="13"/>
      <c r="CTP96" s="13"/>
      <c r="CTQ96" s="13"/>
      <c r="CTR96" s="13"/>
      <c r="CTS96" s="13"/>
      <c r="CTT96" s="13"/>
      <c r="CTU96" s="13"/>
      <c r="CTV96" s="13"/>
      <c r="CTW96" s="13"/>
      <c r="CTX96" s="13"/>
      <c r="CTY96" s="13"/>
      <c r="CTZ96" s="13"/>
      <c r="CUA96" s="13"/>
      <c r="CUB96" s="13"/>
      <c r="CUC96" s="13"/>
      <c r="CUD96" s="13"/>
      <c r="CUE96" s="13"/>
      <c r="CUF96" s="13"/>
      <c r="CUG96" s="13"/>
      <c r="CUH96" s="13"/>
      <c r="CUI96" s="13"/>
      <c r="CUJ96" s="13"/>
      <c r="CUK96" s="13"/>
      <c r="CUL96" s="13"/>
      <c r="CUM96" s="13"/>
      <c r="CUN96" s="13"/>
      <c r="CUO96" s="13"/>
      <c r="CUP96" s="13"/>
      <c r="CUQ96" s="13"/>
      <c r="CUR96" s="13"/>
      <c r="CUS96" s="13"/>
      <c r="CUT96" s="13"/>
      <c r="CUU96" s="13"/>
      <c r="CUV96" s="13"/>
      <c r="CUW96" s="13"/>
      <c r="CUX96" s="13"/>
      <c r="CUY96" s="13"/>
      <c r="CUZ96" s="13"/>
      <c r="CVA96" s="13"/>
      <c r="CVB96" s="13"/>
      <c r="CVC96" s="13"/>
      <c r="CVD96" s="13"/>
      <c r="CVE96" s="13"/>
      <c r="CVF96" s="13"/>
      <c r="CVG96" s="13"/>
      <c r="CVH96" s="13"/>
      <c r="CVI96" s="13"/>
      <c r="CVJ96" s="13"/>
      <c r="CVK96" s="13"/>
      <c r="CVL96" s="13"/>
      <c r="CVM96" s="13"/>
      <c r="CVN96" s="13"/>
      <c r="CVO96" s="13"/>
      <c r="CVP96" s="13"/>
      <c r="CVQ96" s="13"/>
      <c r="CVR96" s="13"/>
      <c r="CVS96" s="13"/>
      <c r="CVT96" s="13"/>
      <c r="CVU96" s="13"/>
      <c r="CVV96" s="13"/>
      <c r="CVW96" s="13"/>
      <c r="CVX96" s="13"/>
      <c r="CVY96" s="13"/>
      <c r="CVZ96" s="13"/>
      <c r="CWA96" s="13"/>
      <c r="CWB96" s="13"/>
      <c r="CWC96" s="13"/>
      <c r="CWD96" s="13"/>
      <c r="CWE96" s="13"/>
      <c r="CWF96" s="13"/>
      <c r="CWG96" s="13"/>
      <c r="CWH96" s="13"/>
      <c r="CWI96" s="13"/>
      <c r="CWJ96" s="13"/>
      <c r="CWK96" s="13"/>
      <c r="CWL96" s="13"/>
      <c r="CWM96" s="13"/>
      <c r="CWN96" s="13"/>
      <c r="CWO96" s="13"/>
      <c r="CWP96" s="13"/>
      <c r="CWQ96" s="13"/>
      <c r="CWR96" s="13"/>
      <c r="CWS96" s="13"/>
      <c r="CWT96" s="13"/>
      <c r="CWU96" s="13"/>
      <c r="CWV96" s="13"/>
      <c r="CWW96" s="13"/>
      <c r="CWX96" s="13"/>
      <c r="CWY96" s="13"/>
      <c r="CWZ96" s="13"/>
      <c r="CXA96" s="13"/>
      <c r="CXB96" s="13"/>
      <c r="CXC96" s="13"/>
      <c r="CXD96" s="13"/>
      <c r="CXE96" s="13"/>
      <c r="CXF96" s="13"/>
      <c r="CXG96" s="13"/>
      <c r="CXH96" s="13"/>
      <c r="CXI96" s="13"/>
      <c r="CXJ96" s="13"/>
      <c r="CXK96" s="13"/>
      <c r="CXL96" s="13"/>
      <c r="CXM96" s="13"/>
      <c r="CXN96" s="13"/>
      <c r="CXO96" s="13"/>
      <c r="CXP96" s="13"/>
      <c r="CXQ96" s="13"/>
      <c r="CXR96" s="13"/>
      <c r="CXS96" s="13"/>
      <c r="CXT96" s="13"/>
      <c r="CXU96" s="13"/>
      <c r="CXV96" s="13"/>
      <c r="CXW96" s="13"/>
      <c r="CXX96" s="13"/>
      <c r="CXY96" s="13"/>
      <c r="CXZ96" s="13"/>
      <c r="CYA96" s="13"/>
      <c r="CYB96" s="13"/>
      <c r="CYC96" s="13"/>
      <c r="CYD96" s="13"/>
      <c r="CYE96" s="13"/>
      <c r="CYF96" s="13"/>
      <c r="CYG96" s="13"/>
      <c r="CYH96" s="13"/>
      <c r="CYI96" s="13"/>
      <c r="CYJ96" s="13"/>
      <c r="CYK96" s="13"/>
      <c r="CYL96" s="13"/>
      <c r="CYM96" s="13"/>
      <c r="CYN96" s="13"/>
      <c r="CYO96" s="13"/>
      <c r="CYP96" s="13"/>
      <c r="CYQ96" s="13"/>
      <c r="CYR96" s="13"/>
      <c r="CYS96" s="13"/>
      <c r="CYT96" s="13"/>
      <c r="CYU96" s="13"/>
      <c r="CYV96" s="13"/>
      <c r="CYW96" s="13"/>
      <c r="CYX96" s="13"/>
      <c r="CYY96" s="13"/>
      <c r="CYZ96" s="13"/>
      <c r="CZA96" s="13"/>
      <c r="CZB96" s="13"/>
      <c r="CZC96" s="13"/>
      <c r="CZD96" s="13"/>
      <c r="CZE96" s="13"/>
      <c r="CZF96" s="13"/>
      <c r="CZG96" s="13"/>
      <c r="CZH96" s="13"/>
      <c r="CZI96" s="13"/>
      <c r="CZJ96" s="13"/>
      <c r="CZK96" s="13"/>
      <c r="CZL96" s="13"/>
      <c r="CZM96" s="13"/>
      <c r="CZN96" s="13"/>
      <c r="CZO96" s="13"/>
      <c r="CZP96" s="13"/>
      <c r="CZQ96" s="13"/>
      <c r="CZR96" s="13"/>
      <c r="CZS96" s="13"/>
      <c r="CZT96" s="13"/>
      <c r="CZU96" s="13"/>
      <c r="CZV96" s="13"/>
      <c r="CZW96" s="13"/>
      <c r="CZX96" s="13"/>
      <c r="CZY96" s="13"/>
      <c r="CZZ96" s="13"/>
      <c r="DAA96" s="13"/>
      <c r="DAB96" s="13"/>
      <c r="DAC96" s="13"/>
      <c r="DAD96" s="13"/>
      <c r="DAE96" s="13"/>
      <c r="DAF96" s="13"/>
      <c r="DAG96" s="13"/>
      <c r="DAH96" s="13"/>
      <c r="DAI96" s="13"/>
      <c r="DAJ96" s="13"/>
      <c r="DAK96" s="13"/>
      <c r="DAL96" s="13"/>
      <c r="DAM96" s="13"/>
      <c r="DAN96" s="13"/>
      <c r="DAO96" s="13"/>
      <c r="DAP96" s="13"/>
      <c r="DAQ96" s="13"/>
      <c r="DAR96" s="13"/>
      <c r="DAS96" s="13"/>
      <c r="DAT96" s="13"/>
      <c r="DAU96" s="13"/>
      <c r="DAV96" s="13"/>
      <c r="DAW96" s="13"/>
      <c r="DAX96" s="13"/>
      <c r="DAY96" s="13"/>
      <c r="DAZ96" s="13"/>
      <c r="DBA96" s="13"/>
      <c r="DBB96" s="13"/>
      <c r="DBC96" s="13"/>
      <c r="DBD96" s="13"/>
      <c r="DBE96" s="13"/>
      <c r="DBF96" s="13"/>
      <c r="DBG96" s="13"/>
      <c r="DBH96" s="13"/>
      <c r="DBI96" s="13"/>
      <c r="DBJ96" s="13"/>
      <c r="DBK96" s="13"/>
      <c r="DBL96" s="13"/>
      <c r="DBM96" s="13"/>
      <c r="DBN96" s="13"/>
      <c r="DBO96" s="13"/>
      <c r="DBP96" s="13"/>
      <c r="DBQ96" s="13"/>
      <c r="DBR96" s="13"/>
      <c r="DBS96" s="13"/>
      <c r="DBT96" s="13"/>
      <c r="DBU96" s="13"/>
      <c r="DBV96" s="13"/>
      <c r="DBW96" s="13"/>
      <c r="DBX96" s="13"/>
      <c r="DBY96" s="13"/>
      <c r="DBZ96" s="13"/>
      <c r="DCA96" s="13"/>
      <c r="DCB96" s="13"/>
      <c r="DCC96" s="13"/>
      <c r="DCD96" s="13"/>
      <c r="DCE96" s="13"/>
      <c r="DCF96" s="13"/>
      <c r="DCG96" s="13"/>
      <c r="DCH96" s="13"/>
      <c r="DCI96" s="13"/>
      <c r="DCJ96" s="13"/>
      <c r="DCK96" s="13"/>
      <c r="DCL96" s="13"/>
      <c r="DCM96" s="13"/>
      <c r="DCN96" s="13"/>
      <c r="DCO96" s="13"/>
      <c r="DCP96" s="13"/>
      <c r="DCQ96" s="13"/>
      <c r="DCR96" s="13"/>
      <c r="DCS96" s="13"/>
      <c r="DCT96" s="13"/>
      <c r="DCU96" s="13"/>
      <c r="DCV96" s="13"/>
      <c r="DCW96" s="13"/>
      <c r="DCX96" s="13"/>
      <c r="DCY96" s="13"/>
      <c r="DCZ96" s="13"/>
      <c r="DDA96" s="13"/>
      <c r="DDB96" s="13"/>
      <c r="DDC96" s="13"/>
      <c r="DDD96" s="13"/>
      <c r="DDE96" s="13"/>
      <c r="DDF96" s="13"/>
      <c r="DDG96" s="13"/>
      <c r="DDH96" s="13"/>
      <c r="DDI96" s="13"/>
      <c r="DDJ96" s="13"/>
      <c r="DDK96" s="13"/>
      <c r="DDL96" s="13"/>
      <c r="DDM96" s="13"/>
      <c r="DDN96" s="13"/>
      <c r="DDO96" s="13"/>
      <c r="DDP96" s="13"/>
      <c r="DDQ96" s="13"/>
      <c r="DDR96" s="13"/>
      <c r="DDS96" s="13"/>
      <c r="DDT96" s="13"/>
      <c r="DDU96" s="13"/>
      <c r="DDV96" s="13"/>
      <c r="DDW96" s="13"/>
      <c r="DDX96" s="13"/>
      <c r="DDY96" s="13"/>
      <c r="DDZ96" s="13"/>
      <c r="DEA96" s="13"/>
      <c r="DEB96" s="13"/>
      <c r="DEC96" s="13"/>
      <c r="DED96" s="13"/>
      <c r="DEE96" s="13"/>
      <c r="DEF96" s="13"/>
      <c r="DEG96" s="13"/>
      <c r="DEH96" s="13"/>
      <c r="DEI96" s="13"/>
      <c r="DEJ96" s="13"/>
      <c r="DEK96" s="13"/>
      <c r="DEL96" s="13"/>
      <c r="DEM96" s="13"/>
      <c r="DEN96" s="13"/>
      <c r="DEO96" s="13"/>
      <c r="DEP96" s="13"/>
      <c r="DEQ96" s="13"/>
      <c r="DER96" s="13"/>
      <c r="DES96" s="13"/>
      <c r="DET96" s="13"/>
      <c r="DEU96" s="13"/>
      <c r="DEV96" s="13"/>
      <c r="DEW96" s="13"/>
      <c r="DEX96" s="13"/>
      <c r="DEY96" s="13"/>
      <c r="DEZ96" s="13"/>
      <c r="DFA96" s="13"/>
      <c r="DFB96" s="13"/>
      <c r="DFC96" s="13"/>
      <c r="DFD96" s="13"/>
      <c r="DFE96" s="13"/>
      <c r="DFF96" s="13"/>
      <c r="DFG96" s="13"/>
      <c r="DFH96" s="13"/>
      <c r="DFI96" s="13"/>
      <c r="DFJ96" s="13"/>
      <c r="DFK96" s="13"/>
      <c r="DFL96" s="13"/>
      <c r="DFM96" s="13"/>
      <c r="DFN96" s="13"/>
      <c r="DFO96" s="13"/>
      <c r="DFP96" s="13"/>
      <c r="DFQ96" s="13"/>
      <c r="DFR96" s="13"/>
      <c r="DFS96" s="13"/>
      <c r="DFT96" s="13"/>
      <c r="DFU96" s="13"/>
      <c r="DFV96" s="13"/>
      <c r="DFW96" s="13"/>
      <c r="DFX96" s="13"/>
      <c r="DFY96" s="13"/>
      <c r="DFZ96" s="13"/>
      <c r="DGA96" s="13"/>
      <c r="DGB96" s="13"/>
      <c r="DGC96" s="13"/>
      <c r="DGD96" s="13"/>
      <c r="DGE96" s="13"/>
      <c r="DGF96" s="13"/>
      <c r="DGG96" s="13"/>
      <c r="DGH96" s="13"/>
      <c r="DGI96" s="13"/>
      <c r="DGJ96" s="13"/>
      <c r="DGK96" s="13"/>
      <c r="DGL96" s="13"/>
      <c r="DGM96" s="13"/>
      <c r="DGN96" s="13"/>
      <c r="DGO96" s="13"/>
      <c r="DGP96" s="13"/>
      <c r="DGQ96" s="13"/>
      <c r="DGR96" s="13"/>
      <c r="DGS96" s="13"/>
      <c r="DGT96" s="13"/>
      <c r="DGU96" s="13"/>
      <c r="DGV96" s="13"/>
      <c r="DGW96" s="13"/>
      <c r="DGX96" s="13"/>
      <c r="DGY96" s="13"/>
      <c r="DGZ96" s="13"/>
      <c r="DHA96" s="13"/>
      <c r="DHB96" s="13"/>
      <c r="DHC96" s="13"/>
      <c r="DHD96" s="13"/>
      <c r="DHE96" s="13"/>
      <c r="DHF96" s="13"/>
      <c r="DHG96" s="13"/>
      <c r="DHH96" s="13"/>
      <c r="DHI96" s="13"/>
      <c r="DHJ96" s="13"/>
      <c r="DHK96" s="13"/>
      <c r="DHL96" s="13"/>
      <c r="DHM96" s="13"/>
      <c r="DHN96" s="13"/>
      <c r="DHO96" s="13"/>
      <c r="DHP96" s="13"/>
      <c r="DHQ96" s="13"/>
      <c r="DHR96" s="13"/>
      <c r="DHS96" s="13"/>
      <c r="DHT96" s="13"/>
      <c r="DHU96" s="13"/>
      <c r="DHV96" s="13"/>
      <c r="DHW96" s="13"/>
      <c r="DHX96" s="13"/>
      <c r="DHY96" s="13"/>
      <c r="DHZ96" s="13"/>
      <c r="DIA96" s="13"/>
      <c r="DIB96" s="13"/>
      <c r="DIC96" s="13"/>
      <c r="DID96" s="13"/>
      <c r="DIE96" s="13"/>
      <c r="DIF96" s="13"/>
      <c r="DIG96" s="13"/>
      <c r="DIH96" s="13"/>
      <c r="DII96" s="13"/>
      <c r="DIJ96" s="13"/>
      <c r="DIK96" s="13"/>
      <c r="DIL96" s="13"/>
      <c r="DIM96" s="13"/>
      <c r="DIN96" s="13"/>
      <c r="DIO96" s="13"/>
      <c r="DIP96" s="13"/>
      <c r="DIQ96" s="13"/>
      <c r="DIR96" s="13"/>
      <c r="DIS96" s="13"/>
      <c r="DIT96" s="13"/>
      <c r="DIU96" s="13"/>
      <c r="DIV96" s="13"/>
      <c r="DIW96" s="13"/>
      <c r="DIX96" s="13"/>
      <c r="DIY96" s="13"/>
      <c r="DIZ96" s="13"/>
      <c r="DJA96" s="13"/>
      <c r="DJB96" s="13"/>
      <c r="DJC96" s="13"/>
      <c r="DJD96" s="13"/>
      <c r="DJE96" s="13"/>
      <c r="DJF96" s="13"/>
      <c r="DJG96" s="13"/>
      <c r="DJH96" s="13"/>
      <c r="DJI96" s="13"/>
      <c r="DJJ96" s="13"/>
      <c r="DJK96" s="13"/>
      <c r="DJL96" s="13"/>
      <c r="DJM96" s="13"/>
      <c r="DJN96" s="13"/>
      <c r="DJO96" s="13"/>
      <c r="DJP96" s="13"/>
      <c r="DJQ96" s="13"/>
      <c r="DJR96" s="13"/>
      <c r="DJS96" s="13"/>
      <c r="DJT96" s="13"/>
      <c r="DJU96" s="13"/>
      <c r="DJV96" s="13"/>
      <c r="DJW96" s="13"/>
      <c r="DJX96" s="13"/>
      <c r="DJY96" s="13"/>
      <c r="DJZ96" s="13"/>
      <c r="DKA96" s="13"/>
      <c r="DKB96" s="13"/>
      <c r="DKC96" s="13"/>
      <c r="DKD96" s="13"/>
      <c r="DKE96" s="13"/>
      <c r="DKF96" s="13"/>
      <c r="DKG96" s="13"/>
      <c r="DKH96" s="13"/>
      <c r="DKI96" s="13"/>
      <c r="DKJ96" s="13"/>
      <c r="DKK96" s="13"/>
      <c r="DKL96" s="13"/>
      <c r="DKM96" s="13"/>
      <c r="DKN96" s="13"/>
      <c r="DKO96" s="13"/>
      <c r="DKP96" s="13"/>
      <c r="DKQ96" s="13"/>
      <c r="DKR96" s="13"/>
      <c r="DKS96" s="13"/>
      <c r="DKT96" s="13"/>
      <c r="DKU96" s="13"/>
      <c r="DKV96" s="13"/>
      <c r="DKW96" s="13"/>
      <c r="DKX96" s="13"/>
      <c r="DKY96" s="13"/>
      <c r="DKZ96" s="13"/>
      <c r="DLA96" s="13"/>
      <c r="DLB96" s="13"/>
      <c r="DLC96" s="13"/>
      <c r="DLD96" s="13"/>
      <c r="DLE96" s="13"/>
      <c r="DLF96" s="13"/>
      <c r="DLG96" s="13"/>
      <c r="DLH96" s="13"/>
      <c r="DLI96" s="13"/>
      <c r="DLJ96" s="13"/>
      <c r="DLK96" s="13"/>
      <c r="DLL96" s="13"/>
      <c r="DLM96" s="13"/>
      <c r="DLN96" s="13"/>
      <c r="DLO96" s="13"/>
      <c r="DLP96" s="13"/>
      <c r="DLQ96" s="13"/>
      <c r="DLR96" s="13"/>
      <c r="DLS96" s="13"/>
      <c r="DLT96" s="13"/>
      <c r="DLU96" s="13"/>
      <c r="DLV96" s="13"/>
      <c r="DLW96" s="13"/>
      <c r="DLX96" s="13"/>
      <c r="DLY96" s="13"/>
      <c r="DLZ96" s="13"/>
      <c r="DMA96" s="13"/>
      <c r="DMB96" s="13"/>
      <c r="DMC96" s="13"/>
      <c r="DMD96" s="13"/>
      <c r="DME96" s="13"/>
      <c r="DMF96" s="13"/>
      <c r="DMG96" s="13"/>
      <c r="DMH96" s="13"/>
      <c r="DMI96" s="13"/>
      <c r="DMJ96" s="13"/>
      <c r="DMK96" s="13"/>
      <c r="DML96" s="13"/>
      <c r="DMM96" s="13"/>
      <c r="DMN96" s="13"/>
      <c r="DMO96" s="13"/>
      <c r="DMP96" s="13"/>
      <c r="DMQ96" s="13"/>
      <c r="DMR96" s="13"/>
      <c r="DMS96" s="13"/>
      <c r="DMT96" s="13"/>
      <c r="DMU96" s="13"/>
      <c r="DMV96" s="13"/>
      <c r="DMW96" s="13"/>
      <c r="DMX96" s="13"/>
      <c r="DMY96" s="13"/>
      <c r="DMZ96" s="13"/>
      <c r="DNA96" s="13"/>
      <c r="DNB96" s="13"/>
      <c r="DNC96" s="13"/>
      <c r="DND96" s="13"/>
      <c r="DNE96" s="13"/>
      <c r="DNF96" s="13"/>
      <c r="DNG96" s="13"/>
      <c r="DNH96" s="13"/>
      <c r="DNI96" s="13"/>
      <c r="DNJ96" s="13"/>
      <c r="DNK96" s="13"/>
      <c r="DNL96" s="13"/>
      <c r="DNM96" s="13"/>
      <c r="DNN96" s="13"/>
      <c r="DNO96" s="13"/>
      <c r="DNP96" s="13"/>
      <c r="DNQ96" s="13"/>
      <c r="DNR96" s="13"/>
      <c r="DNS96" s="13"/>
      <c r="DNT96" s="13"/>
      <c r="DNU96" s="13"/>
      <c r="DNV96" s="13"/>
      <c r="DNW96" s="13"/>
      <c r="DNX96" s="13"/>
      <c r="DNY96" s="13"/>
      <c r="DNZ96" s="13"/>
      <c r="DOA96" s="13"/>
      <c r="DOB96" s="13"/>
      <c r="DOC96" s="13"/>
      <c r="DOD96" s="13"/>
      <c r="DOE96" s="13"/>
      <c r="DOF96" s="13"/>
      <c r="DOG96" s="13"/>
      <c r="DOH96" s="13"/>
      <c r="DOI96" s="13"/>
      <c r="DOJ96" s="13"/>
      <c r="DOK96" s="13"/>
      <c r="DOL96" s="13"/>
      <c r="DOM96" s="13"/>
      <c r="DON96" s="13"/>
      <c r="DOO96" s="13"/>
      <c r="DOP96" s="13"/>
      <c r="DOQ96" s="13"/>
      <c r="DOR96" s="13"/>
      <c r="DOS96" s="13"/>
      <c r="DOT96" s="13"/>
      <c r="DOU96" s="13"/>
      <c r="DOV96" s="13"/>
      <c r="DOW96" s="13"/>
      <c r="DOX96" s="13"/>
      <c r="DOY96" s="13"/>
      <c r="DOZ96" s="13"/>
      <c r="DPA96" s="13"/>
      <c r="DPB96" s="13"/>
      <c r="DPC96" s="13"/>
      <c r="DPD96" s="13"/>
      <c r="DPE96" s="13"/>
      <c r="DPF96" s="13"/>
      <c r="DPG96" s="13"/>
      <c r="DPH96" s="13"/>
      <c r="DPI96" s="13"/>
      <c r="DPJ96" s="13"/>
      <c r="DPK96" s="13"/>
      <c r="DPL96" s="13"/>
      <c r="DPM96" s="13"/>
      <c r="DPN96" s="13"/>
      <c r="DPO96" s="13"/>
      <c r="DPP96" s="13"/>
      <c r="DPQ96" s="13"/>
      <c r="DPR96" s="13"/>
      <c r="DPS96" s="13"/>
      <c r="DPT96" s="13"/>
      <c r="DPU96" s="13"/>
      <c r="DPV96" s="13"/>
      <c r="DPW96" s="13"/>
      <c r="DPX96" s="13"/>
      <c r="DPY96" s="13"/>
      <c r="DPZ96" s="13"/>
      <c r="DQA96" s="13"/>
      <c r="DQB96" s="13"/>
      <c r="DQC96" s="13"/>
      <c r="DQD96" s="13"/>
      <c r="DQE96" s="13"/>
      <c r="DQF96" s="13"/>
      <c r="DQG96" s="13"/>
      <c r="DQH96" s="13"/>
      <c r="DQI96" s="13"/>
      <c r="DQJ96" s="13"/>
      <c r="DQK96" s="13"/>
      <c r="DQL96" s="13"/>
      <c r="DQM96" s="13"/>
      <c r="DQN96" s="13"/>
      <c r="DQO96" s="13"/>
      <c r="DQP96" s="13"/>
      <c r="DQQ96" s="13"/>
      <c r="DQR96" s="13"/>
      <c r="DQS96" s="13"/>
      <c r="DQT96" s="13"/>
      <c r="DQU96" s="13"/>
      <c r="DQV96" s="13"/>
      <c r="DQW96" s="13"/>
      <c r="DQX96" s="13"/>
      <c r="DQY96" s="13"/>
      <c r="DQZ96" s="13"/>
      <c r="DRA96" s="13"/>
      <c r="DRB96" s="13"/>
      <c r="DRC96" s="13"/>
      <c r="DRD96" s="13"/>
      <c r="DRE96" s="13"/>
      <c r="DRF96" s="13"/>
      <c r="DRG96" s="13"/>
      <c r="DRH96" s="13"/>
      <c r="DRI96" s="13"/>
      <c r="DRJ96" s="13"/>
      <c r="DRK96" s="13"/>
      <c r="DRL96" s="13"/>
      <c r="DRM96" s="13"/>
      <c r="DRN96" s="13"/>
      <c r="DRO96" s="13"/>
      <c r="DRP96" s="13"/>
      <c r="DRQ96" s="13"/>
      <c r="DRR96" s="13"/>
      <c r="DRS96" s="13"/>
      <c r="DRT96" s="13"/>
      <c r="DRU96" s="13"/>
      <c r="DRV96" s="13"/>
      <c r="DRW96" s="13"/>
      <c r="DRX96" s="13"/>
      <c r="DRY96" s="13"/>
      <c r="DRZ96" s="13"/>
      <c r="DSA96" s="13"/>
      <c r="DSB96" s="13"/>
      <c r="DSC96" s="13"/>
      <c r="DSD96" s="13"/>
      <c r="DSE96" s="13"/>
      <c r="DSF96" s="13"/>
      <c r="DSG96" s="13"/>
      <c r="DSH96" s="13"/>
      <c r="DSI96" s="13"/>
      <c r="DSJ96" s="13"/>
      <c r="DSK96" s="13"/>
      <c r="DSL96" s="13"/>
      <c r="DSM96" s="13"/>
      <c r="DSN96" s="13"/>
      <c r="DSO96" s="13"/>
      <c r="DSP96" s="13"/>
      <c r="DSQ96" s="13"/>
      <c r="DSR96" s="13"/>
      <c r="DSS96" s="13"/>
      <c r="DST96" s="13"/>
      <c r="DSU96" s="13"/>
      <c r="DSV96" s="13"/>
      <c r="DSW96" s="13"/>
      <c r="DSX96" s="13"/>
      <c r="DSY96" s="13"/>
      <c r="DSZ96" s="13"/>
      <c r="DTA96" s="13"/>
      <c r="DTB96" s="13"/>
      <c r="DTC96" s="13"/>
      <c r="DTD96" s="13"/>
      <c r="DTE96" s="13"/>
      <c r="DTF96" s="13"/>
      <c r="DTG96" s="13"/>
      <c r="DTH96" s="13"/>
      <c r="DTI96" s="13"/>
      <c r="DTJ96" s="13"/>
      <c r="DTK96" s="13"/>
      <c r="DTL96" s="13"/>
      <c r="DTM96" s="13"/>
      <c r="DTN96" s="13"/>
      <c r="DTO96" s="13"/>
      <c r="DTP96" s="13"/>
      <c r="DTQ96" s="13"/>
      <c r="DTR96" s="13"/>
      <c r="DTS96" s="13"/>
      <c r="DTT96" s="13"/>
      <c r="DTU96" s="13"/>
      <c r="DTV96" s="13"/>
      <c r="DTW96" s="13"/>
      <c r="DTX96" s="13"/>
      <c r="DTY96" s="13"/>
      <c r="DTZ96" s="13"/>
      <c r="DUA96" s="13"/>
      <c r="DUB96" s="13"/>
      <c r="DUC96" s="13"/>
      <c r="DUD96" s="13"/>
      <c r="DUE96" s="13"/>
      <c r="DUF96" s="13"/>
      <c r="DUG96" s="13"/>
      <c r="DUH96" s="13"/>
      <c r="DUI96" s="13"/>
      <c r="DUJ96" s="13"/>
      <c r="DUK96" s="13"/>
      <c r="DUL96" s="13"/>
      <c r="DUM96" s="13"/>
      <c r="DUN96" s="13"/>
      <c r="DUO96" s="13"/>
      <c r="DUP96" s="13"/>
      <c r="DUQ96" s="13"/>
      <c r="DUR96" s="13"/>
      <c r="DUS96" s="13"/>
      <c r="DUT96" s="13"/>
      <c r="DUU96" s="13"/>
      <c r="DUV96" s="13"/>
      <c r="DUW96" s="13"/>
      <c r="DUX96" s="13"/>
      <c r="DUY96" s="13"/>
      <c r="DUZ96" s="13"/>
      <c r="DVA96" s="13"/>
      <c r="DVB96" s="13"/>
      <c r="DVC96" s="13"/>
      <c r="DVD96" s="13"/>
      <c r="DVE96" s="13"/>
      <c r="DVF96" s="13"/>
      <c r="DVG96" s="13"/>
      <c r="DVH96" s="13"/>
      <c r="DVI96" s="13"/>
      <c r="DVJ96" s="13"/>
      <c r="DVK96" s="13"/>
      <c r="DVL96" s="13"/>
      <c r="DVM96" s="13"/>
      <c r="DVN96" s="13"/>
      <c r="DVO96" s="13"/>
      <c r="DVP96" s="13"/>
      <c r="DVQ96" s="13"/>
      <c r="DVR96" s="13"/>
      <c r="DVS96" s="13"/>
      <c r="DVT96" s="13"/>
      <c r="DVU96" s="13"/>
      <c r="DVV96" s="13"/>
      <c r="DVW96" s="13"/>
      <c r="DVX96" s="13"/>
      <c r="DVY96" s="13"/>
      <c r="DVZ96" s="13"/>
      <c r="DWA96" s="13"/>
      <c r="DWB96" s="13"/>
      <c r="DWC96" s="13"/>
      <c r="DWD96" s="13"/>
      <c r="DWE96" s="13"/>
      <c r="DWF96" s="13"/>
      <c r="DWG96" s="13"/>
      <c r="DWH96" s="13"/>
      <c r="DWI96" s="13"/>
      <c r="DWJ96" s="13"/>
      <c r="DWK96" s="13"/>
      <c r="DWL96" s="13"/>
      <c r="DWM96" s="13"/>
      <c r="DWN96" s="13"/>
      <c r="DWO96" s="13"/>
      <c r="DWP96" s="13"/>
      <c r="DWQ96" s="13"/>
      <c r="DWR96" s="13"/>
      <c r="DWS96" s="13"/>
      <c r="DWT96" s="13"/>
      <c r="DWU96" s="13"/>
      <c r="DWV96" s="13"/>
      <c r="DWW96" s="13"/>
      <c r="DWX96" s="13"/>
      <c r="DWY96" s="13"/>
      <c r="DWZ96" s="13"/>
      <c r="DXA96" s="13"/>
      <c r="DXB96" s="13"/>
      <c r="DXC96" s="13"/>
      <c r="DXD96" s="13"/>
      <c r="DXE96" s="13"/>
      <c r="DXF96" s="13"/>
      <c r="DXG96" s="13"/>
      <c r="DXH96" s="13"/>
      <c r="DXI96" s="13"/>
      <c r="DXJ96" s="13"/>
      <c r="DXK96" s="13"/>
      <c r="DXL96" s="13"/>
      <c r="DXM96" s="13"/>
      <c r="DXN96" s="13"/>
      <c r="DXO96" s="13"/>
      <c r="DXP96" s="13"/>
      <c r="DXQ96" s="13"/>
      <c r="DXR96" s="13"/>
      <c r="DXS96" s="13"/>
      <c r="DXT96" s="13"/>
      <c r="DXU96" s="13"/>
      <c r="DXV96" s="13"/>
      <c r="DXW96" s="13"/>
      <c r="DXX96" s="13"/>
      <c r="DXY96" s="13"/>
      <c r="DXZ96" s="13"/>
      <c r="DYA96" s="13"/>
      <c r="DYB96" s="13"/>
      <c r="DYC96" s="13"/>
      <c r="DYD96" s="13"/>
      <c r="DYE96" s="13"/>
      <c r="DYF96" s="13"/>
      <c r="DYG96" s="13"/>
      <c r="DYH96" s="13"/>
      <c r="DYI96" s="13"/>
      <c r="DYJ96" s="13"/>
      <c r="DYK96" s="13"/>
      <c r="DYL96" s="13"/>
      <c r="DYM96" s="13"/>
      <c r="DYN96" s="13"/>
      <c r="DYO96" s="13"/>
      <c r="DYP96" s="13"/>
      <c r="DYQ96" s="13"/>
      <c r="DYR96" s="13"/>
      <c r="DYS96" s="13"/>
      <c r="DYT96" s="13"/>
      <c r="DYU96" s="13"/>
      <c r="DYV96" s="13"/>
      <c r="DYW96" s="13"/>
      <c r="DYX96" s="13"/>
      <c r="DYY96" s="13"/>
      <c r="DYZ96" s="13"/>
      <c r="DZA96" s="13"/>
      <c r="DZB96" s="13"/>
      <c r="DZC96" s="13"/>
      <c r="DZD96" s="13"/>
      <c r="DZE96" s="13"/>
      <c r="DZF96" s="13"/>
      <c r="DZG96" s="13"/>
      <c r="DZH96" s="13"/>
      <c r="DZI96" s="13"/>
      <c r="DZJ96" s="13"/>
      <c r="DZK96" s="13"/>
      <c r="DZL96" s="13"/>
      <c r="DZM96" s="13"/>
      <c r="DZN96" s="13"/>
      <c r="DZO96" s="13"/>
      <c r="DZP96" s="13"/>
      <c r="DZQ96" s="13"/>
      <c r="DZR96" s="13"/>
      <c r="DZS96" s="13"/>
      <c r="DZT96" s="13"/>
      <c r="DZU96" s="13"/>
      <c r="DZV96" s="13"/>
      <c r="DZW96" s="13"/>
      <c r="DZX96" s="13"/>
      <c r="DZY96" s="13"/>
      <c r="DZZ96" s="13"/>
      <c r="EAA96" s="13"/>
      <c r="EAB96" s="13"/>
      <c r="EAC96" s="13"/>
      <c r="EAD96" s="13"/>
      <c r="EAE96" s="13"/>
      <c r="EAF96" s="13"/>
      <c r="EAG96" s="13"/>
      <c r="EAH96" s="13"/>
      <c r="EAI96" s="13"/>
      <c r="EAJ96" s="13"/>
      <c r="EAK96" s="13"/>
      <c r="EAL96" s="13"/>
      <c r="EAM96" s="13"/>
      <c r="EAN96" s="13"/>
      <c r="EAO96" s="13"/>
      <c r="EAP96" s="13"/>
      <c r="EAQ96" s="13"/>
      <c r="EAR96" s="13"/>
      <c r="EAS96" s="13"/>
      <c r="EAT96" s="13"/>
      <c r="EAU96" s="13"/>
      <c r="EAV96" s="13"/>
      <c r="EAW96" s="13"/>
      <c r="EAX96" s="13"/>
      <c r="EAY96" s="13"/>
      <c r="EAZ96" s="13"/>
      <c r="EBA96" s="13"/>
      <c r="EBB96" s="13"/>
      <c r="EBC96" s="13"/>
      <c r="EBD96" s="13"/>
      <c r="EBE96" s="13"/>
      <c r="EBF96" s="13"/>
      <c r="EBG96" s="13"/>
      <c r="EBH96" s="13"/>
      <c r="EBI96" s="13"/>
      <c r="EBJ96" s="13"/>
      <c r="EBK96" s="13"/>
      <c r="EBL96" s="13"/>
      <c r="EBM96" s="13"/>
      <c r="EBN96" s="13"/>
      <c r="EBO96" s="13"/>
      <c r="EBP96" s="13"/>
      <c r="EBQ96" s="13"/>
      <c r="EBR96" s="13"/>
      <c r="EBS96" s="13"/>
      <c r="EBT96" s="13"/>
      <c r="EBU96" s="13"/>
      <c r="EBV96" s="13"/>
      <c r="EBW96" s="13"/>
      <c r="EBX96" s="13"/>
      <c r="EBY96" s="13"/>
      <c r="EBZ96" s="13"/>
      <c r="ECA96" s="13"/>
      <c r="ECB96" s="13"/>
      <c r="ECC96" s="13"/>
      <c r="ECD96" s="13"/>
      <c r="ECE96" s="13"/>
      <c r="ECF96" s="13"/>
      <c r="ECG96" s="13"/>
      <c r="ECH96" s="13"/>
      <c r="ECI96" s="13"/>
      <c r="ECJ96" s="13"/>
      <c r="ECK96" s="13"/>
      <c r="ECL96" s="13"/>
      <c r="ECM96" s="13"/>
      <c r="ECN96" s="13"/>
      <c r="ECO96" s="13"/>
      <c r="ECP96" s="13"/>
      <c r="ECQ96" s="13"/>
      <c r="ECR96" s="13"/>
      <c r="ECS96" s="13"/>
      <c r="ECT96" s="13"/>
      <c r="ECU96" s="13"/>
      <c r="ECV96" s="13"/>
      <c r="ECW96" s="13"/>
      <c r="ECX96" s="13"/>
      <c r="ECY96" s="13"/>
      <c r="ECZ96" s="13"/>
      <c r="EDA96" s="13"/>
      <c r="EDB96" s="13"/>
      <c r="EDC96" s="13"/>
      <c r="EDD96" s="13"/>
      <c r="EDE96" s="13"/>
      <c r="EDF96" s="13"/>
      <c r="EDG96" s="13"/>
      <c r="EDH96" s="13"/>
      <c r="EDI96" s="13"/>
      <c r="EDJ96" s="13"/>
      <c r="EDK96" s="13"/>
      <c r="EDL96" s="13"/>
      <c r="EDM96" s="13"/>
      <c r="EDN96" s="13"/>
      <c r="EDO96" s="13"/>
      <c r="EDP96" s="13"/>
      <c r="EDQ96" s="13"/>
      <c r="EDR96" s="13"/>
      <c r="EDS96" s="13"/>
      <c r="EDT96" s="13"/>
      <c r="EDU96" s="13"/>
      <c r="EDV96" s="13"/>
      <c r="EDW96" s="13"/>
      <c r="EDX96" s="13"/>
      <c r="EDY96" s="13"/>
      <c r="EDZ96" s="13"/>
      <c r="EEA96" s="13"/>
      <c r="EEB96" s="13"/>
      <c r="EEC96" s="13"/>
      <c r="EED96" s="13"/>
      <c r="EEE96" s="13"/>
      <c r="EEF96" s="13"/>
      <c r="EEG96" s="13"/>
      <c r="EEH96" s="13"/>
      <c r="EEI96" s="13"/>
      <c r="EEJ96" s="13"/>
      <c r="EEK96" s="13"/>
      <c r="EEL96" s="13"/>
      <c r="EEM96" s="13"/>
      <c r="EEN96" s="13"/>
      <c r="EEO96" s="13"/>
      <c r="EEP96" s="13"/>
      <c r="EEQ96" s="13"/>
      <c r="EER96" s="13"/>
      <c r="EES96" s="13"/>
      <c r="EET96" s="13"/>
      <c r="EEU96" s="13"/>
      <c r="EEV96" s="13"/>
      <c r="EEW96" s="13"/>
      <c r="EEX96" s="13"/>
      <c r="EEY96" s="13"/>
      <c r="EEZ96" s="13"/>
      <c r="EFA96" s="13"/>
      <c r="EFB96" s="13"/>
      <c r="EFC96" s="13"/>
      <c r="EFD96" s="13"/>
      <c r="EFE96" s="13"/>
      <c r="EFF96" s="13"/>
      <c r="EFG96" s="13"/>
      <c r="EFH96" s="13"/>
      <c r="EFI96" s="13"/>
      <c r="EFJ96" s="13"/>
      <c r="EFK96" s="13"/>
      <c r="EFL96" s="13"/>
      <c r="EFM96" s="13"/>
      <c r="EFN96" s="13"/>
      <c r="EFO96" s="13"/>
      <c r="EFP96" s="13"/>
      <c r="EFQ96" s="13"/>
      <c r="EFR96" s="13"/>
      <c r="EFS96" s="13"/>
      <c r="EFT96" s="13"/>
      <c r="EFU96" s="13"/>
      <c r="EFV96" s="13"/>
      <c r="EFW96" s="13"/>
      <c r="EFX96" s="13"/>
      <c r="EFY96" s="13"/>
      <c r="EFZ96" s="13"/>
      <c r="EGA96" s="13"/>
      <c r="EGB96" s="13"/>
      <c r="EGC96" s="13"/>
      <c r="EGD96" s="13"/>
      <c r="EGE96" s="13"/>
      <c r="EGF96" s="13"/>
      <c r="EGG96" s="13"/>
      <c r="EGH96" s="13"/>
      <c r="EGI96" s="13"/>
      <c r="EGJ96" s="13"/>
      <c r="EGK96" s="13"/>
      <c r="EGL96" s="13"/>
      <c r="EGM96" s="13"/>
      <c r="EGN96" s="13"/>
      <c r="EGO96" s="13"/>
      <c r="EGP96" s="13"/>
      <c r="EGQ96" s="13"/>
      <c r="EGR96" s="13"/>
      <c r="EGS96" s="13"/>
      <c r="EGT96" s="13"/>
      <c r="EGU96" s="13"/>
      <c r="EGV96" s="13"/>
      <c r="EGW96" s="13"/>
      <c r="EGX96" s="13"/>
      <c r="EGY96" s="13"/>
      <c r="EGZ96" s="13"/>
      <c r="EHA96" s="13"/>
      <c r="EHB96" s="13"/>
      <c r="EHC96" s="13"/>
      <c r="EHD96" s="13"/>
      <c r="EHE96" s="13"/>
      <c r="EHF96" s="13"/>
      <c r="EHG96" s="13"/>
      <c r="EHH96" s="13"/>
      <c r="EHI96" s="13"/>
      <c r="EHJ96" s="13"/>
      <c r="EHK96" s="13"/>
      <c r="EHL96" s="13"/>
      <c r="EHM96" s="13"/>
      <c r="EHN96" s="13"/>
      <c r="EHO96" s="13"/>
      <c r="EHP96" s="13"/>
      <c r="EHQ96" s="13"/>
      <c r="EHR96" s="13"/>
      <c r="EHS96" s="13"/>
      <c r="EHT96" s="13"/>
      <c r="EHU96" s="13"/>
      <c r="EHV96" s="13"/>
      <c r="EHW96" s="13"/>
      <c r="EHX96" s="13"/>
      <c r="EHY96" s="13"/>
      <c r="EHZ96" s="13"/>
      <c r="EIA96" s="13"/>
      <c r="EIB96" s="13"/>
      <c r="EIC96" s="13"/>
      <c r="EID96" s="13"/>
      <c r="EIE96" s="13"/>
      <c r="EIF96" s="13"/>
      <c r="EIG96" s="13"/>
      <c r="EIH96" s="13"/>
      <c r="EII96" s="13"/>
      <c r="EIJ96" s="13"/>
      <c r="EIK96" s="13"/>
      <c r="EIL96" s="13"/>
      <c r="EIM96" s="13"/>
      <c r="EIN96" s="13"/>
      <c r="EIO96" s="13"/>
      <c r="EIP96" s="13"/>
      <c r="EIQ96" s="13"/>
      <c r="EIR96" s="13"/>
      <c r="EIS96" s="13"/>
      <c r="EIT96" s="13"/>
      <c r="EIU96" s="13"/>
      <c r="EIV96" s="13"/>
      <c r="EIW96" s="13"/>
      <c r="EIX96" s="13"/>
      <c r="EIY96" s="13"/>
      <c r="EIZ96" s="13"/>
      <c r="EJA96" s="13"/>
      <c r="EJB96" s="13"/>
      <c r="EJC96" s="13"/>
      <c r="EJD96" s="13"/>
      <c r="EJE96" s="13"/>
      <c r="EJF96" s="13"/>
      <c r="EJG96" s="13"/>
      <c r="EJH96" s="13"/>
      <c r="EJI96" s="13"/>
      <c r="EJJ96" s="13"/>
      <c r="EJK96" s="13"/>
      <c r="EJL96" s="13"/>
      <c r="EJM96" s="13"/>
      <c r="EJN96" s="13"/>
      <c r="EJO96" s="13"/>
      <c r="EJP96" s="13"/>
      <c r="EJQ96" s="13"/>
      <c r="EJR96" s="13"/>
      <c r="EJS96" s="13"/>
      <c r="EJT96" s="13"/>
      <c r="EJU96" s="13"/>
      <c r="EJV96" s="13"/>
      <c r="EJW96" s="13"/>
      <c r="EJX96" s="13"/>
      <c r="EJY96" s="13"/>
      <c r="EJZ96" s="13"/>
      <c r="EKA96" s="13"/>
      <c r="EKB96" s="13"/>
      <c r="EKC96" s="13"/>
      <c r="EKD96" s="13"/>
      <c r="EKE96" s="13"/>
      <c r="EKF96" s="13"/>
      <c r="EKG96" s="13"/>
      <c r="EKH96" s="13"/>
      <c r="EKI96" s="13"/>
      <c r="EKJ96" s="13"/>
      <c r="EKK96" s="13"/>
      <c r="EKL96" s="13"/>
      <c r="EKM96" s="13"/>
      <c r="EKN96" s="13"/>
      <c r="EKO96" s="13"/>
      <c r="EKP96" s="13"/>
      <c r="EKQ96" s="13"/>
      <c r="EKR96" s="13"/>
      <c r="EKS96" s="13"/>
      <c r="EKT96" s="13"/>
      <c r="EKU96" s="13"/>
      <c r="EKV96" s="13"/>
      <c r="EKW96" s="13"/>
      <c r="EKX96" s="13"/>
      <c r="EKY96" s="13"/>
      <c r="EKZ96" s="13"/>
      <c r="ELA96" s="13"/>
      <c r="ELB96" s="13"/>
      <c r="ELC96" s="13"/>
      <c r="ELD96" s="13"/>
      <c r="ELE96" s="13"/>
      <c r="ELF96" s="13"/>
      <c r="ELG96" s="13"/>
      <c r="ELH96" s="13"/>
      <c r="ELI96" s="13"/>
      <c r="ELJ96" s="13"/>
      <c r="ELK96" s="13"/>
      <c r="ELL96" s="13"/>
      <c r="ELM96" s="13"/>
      <c r="ELN96" s="13"/>
      <c r="ELO96" s="13"/>
      <c r="ELP96" s="13"/>
      <c r="ELQ96" s="13"/>
      <c r="ELR96" s="13"/>
      <c r="ELS96" s="13"/>
      <c r="ELT96" s="13"/>
      <c r="ELU96" s="13"/>
      <c r="ELV96" s="13"/>
      <c r="ELW96" s="13"/>
      <c r="ELX96" s="13"/>
      <c r="ELY96" s="13"/>
      <c r="ELZ96" s="13"/>
      <c r="EMA96" s="13"/>
      <c r="EMB96" s="13"/>
      <c r="EMC96" s="13"/>
      <c r="EMD96" s="13"/>
      <c r="EME96" s="13"/>
      <c r="EMF96" s="13"/>
      <c r="EMG96" s="13"/>
      <c r="EMH96" s="13"/>
      <c r="EMI96" s="13"/>
      <c r="EMJ96" s="13"/>
      <c r="EMK96" s="13"/>
      <c r="EML96" s="13"/>
      <c r="EMM96" s="13"/>
      <c r="EMN96" s="13"/>
      <c r="EMO96" s="13"/>
      <c r="EMP96" s="13"/>
      <c r="EMQ96" s="13"/>
      <c r="EMR96" s="13"/>
      <c r="EMS96" s="13"/>
      <c r="EMT96" s="13"/>
      <c r="EMU96" s="13"/>
      <c r="EMV96" s="13"/>
      <c r="EMW96" s="13"/>
      <c r="EMX96" s="13"/>
      <c r="EMY96" s="13"/>
      <c r="EMZ96" s="13"/>
      <c r="ENA96" s="13"/>
      <c r="ENB96" s="13"/>
      <c r="ENC96" s="13"/>
      <c r="END96" s="13"/>
      <c r="ENE96" s="13"/>
      <c r="ENF96" s="13"/>
      <c r="ENG96" s="13"/>
      <c r="ENH96" s="13"/>
      <c r="ENI96" s="13"/>
      <c r="ENJ96" s="13"/>
      <c r="ENK96" s="13"/>
      <c r="ENL96" s="13"/>
      <c r="ENM96" s="13"/>
      <c r="ENN96" s="13"/>
      <c r="ENO96" s="13"/>
      <c r="ENP96" s="13"/>
      <c r="ENQ96" s="13"/>
      <c r="ENR96" s="13"/>
      <c r="ENS96" s="13"/>
      <c r="ENT96" s="13"/>
      <c r="ENU96" s="13"/>
      <c r="ENV96" s="13"/>
      <c r="ENW96" s="13"/>
      <c r="ENX96" s="13"/>
      <c r="ENY96" s="13"/>
      <c r="ENZ96" s="13"/>
      <c r="EOA96" s="13"/>
      <c r="EOB96" s="13"/>
      <c r="EOC96" s="13"/>
      <c r="EOD96" s="13"/>
      <c r="EOE96" s="13"/>
      <c r="EOF96" s="13"/>
      <c r="EOG96" s="13"/>
      <c r="EOH96" s="13"/>
      <c r="EOI96" s="13"/>
      <c r="EOJ96" s="13"/>
      <c r="EOK96" s="13"/>
      <c r="EOL96" s="13"/>
      <c r="EOM96" s="13"/>
      <c r="EON96" s="13"/>
      <c r="EOO96" s="13"/>
      <c r="EOP96" s="13"/>
      <c r="EOQ96" s="13"/>
      <c r="EOR96" s="13"/>
      <c r="EOS96" s="13"/>
      <c r="EOT96" s="13"/>
      <c r="EOU96" s="13"/>
      <c r="EOV96" s="13"/>
      <c r="EOW96" s="13"/>
      <c r="EOX96" s="13"/>
      <c r="EOY96" s="13"/>
      <c r="EOZ96" s="13"/>
      <c r="EPA96" s="13"/>
      <c r="EPB96" s="13"/>
      <c r="EPC96" s="13"/>
      <c r="EPD96" s="13"/>
      <c r="EPE96" s="13"/>
      <c r="EPF96" s="13"/>
      <c r="EPG96" s="13"/>
      <c r="EPH96" s="13"/>
      <c r="EPI96" s="13"/>
      <c r="EPJ96" s="13"/>
      <c r="EPK96" s="13"/>
      <c r="EPL96" s="13"/>
      <c r="EPM96" s="13"/>
      <c r="EPN96" s="13"/>
      <c r="EPO96" s="13"/>
      <c r="EPP96" s="13"/>
      <c r="EPQ96" s="13"/>
      <c r="EPR96" s="13"/>
      <c r="EPS96" s="13"/>
      <c r="EPT96" s="13"/>
      <c r="EPU96" s="13"/>
      <c r="EPV96" s="13"/>
      <c r="EPW96" s="13"/>
      <c r="EPX96" s="13"/>
      <c r="EPY96" s="13"/>
      <c r="EPZ96" s="13"/>
      <c r="EQA96" s="13"/>
      <c r="EQB96" s="13"/>
      <c r="EQC96" s="13"/>
      <c r="EQD96" s="13"/>
      <c r="EQE96" s="13"/>
      <c r="EQF96" s="13"/>
      <c r="EQG96" s="13"/>
      <c r="EQH96" s="13"/>
      <c r="EQI96" s="13"/>
      <c r="EQJ96" s="13"/>
      <c r="EQK96" s="13"/>
      <c r="EQL96" s="13"/>
      <c r="EQM96" s="13"/>
      <c r="EQN96" s="13"/>
      <c r="EQO96" s="13"/>
      <c r="EQP96" s="13"/>
      <c r="EQQ96" s="13"/>
      <c r="EQR96" s="13"/>
      <c r="EQS96" s="13"/>
      <c r="EQT96" s="13"/>
      <c r="EQU96" s="13"/>
      <c r="EQV96" s="13"/>
      <c r="EQW96" s="13"/>
      <c r="EQX96" s="13"/>
      <c r="EQY96" s="13"/>
      <c r="EQZ96" s="13"/>
      <c r="ERA96" s="13"/>
      <c r="ERB96" s="13"/>
      <c r="ERC96" s="13"/>
      <c r="ERD96" s="13"/>
      <c r="ERE96" s="13"/>
      <c r="ERF96" s="13"/>
      <c r="ERG96" s="13"/>
      <c r="ERH96" s="13"/>
      <c r="ERI96" s="13"/>
      <c r="ERJ96" s="13"/>
      <c r="ERK96" s="13"/>
      <c r="ERL96" s="13"/>
      <c r="ERM96" s="13"/>
      <c r="ERN96" s="13"/>
      <c r="ERO96" s="13"/>
      <c r="ERP96" s="13"/>
      <c r="ERQ96" s="13"/>
      <c r="ERR96" s="13"/>
      <c r="ERS96" s="13"/>
      <c r="ERT96" s="13"/>
      <c r="ERU96" s="13"/>
      <c r="ERV96" s="13"/>
      <c r="ERW96" s="13"/>
      <c r="ERX96" s="13"/>
      <c r="ERY96" s="13"/>
      <c r="ERZ96" s="13"/>
      <c r="ESA96" s="13"/>
      <c r="ESB96" s="13"/>
      <c r="ESC96" s="13"/>
      <c r="ESD96" s="13"/>
      <c r="ESE96" s="13"/>
      <c r="ESF96" s="13"/>
      <c r="ESG96" s="13"/>
      <c r="ESH96" s="13"/>
      <c r="ESI96" s="13"/>
      <c r="ESJ96" s="13"/>
      <c r="ESK96" s="13"/>
      <c r="ESL96" s="13"/>
      <c r="ESM96" s="13"/>
      <c r="ESN96" s="13"/>
      <c r="ESO96" s="13"/>
      <c r="ESP96" s="13"/>
      <c r="ESQ96" s="13"/>
      <c r="ESR96" s="13"/>
      <c r="ESS96" s="13"/>
      <c r="EST96" s="13"/>
      <c r="ESU96" s="13"/>
      <c r="ESV96" s="13"/>
      <c r="ESW96" s="13"/>
      <c r="ESX96" s="13"/>
      <c r="ESY96" s="13"/>
      <c r="ESZ96" s="13"/>
      <c r="ETA96" s="13"/>
      <c r="ETB96" s="13"/>
      <c r="ETC96" s="13"/>
      <c r="ETD96" s="13"/>
      <c r="ETE96" s="13"/>
      <c r="ETF96" s="13"/>
      <c r="ETG96" s="13"/>
      <c r="ETH96" s="13"/>
      <c r="ETI96" s="13"/>
      <c r="ETJ96" s="13"/>
      <c r="ETK96" s="13"/>
      <c r="ETL96" s="13"/>
      <c r="ETM96" s="13"/>
      <c r="ETN96" s="13"/>
      <c r="ETO96" s="13"/>
      <c r="ETP96" s="13"/>
      <c r="ETQ96" s="13"/>
      <c r="ETR96" s="13"/>
      <c r="ETS96" s="13"/>
      <c r="ETT96" s="13"/>
      <c r="ETU96" s="13"/>
      <c r="ETV96" s="13"/>
      <c r="ETW96" s="13"/>
      <c r="ETX96" s="13"/>
      <c r="ETY96" s="13"/>
      <c r="ETZ96" s="13"/>
      <c r="EUA96" s="13"/>
      <c r="EUB96" s="13"/>
      <c r="EUC96" s="13"/>
      <c r="EUD96" s="13"/>
      <c r="EUE96" s="13"/>
      <c r="EUF96" s="13"/>
      <c r="EUG96" s="13"/>
      <c r="EUH96" s="13"/>
      <c r="EUI96" s="13"/>
      <c r="EUJ96" s="13"/>
      <c r="EUK96" s="13"/>
      <c r="EUL96" s="13"/>
      <c r="EUM96" s="13"/>
      <c r="EUN96" s="13"/>
      <c r="EUO96" s="13"/>
      <c r="EUP96" s="13"/>
      <c r="EUQ96" s="13"/>
      <c r="EUR96" s="13"/>
      <c r="EUS96" s="13"/>
      <c r="EUT96" s="13"/>
      <c r="EUU96" s="13"/>
      <c r="EUV96" s="13"/>
      <c r="EUW96" s="13"/>
      <c r="EUX96" s="13"/>
      <c r="EUY96" s="13"/>
      <c r="EUZ96" s="13"/>
      <c r="EVA96" s="13"/>
      <c r="EVB96" s="13"/>
      <c r="EVC96" s="13"/>
      <c r="EVD96" s="13"/>
      <c r="EVE96" s="13"/>
      <c r="EVF96" s="13"/>
      <c r="EVG96" s="13"/>
      <c r="EVH96" s="13"/>
      <c r="EVI96" s="13"/>
      <c r="EVJ96" s="13"/>
      <c r="EVK96" s="13"/>
      <c r="EVL96" s="13"/>
      <c r="EVM96" s="13"/>
      <c r="EVN96" s="13"/>
      <c r="EVO96" s="13"/>
      <c r="EVP96" s="13"/>
      <c r="EVQ96" s="13"/>
      <c r="EVR96" s="13"/>
      <c r="EVS96" s="13"/>
      <c r="EVT96" s="13"/>
      <c r="EVU96" s="13"/>
      <c r="EVV96" s="13"/>
      <c r="EVW96" s="13"/>
      <c r="EVX96" s="13"/>
      <c r="EVY96" s="13"/>
      <c r="EVZ96" s="13"/>
      <c r="EWA96" s="13"/>
      <c r="EWB96" s="13"/>
      <c r="EWC96" s="13"/>
      <c r="EWD96" s="13"/>
      <c r="EWE96" s="13"/>
      <c r="EWF96" s="13"/>
      <c r="EWG96" s="13"/>
      <c r="EWH96" s="13"/>
      <c r="EWI96" s="13"/>
      <c r="EWJ96" s="13"/>
      <c r="EWK96" s="13"/>
      <c r="EWL96" s="13"/>
      <c r="EWM96" s="13"/>
      <c r="EWN96" s="13"/>
      <c r="EWO96" s="13"/>
      <c r="EWP96" s="13"/>
      <c r="EWQ96" s="13"/>
      <c r="EWR96" s="13"/>
      <c r="EWS96" s="13"/>
      <c r="EWT96" s="13"/>
      <c r="EWU96" s="13"/>
      <c r="EWV96" s="13"/>
      <c r="EWW96" s="13"/>
      <c r="EWX96" s="13"/>
      <c r="EWY96" s="13"/>
      <c r="EWZ96" s="13"/>
      <c r="EXA96" s="13"/>
      <c r="EXB96" s="13"/>
      <c r="EXC96" s="13"/>
      <c r="EXD96" s="13"/>
      <c r="EXE96" s="13"/>
      <c r="EXF96" s="13"/>
      <c r="EXG96" s="13"/>
      <c r="EXH96" s="13"/>
      <c r="EXI96" s="13"/>
      <c r="EXJ96" s="13"/>
      <c r="EXK96" s="13"/>
      <c r="EXL96" s="13"/>
      <c r="EXM96" s="13"/>
      <c r="EXN96" s="13"/>
      <c r="EXO96" s="13"/>
      <c r="EXP96" s="13"/>
      <c r="EXQ96" s="13"/>
      <c r="EXR96" s="13"/>
      <c r="EXS96" s="13"/>
      <c r="EXT96" s="13"/>
      <c r="EXU96" s="13"/>
      <c r="EXV96" s="13"/>
      <c r="EXW96" s="13"/>
      <c r="EXX96" s="13"/>
      <c r="EXY96" s="13"/>
      <c r="EXZ96" s="13"/>
      <c r="EYA96" s="13"/>
      <c r="EYB96" s="13"/>
      <c r="EYC96" s="13"/>
      <c r="EYD96" s="13"/>
      <c r="EYE96" s="13"/>
      <c r="EYF96" s="13"/>
      <c r="EYG96" s="13"/>
      <c r="EYH96" s="13"/>
      <c r="EYI96" s="13"/>
      <c r="EYJ96" s="13"/>
      <c r="EYK96" s="13"/>
      <c r="EYL96" s="13"/>
      <c r="EYM96" s="13"/>
      <c r="EYN96" s="13"/>
      <c r="EYO96" s="13"/>
      <c r="EYP96" s="13"/>
      <c r="EYQ96" s="13"/>
      <c r="EYR96" s="13"/>
      <c r="EYS96" s="13"/>
      <c r="EYT96" s="13"/>
      <c r="EYU96" s="13"/>
      <c r="EYV96" s="13"/>
      <c r="EYW96" s="13"/>
      <c r="EYX96" s="13"/>
      <c r="EYY96" s="13"/>
      <c r="EYZ96" s="13"/>
      <c r="EZA96" s="13"/>
      <c r="EZB96" s="13"/>
      <c r="EZC96" s="13"/>
      <c r="EZD96" s="13"/>
      <c r="EZE96" s="13"/>
      <c r="EZF96" s="13"/>
      <c r="EZG96" s="13"/>
      <c r="EZH96" s="13"/>
      <c r="EZI96" s="13"/>
      <c r="EZJ96" s="13"/>
      <c r="EZK96" s="13"/>
      <c r="EZL96" s="13"/>
      <c r="EZM96" s="13"/>
      <c r="EZN96" s="13"/>
      <c r="EZO96" s="13"/>
      <c r="EZP96" s="13"/>
      <c r="EZQ96" s="13"/>
      <c r="EZR96" s="13"/>
      <c r="EZS96" s="13"/>
      <c r="EZT96" s="13"/>
      <c r="EZU96" s="13"/>
      <c r="EZV96" s="13"/>
      <c r="EZW96" s="13"/>
      <c r="EZX96" s="13"/>
      <c r="EZY96" s="13"/>
      <c r="EZZ96" s="13"/>
      <c r="FAA96" s="13"/>
      <c r="FAB96" s="13"/>
      <c r="FAC96" s="13"/>
      <c r="FAD96" s="13"/>
      <c r="FAE96" s="13"/>
      <c r="FAF96" s="13"/>
      <c r="FAG96" s="13"/>
      <c r="FAH96" s="13"/>
      <c r="FAI96" s="13"/>
      <c r="FAJ96" s="13"/>
      <c r="FAK96" s="13"/>
      <c r="FAL96" s="13"/>
      <c r="FAM96" s="13"/>
      <c r="FAN96" s="13"/>
      <c r="FAO96" s="13"/>
      <c r="FAP96" s="13"/>
      <c r="FAQ96" s="13"/>
      <c r="FAR96" s="13"/>
      <c r="FAS96" s="13"/>
      <c r="FAT96" s="13"/>
      <c r="FAU96" s="13"/>
      <c r="FAV96" s="13"/>
      <c r="FAW96" s="13"/>
      <c r="FAX96" s="13"/>
      <c r="FAY96" s="13"/>
      <c r="FAZ96" s="13"/>
      <c r="FBA96" s="13"/>
      <c r="FBB96" s="13"/>
      <c r="FBC96" s="13"/>
      <c r="FBD96" s="13"/>
      <c r="FBE96" s="13"/>
      <c r="FBF96" s="13"/>
      <c r="FBG96" s="13"/>
      <c r="FBH96" s="13"/>
      <c r="FBI96" s="13"/>
      <c r="FBJ96" s="13"/>
      <c r="FBK96" s="13"/>
      <c r="FBL96" s="13"/>
      <c r="FBM96" s="13"/>
      <c r="FBN96" s="13"/>
      <c r="FBO96" s="13"/>
      <c r="FBP96" s="13"/>
      <c r="FBQ96" s="13"/>
      <c r="FBR96" s="13"/>
      <c r="FBS96" s="13"/>
      <c r="FBT96" s="13"/>
      <c r="FBU96" s="13"/>
      <c r="FBV96" s="13"/>
      <c r="FBW96" s="13"/>
      <c r="FBX96" s="13"/>
      <c r="FBY96" s="13"/>
      <c r="FBZ96" s="13"/>
      <c r="FCA96" s="13"/>
      <c r="FCB96" s="13"/>
      <c r="FCC96" s="13"/>
      <c r="FCD96" s="13"/>
      <c r="FCE96" s="13"/>
      <c r="FCF96" s="13"/>
      <c r="FCG96" s="13"/>
      <c r="FCH96" s="13"/>
      <c r="FCI96" s="13"/>
      <c r="FCJ96" s="13"/>
      <c r="FCK96" s="13"/>
      <c r="FCL96" s="13"/>
      <c r="FCM96" s="13"/>
      <c r="FCN96" s="13"/>
      <c r="FCO96" s="13"/>
      <c r="FCP96" s="13"/>
      <c r="FCQ96" s="13"/>
      <c r="FCR96" s="13"/>
      <c r="FCS96" s="13"/>
      <c r="FCT96" s="13"/>
      <c r="FCU96" s="13"/>
      <c r="FCV96" s="13"/>
      <c r="FCW96" s="13"/>
      <c r="FCX96" s="13"/>
      <c r="FCY96" s="13"/>
      <c r="FCZ96" s="13"/>
      <c r="FDA96" s="13"/>
      <c r="FDB96" s="13"/>
      <c r="FDC96" s="13"/>
      <c r="FDD96" s="13"/>
      <c r="FDE96" s="13"/>
      <c r="FDF96" s="13"/>
      <c r="FDG96" s="13"/>
      <c r="FDH96" s="13"/>
      <c r="FDI96" s="13"/>
      <c r="FDJ96" s="13"/>
      <c r="FDK96" s="13"/>
      <c r="FDL96" s="13"/>
      <c r="FDM96" s="13"/>
      <c r="FDN96" s="13"/>
      <c r="FDO96" s="13"/>
      <c r="FDP96" s="13"/>
      <c r="FDQ96" s="13"/>
      <c r="FDR96" s="13"/>
      <c r="FDS96" s="13"/>
      <c r="FDT96" s="13"/>
      <c r="FDU96" s="13"/>
      <c r="FDV96" s="13"/>
      <c r="FDW96" s="13"/>
      <c r="FDX96" s="13"/>
      <c r="FDY96" s="13"/>
      <c r="FDZ96" s="13"/>
      <c r="FEA96" s="13"/>
      <c r="FEB96" s="13"/>
      <c r="FEC96" s="13"/>
      <c r="FED96" s="13"/>
      <c r="FEE96" s="13"/>
      <c r="FEF96" s="13"/>
      <c r="FEG96" s="13"/>
      <c r="FEH96" s="13"/>
      <c r="FEI96" s="13"/>
      <c r="FEJ96" s="13"/>
      <c r="FEK96" s="13"/>
      <c r="FEL96" s="13"/>
      <c r="FEM96" s="13"/>
      <c r="FEN96" s="13"/>
      <c r="FEO96" s="13"/>
      <c r="FEP96" s="13"/>
      <c r="FEQ96" s="13"/>
      <c r="FER96" s="13"/>
      <c r="FES96" s="13"/>
      <c r="FET96" s="13"/>
      <c r="FEU96" s="13"/>
      <c r="FEV96" s="13"/>
      <c r="FEW96" s="13"/>
      <c r="FEX96" s="13"/>
      <c r="FEY96" s="13"/>
      <c r="FEZ96" s="13"/>
      <c r="FFA96" s="13"/>
      <c r="FFB96" s="13"/>
      <c r="FFC96" s="13"/>
      <c r="FFD96" s="13"/>
      <c r="FFE96" s="13"/>
      <c r="FFF96" s="13"/>
      <c r="FFG96" s="13"/>
      <c r="FFH96" s="13"/>
      <c r="FFI96" s="13"/>
      <c r="FFJ96" s="13"/>
      <c r="FFK96" s="13"/>
      <c r="FFL96" s="13"/>
      <c r="FFM96" s="13"/>
      <c r="FFN96" s="13"/>
      <c r="FFO96" s="13"/>
      <c r="FFP96" s="13"/>
      <c r="FFQ96" s="13"/>
      <c r="FFR96" s="13"/>
      <c r="FFS96" s="13"/>
      <c r="FFT96" s="13"/>
      <c r="FFU96" s="13"/>
      <c r="FFV96" s="13"/>
      <c r="FFW96" s="13"/>
      <c r="FFX96" s="13"/>
      <c r="FFY96" s="13"/>
      <c r="FFZ96" s="13"/>
      <c r="FGA96" s="13"/>
      <c r="FGB96" s="13"/>
      <c r="FGC96" s="13"/>
      <c r="FGD96" s="13"/>
      <c r="FGE96" s="13"/>
      <c r="FGF96" s="13"/>
      <c r="FGG96" s="13"/>
      <c r="FGH96" s="13"/>
      <c r="FGI96" s="13"/>
      <c r="FGJ96" s="13"/>
      <c r="FGK96" s="13"/>
      <c r="FGL96" s="13"/>
      <c r="FGM96" s="13"/>
      <c r="FGN96" s="13"/>
      <c r="FGO96" s="13"/>
      <c r="FGP96" s="13"/>
      <c r="FGQ96" s="13"/>
      <c r="FGR96" s="13"/>
      <c r="FGS96" s="13"/>
      <c r="FGT96" s="13"/>
      <c r="FGU96" s="13"/>
      <c r="FGV96" s="13"/>
      <c r="FGW96" s="13"/>
      <c r="FGX96" s="13"/>
      <c r="FGY96" s="13"/>
      <c r="FGZ96" s="13"/>
      <c r="FHA96" s="13"/>
      <c r="FHB96" s="13"/>
      <c r="FHC96" s="13"/>
      <c r="FHD96" s="13"/>
      <c r="FHE96" s="13"/>
      <c r="FHF96" s="13"/>
      <c r="FHG96" s="13"/>
      <c r="FHH96" s="13"/>
      <c r="FHI96" s="13"/>
      <c r="FHJ96" s="13"/>
      <c r="FHK96" s="13"/>
      <c r="FHL96" s="13"/>
      <c r="FHM96" s="13"/>
      <c r="FHN96" s="13"/>
      <c r="FHO96" s="13"/>
      <c r="FHP96" s="13"/>
      <c r="FHQ96" s="13"/>
      <c r="FHR96" s="13"/>
      <c r="FHS96" s="13"/>
      <c r="FHT96" s="13"/>
      <c r="FHU96" s="13"/>
      <c r="FHV96" s="13"/>
      <c r="FHW96" s="13"/>
      <c r="FHX96" s="13"/>
      <c r="FHY96" s="13"/>
      <c r="FHZ96" s="13"/>
      <c r="FIA96" s="13"/>
      <c r="FIB96" s="13"/>
      <c r="FIC96" s="13"/>
      <c r="FID96" s="13"/>
      <c r="FIE96" s="13"/>
      <c r="FIF96" s="13"/>
      <c r="FIG96" s="13"/>
      <c r="FIH96" s="13"/>
      <c r="FII96" s="13"/>
      <c r="FIJ96" s="13"/>
      <c r="FIK96" s="13"/>
      <c r="FIL96" s="13"/>
      <c r="FIM96" s="13"/>
      <c r="FIN96" s="13"/>
      <c r="FIO96" s="13"/>
      <c r="FIP96" s="13"/>
      <c r="FIQ96" s="13"/>
      <c r="FIR96" s="13"/>
      <c r="FIS96" s="13"/>
      <c r="FIT96" s="13"/>
      <c r="FIU96" s="13"/>
      <c r="FIV96" s="13"/>
      <c r="FIW96" s="13"/>
      <c r="FIX96" s="13"/>
      <c r="FIY96" s="13"/>
      <c r="FIZ96" s="13"/>
      <c r="FJA96" s="13"/>
      <c r="FJB96" s="13"/>
      <c r="FJC96" s="13"/>
      <c r="FJD96" s="13"/>
      <c r="FJE96" s="13"/>
      <c r="FJF96" s="13"/>
      <c r="FJG96" s="13"/>
      <c r="FJH96" s="13"/>
      <c r="FJI96" s="13"/>
      <c r="FJJ96" s="13"/>
      <c r="FJK96" s="13"/>
      <c r="FJL96" s="13"/>
      <c r="FJM96" s="13"/>
      <c r="FJN96" s="13"/>
      <c r="FJO96" s="13"/>
      <c r="FJP96" s="13"/>
      <c r="FJQ96" s="13"/>
      <c r="FJR96" s="13"/>
      <c r="FJS96" s="13"/>
      <c r="FJT96" s="13"/>
      <c r="FJU96" s="13"/>
      <c r="FJV96" s="13"/>
      <c r="FJW96" s="13"/>
      <c r="FJX96" s="13"/>
      <c r="FJY96" s="13"/>
      <c r="FJZ96" s="13"/>
      <c r="FKA96" s="13"/>
      <c r="FKB96" s="13"/>
      <c r="FKC96" s="13"/>
      <c r="FKD96" s="13"/>
      <c r="FKE96" s="13"/>
      <c r="FKF96" s="13"/>
      <c r="FKG96" s="13"/>
      <c r="FKH96" s="13"/>
      <c r="FKI96" s="13"/>
      <c r="FKJ96" s="13"/>
      <c r="FKK96" s="13"/>
      <c r="FKL96" s="13"/>
      <c r="FKM96" s="13"/>
      <c r="FKN96" s="13"/>
      <c r="FKO96" s="13"/>
      <c r="FKP96" s="13"/>
      <c r="FKQ96" s="13"/>
      <c r="FKR96" s="13"/>
      <c r="FKS96" s="13"/>
      <c r="FKT96" s="13"/>
      <c r="FKU96" s="13"/>
      <c r="FKV96" s="13"/>
      <c r="FKW96" s="13"/>
      <c r="FKX96" s="13"/>
      <c r="FKY96" s="13"/>
      <c r="FKZ96" s="13"/>
      <c r="FLA96" s="13"/>
      <c r="FLB96" s="13"/>
      <c r="FLC96" s="13"/>
      <c r="FLD96" s="13"/>
      <c r="FLE96" s="13"/>
      <c r="FLF96" s="13"/>
      <c r="FLG96" s="13"/>
      <c r="FLH96" s="13"/>
      <c r="FLI96" s="13"/>
      <c r="FLJ96" s="13"/>
      <c r="FLK96" s="13"/>
      <c r="FLL96" s="13"/>
      <c r="FLM96" s="13"/>
      <c r="FLN96" s="13"/>
      <c r="FLO96" s="13"/>
      <c r="FLP96" s="13"/>
      <c r="FLQ96" s="13"/>
      <c r="FLR96" s="13"/>
      <c r="FLS96" s="13"/>
      <c r="FLT96" s="13"/>
      <c r="FLU96" s="13"/>
      <c r="FLV96" s="13"/>
      <c r="FLW96" s="13"/>
      <c r="FLX96" s="13"/>
      <c r="FLY96" s="13"/>
      <c r="FLZ96" s="13"/>
      <c r="FMA96" s="13"/>
      <c r="FMB96" s="13"/>
      <c r="FMC96" s="13"/>
      <c r="FMD96" s="13"/>
      <c r="FME96" s="13"/>
      <c r="FMF96" s="13"/>
      <c r="FMG96" s="13"/>
      <c r="FMH96" s="13"/>
      <c r="FMI96" s="13"/>
      <c r="FMJ96" s="13"/>
      <c r="FMK96" s="13"/>
      <c r="FML96" s="13"/>
      <c r="FMM96" s="13"/>
      <c r="FMN96" s="13"/>
      <c r="FMO96" s="13"/>
      <c r="FMP96" s="13"/>
      <c r="FMQ96" s="13"/>
      <c r="FMR96" s="13"/>
      <c r="FMS96" s="13"/>
      <c r="FMT96" s="13"/>
      <c r="FMU96" s="13"/>
      <c r="FMV96" s="13"/>
      <c r="FMW96" s="13"/>
      <c r="FMX96" s="13"/>
      <c r="FMY96" s="13"/>
      <c r="FMZ96" s="13"/>
      <c r="FNA96" s="13"/>
      <c r="FNB96" s="13"/>
      <c r="FNC96" s="13"/>
      <c r="FND96" s="13"/>
      <c r="FNE96" s="13"/>
      <c r="FNF96" s="13"/>
      <c r="FNG96" s="13"/>
      <c r="FNH96" s="13"/>
      <c r="FNI96" s="13"/>
      <c r="FNJ96" s="13"/>
      <c r="FNK96" s="13"/>
      <c r="FNL96" s="13"/>
      <c r="FNM96" s="13"/>
      <c r="FNN96" s="13"/>
      <c r="FNO96" s="13"/>
      <c r="FNP96" s="13"/>
      <c r="FNQ96" s="13"/>
      <c r="FNR96" s="13"/>
      <c r="FNS96" s="13"/>
      <c r="FNT96" s="13"/>
      <c r="FNU96" s="13"/>
      <c r="FNV96" s="13"/>
      <c r="FNW96" s="13"/>
      <c r="FNX96" s="13"/>
      <c r="FNY96" s="13"/>
      <c r="FNZ96" s="13"/>
      <c r="FOA96" s="13"/>
      <c r="FOB96" s="13"/>
      <c r="FOC96" s="13"/>
      <c r="FOD96" s="13"/>
      <c r="FOE96" s="13"/>
      <c r="FOF96" s="13"/>
      <c r="FOG96" s="13"/>
      <c r="FOH96" s="13"/>
      <c r="FOI96" s="13"/>
      <c r="FOJ96" s="13"/>
      <c r="FOK96" s="13"/>
      <c r="FOL96" s="13"/>
      <c r="FOM96" s="13"/>
      <c r="FON96" s="13"/>
      <c r="FOO96" s="13"/>
      <c r="FOP96" s="13"/>
      <c r="FOQ96" s="13"/>
      <c r="FOR96" s="13"/>
      <c r="FOS96" s="13"/>
      <c r="FOT96" s="13"/>
      <c r="FOU96" s="13"/>
      <c r="FOV96" s="13"/>
      <c r="FOW96" s="13"/>
      <c r="FOX96" s="13"/>
      <c r="FOY96" s="13"/>
      <c r="FOZ96" s="13"/>
      <c r="FPA96" s="13"/>
      <c r="FPB96" s="13"/>
      <c r="FPC96" s="13"/>
      <c r="FPD96" s="13"/>
      <c r="FPE96" s="13"/>
      <c r="FPF96" s="13"/>
      <c r="FPG96" s="13"/>
      <c r="FPH96" s="13"/>
      <c r="FPI96" s="13"/>
      <c r="FPJ96" s="13"/>
      <c r="FPK96" s="13"/>
      <c r="FPL96" s="13"/>
      <c r="FPM96" s="13"/>
      <c r="FPN96" s="13"/>
      <c r="FPO96" s="13"/>
      <c r="FPP96" s="13"/>
      <c r="FPQ96" s="13"/>
      <c r="FPR96" s="13"/>
      <c r="FPS96" s="13"/>
      <c r="FPT96" s="13"/>
      <c r="FPU96" s="13"/>
      <c r="FPV96" s="13"/>
      <c r="FPW96" s="13"/>
      <c r="FPX96" s="13"/>
      <c r="FPY96" s="13"/>
      <c r="FPZ96" s="13"/>
      <c r="FQA96" s="13"/>
      <c r="FQB96" s="13"/>
      <c r="FQC96" s="13"/>
      <c r="FQD96" s="13"/>
      <c r="FQE96" s="13"/>
      <c r="FQF96" s="13"/>
      <c r="FQG96" s="13"/>
      <c r="FQH96" s="13"/>
      <c r="FQI96" s="13"/>
      <c r="FQJ96" s="13"/>
      <c r="FQK96" s="13"/>
      <c r="FQL96" s="13"/>
      <c r="FQM96" s="13"/>
      <c r="FQN96" s="13"/>
      <c r="FQO96" s="13"/>
      <c r="FQP96" s="13"/>
      <c r="FQQ96" s="13"/>
      <c r="FQR96" s="13"/>
      <c r="FQS96" s="13"/>
      <c r="FQT96" s="13"/>
      <c r="FQU96" s="13"/>
      <c r="FQV96" s="13"/>
      <c r="FQW96" s="13"/>
      <c r="FQX96" s="13"/>
      <c r="FQY96" s="13"/>
      <c r="FQZ96" s="13"/>
      <c r="FRA96" s="13"/>
      <c r="FRB96" s="13"/>
      <c r="FRC96" s="13"/>
      <c r="FRD96" s="13"/>
      <c r="FRE96" s="13"/>
      <c r="FRF96" s="13"/>
      <c r="FRG96" s="13"/>
      <c r="FRH96" s="13"/>
      <c r="FRI96" s="13"/>
      <c r="FRJ96" s="13"/>
      <c r="FRK96" s="13"/>
      <c r="FRL96" s="13"/>
      <c r="FRM96" s="13"/>
      <c r="FRN96" s="13"/>
      <c r="FRO96" s="13"/>
      <c r="FRP96" s="13"/>
      <c r="FRQ96" s="13"/>
      <c r="FRR96" s="13"/>
      <c r="FRS96" s="13"/>
      <c r="FRT96" s="13"/>
      <c r="FRU96" s="13"/>
      <c r="FRV96" s="13"/>
      <c r="FRW96" s="13"/>
      <c r="FRX96" s="13"/>
      <c r="FRY96" s="13"/>
      <c r="FRZ96" s="13"/>
      <c r="FSA96" s="13"/>
      <c r="FSB96" s="13"/>
      <c r="FSC96" s="13"/>
      <c r="FSD96" s="13"/>
      <c r="FSE96" s="13"/>
      <c r="FSF96" s="13"/>
      <c r="FSG96" s="13"/>
      <c r="FSH96" s="13"/>
      <c r="FSI96" s="13"/>
      <c r="FSJ96" s="13"/>
      <c r="FSK96" s="13"/>
      <c r="FSL96" s="13"/>
      <c r="FSM96" s="13"/>
      <c r="FSN96" s="13"/>
      <c r="FSO96" s="13"/>
      <c r="FSP96" s="13"/>
      <c r="FSQ96" s="13"/>
      <c r="FSR96" s="13"/>
      <c r="FSS96" s="13"/>
      <c r="FST96" s="13"/>
      <c r="FSU96" s="13"/>
      <c r="FSV96" s="13"/>
      <c r="FSW96" s="13"/>
      <c r="FSX96" s="13"/>
      <c r="FSY96" s="13"/>
      <c r="FSZ96" s="13"/>
      <c r="FTA96" s="13"/>
      <c r="FTB96" s="13"/>
      <c r="FTC96" s="13"/>
      <c r="FTD96" s="13"/>
      <c r="FTE96" s="13"/>
      <c r="FTF96" s="13"/>
      <c r="FTG96" s="13"/>
      <c r="FTH96" s="13"/>
      <c r="FTI96" s="13"/>
      <c r="FTJ96" s="13"/>
      <c r="FTK96" s="13"/>
      <c r="FTL96" s="13"/>
      <c r="FTM96" s="13"/>
      <c r="FTN96" s="13"/>
      <c r="FTO96" s="13"/>
      <c r="FTP96" s="13"/>
      <c r="FTQ96" s="13"/>
      <c r="FTR96" s="13"/>
      <c r="FTS96" s="13"/>
      <c r="FTT96" s="13"/>
      <c r="FTU96" s="13"/>
      <c r="FTV96" s="13"/>
      <c r="FTW96" s="13"/>
      <c r="FTX96" s="13"/>
      <c r="FTY96" s="13"/>
      <c r="FTZ96" s="13"/>
      <c r="FUA96" s="13"/>
      <c r="FUB96" s="13"/>
      <c r="FUC96" s="13"/>
      <c r="FUD96" s="13"/>
      <c r="FUE96" s="13"/>
      <c r="FUF96" s="13"/>
      <c r="FUG96" s="13"/>
      <c r="FUH96" s="13"/>
      <c r="FUI96" s="13"/>
      <c r="FUJ96" s="13"/>
      <c r="FUK96" s="13"/>
      <c r="FUL96" s="13"/>
      <c r="FUM96" s="13"/>
      <c r="FUN96" s="13"/>
      <c r="FUO96" s="13"/>
      <c r="FUP96" s="13"/>
      <c r="FUQ96" s="13"/>
      <c r="FUR96" s="13"/>
      <c r="FUS96" s="13"/>
      <c r="FUT96" s="13"/>
      <c r="FUU96" s="13"/>
      <c r="FUV96" s="13"/>
      <c r="FUW96" s="13"/>
      <c r="FUX96" s="13"/>
      <c r="FUY96" s="13"/>
      <c r="FUZ96" s="13"/>
      <c r="FVA96" s="13"/>
      <c r="FVB96" s="13"/>
      <c r="FVC96" s="13"/>
      <c r="FVD96" s="13"/>
      <c r="FVE96" s="13"/>
      <c r="FVF96" s="13"/>
      <c r="FVG96" s="13"/>
      <c r="FVH96" s="13"/>
      <c r="FVI96" s="13"/>
      <c r="FVJ96" s="13"/>
      <c r="FVK96" s="13"/>
      <c r="FVL96" s="13"/>
      <c r="FVM96" s="13"/>
      <c r="FVN96" s="13"/>
      <c r="FVO96" s="13"/>
      <c r="FVP96" s="13"/>
      <c r="FVQ96" s="13"/>
      <c r="FVR96" s="13"/>
      <c r="FVS96" s="13"/>
      <c r="FVT96" s="13"/>
      <c r="FVU96" s="13"/>
      <c r="FVV96" s="13"/>
      <c r="FVW96" s="13"/>
      <c r="FVX96" s="13"/>
      <c r="FVY96" s="13"/>
      <c r="FVZ96" s="13"/>
      <c r="FWA96" s="13"/>
      <c r="FWB96" s="13"/>
      <c r="FWC96" s="13"/>
      <c r="FWD96" s="13"/>
      <c r="FWE96" s="13"/>
      <c r="FWF96" s="13"/>
      <c r="FWG96" s="13"/>
      <c r="FWH96" s="13"/>
      <c r="FWI96" s="13"/>
      <c r="FWJ96" s="13"/>
      <c r="FWK96" s="13"/>
      <c r="FWL96" s="13"/>
      <c r="FWM96" s="13"/>
      <c r="FWN96" s="13"/>
      <c r="FWO96" s="13"/>
      <c r="FWP96" s="13"/>
      <c r="FWQ96" s="13"/>
      <c r="FWR96" s="13"/>
      <c r="FWS96" s="13"/>
      <c r="FWT96" s="13"/>
      <c r="FWU96" s="13"/>
      <c r="FWV96" s="13"/>
      <c r="FWW96" s="13"/>
      <c r="FWX96" s="13"/>
      <c r="FWY96" s="13"/>
      <c r="FWZ96" s="13"/>
      <c r="FXA96" s="13"/>
      <c r="FXB96" s="13"/>
      <c r="FXC96" s="13"/>
      <c r="FXD96" s="13"/>
      <c r="FXE96" s="13"/>
      <c r="FXF96" s="13"/>
      <c r="FXG96" s="13"/>
      <c r="FXH96" s="13"/>
      <c r="FXI96" s="13"/>
      <c r="FXJ96" s="13"/>
      <c r="FXK96" s="13"/>
      <c r="FXL96" s="13"/>
      <c r="FXM96" s="13"/>
      <c r="FXN96" s="13"/>
      <c r="FXO96" s="13"/>
      <c r="FXP96" s="13"/>
      <c r="FXQ96" s="13"/>
      <c r="FXR96" s="13"/>
      <c r="FXS96" s="13"/>
      <c r="FXT96" s="13"/>
      <c r="FXU96" s="13"/>
      <c r="FXV96" s="13"/>
      <c r="FXW96" s="13"/>
      <c r="FXX96" s="13"/>
      <c r="FXY96" s="13"/>
      <c r="FXZ96" s="13"/>
      <c r="FYA96" s="13"/>
      <c r="FYB96" s="13"/>
      <c r="FYC96" s="13"/>
      <c r="FYD96" s="13"/>
      <c r="FYE96" s="13"/>
      <c r="FYF96" s="13"/>
      <c r="FYG96" s="13"/>
      <c r="FYH96" s="13"/>
      <c r="FYI96" s="13"/>
      <c r="FYJ96" s="13"/>
      <c r="FYK96" s="13"/>
      <c r="FYL96" s="13"/>
      <c r="FYM96" s="13"/>
      <c r="FYN96" s="13"/>
      <c r="FYO96" s="13"/>
      <c r="FYP96" s="13"/>
      <c r="FYQ96" s="13"/>
      <c r="FYR96" s="13"/>
      <c r="FYS96" s="13"/>
      <c r="FYT96" s="13"/>
      <c r="FYU96" s="13"/>
      <c r="FYV96" s="13"/>
      <c r="FYW96" s="13"/>
      <c r="FYX96" s="13"/>
      <c r="FYY96" s="13"/>
      <c r="FYZ96" s="13"/>
      <c r="FZA96" s="13"/>
      <c r="FZB96" s="13"/>
      <c r="FZC96" s="13"/>
      <c r="FZD96" s="13"/>
      <c r="FZE96" s="13"/>
      <c r="FZF96" s="13"/>
      <c r="FZG96" s="13"/>
      <c r="FZH96" s="13"/>
      <c r="FZI96" s="13"/>
      <c r="FZJ96" s="13"/>
      <c r="FZK96" s="13"/>
      <c r="FZL96" s="13"/>
      <c r="FZM96" s="13"/>
      <c r="FZN96" s="13"/>
      <c r="FZO96" s="13"/>
      <c r="FZP96" s="13"/>
      <c r="FZQ96" s="13"/>
      <c r="FZR96" s="13"/>
      <c r="FZS96" s="13"/>
      <c r="FZT96" s="13"/>
      <c r="FZU96" s="13"/>
      <c r="FZV96" s="13"/>
      <c r="FZW96" s="13"/>
      <c r="FZX96" s="13"/>
      <c r="FZY96" s="13"/>
      <c r="FZZ96" s="13"/>
      <c r="GAA96" s="13"/>
      <c r="GAB96" s="13"/>
      <c r="GAC96" s="13"/>
      <c r="GAD96" s="13"/>
      <c r="GAE96" s="13"/>
      <c r="GAF96" s="13"/>
      <c r="GAG96" s="13"/>
      <c r="GAH96" s="13"/>
      <c r="GAI96" s="13"/>
      <c r="GAJ96" s="13"/>
      <c r="GAK96" s="13"/>
      <c r="GAL96" s="13"/>
      <c r="GAM96" s="13"/>
      <c r="GAN96" s="13"/>
      <c r="GAO96" s="13"/>
      <c r="GAP96" s="13"/>
      <c r="GAQ96" s="13"/>
      <c r="GAR96" s="13"/>
      <c r="GAS96" s="13"/>
      <c r="GAT96" s="13"/>
      <c r="GAU96" s="13"/>
      <c r="GAV96" s="13"/>
      <c r="GAW96" s="13"/>
      <c r="GAX96" s="13"/>
      <c r="GAY96" s="13"/>
      <c r="GAZ96" s="13"/>
      <c r="GBA96" s="13"/>
      <c r="GBB96" s="13"/>
      <c r="GBC96" s="13"/>
      <c r="GBD96" s="13"/>
      <c r="GBE96" s="13"/>
      <c r="GBF96" s="13"/>
      <c r="GBG96" s="13"/>
      <c r="GBH96" s="13"/>
      <c r="GBI96" s="13"/>
      <c r="GBJ96" s="13"/>
      <c r="GBK96" s="13"/>
      <c r="GBL96" s="13"/>
      <c r="GBM96" s="13"/>
      <c r="GBN96" s="13"/>
      <c r="GBO96" s="13"/>
      <c r="GBP96" s="13"/>
      <c r="GBQ96" s="13"/>
      <c r="GBR96" s="13"/>
      <c r="GBS96" s="13"/>
      <c r="GBT96" s="13"/>
      <c r="GBU96" s="13"/>
      <c r="GBV96" s="13"/>
      <c r="GBW96" s="13"/>
      <c r="GBX96" s="13"/>
      <c r="GBY96" s="13"/>
      <c r="GBZ96" s="13"/>
      <c r="GCA96" s="13"/>
      <c r="GCB96" s="13"/>
      <c r="GCC96" s="13"/>
      <c r="GCD96" s="13"/>
      <c r="GCE96" s="13"/>
      <c r="GCF96" s="13"/>
      <c r="GCG96" s="13"/>
      <c r="GCH96" s="13"/>
      <c r="GCI96" s="13"/>
      <c r="GCJ96" s="13"/>
      <c r="GCK96" s="13"/>
      <c r="GCL96" s="13"/>
      <c r="GCM96" s="13"/>
      <c r="GCN96" s="13"/>
      <c r="GCO96" s="13"/>
      <c r="GCP96" s="13"/>
      <c r="GCQ96" s="13"/>
      <c r="GCR96" s="13"/>
      <c r="GCS96" s="13"/>
      <c r="GCT96" s="13"/>
      <c r="GCU96" s="13"/>
      <c r="GCV96" s="13"/>
      <c r="GCW96" s="13"/>
      <c r="GCX96" s="13"/>
      <c r="GCY96" s="13"/>
      <c r="GCZ96" s="13"/>
      <c r="GDA96" s="13"/>
      <c r="GDB96" s="13"/>
      <c r="GDC96" s="13"/>
      <c r="GDD96" s="13"/>
      <c r="GDE96" s="13"/>
      <c r="GDF96" s="13"/>
      <c r="GDG96" s="13"/>
      <c r="GDH96" s="13"/>
      <c r="GDI96" s="13"/>
      <c r="GDJ96" s="13"/>
      <c r="GDK96" s="13"/>
      <c r="GDL96" s="13"/>
      <c r="GDM96" s="13"/>
      <c r="GDN96" s="13"/>
      <c r="GDO96" s="13"/>
      <c r="GDP96" s="13"/>
      <c r="GDQ96" s="13"/>
      <c r="GDR96" s="13"/>
      <c r="GDS96" s="13"/>
      <c r="GDT96" s="13"/>
      <c r="GDU96" s="13"/>
      <c r="GDV96" s="13"/>
      <c r="GDW96" s="13"/>
      <c r="GDX96" s="13"/>
      <c r="GDY96" s="13"/>
      <c r="GDZ96" s="13"/>
      <c r="GEA96" s="13"/>
      <c r="GEB96" s="13"/>
      <c r="GEC96" s="13"/>
      <c r="GED96" s="13"/>
      <c r="GEE96" s="13"/>
      <c r="GEF96" s="13"/>
      <c r="GEG96" s="13"/>
      <c r="GEH96" s="13"/>
      <c r="GEI96" s="13"/>
      <c r="GEJ96" s="13"/>
      <c r="GEK96" s="13"/>
      <c r="GEL96" s="13"/>
      <c r="GEM96" s="13"/>
      <c r="GEN96" s="13"/>
      <c r="GEO96" s="13"/>
      <c r="GEP96" s="13"/>
      <c r="GEQ96" s="13"/>
      <c r="GER96" s="13"/>
      <c r="GES96" s="13"/>
      <c r="GET96" s="13"/>
      <c r="GEU96" s="13"/>
      <c r="GEV96" s="13"/>
      <c r="GEW96" s="13"/>
      <c r="GEX96" s="13"/>
      <c r="GEY96" s="13"/>
      <c r="GEZ96" s="13"/>
      <c r="GFA96" s="13"/>
      <c r="GFB96" s="13"/>
      <c r="GFC96" s="13"/>
      <c r="GFD96" s="13"/>
      <c r="GFE96" s="13"/>
      <c r="GFF96" s="13"/>
      <c r="GFG96" s="13"/>
      <c r="GFH96" s="13"/>
      <c r="GFI96" s="13"/>
      <c r="GFJ96" s="13"/>
      <c r="GFK96" s="13"/>
      <c r="GFL96" s="13"/>
      <c r="GFM96" s="13"/>
      <c r="GFN96" s="13"/>
      <c r="GFO96" s="13"/>
      <c r="GFP96" s="13"/>
      <c r="GFQ96" s="13"/>
      <c r="GFR96" s="13"/>
      <c r="GFS96" s="13"/>
      <c r="GFT96" s="13"/>
      <c r="GFU96" s="13"/>
      <c r="GFV96" s="13"/>
      <c r="GFW96" s="13"/>
      <c r="GFX96" s="13"/>
      <c r="GFY96" s="13"/>
      <c r="GFZ96" s="13"/>
      <c r="GGA96" s="13"/>
      <c r="GGB96" s="13"/>
      <c r="GGC96" s="13"/>
      <c r="GGD96" s="13"/>
      <c r="GGE96" s="13"/>
      <c r="GGF96" s="13"/>
      <c r="GGG96" s="13"/>
      <c r="GGH96" s="13"/>
      <c r="GGI96" s="13"/>
      <c r="GGJ96" s="13"/>
      <c r="GGK96" s="13"/>
      <c r="GGL96" s="13"/>
      <c r="GGM96" s="13"/>
      <c r="GGN96" s="13"/>
      <c r="GGO96" s="13"/>
      <c r="GGP96" s="13"/>
      <c r="GGQ96" s="13"/>
      <c r="GGR96" s="13"/>
      <c r="GGS96" s="13"/>
      <c r="GGT96" s="13"/>
      <c r="GGU96" s="13"/>
      <c r="GGV96" s="13"/>
      <c r="GGW96" s="13"/>
      <c r="GGX96" s="13"/>
      <c r="GGY96" s="13"/>
      <c r="GGZ96" s="13"/>
      <c r="GHA96" s="13"/>
      <c r="GHB96" s="13"/>
      <c r="GHC96" s="13"/>
      <c r="GHD96" s="13"/>
      <c r="GHE96" s="13"/>
      <c r="GHF96" s="13"/>
      <c r="GHG96" s="13"/>
      <c r="GHH96" s="13"/>
      <c r="GHI96" s="13"/>
      <c r="GHJ96" s="13"/>
      <c r="GHK96" s="13"/>
      <c r="GHL96" s="13"/>
      <c r="GHM96" s="13"/>
      <c r="GHN96" s="13"/>
      <c r="GHO96" s="13"/>
      <c r="GHP96" s="13"/>
      <c r="GHQ96" s="13"/>
      <c r="GHR96" s="13"/>
      <c r="GHS96" s="13"/>
      <c r="GHT96" s="13"/>
      <c r="GHU96" s="13"/>
      <c r="GHV96" s="13"/>
      <c r="GHW96" s="13"/>
      <c r="GHX96" s="13"/>
      <c r="GHY96" s="13"/>
      <c r="GHZ96" s="13"/>
      <c r="GIA96" s="13"/>
      <c r="GIB96" s="13"/>
      <c r="GIC96" s="13"/>
      <c r="GID96" s="13"/>
      <c r="GIE96" s="13"/>
      <c r="GIF96" s="13"/>
      <c r="GIG96" s="13"/>
      <c r="GIH96" s="13"/>
      <c r="GII96" s="13"/>
      <c r="GIJ96" s="13"/>
      <c r="GIK96" s="13"/>
      <c r="GIL96" s="13"/>
      <c r="GIM96" s="13"/>
      <c r="GIN96" s="13"/>
      <c r="GIO96" s="13"/>
      <c r="GIP96" s="13"/>
      <c r="GIQ96" s="13"/>
      <c r="GIR96" s="13"/>
      <c r="GIS96" s="13"/>
      <c r="GIT96" s="13"/>
      <c r="GIU96" s="13"/>
      <c r="GIV96" s="13"/>
      <c r="GIW96" s="13"/>
      <c r="GIX96" s="13"/>
      <c r="GIY96" s="13"/>
      <c r="GIZ96" s="13"/>
      <c r="GJA96" s="13"/>
      <c r="GJB96" s="13"/>
      <c r="GJC96" s="13"/>
      <c r="GJD96" s="13"/>
      <c r="GJE96" s="13"/>
      <c r="GJF96" s="13"/>
      <c r="GJG96" s="13"/>
      <c r="GJH96" s="13"/>
      <c r="GJI96" s="13"/>
      <c r="GJJ96" s="13"/>
      <c r="GJK96" s="13"/>
      <c r="GJL96" s="13"/>
      <c r="GJM96" s="13"/>
      <c r="GJN96" s="13"/>
      <c r="GJO96" s="13"/>
      <c r="GJP96" s="13"/>
      <c r="GJQ96" s="13"/>
      <c r="GJR96" s="13"/>
      <c r="GJS96" s="13"/>
      <c r="GJT96" s="13"/>
      <c r="GJU96" s="13"/>
      <c r="GJV96" s="13"/>
      <c r="GJW96" s="13"/>
      <c r="GJX96" s="13"/>
      <c r="GJY96" s="13"/>
      <c r="GJZ96" s="13"/>
      <c r="GKA96" s="13"/>
      <c r="GKB96" s="13"/>
      <c r="GKC96" s="13"/>
      <c r="GKD96" s="13"/>
      <c r="GKE96" s="13"/>
      <c r="GKF96" s="13"/>
      <c r="GKG96" s="13"/>
      <c r="GKH96" s="13"/>
      <c r="GKI96" s="13"/>
      <c r="GKJ96" s="13"/>
      <c r="GKK96" s="13"/>
      <c r="GKL96" s="13"/>
      <c r="GKM96" s="13"/>
      <c r="GKN96" s="13"/>
      <c r="GKO96" s="13"/>
      <c r="GKP96" s="13"/>
      <c r="GKQ96" s="13"/>
      <c r="GKR96" s="13"/>
      <c r="GKS96" s="13"/>
      <c r="GKT96" s="13"/>
      <c r="GKU96" s="13"/>
      <c r="GKV96" s="13"/>
      <c r="GKW96" s="13"/>
      <c r="GKX96" s="13"/>
      <c r="GKY96" s="13"/>
      <c r="GKZ96" s="13"/>
      <c r="GLA96" s="13"/>
      <c r="GLB96" s="13"/>
      <c r="GLC96" s="13"/>
      <c r="GLD96" s="13"/>
      <c r="GLE96" s="13"/>
      <c r="GLF96" s="13"/>
      <c r="GLG96" s="13"/>
      <c r="GLH96" s="13"/>
      <c r="GLI96" s="13"/>
      <c r="GLJ96" s="13"/>
      <c r="GLK96" s="13"/>
      <c r="GLL96" s="13"/>
      <c r="GLM96" s="13"/>
      <c r="GLN96" s="13"/>
      <c r="GLO96" s="13"/>
      <c r="GLP96" s="13"/>
      <c r="GLQ96" s="13"/>
      <c r="GLR96" s="13"/>
      <c r="GLS96" s="13"/>
      <c r="GLT96" s="13"/>
      <c r="GLU96" s="13"/>
      <c r="GLV96" s="13"/>
      <c r="GLW96" s="13"/>
      <c r="GLX96" s="13"/>
      <c r="GLY96" s="13"/>
      <c r="GLZ96" s="13"/>
      <c r="GMA96" s="13"/>
      <c r="GMB96" s="13"/>
      <c r="GMC96" s="13"/>
      <c r="GMD96" s="13"/>
      <c r="GME96" s="13"/>
      <c r="GMF96" s="13"/>
      <c r="GMG96" s="13"/>
      <c r="GMH96" s="13"/>
      <c r="GMI96" s="13"/>
      <c r="GMJ96" s="13"/>
      <c r="GMK96" s="13"/>
      <c r="GML96" s="13"/>
      <c r="GMM96" s="13"/>
      <c r="GMN96" s="13"/>
      <c r="GMO96" s="13"/>
      <c r="GMP96" s="13"/>
      <c r="GMQ96" s="13"/>
      <c r="GMR96" s="13"/>
      <c r="GMS96" s="13"/>
      <c r="GMT96" s="13"/>
      <c r="GMU96" s="13"/>
      <c r="GMV96" s="13"/>
      <c r="GMW96" s="13"/>
      <c r="GMX96" s="13"/>
      <c r="GMY96" s="13"/>
      <c r="GMZ96" s="13"/>
      <c r="GNA96" s="13"/>
      <c r="GNB96" s="13"/>
      <c r="GNC96" s="13"/>
      <c r="GND96" s="13"/>
      <c r="GNE96" s="13"/>
      <c r="GNF96" s="13"/>
      <c r="GNG96" s="13"/>
      <c r="GNH96" s="13"/>
      <c r="GNI96" s="13"/>
      <c r="GNJ96" s="13"/>
      <c r="GNK96" s="13"/>
      <c r="GNL96" s="13"/>
      <c r="GNM96" s="13"/>
      <c r="GNN96" s="13"/>
      <c r="GNO96" s="13"/>
      <c r="GNP96" s="13"/>
      <c r="GNQ96" s="13"/>
      <c r="GNR96" s="13"/>
      <c r="GNS96" s="13"/>
      <c r="GNT96" s="13"/>
      <c r="GNU96" s="13"/>
      <c r="GNV96" s="13"/>
      <c r="GNW96" s="13"/>
      <c r="GNX96" s="13"/>
      <c r="GNY96" s="13"/>
      <c r="GNZ96" s="13"/>
      <c r="GOA96" s="13"/>
      <c r="GOB96" s="13"/>
      <c r="GOC96" s="13"/>
      <c r="GOD96" s="13"/>
      <c r="GOE96" s="13"/>
      <c r="GOF96" s="13"/>
      <c r="GOG96" s="13"/>
      <c r="GOH96" s="13"/>
      <c r="GOI96" s="13"/>
      <c r="GOJ96" s="13"/>
      <c r="GOK96" s="13"/>
      <c r="GOL96" s="13"/>
      <c r="GOM96" s="13"/>
      <c r="GON96" s="13"/>
      <c r="GOO96" s="13"/>
      <c r="GOP96" s="13"/>
      <c r="GOQ96" s="13"/>
      <c r="GOR96" s="13"/>
      <c r="GOS96" s="13"/>
      <c r="GOT96" s="13"/>
      <c r="GOU96" s="13"/>
      <c r="GOV96" s="13"/>
      <c r="GOW96" s="13"/>
      <c r="GOX96" s="13"/>
      <c r="GOY96" s="13"/>
      <c r="GOZ96" s="13"/>
      <c r="GPA96" s="13"/>
      <c r="GPB96" s="13"/>
      <c r="GPC96" s="13"/>
      <c r="GPD96" s="13"/>
      <c r="GPE96" s="13"/>
      <c r="GPF96" s="13"/>
      <c r="GPG96" s="13"/>
      <c r="GPH96" s="13"/>
      <c r="GPI96" s="13"/>
      <c r="GPJ96" s="13"/>
      <c r="GPK96" s="13"/>
      <c r="GPL96" s="13"/>
      <c r="GPM96" s="13"/>
      <c r="GPN96" s="13"/>
      <c r="GPO96" s="13"/>
      <c r="GPP96" s="13"/>
      <c r="GPQ96" s="13"/>
      <c r="GPR96" s="13"/>
      <c r="GPS96" s="13"/>
      <c r="GPT96" s="13"/>
      <c r="GPU96" s="13"/>
      <c r="GPV96" s="13"/>
      <c r="GPW96" s="13"/>
      <c r="GPX96" s="13"/>
      <c r="GPY96" s="13"/>
      <c r="GPZ96" s="13"/>
      <c r="GQA96" s="13"/>
      <c r="GQB96" s="13"/>
      <c r="GQC96" s="13"/>
      <c r="GQD96" s="13"/>
      <c r="GQE96" s="13"/>
      <c r="GQF96" s="13"/>
      <c r="GQG96" s="13"/>
      <c r="GQH96" s="13"/>
      <c r="GQI96" s="13"/>
      <c r="GQJ96" s="13"/>
      <c r="GQK96" s="13"/>
      <c r="GQL96" s="13"/>
      <c r="GQM96" s="13"/>
      <c r="GQN96" s="13"/>
      <c r="GQO96" s="13"/>
      <c r="GQP96" s="13"/>
      <c r="GQQ96" s="13"/>
      <c r="GQR96" s="13"/>
      <c r="GQS96" s="13"/>
      <c r="GQT96" s="13"/>
      <c r="GQU96" s="13"/>
      <c r="GQV96" s="13"/>
      <c r="GQW96" s="13"/>
      <c r="GQX96" s="13"/>
      <c r="GQY96" s="13"/>
      <c r="GQZ96" s="13"/>
      <c r="GRA96" s="13"/>
      <c r="GRB96" s="13"/>
      <c r="GRC96" s="13"/>
      <c r="GRD96" s="13"/>
      <c r="GRE96" s="13"/>
      <c r="GRF96" s="13"/>
      <c r="GRG96" s="13"/>
      <c r="GRH96" s="13"/>
      <c r="GRI96" s="13"/>
      <c r="GRJ96" s="13"/>
      <c r="GRK96" s="13"/>
      <c r="GRL96" s="13"/>
      <c r="GRM96" s="13"/>
      <c r="GRN96" s="13"/>
      <c r="GRO96" s="13"/>
      <c r="GRP96" s="13"/>
      <c r="GRQ96" s="13"/>
      <c r="GRR96" s="13"/>
      <c r="GRS96" s="13"/>
      <c r="GRT96" s="13"/>
      <c r="GRU96" s="13"/>
      <c r="GRV96" s="13"/>
      <c r="GRW96" s="13"/>
      <c r="GRX96" s="13"/>
      <c r="GRY96" s="13"/>
      <c r="GRZ96" s="13"/>
      <c r="GSA96" s="13"/>
      <c r="GSB96" s="13"/>
      <c r="GSC96" s="13"/>
      <c r="GSD96" s="13"/>
      <c r="GSE96" s="13"/>
      <c r="GSF96" s="13"/>
      <c r="GSG96" s="13"/>
      <c r="GSH96" s="13"/>
      <c r="GSI96" s="13"/>
      <c r="GSJ96" s="13"/>
      <c r="GSK96" s="13"/>
      <c r="GSL96" s="13"/>
      <c r="GSM96" s="13"/>
      <c r="GSN96" s="13"/>
      <c r="GSO96" s="13"/>
      <c r="GSP96" s="13"/>
      <c r="GSQ96" s="13"/>
      <c r="GSR96" s="13"/>
      <c r="GSS96" s="13"/>
      <c r="GST96" s="13"/>
      <c r="GSU96" s="13"/>
      <c r="GSV96" s="13"/>
      <c r="GSW96" s="13"/>
      <c r="GSX96" s="13"/>
      <c r="GSY96" s="13"/>
      <c r="GSZ96" s="13"/>
      <c r="GTA96" s="13"/>
      <c r="GTB96" s="13"/>
      <c r="GTC96" s="13"/>
      <c r="GTD96" s="13"/>
      <c r="GTE96" s="13"/>
      <c r="GTF96" s="13"/>
      <c r="GTG96" s="13"/>
      <c r="GTH96" s="13"/>
      <c r="GTI96" s="13"/>
      <c r="GTJ96" s="13"/>
      <c r="GTK96" s="13"/>
      <c r="GTL96" s="13"/>
      <c r="GTM96" s="13"/>
      <c r="GTN96" s="13"/>
      <c r="GTO96" s="13"/>
      <c r="GTP96" s="13"/>
      <c r="GTQ96" s="13"/>
      <c r="GTR96" s="13"/>
      <c r="GTS96" s="13"/>
      <c r="GTT96" s="13"/>
      <c r="GTU96" s="13"/>
      <c r="GTV96" s="13"/>
      <c r="GTW96" s="13"/>
      <c r="GTX96" s="13"/>
      <c r="GTY96" s="13"/>
      <c r="GTZ96" s="13"/>
      <c r="GUA96" s="13"/>
      <c r="GUB96" s="13"/>
      <c r="GUC96" s="13"/>
      <c r="GUD96" s="13"/>
      <c r="GUE96" s="13"/>
      <c r="GUF96" s="13"/>
      <c r="GUG96" s="13"/>
      <c r="GUH96" s="13"/>
      <c r="GUI96" s="13"/>
      <c r="GUJ96" s="13"/>
      <c r="GUK96" s="13"/>
      <c r="GUL96" s="13"/>
      <c r="GUM96" s="13"/>
      <c r="GUN96" s="13"/>
      <c r="GUO96" s="13"/>
      <c r="GUP96" s="13"/>
      <c r="GUQ96" s="13"/>
      <c r="GUR96" s="13"/>
      <c r="GUS96" s="13"/>
      <c r="GUT96" s="13"/>
      <c r="GUU96" s="13"/>
      <c r="GUV96" s="13"/>
      <c r="GUW96" s="13"/>
      <c r="GUX96" s="13"/>
      <c r="GUY96" s="13"/>
      <c r="GUZ96" s="13"/>
      <c r="GVA96" s="13"/>
      <c r="GVB96" s="13"/>
      <c r="GVC96" s="13"/>
      <c r="GVD96" s="13"/>
      <c r="GVE96" s="13"/>
      <c r="GVF96" s="13"/>
      <c r="GVG96" s="13"/>
      <c r="GVH96" s="13"/>
      <c r="GVI96" s="13"/>
      <c r="GVJ96" s="13"/>
      <c r="GVK96" s="13"/>
      <c r="GVL96" s="13"/>
      <c r="GVM96" s="13"/>
      <c r="GVN96" s="13"/>
      <c r="GVO96" s="13"/>
      <c r="GVP96" s="13"/>
      <c r="GVQ96" s="13"/>
      <c r="GVR96" s="13"/>
      <c r="GVS96" s="13"/>
      <c r="GVT96" s="13"/>
      <c r="GVU96" s="13"/>
      <c r="GVV96" s="13"/>
      <c r="GVW96" s="13"/>
      <c r="GVX96" s="13"/>
      <c r="GVY96" s="13"/>
      <c r="GVZ96" s="13"/>
      <c r="GWA96" s="13"/>
      <c r="GWB96" s="13"/>
      <c r="GWC96" s="13"/>
      <c r="GWD96" s="13"/>
      <c r="GWE96" s="13"/>
      <c r="GWF96" s="13"/>
      <c r="GWG96" s="13"/>
      <c r="GWH96" s="13"/>
      <c r="GWI96" s="13"/>
      <c r="GWJ96" s="13"/>
      <c r="GWK96" s="13"/>
      <c r="GWL96" s="13"/>
      <c r="GWM96" s="13"/>
      <c r="GWN96" s="13"/>
      <c r="GWO96" s="13"/>
      <c r="GWP96" s="13"/>
      <c r="GWQ96" s="13"/>
      <c r="GWR96" s="13"/>
      <c r="GWS96" s="13"/>
      <c r="GWT96" s="13"/>
      <c r="GWU96" s="13"/>
      <c r="GWV96" s="13"/>
      <c r="GWW96" s="13"/>
      <c r="GWX96" s="13"/>
      <c r="GWY96" s="13"/>
      <c r="GWZ96" s="13"/>
      <c r="GXA96" s="13"/>
      <c r="GXB96" s="13"/>
      <c r="GXC96" s="13"/>
      <c r="GXD96" s="13"/>
      <c r="GXE96" s="13"/>
      <c r="GXF96" s="13"/>
      <c r="GXG96" s="13"/>
      <c r="GXH96" s="13"/>
      <c r="GXI96" s="13"/>
      <c r="GXJ96" s="13"/>
      <c r="GXK96" s="13"/>
      <c r="GXL96" s="13"/>
      <c r="GXM96" s="13"/>
      <c r="GXN96" s="13"/>
      <c r="GXO96" s="13"/>
      <c r="GXP96" s="13"/>
      <c r="GXQ96" s="13"/>
      <c r="GXR96" s="13"/>
      <c r="GXS96" s="13"/>
      <c r="GXT96" s="13"/>
      <c r="GXU96" s="13"/>
      <c r="GXV96" s="13"/>
      <c r="GXW96" s="13"/>
      <c r="GXX96" s="13"/>
      <c r="GXY96" s="13"/>
      <c r="GXZ96" s="13"/>
      <c r="GYA96" s="13"/>
      <c r="GYB96" s="13"/>
      <c r="GYC96" s="13"/>
      <c r="GYD96" s="13"/>
      <c r="GYE96" s="13"/>
      <c r="GYF96" s="13"/>
      <c r="GYG96" s="13"/>
      <c r="GYH96" s="13"/>
      <c r="GYI96" s="13"/>
      <c r="GYJ96" s="13"/>
      <c r="GYK96" s="13"/>
      <c r="GYL96" s="13"/>
      <c r="GYM96" s="13"/>
      <c r="GYN96" s="13"/>
      <c r="GYO96" s="13"/>
      <c r="GYP96" s="13"/>
      <c r="GYQ96" s="13"/>
      <c r="GYR96" s="13"/>
      <c r="GYS96" s="13"/>
      <c r="GYT96" s="13"/>
      <c r="GYU96" s="13"/>
      <c r="GYV96" s="13"/>
      <c r="GYW96" s="13"/>
      <c r="GYX96" s="13"/>
      <c r="GYY96" s="13"/>
      <c r="GYZ96" s="13"/>
      <c r="GZA96" s="13"/>
      <c r="GZB96" s="13"/>
      <c r="GZC96" s="13"/>
      <c r="GZD96" s="13"/>
      <c r="GZE96" s="13"/>
      <c r="GZF96" s="13"/>
      <c r="GZG96" s="13"/>
      <c r="GZH96" s="13"/>
      <c r="GZI96" s="13"/>
      <c r="GZJ96" s="13"/>
      <c r="GZK96" s="13"/>
      <c r="GZL96" s="13"/>
      <c r="GZM96" s="13"/>
      <c r="GZN96" s="13"/>
      <c r="GZO96" s="13"/>
      <c r="GZP96" s="13"/>
      <c r="GZQ96" s="13"/>
      <c r="GZR96" s="13"/>
      <c r="GZS96" s="13"/>
      <c r="GZT96" s="13"/>
      <c r="GZU96" s="13"/>
      <c r="GZV96" s="13"/>
      <c r="GZW96" s="13"/>
      <c r="GZX96" s="13"/>
      <c r="GZY96" s="13"/>
      <c r="GZZ96" s="13"/>
      <c r="HAA96" s="13"/>
      <c r="HAB96" s="13"/>
      <c r="HAC96" s="13"/>
      <c r="HAD96" s="13"/>
      <c r="HAE96" s="13"/>
      <c r="HAF96" s="13"/>
      <c r="HAG96" s="13"/>
      <c r="HAH96" s="13"/>
      <c r="HAI96" s="13"/>
      <c r="HAJ96" s="13"/>
      <c r="HAK96" s="13"/>
      <c r="HAL96" s="13"/>
      <c r="HAM96" s="13"/>
      <c r="HAN96" s="13"/>
      <c r="HAO96" s="13"/>
      <c r="HAP96" s="13"/>
      <c r="HAQ96" s="13"/>
      <c r="HAR96" s="13"/>
      <c r="HAS96" s="13"/>
      <c r="HAT96" s="13"/>
      <c r="HAU96" s="13"/>
      <c r="HAV96" s="13"/>
      <c r="HAW96" s="13"/>
      <c r="HAX96" s="13"/>
      <c r="HAY96" s="13"/>
      <c r="HAZ96" s="13"/>
      <c r="HBA96" s="13"/>
      <c r="HBB96" s="13"/>
      <c r="HBC96" s="13"/>
      <c r="HBD96" s="13"/>
      <c r="HBE96" s="13"/>
      <c r="HBF96" s="13"/>
      <c r="HBG96" s="13"/>
      <c r="HBH96" s="13"/>
      <c r="HBI96" s="13"/>
      <c r="HBJ96" s="13"/>
      <c r="HBK96" s="13"/>
      <c r="HBL96" s="13"/>
      <c r="HBM96" s="13"/>
      <c r="HBN96" s="13"/>
      <c r="HBO96" s="13"/>
      <c r="HBP96" s="13"/>
      <c r="HBQ96" s="13"/>
      <c r="HBR96" s="13"/>
      <c r="HBS96" s="13"/>
      <c r="HBT96" s="13"/>
      <c r="HBU96" s="13"/>
      <c r="HBV96" s="13"/>
      <c r="HBW96" s="13"/>
      <c r="HBX96" s="13"/>
      <c r="HBY96" s="13"/>
      <c r="HBZ96" s="13"/>
      <c r="HCA96" s="13"/>
      <c r="HCB96" s="13"/>
      <c r="HCC96" s="13"/>
      <c r="HCD96" s="13"/>
      <c r="HCE96" s="13"/>
      <c r="HCF96" s="13"/>
      <c r="HCG96" s="13"/>
      <c r="HCH96" s="13"/>
      <c r="HCI96" s="13"/>
      <c r="HCJ96" s="13"/>
      <c r="HCK96" s="13"/>
      <c r="HCL96" s="13"/>
      <c r="HCM96" s="13"/>
      <c r="HCN96" s="13"/>
      <c r="HCO96" s="13"/>
      <c r="HCP96" s="13"/>
      <c r="HCQ96" s="13"/>
      <c r="HCR96" s="13"/>
      <c r="HCS96" s="13"/>
      <c r="HCT96" s="13"/>
      <c r="HCU96" s="13"/>
      <c r="HCV96" s="13"/>
      <c r="HCW96" s="13"/>
      <c r="HCX96" s="13"/>
      <c r="HCY96" s="13"/>
      <c r="HCZ96" s="13"/>
      <c r="HDA96" s="13"/>
      <c r="HDB96" s="13"/>
      <c r="HDC96" s="13"/>
      <c r="HDD96" s="13"/>
      <c r="HDE96" s="13"/>
      <c r="HDF96" s="13"/>
      <c r="HDG96" s="13"/>
      <c r="HDH96" s="13"/>
      <c r="HDI96" s="13"/>
      <c r="HDJ96" s="13"/>
      <c r="HDK96" s="13"/>
      <c r="HDL96" s="13"/>
      <c r="HDM96" s="13"/>
      <c r="HDN96" s="13"/>
      <c r="HDO96" s="13"/>
      <c r="HDP96" s="13"/>
      <c r="HDQ96" s="13"/>
      <c r="HDR96" s="13"/>
      <c r="HDS96" s="13"/>
      <c r="HDT96" s="13"/>
      <c r="HDU96" s="13"/>
      <c r="HDV96" s="13"/>
      <c r="HDW96" s="13"/>
      <c r="HDX96" s="13"/>
      <c r="HDY96" s="13"/>
      <c r="HDZ96" s="13"/>
      <c r="HEA96" s="13"/>
      <c r="HEB96" s="13"/>
      <c r="HEC96" s="13"/>
      <c r="HED96" s="13"/>
      <c r="HEE96" s="13"/>
      <c r="HEF96" s="13"/>
      <c r="HEG96" s="13"/>
      <c r="HEH96" s="13"/>
      <c r="HEI96" s="13"/>
      <c r="HEJ96" s="13"/>
      <c r="HEK96" s="13"/>
      <c r="HEL96" s="13"/>
      <c r="HEM96" s="13"/>
      <c r="HEN96" s="13"/>
      <c r="HEO96" s="13"/>
      <c r="HEP96" s="13"/>
      <c r="HEQ96" s="13"/>
      <c r="HER96" s="13"/>
      <c r="HES96" s="13"/>
      <c r="HET96" s="13"/>
      <c r="HEU96" s="13"/>
      <c r="HEV96" s="13"/>
      <c r="HEW96" s="13"/>
      <c r="HEX96" s="13"/>
      <c r="HEY96" s="13"/>
      <c r="HEZ96" s="13"/>
      <c r="HFA96" s="13"/>
      <c r="HFB96" s="13"/>
      <c r="HFC96" s="13"/>
      <c r="HFD96" s="13"/>
      <c r="HFE96" s="13"/>
      <c r="HFF96" s="13"/>
      <c r="HFG96" s="13"/>
      <c r="HFH96" s="13"/>
      <c r="HFI96" s="13"/>
      <c r="HFJ96" s="13"/>
      <c r="HFK96" s="13"/>
      <c r="HFL96" s="13"/>
      <c r="HFM96" s="13"/>
      <c r="HFN96" s="13"/>
      <c r="HFO96" s="13"/>
      <c r="HFP96" s="13"/>
      <c r="HFQ96" s="13"/>
      <c r="HFR96" s="13"/>
      <c r="HFS96" s="13"/>
      <c r="HFT96" s="13"/>
      <c r="HFU96" s="13"/>
      <c r="HFV96" s="13"/>
      <c r="HFW96" s="13"/>
      <c r="HFX96" s="13"/>
      <c r="HFY96" s="13"/>
      <c r="HFZ96" s="13"/>
      <c r="HGA96" s="13"/>
      <c r="HGB96" s="13"/>
      <c r="HGC96" s="13"/>
      <c r="HGD96" s="13"/>
      <c r="HGE96" s="13"/>
      <c r="HGF96" s="13"/>
      <c r="HGG96" s="13"/>
      <c r="HGH96" s="13"/>
      <c r="HGI96" s="13"/>
      <c r="HGJ96" s="13"/>
      <c r="HGK96" s="13"/>
      <c r="HGL96" s="13"/>
      <c r="HGM96" s="13"/>
      <c r="HGN96" s="13"/>
      <c r="HGO96" s="13"/>
      <c r="HGP96" s="13"/>
      <c r="HGQ96" s="13"/>
      <c r="HGR96" s="13"/>
      <c r="HGS96" s="13"/>
      <c r="HGT96" s="13"/>
      <c r="HGU96" s="13"/>
      <c r="HGV96" s="13"/>
      <c r="HGW96" s="13"/>
      <c r="HGX96" s="13"/>
      <c r="HGY96" s="13"/>
      <c r="HGZ96" s="13"/>
      <c r="HHA96" s="13"/>
      <c r="HHB96" s="13"/>
      <c r="HHC96" s="13"/>
      <c r="HHD96" s="13"/>
      <c r="HHE96" s="13"/>
      <c r="HHF96" s="13"/>
      <c r="HHG96" s="13"/>
      <c r="HHH96" s="13"/>
      <c r="HHI96" s="13"/>
      <c r="HHJ96" s="13"/>
      <c r="HHK96" s="13"/>
      <c r="HHL96" s="13"/>
      <c r="HHM96" s="13"/>
      <c r="HHN96" s="13"/>
      <c r="HHO96" s="13"/>
      <c r="HHP96" s="13"/>
      <c r="HHQ96" s="13"/>
      <c r="HHR96" s="13"/>
      <c r="HHS96" s="13"/>
      <c r="HHT96" s="13"/>
      <c r="HHU96" s="13"/>
      <c r="HHV96" s="13"/>
      <c r="HHW96" s="13"/>
      <c r="HHX96" s="13"/>
      <c r="HHY96" s="13"/>
      <c r="HHZ96" s="13"/>
      <c r="HIA96" s="13"/>
      <c r="HIB96" s="13"/>
      <c r="HIC96" s="13"/>
      <c r="HID96" s="13"/>
      <c r="HIE96" s="13"/>
      <c r="HIF96" s="13"/>
      <c r="HIG96" s="13"/>
      <c r="HIH96" s="13"/>
      <c r="HII96" s="13"/>
      <c r="HIJ96" s="13"/>
      <c r="HIK96" s="13"/>
      <c r="HIL96" s="13"/>
      <c r="HIM96" s="13"/>
      <c r="HIN96" s="13"/>
      <c r="HIO96" s="13"/>
      <c r="HIP96" s="13"/>
      <c r="HIQ96" s="13"/>
      <c r="HIR96" s="13"/>
      <c r="HIS96" s="13"/>
      <c r="HIT96" s="13"/>
      <c r="HIU96" s="13"/>
      <c r="HIV96" s="13"/>
      <c r="HIW96" s="13"/>
      <c r="HIX96" s="13"/>
      <c r="HIY96" s="13"/>
      <c r="HIZ96" s="13"/>
      <c r="HJA96" s="13"/>
      <c r="HJB96" s="13"/>
      <c r="HJC96" s="13"/>
      <c r="HJD96" s="13"/>
      <c r="HJE96" s="13"/>
      <c r="HJF96" s="13"/>
      <c r="HJG96" s="13"/>
      <c r="HJH96" s="13"/>
      <c r="HJI96" s="13"/>
      <c r="HJJ96" s="13"/>
      <c r="HJK96" s="13"/>
      <c r="HJL96" s="13"/>
      <c r="HJM96" s="13"/>
      <c r="HJN96" s="13"/>
      <c r="HJO96" s="13"/>
      <c r="HJP96" s="13"/>
      <c r="HJQ96" s="13"/>
      <c r="HJR96" s="13"/>
      <c r="HJS96" s="13"/>
      <c r="HJT96" s="13"/>
      <c r="HJU96" s="13"/>
      <c r="HJV96" s="13"/>
      <c r="HJW96" s="13"/>
      <c r="HJX96" s="13"/>
      <c r="HJY96" s="13"/>
      <c r="HJZ96" s="13"/>
      <c r="HKA96" s="13"/>
      <c r="HKB96" s="13"/>
      <c r="HKC96" s="13"/>
      <c r="HKD96" s="13"/>
      <c r="HKE96" s="13"/>
      <c r="HKF96" s="13"/>
      <c r="HKG96" s="13"/>
      <c r="HKH96" s="13"/>
      <c r="HKI96" s="13"/>
      <c r="HKJ96" s="13"/>
      <c r="HKK96" s="13"/>
      <c r="HKL96" s="13"/>
      <c r="HKM96" s="13"/>
      <c r="HKN96" s="13"/>
      <c r="HKO96" s="13"/>
      <c r="HKP96" s="13"/>
      <c r="HKQ96" s="13"/>
      <c r="HKR96" s="13"/>
      <c r="HKS96" s="13"/>
      <c r="HKT96" s="13"/>
      <c r="HKU96" s="13"/>
      <c r="HKV96" s="13"/>
      <c r="HKW96" s="13"/>
      <c r="HKX96" s="13"/>
      <c r="HKY96" s="13"/>
      <c r="HKZ96" s="13"/>
      <c r="HLA96" s="13"/>
      <c r="HLB96" s="13"/>
      <c r="HLC96" s="13"/>
      <c r="HLD96" s="13"/>
      <c r="HLE96" s="13"/>
      <c r="HLF96" s="13"/>
      <c r="HLG96" s="13"/>
      <c r="HLH96" s="13"/>
      <c r="HLI96" s="13"/>
      <c r="HLJ96" s="13"/>
      <c r="HLK96" s="13"/>
      <c r="HLL96" s="13"/>
      <c r="HLM96" s="13"/>
      <c r="HLN96" s="13"/>
      <c r="HLO96" s="13"/>
      <c r="HLP96" s="13"/>
      <c r="HLQ96" s="13"/>
      <c r="HLR96" s="13"/>
      <c r="HLS96" s="13"/>
      <c r="HLT96" s="13"/>
      <c r="HLU96" s="13"/>
      <c r="HLV96" s="13"/>
      <c r="HLW96" s="13"/>
      <c r="HLX96" s="13"/>
      <c r="HLY96" s="13"/>
      <c r="HLZ96" s="13"/>
      <c r="HMA96" s="13"/>
      <c r="HMB96" s="13"/>
      <c r="HMC96" s="13"/>
      <c r="HMD96" s="13"/>
      <c r="HME96" s="13"/>
      <c r="HMF96" s="13"/>
      <c r="HMG96" s="13"/>
      <c r="HMH96" s="13"/>
      <c r="HMI96" s="13"/>
      <c r="HMJ96" s="13"/>
      <c r="HMK96" s="13"/>
      <c r="HML96" s="13"/>
      <c r="HMM96" s="13"/>
      <c r="HMN96" s="13"/>
      <c r="HMO96" s="13"/>
      <c r="HMP96" s="13"/>
      <c r="HMQ96" s="13"/>
      <c r="HMR96" s="13"/>
      <c r="HMS96" s="13"/>
      <c r="HMT96" s="13"/>
      <c r="HMU96" s="13"/>
      <c r="HMV96" s="13"/>
      <c r="HMW96" s="13"/>
      <c r="HMX96" s="13"/>
      <c r="HMY96" s="13"/>
      <c r="HMZ96" s="13"/>
      <c r="HNA96" s="13"/>
      <c r="HNB96" s="13"/>
      <c r="HNC96" s="13"/>
      <c r="HND96" s="13"/>
      <c r="HNE96" s="13"/>
      <c r="HNF96" s="13"/>
      <c r="HNG96" s="13"/>
      <c r="HNH96" s="13"/>
      <c r="HNI96" s="13"/>
      <c r="HNJ96" s="13"/>
      <c r="HNK96" s="13"/>
      <c r="HNL96" s="13"/>
      <c r="HNM96" s="13"/>
      <c r="HNN96" s="13"/>
      <c r="HNO96" s="13"/>
      <c r="HNP96" s="13"/>
      <c r="HNQ96" s="13"/>
      <c r="HNR96" s="13"/>
      <c r="HNS96" s="13"/>
      <c r="HNT96" s="13"/>
      <c r="HNU96" s="13"/>
      <c r="HNV96" s="13"/>
      <c r="HNW96" s="13"/>
      <c r="HNX96" s="13"/>
      <c r="HNY96" s="13"/>
      <c r="HNZ96" s="13"/>
      <c r="HOA96" s="13"/>
      <c r="HOB96" s="13"/>
      <c r="HOC96" s="13"/>
      <c r="HOD96" s="13"/>
      <c r="HOE96" s="13"/>
      <c r="HOF96" s="13"/>
      <c r="HOG96" s="13"/>
      <c r="HOH96" s="13"/>
      <c r="HOI96" s="13"/>
      <c r="HOJ96" s="13"/>
      <c r="HOK96" s="13"/>
      <c r="HOL96" s="13"/>
      <c r="HOM96" s="13"/>
      <c r="HON96" s="13"/>
      <c r="HOO96" s="13"/>
      <c r="HOP96" s="13"/>
      <c r="HOQ96" s="13"/>
      <c r="HOR96" s="13"/>
      <c r="HOS96" s="13"/>
      <c r="HOT96" s="13"/>
      <c r="HOU96" s="13"/>
      <c r="HOV96" s="13"/>
      <c r="HOW96" s="13"/>
      <c r="HOX96" s="13"/>
      <c r="HOY96" s="13"/>
      <c r="HOZ96" s="13"/>
      <c r="HPA96" s="13"/>
      <c r="HPB96" s="13"/>
      <c r="HPC96" s="13"/>
      <c r="HPD96" s="13"/>
      <c r="HPE96" s="13"/>
      <c r="HPF96" s="13"/>
      <c r="HPG96" s="13"/>
      <c r="HPH96" s="13"/>
      <c r="HPI96" s="13"/>
      <c r="HPJ96" s="13"/>
      <c r="HPK96" s="13"/>
      <c r="HPL96" s="13"/>
      <c r="HPM96" s="13"/>
      <c r="HPN96" s="13"/>
      <c r="HPO96" s="13"/>
      <c r="HPP96" s="13"/>
      <c r="HPQ96" s="13"/>
      <c r="HPR96" s="13"/>
      <c r="HPS96" s="13"/>
      <c r="HPT96" s="13"/>
      <c r="HPU96" s="13"/>
      <c r="HPV96" s="13"/>
      <c r="HPW96" s="13"/>
      <c r="HPX96" s="13"/>
      <c r="HPY96" s="13"/>
      <c r="HPZ96" s="13"/>
      <c r="HQA96" s="13"/>
      <c r="HQB96" s="13"/>
      <c r="HQC96" s="13"/>
      <c r="HQD96" s="13"/>
      <c r="HQE96" s="13"/>
      <c r="HQF96" s="13"/>
      <c r="HQG96" s="13"/>
      <c r="HQH96" s="13"/>
      <c r="HQI96" s="13"/>
      <c r="HQJ96" s="13"/>
      <c r="HQK96" s="13"/>
      <c r="HQL96" s="13"/>
      <c r="HQM96" s="13"/>
      <c r="HQN96" s="13"/>
      <c r="HQO96" s="13"/>
      <c r="HQP96" s="13"/>
      <c r="HQQ96" s="13"/>
      <c r="HQR96" s="13"/>
      <c r="HQS96" s="13"/>
      <c r="HQT96" s="13"/>
      <c r="HQU96" s="13"/>
      <c r="HQV96" s="13"/>
      <c r="HQW96" s="13"/>
      <c r="HQX96" s="13"/>
      <c r="HQY96" s="13"/>
      <c r="HQZ96" s="13"/>
      <c r="HRA96" s="13"/>
      <c r="HRB96" s="13"/>
      <c r="HRC96" s="13"/>
      <c r="HRD96" s="13"/>
      <c r="HRE96" s="13"/>
      <c r="HRF96" s="13"/>
      <c r="HRG96" s="13"/>
      <c r="HRH96" s="13"/>
      <c r="HRI96" s="13"/>
      <c r="HRJ96" s="13"/>
      <c r="HRK96" s="13"/>
      <c r="HRL96" s="13"/>
      <c r="HRM96" s="13"/>
      <c r="HRN96" s="13"/>
      <c r="HRO96" s="13"/>
      <c r="HRP96" s="13"/>
      <c r="HRQ96" s="13"/>
      <c r="HRR96" s="13"/>
      <c r="HRS96" s="13"/>
      <c r="HRT96" s="13"/>
      <c r="HRU96" s="13"/>
      <c r="HRV96" s="13"/>
      <c r="HRW96" s="13"/>
      <c r="HRX96" s="13"/>
      <c r="HRY96" s="13"/>
      <c r="HRZ96" s="13"/>
      <c r="HSA96" s="13"/>
      <c r="HSB96" s="13"/>
      <c r="HSC96" s="13"/>
      <c r="HSD96" s="13"/>
      <c r="HSE96" s="13"/>
      <c r="HSF96" s="13"/>
      <c r="HSG96" s="13"/>
      <c r="HSH96" s="13"/>
      <c r="HSI96" s="13"/>
      <c r="HSJ96" s="13"/>
      <c r="HSK96" s="13"/>
      <c r="HSL96" s="13"/>
      <c r="HSM96" s="13"/>
      <c r="HSN96" s="13"/>
      <c r="HSO96" s="13"/>
      <c r="HSP96" s="13"/>
      <c r="HSQ96" s="13"/>
      <c r="HSR96" s="13"/>
      <c r="HSS96" s="13"/>
      <c r="HST96" s="13"/>
      <c r="HSU96" s="13"/>
      <c r="HSV96" s="13"/>
      <c r="HSW96" s="13"/>
      <c r="HSX96" s="13"/>
      <c r="HSY96" s="13"/>
      <c r="HSZ96" s="13"/>
      <c r="HTA96" s="13"/>
      <c r="HTB96" s="13"/>
      <c r="HTC96" s="13"/>
      <c r="HTD96" s="13"/>
      <c r="HTE96" s="13"/>
      <c r="HTF96" s="13"/>
      <c r="HTG96" s="13"/>
      <c r="HTH96" s="13"/>
      <c r="HTI96" s="13"/>
      <c r="HTJ96" s="13"/>
      <c r="HTK96" s="13"/>
      <c r="HTL96" s="13"/>
      <c r="HTM96" s="13"/>
      <c r="HTN96" s="13"/>
      <c r="HTO96" s="13"/>
      <c r="HTP96" s="13"/>
      <c r="HTQ96" s="13"/>
      <c r="HTR96" s="13"/>
      <c r="HTS96" s="13"/>
      <c r="HTT96" s="13"/>
      <c r="HTU96" s="13"/>
      <c r="HTV96" s="13"/>
      <c r="HTW96" s="13"/>
      <c r="HTX96" s="13"/>
      <c r="HTY96" s="13"/>
      <c r="HTZ96" s="13"/>
      <c r="HUA96" s="13"/>
      <c r="HUB96" s="13"/>
      <c r="HUC96" s="13"/>
      <c r="HUD96" s="13"/>
      <c r="HUE96" s="13"/>
      <c r="HUF96" s="13"/>
      <c r="HUG96" s="13"/>
      <c r="HUH96" s="13"/>
      <c r="HUI96" s="13"/>
      <c r="HUJ96" s="13"/>
      <c r="HUK96" s="13"/>
      <c r="HUL96" s="13"/>
      <c r="HUM96" s="13"/>
      <c r="HUN96" s="13"/>
      <c r="HUO96" s="13"/>
      <c r="HUP96" s="13"/>
      <c r="HUQ96" s="13"/>
      <c r="HUR96" s="13"/>
      <c r="HUS96" s="13"/>
      <c r="HUT96" s="13"/>
      <c r="HUU96" s="13"/>
      <c r="HUV96" s="13"/>
      <c r="HUW96" s="13"/>
      <c r="HUX96" s="13"/>
      <c r="HUY96" s="13"/>
      <c r="HUZ96" s="13"/>
      <c r="HVA96" s="13"/>
      <c r="HVB96" s="13"/>
      <c r="HVC96" s="13"/>
      <c r="HVD96" s="13"/>
      <c r="HVE96" s="13"/>
      <c r="HVF96" s="13"/>
      <c r="HVG96" s="13"/>
      <c r="HVH96" s="13"/>
      <c r="HVI96" s="13"/>
      <c r="HVJ96" s="13"/>
      <c r="HVK96" s="13"/>
      <c r="HVL96" s="13"/>
      <c r="HVM96" s="13"/>
      <c r="HVN96" s="13"/>
      <c r="HVO96" s="13"/>
      <c r="HVP96" s="13"/>
      <c r="HVQ96" s="13"/>
      <c r="HVR96" s="13"/>
      <c r="HVS96" s="13"/>
      <c r="HVT96" s="13"/>
      <c r="HVU96" s="13"/>
      <c r="HVV96" s="13"/>
      <c r="HVW96" s="13"/>
      <c r="HVX96" s="13"/>
      <c r="HVY96" s="13"/>
      <c r="HVZ96" s="13"/>
      <c r="HWA96" s="13"/>
      <c r="HWB96" s="13"/>
      <c r="HWC96" s="13"/>
      <c r="HWD96" s="13"/>
      <c r="HWE96" s="13"/>
      <c r="HWF96" s="13"/>
      <c r="HWG96" s="13"/>
      <c r="HWH96" s="13"/>
      <c r="HWI96" s="13"/>
      <c r="HWJ96" s="13"/>
      <c r="HWK96" s="13"/>
      <c r="HWL96" s="13"/>
      <c r="HWM96" s="13"/>
      <c r="HWN96" s="13"/>
      <c r="HWO96" s="13"/>
      <c r="HWP96" s="13"/>
      <c r="HWQ96" s="13"/>
      <c r="HWR96" s="13"/>
      <c r="HWS96" s="13"/>
      <c r="HWT96" s="13"/>
      <c r="HWU96" s="13"/>
      <c r="HWV96" s="13"/>
      <c r="HWW96" s="13"/>
      <c r="HWX96" s="13"/>
      <c r="HWY96" s="13"/>
      <c r="HWZ96" s="13"/>
      <c r="HXA96" s="13"/>
      <c r="HXB96" s="13"/>
      <c r="HXC96" s="13"/>
      <c r="HXD96" s="13"/>
      <c r="HXE96" s="13"/>
      <c r="HXF96" s="13"/>
      <c r="HXG96" s="13"/>
      <c r="HXH96" s="13"/>
      <c r="HXI96" s="13"/>
      <c r="HXJ96" s="13"/>
      <c r="HXK96" s="13"/>
      <c r="HXL96" s="13"/>
      <c r="HXM96" s="13"/>
      <c r="HXN96" s="13"/>
      <c r="HXO96" s="13"/>
      <c r="HXP96" s="13"/>
      <c r="HXQ96" s="13"/>
      <c r="HXR96" s="13"/>
      <c r="HXS96" s="13"/>
      <c r="HXT96" s="13"/>
      <c r="HXU96" s="13"/>
      <c r="HXV96" s="13"/>
      <c r="HXW96" s="13"/>
      <c r="HXX96" s="13"/>
      <c r="HXY96" s="13"/>
      <c r="HXZ96" s="13"/>
      <c r="HYA96" s="13"/>
      <c r="HYB96" s="13"/>
      <c r="HYC96" s="13"/>
      <c r="HYD96" s="13"/>
      <c r="HYE96" s="13"/>
      <c r="HYF96" s="13"/>
      <c r="HYG96" s="13"/>
      <c r="HYH96" s="13"/>
      <c r="HYI96" s="13"/>
      <c r="HYJ96" s="13"/>
      <c r="HYK96" s="13"/>
      <c r="HYL96" s="13"/>
      <c r="HYM96" s="13"/>
      <c r="HYN96" s="13"/>
      <c r="HYO96" s="13"/>
      <c r="HYP96" s="13"/>
      <c r="HYQ96" s="13"/>
      <c r="HYR96" s="13"/>
      <c r="HYS96" s="13"/>
      <c r="HYT96" s="13"/>
      <c r="HYU96" s="13"/>
      <c r="HYV96" s="13"/>
      <c r="HYW96" s="13"/>
      <c r="HYX96" s="13"/>
      <c r="HYY96" s="13"/>
      <c r="HYZ96" s="13"/>
      <c r="HZA96" s="13"/>
      <c r="HZB96" s="13"/>
      <c r="HZC96" s="13"/>
      <c r="HZD96" s="13"/>
      <c r="HZE96" s="13"/>
      <c r="HZF96" s="13"/>
      <c r="HZG96" s="13"/>
      <c r="HZH96" s="13"/>
      <c r="HZI96" s="13"/>
      <c r="HZJ96" s="13"/>
      <c r="HZK96" s="13"/>
      <c r="HZL96" s="13"/>
      <c r="HZM96" s="13"/>
      <c r="HZN96" s="13"/>
      <c r="HZO96" s="13"/>
      <c r="HZP96" s="13"/>
      <c r="HZQ96" s="13"/>
      <c r="HZR96" s="13"/>
      <c r="HZS96" s="13"/>
      <c r="HZT96" s="13"/>
      <c r="HZU96" s="13"/>
      <c r="HZV96" s="13"/>
      <c r="HZW96" s="13"/>
      <c r="HZX96" s="13"/>
      <c r="HZY96" s="13"/>
      <c r="HZZ96" s="13"/>
      <c r="IAA96" s="13"/>
      <c r="IAB96" s="13"/>
      <c r="IAC96" s="13"/>
      <c r="IAD96" s="13"/>
      <c r="IAE96" s="13"/>
      <c r="IAF96" s="13"/>
      <c r="IAG96" s="13"/>
      <c r="IAH96" s="13"/>
      <c r="IAI96" s="13"/>
      <c r="IAJ96" s="13"/>
      <c r="IAK96" s="13"/>
      <c r="IAL96" s="13"/>
      <c r="IAM96" s="13"/>
      <c r="IAN96" s="13"/>
      <c r="IAO96" s="13"/>
      <c r="IAP96" s="13"/>
      <c r="IAQ96" s="13"/>
      <c r="IAR96" s="13"/>
      <c r="IAS96" s="13"/>
      <c r="IAT96" s="13"/>
      <c r="IAU96" s="13"/>
      <c r="IAV96" s="13"/>
      <c r="IAW96" s="13"/>
      <c r="IAX96" s="13"/>
      <c r="IAY96" s="13"/>
      <c r="IAZ96" s="13"/>
      <c r="IBA96" s="13"/>
      <c r="IBB96" s="13"/>
      <c r="IBC96" s="13"/>
      <c r="IBD96" s="13"/>
      <c r="IBE96" s="13"/>
      <c r="IBF96" s="13"/>
      <c r="IBG96" s="13"/>
      <c r="IBH96" s="13"/>
      <c r="IBI96" s="13"/>
      <c r="IBJ96" s="13"/>
      <c r="IBK96" s="13"/>
      <c r="IBL96" s="13"/>
      <c r="IBM96" s="13"/>
      <c r="IBN96" s="13"/>
      <c r="IBO96" s="13"/>
      <c r="IBP96" s="13"/>
      <c r="IBQ96" s="13"/>
      <c r="IBR96" s="13"/>
      <c r="IBS96" s="13"/>
      <c r="IBT96" s="13"/>
      <c r="IBU96" s="13"/>
      <c r="IBV96" s="13"/>
      <c r="IBW96" s="13"/>
      <c r="IBX96" s="13"/>
      <c r="IBY96" s="13"/>
      <c r="IBZ96" s="13"/>
      <c r="ICA96" s="13"/>
      <c r="ICB96" s="13"/>
      <c r="ICC96" s="13"/>
      <c r="ICD96" s="13"/>
      <c r="ICE96" s="13"/>
      <c r="ICF96" s="13"/>
      <c r="ICG96" s="13"/>
      <c r="ICH96" s="13"/>
      <c r="ICI96" s="13"/>
      <c r="ICJ96" s="13"/>
      <c r="ICK96" s="13"/>
      <c r="ICL96" s="13"/>
      <c r="ICM96" s="13"/>
      <c r="ICN96" s="13"/>
      <c r="ICO96" s="13"/>
      <c r="ICP96" s="13"/>
      <c r="ICQ96" s="13"/>
      <c r="ICR96" s="13"/>
      <c r="ICS96" s="13"/>
      <c r="ICT96" s="13"/>
      <c r="ICU96" s="13"/>
      <c r="ICV96" s="13"/>
      <c r="ICW96" s="13"/>
      <c r="ICX96" s="13"/>
      <c r="ICY96" s="13"/>
      <c r="ICZ96" s="13"/>
      <c r="IDA96" s="13"/>
      <c r="IDB96" s="13"/>
      <c r="IDC96" s="13"/>
      <c r="IDD96" s="13"/>
      <c r="IDE96" s="13"/>
      <c r="IDF96" s="13"/>
      <c r="IDG96" s="13"/>
      <c r="IDH96" s="13"/>
      <c r="IDI96" s="13"/>
      <c r="IDJ96" s="13"/>
      <c r="IDK96" s="13"/>
      <c r="IDL96" s="13"/>
      <c r="IDM96" s="13"/>
      <c r="IDN96" s="13"/>
      <c r="IDO96" s="13"/>
      <c r="IDP96" s="13"/>
      <c r="IDQ96" s="13"/>
      <c r="IDR96" s="13"/>
      <c r="IDS96" s="13"/>
      <c r="IDT96" s="13"/>
      <c r="IDU96" s="13"/>
      <c r="IDV96" s="13"/>
      <c r="IDW96" s="13"/>
      <c r="IDX96" s="13"/>
      <c r="IDY96" s="13"/>
      <c r="IDZ96" s="13"/>
      <c r="IEA96" s="13"/>
      <c r="IEB96" s="13"/>
      <c r="IEC96" s="13"/>
      <c r="IED96" s="13"/>
      <c r="IEE96" s="13"/>
      <c r="IEF96" s="13"/>
      <c r="IEG96" s="13"/>
      <c r="IEH96" s="13"/>
      <c r="IEI96" s="13"/>
      <c r="IEJ96" s="13"/>
      <c r="IEK96" s="13"/>
      <c r="IEL96" s="13"/>
      <c r="IEM96" s="13"/>
      <c r="IEN96" s="13"/>
      <c r="IEO96" s="13"/>
      <c r="IEP96" s="13"/>
      <c r="IEQ96" s="13"/>
      <c r="IER96" s="13"/>
      <c r="IES96" s="13"/>
      <c r="IET96" s="13"/>
      <c r="IEU96" s="13"/>
      <c r="IEV96" s="13"/>
      <c r="IEW96" s="13"/>
      <c r="IEX96" s="13"/>
      <c r="IEY96" s="13"/>
      <c r="IEZ96" s="13"/>
      <c r="IFA96" s="13"/>
      <c r="IFB96" s="13"/>
      <c r="IFC96" s="13"/>
      <c r="IFD96" s="13"/>
      <c r="IFE96" s="13"/>
      <c r="IFF96" s="13"/>
      <c r="IFG96" s="13"/>
      <c r="IFH96" s="13"/>
      <c r="IFI96" s="13"/>
      <c r="IFJ96" s="13"/>
      <c r="IFK96" s="13"/>
      <c r="IFL96" s="13"/>
      <c r="IFM96" s="13"/>
      <c r="IFN96" s="13"/>
      <c r="IFO96" s="13"/>
      <c r="IFP96" s="13"/>
      <c r="IFQ96" s="13"/>
      <c r="IFR96" s="13"/>
      <c r="IFS96" s="13"/>
      <c r="IFT96" s="13"/>
      <c r="IFU96" s="13"/>
      <c r="IFV96" s="13"/>
      <c r="IFW96" s="13"/>
      <c r="IFX96" s="13"/>
      <c r="IFY96" s="13"/>
      <c r="IFZ96" s="13"/>
      <c r="IGA96" s="13"/>
      <c r="IGB96" s="13"/>
      <c r="IGC96" s="13"/>
      <c r="IGD96" s="13"/>
      <c r="IGE96" s="13"/>
      <c r="IGF96" s="13"/>
      <c r="IGG96" s="13"/>
      <c r="IGH96" s="13"/>
      <c r="IGI96" s="13"/>
      <c r="IGJ96" s="13"/>
      <c r="IGK96" s="13"/>
      <c r="IGL96" s="13"/>
      <c r="IGM96" s="13"/>
      <c r="IGN96" s="13"/>
      <c r="IGO96" s="13"/>
      <c r="IGP96" s="13"/>
      <c r="IGQ96" s="13"/>
      <c r="IGR96" s="13"/>
      <c r="IGS96" s="13"/>
      <c r="IGT96" s="13"/>
      <c r="IGU96" s="13"/>
      <c r="IGV96" s="13"/>
      <c r="IGW96" s="13"/>
      <c r="IGX96" s="13"/>
      <c r="IGY96" s="13"/>
      <c r="IGZ96" s="13"/>
      <c r="IHA96" s="13"/>
      <c r="IHB96" s="13"/>
      <c r="IHC96" s="13"/>
      <c r="IHD96" s="13"/>
      <c r="IHE96" s="13"/>
      <c r="IHF96" s="13"/>
      <c r="IHG96" s="13"/>
      <c r="IHH96" s="13"/>
      <c r="IHI96" s="13"/>
      <c r="IHJ96" s="13"/>
      <c r="IHK96" s="13"/>
      <c r="IHL96" s="13"/>
      <c r="IHM96" s="13"/>
      <c r="IHN96" s="13"/>
      <c r="IHO96" s="13"/>
      <c r="IHP96" s="13"/>
      <c r="IHQ96" s="13"/>
      <c r="IHR96" s="13"/>
      <c r="IHS96" s="13"/>
      <c r="IHT96" s="13"/>
      <c r="IHU96" s="13"/>
      <c r="IHV96" s="13"/>
      <c r="IHW96" s="13"/>
      <c r="IHX96" s="13"/>
      <c r="IHY96" s="13"/>
      <c r="IHZ96" s="13"/>
      <c r="IIA96" s="13"/>
      <c r="IIB96" s="13"/>
      <c r="IIC96" s="13"/>
      <c r="IID96" s="13"/>
      <c r="IIE96" s="13"/>
      <c r="IIF96" s="13"/>
      <c r="IIG96" s="13"/>
      <c r="IIH96" s="13"/>
      <c r="III96" s="13"/>
      <c r="IIJ96" s="13"/>
      <c r="IIK96" s="13"/>
      <c r="IIL96" s="13"/>
      <c r="IIM96" s="13"/>
      <c r="IIN96" s="13"/>
      <c r="IIO96" s="13"/>
      <c r="IIP96" s="13"/>
      <c r="IIQ96" s="13"/>
      <c r="IIR96" s="13"/>
      <c r="IIS96" s="13"/>
      <c r="IIT96" s="13"/>
      <c r="IIU96" s="13"/>
      <c r="IIV96" s="13"/>
      <c r="IIW96" s="13"/>
      <c r="IIX96" s="13"/>
      <c r="IIY96" s="13"/>
      <c r="IIZ96" s="13"/>
      <c r="IJA96" s="13"/>
      <c r="IJB96" s="13"/>
      <c r="IJC96" s="13"/>
      <c r="IJD96" s="13"/>
      <c r="IJE96" s="13"/>
      <c r="IJF96" s="13"/>
      <c r="IJG96" s="13"/>
      <c r="IJH96" s="13"/>
      <c r="IJI96" s="13"/>
      <c r="IJJ96" s="13"/>
      <c r="IJK96" s="13"/>
      <c r="IJL96" s="13"/>
      <c r="IJM96" s="13"/>
      <c r="IJN96" s="13"/>
      <c r="IJO96" s="13"/>
      <c r="IJP96" s="13"/>
      <c r="IJQ96" s="13"/>
      <c r="IJR96" s="13"/>
      <c r="IJS96" s="13"/>
      <c r="IJT96" s="13"/>
      <c r="IJU96" s="13"/>
      <c r="IJV96" s="13"/>
      <c r="IJW96" s="13"/>
      <c r="IJX96" s="13"/>
      <c r="IJY96" s="13"/>
      <c r="IJZ96" s="13"/>
      <c r="IKA96" s="13"/>
      <c r="IKB96" s="13"/>
      <c r="IKC96" s="13"/>
      <c r="IKD96" s="13"/>
      <c r="IKE96" s="13"/>
      <c r="IKF96" s="13"/>
      <c r="IKG96" s="13"/>
      <c r="IKH96" s="13"/>
      <c r="IKI96" s="13"/>
      <c r="IKJ96" s="13"/>
      <c r="IKK96" s="13"/>
      <c r="IKL96" s="13"/>
      <c r="IKM96" s="13"/>
      <c r="IKN96" s="13"/>
      <c r="IKO96" s="13"/>
      <c r="IKP96" s="13"/>
      <c r="IKQ96" s="13"/>
      <c r="IKR96" s="13"/>
      <c r="IKS96" s="13"/>
      <c r="IKT96" s="13"/>
      <c r="IKU96" s="13"/>
      <c r="IKV96" s="13"/>
      <c r="IKW96" s="13"/>
      <c r="IKX96" s="13"/>
      <c r="IKY96" s="13"/>
      <c r="IKZ96" s="13"/>
      <c r="ILA96" s="13"/>
      <c r="ILB96" s="13"/>
      <c r="ILC96" s="13"/>
      <c r="ILD96" s="13"/>
      <c r="ILE96" s="13"/>
      <c r="ILF96" s="13"/>
      <c r="ILG96" s="13"/>
      <c r="ILH96" s="13"/>
      <c r="ILI96" s="13"/>
      <c r="ILJ96" s="13"/>
      <c r="ILK96" s="13"/>
      <c r="ILL96" s="13"/>
      <c r="ILM96" s="13"/>
      <c r="ILN96" s="13"/>
      <c r="ILO96" s="13"/>
      <c r="ILP96" s="13"/>
      <c r="ILQ96" s="13"/>
      <c r="ILR96" s="13"/>
      <c r="ILS96" s="13"/>
      <c r="ILT96" s="13"/>
      <c r="ILU96" s="13"/>
      <c r="ILV96" s="13"/>
      <c r="ILW96" s="13"/>
      <c r="ILX96" s="13"/>
      <c r="ILY96" s="13"/>
      <c r="ILZ96" s="13"/>
      <c r="IMA96" s="13"/>
      <c r="IMB96" s="13"/>
      <c r="IMC96" s="13"/>
      <c r="IMD96" s="13"/>
      <c r="IME96" s="13"/>
      <c r="IMF96" s="13"/>
      <c r="IMG96" s="13"/>
      <c r="IMH96" s="13"/>
      <c r="IMI96" s="13"/>
      <c r="IMJ96" s="13"/>
      <c r="IMK96" s="13"/>
      <c r="IML96" s="13"/>
      <c r="IMM96" s="13"/>
      <c r="IMN96" s="13"/>
      <c r="IMO96" s="13"/>
      <c r="IMP96" s="13"/>
      <c r="IMQ96" s="13"/>
      <c r="IMR96" s="13"/>
      <c r="IMS96" s="13"/>
      <c r="IMT96" s="13"/>
      <c r="IMU96" s="13"/>
      <c r="IMV96" s="13"/>
      <c r="IMW96" s="13"/>
      <c r="IMX96" s="13"/>
      <c r="IMY96" s="13"/>
      <c r="IMZ96" s="13"/>
      <c r="INA96" s="13"/>
      <c r="INB96" s="13"/>
      <c r="INC96" s="13"/>
      <c r="IND96" s="13"/>
      <c r="INE96" s="13"/>
      <c r="INF96" s="13"/>
      <c r="ING96" s="13"/>
      <c r="INH96" s="13"/>
      <c r="INI96" s="13"/>
      <c r="INJ96" s="13"/>
      <c r="INK96" s="13"/>
      <c r="INL96" s="13"/>
      <c r="INM96" s="13"/>
      <c r="INN96" s="13"/>
      <c r="INO96" s="13"/>
      <c r="INP96" s="13"/>
      <c r="INQ96" s="13"/>
      <c r="INR96" s="13"/>
      <c r="INS96" s="13"/>
      <c r="INT96" s="13"/>
      <c r="INU96" s="13"/>
      <c r="INV96" s="13"/>
      <c r="INW96" s="13"/>
      <c r="INX96" s="13"/>
      <c r="INY96" s="13"/>
      <c r="INZ96" s="13"/>
      <c r="IOA96" s="13"/>
      <c r="IOB96" s="13"/>
      <c r="IOC96" s="13"/>
      <c r="IOD96" s="13"/>
      <c r="IOE96" s="13"/>
      <c r="IOF96" s="13"/>
      <c r="IOG96" s="13"/>
      <c r="IOH96" s="13"/>
      <c r="IOI96" s="13"/>
      <c r="IOJ96" s="13"/>
      <c r="IOK96" s="13"/>
      <c r="IOL96" s="13"/>
      <c r="IOM96" s="13"/>
      <c r="ION96" s="13"/>
      <c r="IOO96" s="13"/>
      <c r="IOP96" s="13"/>
      <c r="IOQ96" s="13"/>
      <c r="IOR96" s="13"/>
      <c r="IOS96" s="13"/>
      <c r="IOT96" s="13"/>
      <c r="IOU96" s="13"/>
      <c r="IOV96" s="13"/>
      <c r="IOW96" s="13"/>
      <c r="IOX96" s="13"/>
      <c r="IOY96" s="13"/>
      <c r="IOZ96" s="13"/>
      <c r="IPA96" s="13"/>
      <c r="IPB96" s="13"/>
      <c r="IPC96" s="13"/>
      <c r="IPD96" s="13"/>
      <c r="IPE96" s="13"/>
      <c r="IPF96" s="13"/>
      <c r="IPG96" s="13"/>
      <c r="IPH96" s="13"/>
      <c r="IPI96" s="13"/>
      <c r="IPJ96" s="13"/>
      <c r="IPK96" s="13"/>
      <c r="IPL96" s="13"/>
      <c r="IPM96" s="13"/>
      <c r="IPN96" s="13"/>
      <c r="IPO96" s="13"/>
      <c r="IPP96" s="13"/>
      <c r="IPQ96" s="13"/>
      <c r="IPR96" s="13"/>
      <c r="IPS96" s="13"/>
      <c r="IPT96" s="13"/>
      <c r="IPU96" s="13"/>
      <c r="IPV96" s="13"/>
      <c r="IPW96" s="13"/>
      <c r="IPX96" s="13"/>
      <c r="IPY96" s="13"/>
      <c r="IPZ96" s="13"/>
      <c r="IQA96" s="13"/>
      <c r="IQB96" s="13"/>
      <c r="IQC96" s="13"/>
      <c r="IQD96" s="13"/>
      <c r="IQE96" s="13"/>
      <c r="IQF96" s="13"/>
      <c r="IQG96" s="13"/>
      <c r="IQH96" s="13"/>
      <c r="IQI96" s="13"/>
      <c r="IQJ96" s="13"/>
      <c r="IQK96" s="13"/>
      <c r="IQL96" s="13"/>
      <c r="IQM96" s="13"/>
      <c r="IQN96" s="13"/>
      <c r="IQO96" s="13"/>
      <c r="IQP96" s="13"/>
      <c r="IQQ96" s="13"/>
      <c r="IQR96" s="13"/>
      <c r="IQS96" s="13"/>
      <c r="IQT96" s="13"/>
      <c r="IQU96" s="13"/>
      <c r="IQV96" s="13"/>
      <c r="IQW96" s="13"/>
      <c r="IQX96" s="13"/>
      <c r="IQY96" s="13"/>
      <c r="IQZ96" s="13"/>
      <c r="IRA96" s="13"/>
      <c r="IRB96" s="13"/>
      <c r="IRC96" s="13"/>
      <c r="IRD96" s="13"/>
      <c r="IRE96" s="13"/>
      <c r="IRF96" s="13"/>
      <c r="IRG96" s="13"/>
      <c r="IRH96" s="13"/>
      <c r="IRI96" s="13"/>
      <c r="IRJ96" s="13"/>
      <c r="IRK96" s="13"/>
      <c r="IRL96" s="13"/>
      <c r="IRM96" s="13"/>
      <c r="IRN96" s="13"/>
      <c r="IRO96" s="13"/>
      <c r="IRP96" s="13"/>
      <c r="IRQ96" s="13"/>
      <c r="IRR96" s="13"/>
      <c r="IRS96" s="13"/>
      <c r="IRT96" s="13"/>
      <c r="IRU96" s="13"/>
      <c r="IRV96" s="13"/>
      <c r="IRW96" s="13"/>
      <c r="IRX96" s="13"/>
      <c r="IRY96" s="13"/>
      <c r="IRZ96" s="13"/>
      <c r="ISA96" s="13"/>
      <c r="ISB96" s="13"/>
      <c r="ISC96" s="13"/>
      <c r="ISD96" s="13"/>
      <c r="ISE96" s="13"/>
      <c r="ISF96" s="13"/>
      <c r="ISG96" s="13"/>
      <c r="ISH96" s="13"/>
      <c r="ISI96" s="13"/>
      <c r="ISJ96" s="13"/>
      <c r="ISK96" s="13"/>
      <c r="ISL96" s="13"/>
      <c r="ISM96" s="13"/>
      <c r="ISN96" s="13"/>
      <c r="ISO96" s="13"/>
      <c r="ISP96" s="13"/>
      <c r="ISQ96" s="13"/>
      <c r="ISR96" s="13"/>
      <c r="ISS96" s="13"/>
      <c r="IST96" s="13"/>
      <c r="ISU96" s="13"/>
      <c r="ISV96" s="13"/>
      <c r="ISW96" s="13"/>
      <c r="ISX96" s="13"/>
      <c r="ISY96" s="13"/>
      <c r="ISZ96" s="13"/>
      <c r="ITA96" s="13"/>
      <c r="ITB96" s="13"/>
      <c r="ITC96" s="13"/>
      <c r="ITD96" s="13"/>
      <c r="ITE96" s="13"/>
      <c r="ITF96" s="13"/>
      <c r="ITG96" s="13"/>
      <c r="ITH96" s="13"/>
      <c r="ITI96" s="13"/>
      <c r="ITJ96" s="13"/>
      <c r="ITK96" s="13"/>
      <c r="ITL96" s="13"/>
      <c r="ITM96" s="13"/>
      <c r="ITN96" s="13"/>
      <c r="ITO96" s="13"/>
      <c r="ITP96" s="13"/>
      <c r="ITQ96" s="13"/>
      <c r="ITR96" s="13"/>
      <c r="ITS96" s="13"/>
      <c r="ITT96" s="13"/>
      <c r="ITU96" s="13"/>
      <c r="ITV96" s="13"/>
      <c r="ITW96" s="13"/>
      <c r="ITX96" s="13"/>
      <c r="ITY96" s="13"/>
      <c r="ITZ96" s="13"/>
      <c r="IUA96" s="13"/>
      <c r="IUB96" s="13"/>
      <c r="IUC96" s="13"/>
      <c r="IUD96" s="13"/>
      <c r="IUE96" s="13"/>
      <c r="IUF96" s="13"/>
      <c r="IUG96" s="13"/>
      <c r="IUH96" s="13"/>
      <c r="IUI96" s="13"/>
      <c r="IUJ96" s="13"/>
      <c r="IUK96" s="13"/>
      <c r="IUL96" s="13"/>
      <c r="IUM96" s="13"/>
      <c r="IUN96" s="13"/>
      <c r="IUO96" s="13"/>
      <c r="IUP96" s="13"/>
      <c r="IUQ96" s="13"/>
      <c r="IUR96" s="13"/>
      <c r="IUS96" s="13"/>
      <c r="IUT96" s="13"/>
      <c r="IUU96" s="13"/>
      <c r="IUV96" s="13"/>
      <c r="IUW96" s="13"/>
      <c r="IUX96" s="13"/>
      <c r="IUY96" s="13"/>
      <c r="IUZ96" s="13"/>
      <c r="IVA96" s="13"/>
      <c r="IVB96" s="13"/>
      <c r="IVC96" s="13"/>
      <c r="IVD96" s="13"/>
      <c r="IVE96" s="13"/>
      <c r="IVF96" s="13"/>
      <c r="IVG96" s="13"/>
      <c r="IVH96" s="13"/>
      <c r="IVI96" s="13"/>
      <c r="IVJ96" s="13"/>
      <c r="IVK96" s="13"/>
      <c r="IVL96" s="13"/>
      <c r="IVM96" s="13"/>
      <c r="IVN96" s="13"/>
      <c r="IVO96" s="13"/>
      <c r="IVP96" s="13"/>
      <c r="IVQ96" s="13"/>
      <c r="IVR96" s="13"/>
      <c r="IVS96" s="13"/>
      <c r="IVT96" s="13"/>
      <c r="IVU96" s="13"/>
      <c r="IVV96" s="13"/>
      <c r="IVW96" s="13"/>
      <c r="IVX96" s="13"/>
      <c r="IVY96" s="13"/>
      <c r="IVZ96" s="13"/>
      <c r="IWA96" s="13"/>
      <c r="IWB96" s="13"/>
      <c r="IWC96" s="13"/>
      <c r="IWD96" s="13"/>
      <c r="IWE96" s="13"/>
      <c r="IWF96" s="13"/>
      <c r="IWG96" s="13"/>
      <c r="IWH96" s="13"/>
      <c r="IWI96" s="13"/>
      <c r="IWJ96" s="13"/>
      <c r="IWK96" s="13"/>
      <c r="IWL96" s="13"/>
      <c r="IWM96" s="13"/>
      <c r="IWN96" s="13"/>
      <c r="IWO96" s="13"/>
      <c r="IWP96" s="13"/>
      <c r="IWQ96" s="13"/>
      <c r="IWR96" s="13"/>
      <c r="IWS96" s="13"/>
      <c r="IWT96" s="13"/>
      <c r="IWU96" s="13"/>
      <c r="IWV96" s="13"/>
      <c r="IWW96" s="13"/>
      <c r="IWX96" s="13"/>
      <c r="IWY96" s="13"/>
      <c r="IWZ96" s="13"/>
      <c r="IXA96" s="13"/>
      <c r="IXB96" s="13"/>
      <c r="IXC96" s="13"/>
      <c r="IXD96" s="13"/>
      <c r="IXE96" s="13"/>
      <c r="IXF96" s="13"/>
      <c r="IXG96" s="13"/>
      <c r="IXH96" s="13"/>
      <c r="IXI96" s="13"/>
      <c r="IXJ96" s="13"/>
      <c r="IXK96" s="13"/>
      <c r="IXL96" s="13"/>
      <c r="IXM96" s="13"/>
      <c r="IXN96" s="13"/>
      <c r="IXO96" s="13"/>
      <c r="IXP96" s="13"/>
      <c r="IXQ96" s="13"/>
      <c r="IXR96" s="13"/>
      <c r="IXS96" s="13"/>
      <c r="IXT96" s="13"/>
      <c r="IXU96" s="13"/>
      <c r="IXV96" s="13"/>
      <c r="IXW96" s="13"/>
      <c r="IXX96" s="13"/>
      <c r="IXY96" s="13"/>
      <c r="IXZ96" s="13"/>
      <c r="IYA96" s="13"/>
      <c r="IYB96" s="13"/>
      <c r="IYC96" s="13"/>
      <c r="IYD96" s="13"/>
      <c r="IYE96" s="13"/>
      <c r="IYF96" s="13"/>
      <c r="IYG96" s="13"/>
      <c r="IYH96" s="13"/>
      <c r="IYI96" s="13"/>
      <c r="IYJ96" s="13"/>
      <c r="IYK96" s="13"/>
      <c r="IYL96" s="13"/>
      <c r="IYM96" s="13"/>
      <c r="IYN96" s="13"/>
      <c r="IYO96" s="13"/>
      <c r="IYP96" s="13"/>
      <c r="IYQ96" s="13"/>
      <c r="IYR96" s="13"/>
      <c r="IYS96" s="13"/>
      <c r="IYT96" s="13"/>
      <c r="IYU96" s="13"/>
      <c r="IYV96" s="13"/>
      <c r="IYW96" s="13"/>
      <c r="IYX96" s="13"/>
      <c r="IYY96" s="13"/>
      <c r="IYZ96" s="13"/>
      <c r="IZA96" s="13"/>
      <c r="IZB96" s="13"/>
      <c r="IZC96" s="13"/>
      <c r="IZD96" s="13"/>
      <c r="IZE96" s="13"/>
      <c r="IZF96" s="13"/>
      <c r="IZG96" s="13"/>
      <c r="IZH96" s="13"/>
      <c r="IZI96" s="13"/>
      <c r="IZJ96" s="13"/>
      <c r="IZK96" s="13"/>
      <c r="IZL96" s="13"/>
      <c r="IZM96" s="13"/>
      <c r="IZN96" s="13"/>
      <c r="IZO96" s="13"/>
      <c r="IZP96" s="13"/>
      <c r="IZQ96" s="13"/>
      <c r="IZR96" s="13"/>
      <c r="IZS96" s="13"/>
      <c r="IZT96" s="13"/>
      <c r="IZU96" s="13"/>
      <c r="IZV96" s="13"/>
      <c r="IZW96" s="13"/>
      <c r="IZX96" s="13"/>
      <c r="IZY96" s="13"/>
      <c r="IZZ96" s="13"/>
      <c r="JAA96" s="13"/>
      <c r="JAB96" s="13"/>
      <c r="JAC96" s="13"/>
      <c r="JAD96" s="13"/>
      <c r="JAE96" s="13"/>
      <c r="JAF96" s="13"/>
      <c r="JAG96" s="13"/>
      <c r="JAH96" s="13"/>
      <c r="JAI96" s="13"/>
      <c r="JAJ96" s="13"/>
      <c r="JAK96" s="13"/>
      <c r="JAL96" s="13"/>
      <c r="JAM96" s="13"/>
      <c r="JAN96" s="13"/>
      <c r="JAO96" s="13"/>
      <c r="JAP96" s="13"/>
      <c r="JAQ96" s="13"/>
      <c r="JAR96" s="13"/>
      <c r="JAS96" s="13"/>
      <c r="JAT96" s="13"/>
      <c r="JAU96" s="13"/>
      <c r="JAV96" s="13"/>
      <c r="JAW96" s="13"/>
      <c r="JAX96" s="13"/>
      <c r="JAY96" s="13"/>
      <c r="JAZ96" s="13"/>
      <c r="JBA96" s="13"/>
      <c r="JBB96" s="13"/>
      <c r="JBC96" s="13"/>
      <c r="JBD96" s="13"/>
      <c r="JBE96" s="13"/>
      <c r="JBF96" s="13"/>
      <c r="JBG96" s="13"/>
      <c r="JBH96" s="13"/>
      <c r="JBI96" s="13"/>
      <c r="JBJ96" s="13"/>
      <c r="JBK96" s="13"/>
      <c r="JBL96" s="13"/>
      <c r="JBM96" s="13"/>
      <c r="JBN96" s="13"/>
      <c r="JBO96" s="13"/>
      <c r="JBP96" s="13"/>
      <c r="JBQ96" s="13"/>
      <c r="JBR96" s="13"/>
      <c r="JBS96" s="13"/>
      <c r="JBT96" s="13"/>
      <c r="JBU96" s="13"/>
      <c r="JBV96" s="13"/>
      <c r="JBW96" s="13"/>
      <c r="JBX96" s="13"/>
      <c r="JBY96" s="13"/>
      <c r="JBZ96" s="13"/>
      <c r="JCA96" s="13"/>
      <c r="JCB96" s="13"/>
      <c r="JCC96" s="13"/>
      <c r="JCD96" s="13"/>
      <c r="JCE96" s="13"/>
      <c r="JCF96" s="13"/>
      <c r="JCG96" s="13"/>
      <c r="JCH96" s="13"/>
      <c r="JCI96" s="13"/>
      <c r="JCJ96" s="13"/>
      <c r="JCK96" s="13"/>
      <c r="JCL96" s="13"/>
      <c r="JCM96" s="13"/>
      <c r="JCN96" s="13"/>
      <c r="JCO96" s="13"/>
      <c r="JCP96" s="13"/>
      <c r="JCQ96" s="13"/>
      <c r="JCR96" s="13"/>
      <c r="JCS96" s="13"/>
      <c r="JCT96" s="13"/>
      <c r="JCU96" s="13"/>
      <c r="JCV96" s="13"/>
      <c r="JCW96" s="13"/>
      <c r="JCX96" s="13"/>
      <c r="JCY96" s="13"/>
      <c r="JCZ96" s="13"/>
      <c r="JDA96" s="13"/>
      <c r="JDB96" s="13"/>
      <c r="JDC96" s="13"/>
      <c r="JDD96" s="13"/>
      <c r="JDE96" s="13"/>
      <c r="JDF96" s="13"/>
      <c r="JDG96" s="13"/>
      <c r="JDH96" s="13"/>
      <c r="JDI96" s="13"/>
      <c r="JDJ96" s="13"/>
      <c r="JDK96" s="13"/>
      <c r="JDL96" s="13"/>
      <c r="JDM96" s="13"/>
      <c r="JDN96" s="13"/>
      <c r="JDO96" s="13"/>
      <c r="JDP96" s="13"/>
      <c r="JDQ96" s="13"/>
      <c r="JDR96" s="13"/>
      <c r="JDS96" s="13"/>
      <c r="JDT96" s="13"/>
      <c r="JDU96" s="13"/>
      <c r="JDV96" s="13"/>
      <c r="JDW96" s="13"/>
      <c r="JDX96" s="13"/>
      <c r="JDY96" s="13"/>
      <c r="JDZ96" s="13"/>
      <c r="JEA96" s="13"/>
      <c r="JEB96" s="13"/>
      <c r="JEC96" s="13"/>
      <c r="JED96" s="13"/>
      <c r="JEE96" s="13"/>
      <c r="JEF96" s="13"/>
      <c r="JEG96" s="13"/>
      <c r="JEH96" s="13"/>
      <c r="JEI96" s="13"/>
      <c r="JEJ96" s="13"/>
      <c r="JEK96" s="13"/>
      <c r="JEL96" s="13"/>
      <c r="JEM96" s="13"/>
      <c r="JEN96" s="13"/>
      <c r="JEO96" s="13"/>
      <c r="JEP96" s="13"/>
      <c r="JEQ96" s="13"/>
      <c r="JER96" s="13"/>
      <c r="JES96" s="13"/>
      <c r="JET96" s="13"/>
      <c r="JEU96" s="13"/>
      <c r="JEV96" s="13"/>
      <c r="JEW96" s="13"/>
      <c r="JEX96" s="13"/>
      <c r="JEY96" s="13"/>
      <c r="JEZ96" s="13"/>
      <c r="JFA96" s="13"/>
      <c r="JFB96" s="13"/>
      <c r="JFC96" s="13"/>
      <c r="JFD96" s="13"/>
      <c r="JFE96" s="13"/>
      <c r="JFF96" s="13"/>
      <c r="JFG96" s="13"/>
      <c r="JFH96" s="13"/>
      <c r="JFI96" s="13"/>
      <c r="JFJ96" s="13"/>
      <c r="JFK96" s="13"/>
      <c r="JFL96" s="13"/>
      <c r="JFM96" s="13"/>
      <c r="JFN96" s="13"/>
      <c r="JFO96" s="13"/>
      <c r="JFP96" s="13"/>
      <c r="JFQ96" s="13"/>
      <c r="JFR96" s="13"/>
      <c r="JFS96" s="13"/>
      <c r="JFT96" s="13"/>
      <c r="JFU96" s="13"/>
      <c r="JFV96" s="13"/>
      <c r="JFW96" s="13"/>
      <c r="JFX96" s="13"/>
      <c r="JFY96" s="13"/>
      <c r="JFZ96" s="13"/>
      <c r="JGA96" s="13"/>
      <c r="JGB96" s="13"/>
      <c r="JGC96" s="13"/>
      <c r="JGD96" s="13"/>
      <c r="JGE96" s="13"/>
      <c r="JGF96" s="13"/>
      <c r="JGG96" s="13"/>
      <c r="JGH96" s="13"/>
      <c r="JGI96" s="13"/>
      <c r="JGJ96" s="13"/>
      <c r="JGK96" s="13"/>
      <c r="JGL96" s="13"/>
      <c r="JGM96" s="13"/>
      <c r="JGN96" s="13"/>
      <c r="JGO96" s="13"/>
      <c r="JGP96" s="13"/>
      <c r="JGQ96" s="13"/>
      <c r="JGR96" s="13"/>
      <c r="JGS96" s="13"/>
      <c r="JGT96" s="13"/>
      <c r="JGU96" s="13"/>
      <c r="JGV96" s="13"/>
      <c r="JGW96" s="13"/>
      <c r="JGX96" s="13"/>
      <c r="JGY96" s="13"/>
      <c r="JGZ96" s="13"/>
      <c r="JHA96" s="13"/>
      <c r="JHB96" s="13"/>
      <c r="JHC96" s="13"/>
      <c r="JHD96" s="13"/>
      <c r="JHE96" s="13"/>
      <c r="JHF96" s="13"/>
      <c r="JHG96" s="13"/>
      <c r="JHH96" s="13"/>
      <c r="JHI96" s="13"/>
      <c r="JHJ96" s="13"/>
      <c r="JHK96" s="13"/>
      <c r="JHL96" s="13"/>
      <c r="JHM96" s="13"/>
      <c r="JHN96" s="13"/>
      <c r="JHO96" s="13"/>
      <c r="JHP96" s="13"/>
      <c r="JHQ96" s="13"/>
      <c r="JHR96" s="13"/>
      <c r="JHS96" s="13"/>
      <c r="JHT96" s="13"/>
      <c r="JHU96" s="13"/>
      <c r="JHV96" s="13"/>
      <c r="JHW96" s="13"/>
      <c r="JHX96" s="13"/>
      <c r="JHY96" s="13"/>
      <c r="JHZ96" s="13"/>
      <c r="JIA96" s="13"/>
      <c r="JIB96" s="13"/>
      <c r="JIC96" s="13"/>
      <c r="JID96" s="13"/>
      <c r="JIE96" s="13"/>
      <c r="JIF96" s="13"/>
      <c r="JIG96" s="13"/>
      <c r="JIH96" s="13"/>
      <c r="JII96" s="13"/>
      <c r="JIJ96" s="13"/>
      <c r="JIK96" s="13"/>
      <c r="JIL96" s="13"/>
      <c r="JIM96" s="13"/>
      <c r="JIN96" s="13"/>
      <c r="JIO96" s="13"/>
      <c r="JIP96" s="13"/>
      <c r="JIQ96" s="13"/>
      <c r="JIR96" s="13"/>
      <c r="JIS96" s="13"/>
      <c r="JIT96" s="13"/>
      <c r="JIU96" s="13"/>
      <c r="JIV96" s="13"/>
      <c r="JIW96" s="13"/>
      <c r="JIX96" s="13"/>
      <c r="JIY96" s="13"/>
      <c r="JIZ96" s="13"/>
      <c r="JJA96" s="13"/>
      <c r="JJB96" s="13"/>
      <c r="JJC96" s="13"/>
      <c r="JJD96" s="13"/>
      <c r="JJE96" s="13"/>
      <c r="JJF96" s="13"/>
      <c r="JJG96" s="13"/>
      <c r="JJH96" s="13"/>
      <c r="JJI96" s="13"/>
      <c r="JJJ96" s="13"/>
      <c r="JJK96" s="13"/>
      <c r="JJL96" s="13"/>
      <c r="JJM96" s="13"/>
      <c r="JJN96" s="13"/>
      <c r="JJO96" s="13"/>
      <c r="JJP96" s="13"/>
      <c r="JJQ96" s="13"/>
      <c r="JJR96" s="13"/>
      <c r="JJS96" s="13"/>
      <c r="JJT96" s="13"/>
      <c r="JJU96" s="13"/>
      <c r="JJV96" s="13"/>
      <c r="JJW96" s="13"/>
      <c r="JJX96" s="13"/>
      <c r="JJY96" s="13"/>
      <c r="JJZ96" s="13"/>
      <c r="JKA96" s="13"/>
      <c r="JKB96" s="13"/>
      <c r="JKC96" s="13"/>
      <c r="JKD96" s="13"/>
      <c r="JKE96" s="13"/>
      <c r="JKF96" s="13"/>
      <c r="JKG96" s="13"/>
      <c r="JKH96" s="13"/>
      <c r="JKI96" s="13"/>
      <c r="JKJ96" s="13"/>
      <c r="JKK96" s="13"/>
      <c r="JKL96" s="13"/>
      <c r="JKM96" s="13"/>
      <c r="JKN96" s="13"/>
      <c r="JKO96" s="13"/>
      <c r="JKP96" s="13"/>
      <c r="JKQ96" s="13"/>
      <c r="JKR96" s="13"/>
      <c r="JKS96" s="13"/>
      <c r="JKT96" s="13"/>
      <c r="JKU96" s="13"/>
      <c r="JKV96" s="13"/>
      <c r="JKW96" s="13"/>
      <c r="JKX96" s="13"/>
      <c r="JKY96" s="13"/>
      <c r="JKZ96" s="13"/>
      <c r="JLA96" s="13"/>
      <c r="JLB96" s="13"/>
      <c r="JLC96" s="13"/>
      <c r="JLD96" s="13"/>
      <c r="JLE96" s="13"/>
      <c r="JLF96" s="13"/>
      <c r="JLG96" s="13"/>
      <c r="JLH96" s="13"/>
      <c r="JLI96" s="13"/>
      <c r="JLJ96" s="13"/>
      <c r="JLK96" s="13"/>
      <c r="JLL96" s="13"/>
      <c r="JLM96" s="13"/>
      <c r="JLN96" s="13"/>
      <c r="JLO96" s="13"/>
      <c r="JLP96" s="13"/>
      <c r="JLQ96" s="13"/>
      <c r="JLR96" s="13"/>
      <c r="JLS96" s="13"/>
      <c r="JLT96" s="13"/>
      <c r="JLU96" s="13"/>
      <c r="JLV96" s="13"/>
      <c r="JLW96" s="13"/>
      <c r="JLX96" s="13"/>
      <c r="JLY96" s="13"/>
      <c r="JLZ96" s="13"/>
      <c r="JMA96" s="13"/>
      <c r="JMB96" s="13"/>
      <c r="JMC96" s="13"/>
      <c r="JMD96" s="13"/>
      <c r="JME96" s="13"/>
      <c r="JMF96" s="13"/>
      <c r="JMG96" s="13"/>
      <c r="JMH96" s="13"/>
      <c r="JMI96" s="13"/>
      <c r="JMJ96" s="13"/>
      <c r="JMK96" s="13"/>
      <c r="JML96" s="13"/>
      <c r="JMM96" s="13"/>
      <c r="JMN96" s="13"/>
      <c r="JMO96" s="13"/>
      <c r="JMP96" s="13"/>
      <c r="JMQ96" s="13"/>
      <c r="JMR96" s="13"/>
      <c r="JMS96" s="13"/>
      <c r="JMT96" s="13"/>
      <c r="JMU96" s="13"/>
      <c r="JMV96" s="13"/>
      <c r="JMW96" s="13"/>
      <c r="JMX96" s="13"/>
      <c r="JMY96" s="13"/>
      <c r="JMZ96" s="13"/>
      <c r="JNA96" s="13"/>
      <c r="JNB96" s="13"/>
      <c r="JNC96" s="13"/>
      <c r="JND96" s="13"/>
      <c r="JNE96" s="13"/>
      <c r="JNF96" s="13"/>
      <c r="JNG96" s="13"/>
      <c r="JNH96" s="13"/>
      <c r="JNI96" s="13"/>
      <c r="JNJ96" s="13"/>
      <c r="JNK96" s="13"/>
      <c r="JNL96" s="13"/>
      <c r="JNM96" s="13"/>
      <c r="JNN96" s="13"/>
      <c r="JNO96" s="13"/>
      <c r="JNP96" s="13"/>
      <c r="JNQ96" s="13"/>
      <c r="JNR96" s="13"/>
      <c r="JNS96" s="13"/>
      <c r="JNT96" s="13"/>
      <c r="JNU96" s="13"/>
      <c r="JNV96" s="13"/>
      <c r="JNW96" s="13"/>
      <c r="JNX96" s="13"/>
      <c r="JNY96" s="13"/>
      <c r="JNZ96" s="13"/>
      <c r="JOA96" s="13"/>
      <c r="JOB96" s="13"/>
      <c r="JOC96" s="13"/>
      <c r="JOD96" s="13"/>
      <c r="JOE96" s="13"/>
      <c r="JOF96" s="13"/>
      <c r="JOG96" s="13"/>
      <c r="JOH96" s="13"/>
      <c r="JOI96" s="13"/>
      <c r="JOJ96" s="13"/>
      <c r="JOK96" s="13"/>
      <c r="JOL96" s="13"/>
      <c r="JOM96" s="13"/>
      <c r="JON96" s="13"/>
      <c r="JOO96" s="13"/>
      <c r="JOP96" s="13"/>
      <c r="JOQ96" s="13"/>
      <c r="JOR96" s="13"/>
      <c r="JOS96" s="13"/>
      <c r="JOT96" s="13"/>
      <c r="JOU96" s="13"/>
      <c r="JOV96" s="13"/>
      <c r="JOW96" s="13"/>
      <c r="JOX96" s="13"/>
      <c r="JOY96" s="13"/>
      <c r="JOZ96" s="13"/>
      <c r="JPA96" s="13"/>
      <c r="JPB96" s="13"/>
      <c r="JPC96" s="13"/>
      <c r="JPD96" s="13"/>
      <c r="JPE96" s="13"/>
      <c r="JPF96" s="13"/>
      <c r="JPG96" s="13"/>
      <c r="JPH96" s="13"/>
      <c r="JPI96" s="13"/>
      <c r="JPJ96" s="13"/>
      <c r="JPK96" s="13"/>
      <c r="JPL96" s="13"/>
      <c r="JPM96" s="13"/>
      <c r="JPN96" s="13"/>
      <c r="JPO96" s="13"/>
      <c r="JPP96" s="13"/>
      <c r="JPQ96" s="13"/>
      <c r="JPR96" s="13"/>
      <c r="JPS96" s="13"/>
      <c r="JPT96" s="13"/>
      <c r="JPU96" s="13"/>
      <c r="JPV96" s="13"/>
      <c r="JPW96" s="13"/>
      <c r="JPX96" s="13"/>
      <c r="JPY96" s="13"/>
      <c r="JPZ96" s="13"/>
      <c r="JQA96" s="13"/>
      <c r="JQB96" s="13"/>
      <c r="JQC96" s="13"/>
      <c r="JQD96" s="13"/>
      <c r="JQE96" s="13"/>
      <c r="JQF96" s="13"/>
      <c r="JQG96" s="13"/>
      <c r="JQH96" s="13"/>
      <c r="JQI96" s="13"/>
      <c r="JQJ96" s="13"/>
      <c r="JQK96" s="13"/>
      <c r="JQL96" s="13"/>
      <c r="JQM96" s="13"/>
      <c r="JQN96" s="13"/>
      <c r="JQO96" s="13"/>
      <c r="JQP96" s="13"/>
      <c r="JQQ96" s="13"/>
      <c r="JQR96" s="13"/>
      <c r="JQS96" s="13"/>
      <c r="JQT96" s="13"/>
      <c r="JQU96" s="13"/>
      <c r="JQV96" s="13"/>
      <c r="JQW96" s="13"/>
      <c r="JQX96" s="13"/>
      <c r="JQY96" s="13"/>
      <c r="JQZ96" s="13"/>
      <c r="JRA96" s="13"/>
      <c r="JRB96" s="13"/>
      <c r="JRC96" s="13"/>
      <c r="JRD96" s="13"/>
      <c r="JRE96" s="13"/>
      <c r="JRF96" s="13"/>
      <c r="JRG96" s="13"/>
      <c r="JRH96" s="13"/>
      <c r="JRI96" s="13"/>
      <c r="JRJ96" s="13"/>
      <c r="JRK96" s="13"/>
      <c r="JRL96" s="13"/>
      <c r="JRM96" s="13"/>
      <c r="JRN96" s="13"/>
      <c r="JRO96" s="13"/>
      <c r="JRP96" s="13"/>
      <c r="JRQ96" s="13"/>
      <c r="JRR96" s="13"/>
      <c r="JRS96" s="13"/>
      <c r="JRT96" s="13"/>
      <c r="JRU96" s="13"/>
      <c r="JRV96" s="13"/>
      <c r="JRW96" s="13"/>
      <c r="JRX96" s="13"/>
      <c r="JRY96" s="13"/>
      <c r="JRZ96" s="13"/>
      <c r="JSA96" s="13"/>
      <c r="JSB96" s="13"/>
      <c r="JSC96" s="13"/>
      <c r="JSD96" s="13"/>
      <c r="JSE96" s="13"/>
      <c r="JSF96" s="13"/>
      <c r="JSG96" s="13"/>
      <c r="JSH96" s="13"/>
      <c r="JSI96" s="13"/>
      <c r="JSJ96" s="13"/>
      <c r="JSK96" s="13"/>
      <c r="JSL96" s="13"/>
      <c r="JSM96" s="13"/>
      <c r="JSN96" s="13"/>
      <c r="JSO96" s="13"/>
      <c r="JSP96" s="13"/>
      <c r="JSQ96" s="13"/>
      <c r="JSR96" s="13"/>
      <c r="JSS96" s="13"/>
      <c r="JST96" s="13"/>
      <c r="JSU96" s="13"/>
      <c r="JSV96" s="13"/>
      <c r="JSW96" s="13"/>
      <c r="JSX96" s="13"/>
      <c r="JSY96" s="13"/>
      <c r="JSZ96" s="13"/>
      <c r="JTA96" s="13"/>
      <c r="JTB96" s="13"/>
      <c r="JTC96" s="13"/>
      <c r="JTD96" s="13"/>
      <c r="JTE96" s="13"/>
      <c r="JTF96" s="13"/>
      <c r="JTG96" s="13"/>
      <c r="JTH96" s="13"/>
      <c r="JTI96" s="13"/>
      <c r="JTJ96" s="13"/>
      <c r="JTK96" s="13"/>
      <c r="JTL96" s="13"/>
      <c r="JTM96" s="13"/>
      <c r="JTN96" s="13"/>
      <c r="JTO96" s="13"/>
      <c r="JTP96" s="13"/>
      <c r="JTQ96" s="13"/>
      <c r="JTR96" s="13"/>
      <c r="JTS96" s="13"/>
      <c r="JTT96" s="13"/>
      <c r="JTU96" s="13"/>
      <c r="JTV96" s="13"/>
      <c r="JTW96" s="13"/>
      <c r="JTX96" s="13"/>
      <c r="JTY96" s="13"/>
      <c r="JTZ96" s="13"/>
      <c r="JUA96" s="13"/>
      <c r="JUB96" s="13"/>
      <c r="JUC96" s="13"/>
      <c r="JUD96" s="13"/>
      <c r="JUE96" s="13"/>
      <c r="JUF96" s="13"/>
      <c r="JUG96" s="13"/>
      <c r="JUH96" s="13"/>
      <c r="JUI96" s="13"/>
      <c r="JUJ96" s="13"/>
      <c r="JUK96" s="13"/>
      <c r="JUL96" s="13"/>
      <c r="JUM96" s="13"/>
      <c r="JUN96" s="13"/>
      <c r="JUO96" s="13"/>
      <c r="JUP96" s="13"/>
      <c r="JUQ96" s="13"/>
      <c r="JUR96" s="13"/>
      <c r="JUS96" s="13"/>
      <c r="JUT96" s="13"/>
      <c r="JUU96" s="13"/>
      <c r="JUV96" s="13"/>
      <c r="JUW96" s="13"/>
      <c r="JUX96" s="13"/>
      <c r="JUY96" s="13"/>
      <c r="JUZ96" s="13"/>
      <c r="JVA96" s="13"/>
      <c r="JVB96" s="13"/>
      <c r="JVC96" s="13"/>
      <c r="JVD96" s="13"/>
      <c r="JVE96" s="13"/>
      <c r="JVF96" s="13"/>
      <c r="JVG96" s="13"/>
      <c r="JVH96" s="13"/>
      <c r="JVI96" s="13"/>
      <c r="JVJ96" s="13"/>
      <c r="JVK96" s="13"/>
      <c r="JVL96" s="13"/>
      <c r="JVM96" s="13"/>
      <c r="JVN96" s="13"/>
      <c r="JVO96" s="13"/>
      <c r="JVP96" s="13"/>
      <c r="JVQ96" s="13"/>
      <c r="JVR96" s="13"/>
      <c r="JVS96" s="13"/>
      <c r="JVT96" s="13"/>
      <c r="JVU96" s="13"/>
      <c r="JVV96" s="13"/>
      <c r="JVW96" s="13"/>
      <c r="JVX96" s="13"/>
      <c r="JVY96" s="13"/>
      <c r="JVZ96" s="13"/>
      <c r="JWA96" s="13"/>
      <c r="JWB96" s="13"/>
      <c r="JWC96" s="13"/>
      <c r="JWD96" s="13"/>
      <c r="JWE96" s="13"/>
      <c r="JWF96" s="13"/>
      <c r="JWG96" s="13"/>
      <c r="JWH96" s="13"/>
      <c r="JWI96" s="13"/>
      <c r="JWJ96" s="13"/>
      <c r="JWK96" s="13"/>
      <c r="JWL96" s="13"/>
      <c r="JWM96" s="13"/>
      <c r="JWN96" s="13"/>
      <c r="JWO96" s="13"/>
      <c r="JWP96" s="13"/>
      <c r="JWQ96" s="13"/>
      <c r="JWR96" s="13"/>
      <c r="JWS96" s="13"/>
      <c r="JWT96" s="13"/>
      <c r="JWU96" s="13"/>
      <c r="JWV96" s="13"/>
      <c r="JWW96" s="13"/>
      <c r="JWX96" s="13"/>
      <c r="JWY96" s="13"/>
      <c r="JWZ96" s="13"/>
      <c r="JXA96" s="13"/>
      <c r="JXB96" s="13"/>
      <c r="JXC96" s="13"/>
      <c r="JXD96" s="13"/>
      <c r="JXE96" s="13"/>
      <c r="JXF96" s="13"/>
      <c r="JXG96" s="13"/>
      <c r="JXH96" s="13"/>
      <c r="JXI96" s="13"/>
      <c r="JXJ96" s="13"/>
      <c r="JXK96" s="13"/>
      <c r="JXL96" s="13"/>
      <c r="JXM96" s="13"/>
      <c r="JXN96" s="13"/>
      <c r="JXO96" s="13"/>
      <c r="JXP96" s="13"/>
      <c r="JXQ96" s="13"/>
      <c r="JXR96" s="13"/>
      <c r="JXS96" s="13"/>
      <c r="JXT96" s="13"/>
      <c r="JXU96" s="13"/>
      <c r="JXV96" s="13"/>
      <c r="JXW96" s="13"/>
      <c r="JXX96" s="13"/>
      <c r="JXY96" s="13"/>
      <c r="JXZ96" s="13"/>
      <c r="JYA96" s="13"/>
      <c r="JYB96" s="13"/>
      <c r="JYC96" s="13"/>
      <c r="JYD96" s="13"/>
      <c r="JYE96" s="13"/>
      <c r="JYF96" s="13"/>
      <c r="JYG96" s="13"/>
      <c r="JYH96" s="13"/>
      <c r="JYI96" s="13"/>
      <c r="JYJ96" s="13"/>
      <c r="JYK96" s="13"/>
      <c r="JYL96" s="13"/>
      <c r="JYM96" s="13"/>
      <c r="JYN96" s="13"/>
      <c r="JYO96" s="13"/>
      <c r="JYP96" s="13"/>
      <c r="JYQ96" s="13"/>
      <c r="JYR96" s="13"/>
      <c r="JYS96" s="13"/>
      <c r="JYT96" s="13"/>
      <c r="JYU96" s="13"/>
      <c r="JYV96" s="13"/>
      <c r="JYW96" s="13"/>
      <c r="JYX96" s="13"/>
      <c r="JYY96" s="13"/>
      <c r="JYZ96" s="13"/>
      <c r="JZA96" s="13"/>
      <c r="JZB96" s="13"/>
      <c r="JZC96" s="13"/>
      <c r="JZD96" s="13"/>
      <c r="JZE96" s="13"/>
      <c r="JZF96" s="13"/>
      <c r="JZG96" s="13"/>
      <c r="JZH96" s="13"/>
      <c r="JZI96" s="13"/>
      <c r="JZJ96" s="13"/>
      <c r="JZK96" s="13"/>
      <c r="JZL96" s="13"/>
      <c r="JZM96" s="13"/>
      <c r="JZN96" s="13"/>
      <c r="JZO96" s="13"/>
      <c r="JZP96" s="13"/>
      <c r="JZQ96" s="13"/>
      <c r="JZR96" s="13"/>
      <c r="JZS96" s="13"/>
      <c r="JZT96" s="13"/>
      <c r="JZU96" s="13"/>
      <c r="JZV96" s="13"/>
      <c r="JZW96" s="13"/>
      <c r="JZX96" s="13"/>
      <c r="JZY96" s="13"/>
      <c r="JZZ96" s="13"/>
      <c r="KAA96" s="13"/>
      <c r="KAB96" s="13"/>
      <c r="KAC96" s="13"/>
      <c r="KAD96" s="13"/>
      <c r="KAE96" s="13"/>
      <c r="KAF96" s="13"/>
      <c r="KAG96" s="13"/>
      <c r="KAH96" s="13"/>
      <c r="KAI96" s="13"/>
      <c r="KAJ96" s="13"/>
      <c r="KAK96" s="13"/>
      <c r="KAL96" s="13"/>
      <c r="KAM96" s="13"/>
      <c r="KAN96" s="13"/>
      <c r="KAO96" s="13"/>
      <c r="KAP96" s="13"/>
      <c r="KAQ96" s="13"/>
      <c r="KAR96" s="13"/>
      <c r="KAS96" s="13"/>
      <c r="KAT96" s="13"/>
      <c r="KAU96" s="13"/>
      <c r="KAV96" s="13"/>
      <c r="KAW96" s="13"/>
      <c r="KAX96" s="13"/>
      <c r="KAY96" s="13"/>
      <c r="KAZ96" s="13"/>
      <c r="KBA96" s="13"/>
      <c r="KBB96" s="13"/>
      <c r="KBC96" s="13"/>
      <c r="KBD96" s="13"/>
      <c r="KBE96" s="13"/>
      <c r="KBF96" s="13"/>
      <c r="KBG96" s="13"/>
      <c r="KBH96" s="13"/>
      <c r="KBI96" s="13"/>
      <c r="KBJ96" s="13"/>
      <c r="KBK96" s="13"/>
      <c r="KBL96" s="13"/>
      <c r="KBM96" s="13"/>
      <c r="KBN96" s="13"/>
      <c r="KBO96" s="13"/>
      <c r="KBP96" s="13"/>
      <c r="KBQ96" s="13"/>
      <c r="KBR96" s="13"/>
      <c r="KBS96" s="13"/>
      <c r="KBT96" s="13"/>
      <c r="KBU96" s="13"/>
      <c r="KBV96" s="13"/>
      <c r="KBW96" s="13"/>
      <c r="KBX96" s="13"/>
      <c r="KBY96" s="13"/>
      <c r="KBZ96" s="13"/>
      <c r="KCA96" s="13"/>
      <c r="KCB96" s="13"/>
      <c r="KCC96" s="13"/>
      <c r="KCD96" s="13"/>
      <c r="KCE96" s="13"/>
      <c r="KCF96" s="13"/>
      <c r="KCG96" s="13"/>
      <c r="KCH96" s="13"/>
      <c r="KCI96" s="13"/>
      <c r="KCJ96" s="13"/>
      <c r="KCK96" s="13"/>
      <c r="KCL96" s="13"/>
      <c r="KCM96" s="13"/>
      <c r="KCN96" s="13"/>
      <c r="KCO96" s="13"/>
      <c r="KCP96" s="13"/>
      <c r="KCQ96" s="13"/>
      <c r="KCR96" s="13"/>
      <c r="KCS96" s="13"/>
      <c r="KCT96" s="13"/>
      <c r="KCU96" s="13"/>
      <c r="KCV96" s="13"/>
      <c r="KCW96" s="13"/>
      <c r="KCX96" s="13"/>
      <c r="KCY96" s="13"/>
      <c r="KCZ96" s="13"/>
      <c r="KDA96" s="13"/>
      <c r="KDB96" s="13"/>
      <c r="KDC96" s="13"/>
      <c r="KDD96" s="13"/>
      <c r="KDE96" s="13"/>
      <c r="KDF96" s="13"/>
      <c r="KDG96" s="13"/>
      <c r="KDH96" s="13"/>
      <c r="KDI96" s="13"/>
      <c r="KDJ96" s="13"/>
      <c r="KDK96" s="13"/>
      <c r="KDL96" s="13"/>
      <c r="KDM96" s="13"/>
      <c r="KDN96" s="13"/>
      <c r="KDO96" s="13"/>
      <c r="KDP96" s="13"/>
      <c r="KDQ96" s="13"/>
      <c r="KDR96" s="13"/>
      <c r="KDS96" s="13"/>
      <c r="KDT96" s="13"/>
      <c r="KDU96" s="13"/>
      <c r="KDV96" s="13"/>
      <c r="KDW96" s="13"/>
      <c r="KDX96" s="13"/>
      <c r="KDY96" s="13"/>
      <c r="KDZ96" s="13"/>
      <c r="KEA96" s="13"/>
      <c r="KEB96" s="13"/>
      <c r="KEC96" s="13"/>
      <c r="KED96" s="13"/>
      <c r="KEE96" s="13"/>
      <c r="KEF96" s="13"/>
      <c r="KEG96" s="13"/>
      <c r="KEH96" s="13"/>
      <c r="KEI96" s="13"/>
      <c r="KEJ96" s="13"/>
      <c r="KEK96" s="13"/>
      <c r="KEL96" s="13"/>
      <c r="KEM96" s="13"/>
      <c r="KEN96" s="13"/>
      <c r="KEO96" s="13"/>
      <c r="KEP96" s="13"/>
      <c r="KEQ96" s="13"/>
      <c r="KER96" s="13"/>
      <c r="KES96" s="13"/>
      <c r="KET96" s="13"/>
      <c r="KEU96" s="13"/>
      <c r="KEV96" s="13"/>
      <c r="KEW96" s="13"/>
      <c r="KEX96" s="13"/>
      <c r="KEY96" s="13"/>
      <c r="KEZ96" s="13"/>
      <c r="KFA96" s="13"/>
      <c r="KFB96" s="13"/>
      <c r="KFC96" s="13"/>
      <c r="KFD96" s="13"/>
      <c r="KFE96" s="13"/>
      <c r="KFF96" s="13"/>
      <c r="KFG96" s="13"/>
      <c r="KFH96" s="13"/>
      <c r="KFI96" s="13"/>
      <c r="KFJ96" s="13"/>
      <c r="KFK96" s="13"/>
      <c r="KFL96" s="13"/>
      <c r="KFM96" s="13"/>
      <c r="KFN96" s="13"/>
      <c r="KFO96" s="13"/>
      <c r="KFP96" s="13"/>
      <c r="KFQ96" s="13"/>
      <c r="KFR96" s="13"/>
      <c r="KFS96" s="13"/>
      <c r="KFT96" s="13"/>
      <c r="KFU96" s="13"/>
      <c r="KFV96" s="13"/>
      <c r="KFW96" s="13"/>
      <c r="KFX96" s="13"/>
      <c r="KFY96" s="13"/>
      <c r="KFZ96" s="13"/>
      <c r="KGA96" s="13"/>
      <c r="KGB96" s="13"/>
      <c r="KGC96" s="13"/>
      <c r="KGD96" s="13"/>
      <c r="KGE96" s="13"/>
      <c r="KGF96" s="13"/>
      <c r="KGG96" s="13"/>
      <c r="KGH96" s="13"/>
      <c r="KGI96" s="13"/>
      <c r="KGJ96" s="13"/>
      <c r="KGK96" s="13"/>
      <c r="KGL96" s="13"/>
      <c r="KGM96" s="13"/>
      <c r="KGN96" s="13"/>
      <c r="KGO96" s="13"/>
      <c r="KGP96" s="13"/>
      <c r="KGQ96" s="13"/>
      <c r="KGR96" s="13"/>
      <c r="KGS96" s="13"/>
      <c r="KGT96" s="13"/>
      <c r="KGU96" s="13"/>
      <c r="KGV96" s="13"/>
      <c r="KGW96" s="13"/>
      <c r="KGX96" s="13"/>
      <c r="KGY96" s="13"/>
      <c r="KGZ96" s="13"/>
      <c r="KHA96" s="13"/>
      <c r="KHB96" s="13"/>
      <c r="KHC96" s="13"/>
      <c r="KHD96" s="13"/>
      <c r="KHE96" s="13"/>
      <c r="KHF96" s="13"/>
      <c r="KHG96" s="13"/>
      <c r="KHH96" s="13"/>
      <c r="KHI96" s="13"/>
      <c r="KHJ96" s="13"/>
      <c r="KHK96" s="13"/>
      <c r="KHL96" s="13"/>
      <c r="KHM96" s="13"/>
      <c r="KHN96" s="13"/>
      <c r="KHO96" s="13"/>
      <c r="KHP96" s="13"/>
      <c r="KHQ96" s="13"/>
      <c r="KHR96" s="13"/>
      <c r="KHS96" s="13"/>
      <c r="KHT96" s="13"/>
      <c r="KHU96" s="13"/>
      <c r="KHV96" s="13"/>
      <c r="KHW96" s="13"/>
      <c r="KHX96" s="13"/>
      <c r="KHY96" s="13"/>
      <c r="KHZ96" s="13"/>
      <c r="KIA96" s="13"/>
      <c r="KIB96" s="13"/>
      <c r="KIC96" s="13"/>
      <c r="KID96" s="13"/>
      <c r="KIE96" s="13"/>
      <c r="KIF96" s="13"/>
      <c r="KIG96" s="13"/>
      <c r="KIH96" s="13"/>
      <c r="KII96" s="13"/>
      <c r="KIJ96" s="13"/>
      <c r="KIK96" s="13"/>
      <c r="KIL96" s="13"/>
      <c r="KIM96" s="13"/>
      <c r="KIN96" s="13"/>
      <c r="KIO96" s="13"/>
      <c r="KIP96" s="13"/>
      <c r="KIQ96" s="13"/>
      <c r="KIR96" s="13"/>
      <c r="KIS96" s="13"/>
      <c r="KIT96" s="13"/>
      <c r="KIU96" s="13"/>
      <c r="KIV96" s="13"/>
      <c r="KIW96" s="13"/>
      <c r="KIX96" s="13"/>
      <c r="KIY96" s="13"/>
      <c r="KIZ96" s="13"/>
      <c r="KJA96" s="13"/>
      <c r="KJB96" s="13"/>
      <c r="KJC96" s="13"/>
      <c r="KJD96" s="13"/>
      <c r="KJE96" s="13"/>
      <c r="KJF96" s="13"/>
      <c r="KJG96" s="13"/>
      <c r="KJH96" s="13"/>
      <c r="KJI96" s="13"/>
      <c r="KJJ96" s="13"/>
      <c r="KJK96" s="13"/>
      <c r="KJL96" s="13"/>
      <c r="KJM96" s="13"/>
      <c r="KJN96" s="13"/>
      <c r="KJO96" s="13"/>
      <c r="KJP96" s="13"/>
      <c r="KJQ96" s="13"/>
      <c r="KJR96" s="13"/>
      <c r="KJS96" s="13"/>
      <c r="KJT96" s="13"/>
      <c r="KJU96" s="13"/>
      <c r="KJV96" s="13"/>
      <c r="KJW96" s="13"/>
      <c r="KJX96" s="13"/>
      <c r="KJY96" s="13"/>
      <c r="KJZ96" s="13"/>
      <c r="KKA96" s="13"/>
      <c r="KKB96" s="13"/>
      <c r="KKC96" s="13"/>
      <c r="KKD96" s="13"/>
      <c r="KKE96" s="13"/>
      <c r="KKF96" s="13"/>
      <c r="KKG96" s="13"/>
      <c r="KKH96" s="13"/>
      <c r="KKI96" s="13"/>
      <c r="KKJ96" s="13"/>
      <c r="KKK96" s="13"/>
      <c r="KKL96" s="13"/>
      <c r="KKM96" s="13"/>
      <c r="KKN96" s="13"/>
      <c r="KKO96" s="13"/>
      <c r="KKP96" s="13"/>
      <c r="KKQ96" s="13"/>
      <c r="KKR96" s="13"/>
      <c r="KKS96" s="13"/>
      <c r="KKT96" s="13"/>
      <c r="KKU96" s="13"/>
      <c r="KKV96" s="13"/>
      <c r="KKW96" s="13"/>
      <c r="KKX96" s="13"/>
      <c r="KKY96" s="13"/>
      <c r="KKZ96" s="13"/>
      <c r="KLA96" s="13"/>
      <c r="KLB96" s="13"/>
      <c r="KLC96" s="13"/>
      <c r="KLD96" s="13"/>
      <c r="KLE96" s="13"/>
      <c r="KLF96" s="13"/>
      <c r="KLG96" s="13"/>
      <c r="KLH96" s="13"/>
      <c r="KLI96" s="13"/>
      <c r="KLJ96" s="13"/>
      <c r="KLK96" s="13"/>
      <c r="KLL96" s="13"/>
      <c r="KLM96" s="13"/>
      <c r="KLN96" s="13"/>
      <c r="KLO96" s="13"/>
      <c r="KLP96" s="13"/>
      <c r="KLQ96" s="13"/>
      <c r="KLR96" s="13"/>
      <c r="KLS96" s="13"/>
      <c r="KLT96" s="13"/>
      <c r="KLU96" s="13"/>
      <c r="KLV96" s="13"/>
      <c r="KLW96" s="13"/>
      <c r="KLX96" s="13"/>
      <c r="KLY96" s="13"/>
      <c r="KLZ96" s="13"/>
      <c r="KMA96" s="13"/>
      <c r="KMB96" s="13"/>
      <c r="KMC96" s="13"/>
      <c r="KMD96" s="13"/>
      <c r="KME96" s="13"/>
      <c r="KMF96" s="13"/>
      <c r="KMG96" s="13"/>
      <c r="KMH96" s="13"/>
      <c r="KMI96" s="13"/>
      <c r="KMJ96" s="13"/>
      <c r="KMK96" s="13"/>
      <c r="KML96" s="13"/>
      <c r="KMM96" s="13"/>
      <c r="KMN96" s="13"/>
      <c r="KMO96" s="13"/>
      <c r="KMP96" s="13"/>
      <c r="KMQ96" s="13"/>
      <c r="KMR96" s="13"/>
      <c r="KMS96" s="13"/>
      <c r="KMT96" s="13"/>
      <c r="KMU96" s="13"/>
      <c r="KMV96" s="13"/>
      <c r="KMW96" s="13"/>
      <c r="KMX96" s="13"/>
      <c r="KMY96" s="13"/>
      <c r="KMZ96" s="13"/>
      <c r="KNA96" s="13"/>
      <c r="KNB96" s="13"/>
      <c r="KNC96" s="13"/>
      <c r="KND96" s="13"/>
      <c r="KNE96" s="13"/>
      <c r="KNF96" s="13"/>
      <c r="KNG96" s="13"/>
      <c r="KNH96" s="13"/>
      <c r="KNI96" s="13"/>
      <c r="KNJ96" s="13"/>
      <c r="KNK96" s="13"/>
      <c r="KNL96" s="13"/>
      <c r="KNM96" s="13"/>
      <c r="KNN96" s="13"/>
      <c r="KNO96" s="13"/>
      <c r="KNP96" s="13"/>
      <c r="KNQ96" s="13"/>
      <c r="KNR96" s="13"/>
      <c r="KNS96" s="13"/>
      <c r="KNT96" s="13"/>
      <c r="KNU96" s="13"/>
      <c r="KNV96" s="13"/>
      <c r="KNW96" s="13"/>
      <c r="KNX96" s="13"/>
      <c r="KNY96" s="13"/>
      <c r="KNZ96" s="13"/>
      <c r="KOA96" s="13"/>
      <c r="KOB96" s="13"/>
      <c r="KOC96" s="13"/>
      <c r="KOD96" s="13"/>
      <c r="KOE96" s="13"/>
      <c r="KOF96" s="13"/>
      <c r="KOG96" s="13"/>
      <c r="KOH96" s="13"/>
      <c r="KOI96" s="13"/>
      <c r="KOJ96" s="13"/>
      <c r="KOK96" s="13"/>
      <c r="KOL96" s="13"/>
      <c r="KOM96" s="13"/>
      <c r="KON96" s="13"/>
      <c r="KOO96" s="13"/>
      <c r="KOP96" s="13"/>
      <c r="KOQ96" s="13"/>
      <c r="KOR96" s="13"/>
      <c r="KOS96" s="13"/>
      <c r="KOT96" s="13"/>
      <c r="KOU96" s="13"/>
      <c r="KOV96" s="13"/>
      <c r="KOW96" s="13"/>
      <c r="KOX96" s="13"/>
      <c r="KOY96" s="13"/>
      <c r="KOZ96" s="13"/>
      <c r="KPA96" s="13"/>
      <c r="KPB96" s="13"/>
      <c r="KPC96" s="13"/>
      <c r="KPD96" s="13"/>
      <c r="KPE96" s="13"/>
      <c r="KPF96" s="13"/>
      <c r="KPG96" s="13"/>
      <c r="KPH96" s="13"/>
      <c r="KPI96" s="13"/>
      <c r="KPJ96" s="13"/>
      <c r="KPK96" s="13"/>
      <c r="KPL96" s="13"/>
      <c r="KPM96" s="13"/>
      <c r="KPN96" s="13"/>
      <c r="KPO96" s="13"/>
      <c r="KPP96" s="13"/>
      <c r="KPQ96" s="13"/>
      <c r="KPR96" s="13"/>
      <c r="KPS96" s="13"/>
      <c r="KPT96" s="13"/>
      <c r="KPU96" s="13"/>
      <c r="KPV96" s="13"/>
      <c r="KPW96" s="13"/>
      <c r="KPX96" s="13"/>
      <c r="KPY96" s="13"/>
      <c r="KPZ96" s="13"/>
      <c r="KQA96" s="13"/>
      <c r="KQB96" s="13"/>
      <c r="KQC96" s="13"/>
      <c r="KQD96" s="13"/>
      <c r="KQE96" s="13"/>
      <c r="KQF96" s="13"/>
      <c r="KQG96" s="13"/>
      <c r="KQH96" s="13"/>
      <c r="KQI96" s="13"/>
      <c r="KQJ96" s="13"/>
      <c r="KQK96" s="13"/>
      <c r="KQL96" s="13"/>
      <c r="KQM96" s="13"/>
      <c r="KQN96" s="13"/>
      <c r="KQO96" s="13"/>
      <c r="KQP96" s="13"/>
      <c r="KQQ96" s="13"/>
      <c r="KQR96" s="13"/>
      <c r="KQS96" s="13"/>
      <c r="KQT96" s="13"/>
      <c r="KQU96" s="13"/>
      <c r="KQV96" s="13"/>
      <c r="KQW96" s="13"/>
      <c r="KQX96" s="13"/>
      <c r="KQY96" s="13"/>
      <c r="KQZ96" s="13"/>
      <c r="KRA96" s="13"/>
      <c r="KRB96" s="13"/>
      <c r="KRC96" s="13"/>
      <c r="KRD96" s="13"/>
      <c r="KRE96" s="13"/>
      <c r="KRF96" s="13"/>
      <c r="KRG96" s="13"/>
      <c r="KRH96" s="13"/>
      <c r="KRI96" s="13"/>
      <c r="KRJ96" s="13"/>
      <c r="KRK96" s="13"/>
      <c r="KRL96" s="13"/>
      <c r="KRM96" s="13"/>
      <c r="KRN96" s="13"/>
      <c r="KRO96" s="13"/>
      <c r="KRP96" s="13"/>
      <c r="KRQ96" s="13"/>
      <c r="KRR96" s="13"/>
      <c r="KRS96" s="13"/>
      <c r="KRT96" s="13"/>
      <c r="KRU96" s="13"/>
      <c r="KRV96" s="13"/>
      <c r="KRW96" s="13"/>
      <c r="KRX96" s="13"/>
      <c r="KRY96" s="13"/>
      <c r="KRZ96" s="13"/>
      <c r="KSA96" s="13"/>
      <c r="KSB96" s="13"/>
      <c r="KSC96" s="13"/>
      <c r="KSD96" s="13"/>
      <c r="KSE96" s="13"/>
      <c r="KSF96" s="13"/>
      <c r="KSG96" s="13"/>
      <c r="KSH96" s="13"/>
      <c r="KSI96" s="13"/>
      <c r="KSJ96" s="13"/>
      <c r="KSK96" s="13"/>
      <c r="KSL96" s="13"/>
      <c r="KSM96" s="13"/>
      <c r="KSN96" s="13"/>
      <c r="KSO96" s="13"/>
      <c r="KSP96" s="13"/>
      <c r="KSQ96" s="13"/>
      <c r="KSR96" s="13"/>
      <c r="KSS96" s="13"/>
      <c r="KST96" s="13"/>
      <c r="KSU96" s="13"/>
      <c r="KSV96" s="13"/>
      <c r="KSW96" s="13"/>
      <c r="KSX96" s="13"/>
      <c r="KSY96" s="13"/>
      <c r="KSZ96" s="13"/>
      <c r="KTA96" s="13"/>
      <c r="KTB96" s="13"/>
      <c r="KTC96" s="13"/>
      <c r="KTD96" s="13"/>
      <c r="KTE96" s="13"/>
      <c r="KTF96" s="13"/>
      <c r="KTG96" s="13"/>
      <c r="KTH96" s="13"/>
      <c r="KTI96" s="13"/>
      <c r="KTJ96" s="13"/>
      <c r="KTK96" s="13"/>
      <c r="KTL96" s="13"/>
      <c r="KTM96" s="13"/>
      <c r="KTN96" s="13"/>
      <c r="KTO96" s="13"/>
      <c r="KTP96" s="13"/>
      <c r="KTQ96" s="13"/>
      <c r="KTR96" s="13"/>
      <c r="KTS96" s="13"/>
      <c r="KTT96" s="13"/>
      <c r="KTU96" s="13"/>
      <c r="KTV96" s="13"/>
      <c r="KTW96" s="13"/>
      <c r="KTX96" s="13"/>
      <c r="KTY96" s="13"/>
      <c r="KTZ96" s="13"/>
      <c r="KUA96" s="13"/>
      <c r="KUB96" s="13"/>
      <c r="KUC96" s="13"/>
      <c r="KUD96" s="13"/>
      <c r="KUE96" s="13"/>
      <c r="KUF96" s="13"/>
      <c r="KUG96" s="13"/>
      <c r="KUH96" s="13"/>
      <c r="KUI96" s="13"/>
      <c r="KUJ96" s="13"/>
      <c r="KUK96" s="13"/>
      <c r="KUL96" s="13"/>
      <c r="KUM96" s="13"/>
      <c r="KUN96" s="13"/>
      <c r="KUO96" s="13"/>
      <c r="KUP96" s="13"/>
      <c r="KUQ96" s="13"/>
      <c r="KUR96" s="13"/>
      <c r="KUS96" s="13"/>
      <c r="KUT96" s="13"/>
      <c r="KUU96" s="13"/>
      <c r="KUV96" s="13"/>
      <c r="KUW96" s="13"/>
      <c r="KUX96" s="13"/>
      <c r="KUY96" s="13"/>
      <c r="KUZ96" s="13"/>
      <c r="KVA96" s="13"/>
      <c r="KVB96" s="13"/>
      <c r="KVC96" s="13"/>
      <c r="KVD96" s="13"/>
      <c r="KVE96" s="13"/>
      <c r="KVF96" s="13"/>
      <c r="KVG96" s="13"/>
      <c r="KVH96" s="13"/>
      <c r="KVI96" s="13"/>
      <c r="KVJ96" s="13"/>
      <c r="KVK96" s="13"/>
      <c r="KVL96" s="13"/>
      <c r="KVM96" s="13"/>
      <c r="KVN96" s="13"/>
      <c r="KVO96" s="13"/>
      <c r="KVP96" s="13"/>
      <c r="KVQ96" s="13"/>
      <c r="KVR96" s="13"/>
      <c r="KVS96" s="13"/>
      <c r="KVT96" s="13"/>
      <c r="KVU96" s="13"/>
      <c r="KVV96" s="13"/>
      <c r="KVW96" s="13"/>
      <c r="KVX96" s="13"/>
      <c r="KVY96" s="13"/>
      <c r="KVZ96" s="13"/>
      <c r="KWA96" s="13"/>
      <c r="KWB96" s="13"/>
      <c r="KWC96" s="13"/>
      <c r="KWD96" s="13"/>
      <c r="KWE96" s="13"/>
      <c r="KWF96" s="13"/>
      <c r="KWG96" s="13"/>
      <c r="KWH96" s="13"/>
      <c r="KWI96" s="13"/>
      <c r="KWJ96" s="13"/>
      <c r="KWK96" s="13"/>
      <c r="KWL96" s="13"/>
      <c r="KWM96" s="13"/>
      <c r="KWN96" s="13"/>
      <c r="KWO96" s="13"/>
      <c r="KWP96" s="13"/>
      <c r="KWQ96" s="13"/>
      <c r="KWR96" s="13"/>
      <c r="KWS96" s="13"/>
      <c r="KWT96" s="13"/>
      <c r="KWU96" s="13"/>
      <c r="KWV96" s="13"/>
      <c r="KWW96" s="13"/>
      <c r="KWX96" s="13"/>
      <c r="KWY96" s="13"/>
      <c r="KWZ96" s="13"/>
      <c r="KXA96" s="13"/>
      <c r="KXB96" s="13"/>
      <c r="KXC96" s="13"/>
      <c r="KXD96" s="13"/>
      <c r="KXE96" s="13"/>
      <c r="KXF96" s="13"/>
      <c r="KXG96" s="13"/>
      <c r="KXH96" s="13"/>
      <c r="KXI96" s="13"/>
      <c r="KXJ96" s="13"/>
      <c r="KXK96" s="13"/>
      <c r="KXL96" s="13"/>
      <c r="KXM96" s="13"/>
      <c r="KXN96" s="13"/>
      <c r="KXO96" s="13"/>
      <c r="KXP96" s="13"/>
      <c r="KXQ96" s="13"/>
      <c r="KXR96" s="13"/>
      <c r="KXS96" s="13"/>
      <c r="KXT96" s="13"/>
      <c r="KXU96" s="13"/>
      <c r="KXV96" s="13"/>
      <c r="KXW96" s="13"/>
      <c r="KXX96" s="13"/>
      <c r="KXY96" s="13"/>
      <c r="KXZ96" s="13"/>
      <c r="KYA96" s="13"/>
      <c r="KYB96" s="13"/>
      <c r="KYC96" s="13"/>
      <c r="KYD96" s="13"/>
      <c r="KYE96" s="13"/>
      <c r="KYF96" s="13"/>
      <c r="KYG96" s="13"/>
      <c r="KYH96" s="13"/>
      <c r="KYI96" s="13"/>
      <c r="KYJ96" s="13"/>
      <c r="KYK96" s="13"/>
      <c r="KYL96" s="13"/>
      <c r="KYM96" s="13"/>
      <c r="KYN96" s="13"/>
      <c r="KYO96" s="13"/>
      <c r="KYP96" s="13"/>
      <c r="KYQ96" s="13"/>
      <c r="KYR96" s="13"/>
      <c r="KYS96" s="13"/>
      <c r="KYT96" s="13"/>
      <c r="KYU96" s="13"/>
      <c r="KYV96" s="13"/>
      <c r="KYW96" s="13"/>
      <c r="KYX96" s="13"/>
      <c r="KYY96" s="13"/>
      <c r="KYZ96" s="13"/>
      <c r="KZA96" s="13"/>
      <c r="KZB96" s="13"/>
      <c r="KZC96" s="13"/>
      <c r="KZD96" s="13"/>
      <c r="KZE96" s="13"/>
      <c r="KZF96" s="13"/>
      <c r="KZG96" s="13"/>
      <c r="KZH96" s="13"/>
      <c r="KZI96" s="13"/>
      <c r="KZJ96" s="13"/>
      <c r="KZK96" s="13"/>
      <c r="KZL96" s="13"/>
      <c r="KZM96" s="13"/>
      <c r="KZN96" s="13"/>
      <c r="KZO96" s="13"/>
      <c r="KZP96" s="13"/>
      <c r="KZQ96" s="13"/>
      <c r="KZR96" s="13"/>
      <c r="KZS96" s="13"/>
      <c r="KZT96" s="13"/>
      <c r="KZU96" s="13"/>
      <c r="KZV96" s="13"/>
      <c r="KZW96" s="13"/>
      <c r="KZX96" s="13"/>
      <c r="KZY96" s="13"/>
      <c r="KZZ96" s="13"/>
      <c r="LAA96" s="13"/>
      <c r="LAB96" s="13"/>
      <c r="LAC96" s="13"/>
      <c r="LAD96" s="13"/>
      <c r="LAE96" s="13"/>
      <c r="LAF96" s="13"/>
      <c r="LAG96" s="13"/>
      <c r="LAH96" s="13"/>
      <c r="LAI96" s="13"/>
      <c r="LAJ96" s="13"/>
      <c r="LAK96" s="13"/>
      <c r="LAL96" s="13"/>
      <c r="LAM96" s="13"/>
      <c r="LAN96" s="13"/>
      <c r="LAO96" s="13"/>
      <c r="LAP96" s="13"/>
      <c r="LAQ96" s="13"/>
      <c r="LAR96" s="13"/>
      <c r="LAS96" s="13"/>
      <c r="LAT96" s="13"/>
      <c r="LAU96" s="13"/>
      <c r="LAV96" s="13"/>
      <c r="LAW96" s="13"/>
      <c r="LAX96" s="13"/>
      <c r="LAY96" s="13"/>
      <c r="LAZ96" s="13"/>
      <c r="LBA96" s="13"/>
      <c r="LBB96" s="13"/>
      <c r="LBC96" s="13"/>
      <c r="LBD96" s="13"/>
      <c r="LBE96" s="13"/>
      <c r="LBF96" s="13"/>
      <c r="LBG96" s="13"/>
      <c r="LBH96" s="13"/>
      <c r="LBI96" s="13"/>
      <c r="LBJ96" s="13"/>
      <c r="LBK96" s="13"/>
      <c r="LBL96" s="13"/>
      <c r="LBM96" s="13"/>
      <c r="LBN96" s="13"/>
      <c r="LBO96" s="13"/>
      <c r="LBP96" s="13"/>
      <c r="LBQ96" s="13"/>
      <c r="LBR96" s="13"/>
      <c r="LBS96" s="13"/>
      <c r="LBT96" s="13"/>
      <c r="LBU96" s="13"/>
      <c r="LBV96" s="13"/>
      <c r="LBW96" s="13"/>
      <c r="LBX96" s="13"/>
      <c r="LBY96" s="13"/>
      <c r="LBZ96" s="13"/>
      <c r="LCA96" s="13"/>
      <c r="LCB96" s="13"/>
      <c r="LCC96" s="13"/>
      <c r="LCD96" s="13"/>
      <c r="LCE96" s="13"/>
      <c r="LCF96" s="13"/>
      <c r="LCG96" s="13"/>
      <c r="LCH96" s="13"/>
      <c r="LCI96" s="13"/>
      <c r="LCJ96" s="13"/>
      <c r="LCK96" s="13"/>
      <c r="LCL96" s="13"/>
      <c r="LCM96" s="13"/>
      <c r="LCN96" s="13"/>
      <c r="LCO96" s="13"/>
      <c r="LCP96" s="13"/>
      <c r="LCQ96" s="13"/>
      <c r="LCR96" s="13"/>
      <c r="LCS96" s="13"/>
      <c r="LCT96" s="13"/>
      <c r="LCU96" s="13"/>
      <c r="LCV96" s="13"/>
      <c r="LCW96" s="13"/>
      <c r="LCX96" s="13"/>
      <c r="LCY96" s="13"/>
      <c r="LCZ96" s="13"/>
      <c r="LDA96" s="13"/>
      <c r="LDB96" s="13"/>
      <c r="LDC96" s="13"/>
      <c r="LDD96" s="13"/>
      <c r="LDE96" s="13"/>
      <c r="LDF96" s="13"/>
      <c r="LDG96" s="13"/>
      <c r="LDH96" s="13"/>
      <c r="LDI96" s="13"/>
      <c r="LDJ96" s="13"/>
      <c r="LDK96" s="13"/>
      <c r="LDL96" s="13"/>
      <c r="LDM96" s="13"/>
      <c r="LDN96" s="13"/>
      <c r="LDO96" s="13"/>
      <c r="LDP96" s="13"/>
      <c r="LDQ96" s="13"/>
      <c r="LDR96" s="13"/>
      <c r="LDS96" s="13"/>
      <c r="LDT96" s="13"/>
      <c r="LDU96" s="13"/>
      <c r="LDV96" s="13"/>
      <c r="LDW96" s="13"/>
      <c r="LDX96" s="13"/>
      <c r="LDY96" s="13"/>
      <c r="LDZ96" s="13"/>
      <c r="LEA96" s="13"/>
      <c r="LEB96" s="13"/>
      <c r="LEC96" s="13"/>
      <c r="LED96" s="13"/>
      <c r="LEE96" s="13"/>
      <c r="LEF96" s="13"/>
      <c r="LEG96" s="13"/>
      <c r="LEH96" s="13"/>
      <c r="LEI96" s="13"/>
      <c r="LEJ96" s="13"/>
      <c r="LEK96" s="13"/>
      <c r="LEL96" s="13"/>
      <c r="LEM96" s="13"/>
      <c r="LEN96" s="13"/>
      <c r="LEO96" s="13"/>
      <c r="LEP96" s="13"/>
      <c r="LEQ96" s="13"/>
      <c r="LER96" s="13"/>
      <c r="LES96" s="13"/>
      <c r="LET96" s="13"/>
      <c r="LEU96" s="13"/>
      <c r="LEV96" s="13"/>
      <c r="LEW96" s="13"/>
      <c r="LEX96" s="13"/>
      <c r="LEY96" s="13"/>
      <c r="LEZ96" s="13"/>
      <c r="LFA96" s="13"/>
      <c r="LFB96" s="13"/>
      <c r="LFC96" s="13"/>
      <c r="LFD96" s="13"/>
      <c r="LFE96" s="13"/>
      <c r="LFF96" s="13"/>
      <c r="LFG96" s="13"/>
      <c r="LFH96" s="13"/>
      <c r="LFI96" s="13"/>
      <c r="LFJ96" s="13"/>
      <c r="LFK96" s="13"/>
      <c r="LFL96" s="13"/>
      <c r="LFM96" s="13"/>
      <c r="LFN96" s="13"/>
      <c r="LFO96" s="13"/>
      <c r="LFP96" s="13"/>
      <c r="LFQ96" s="13"/>
      <c r="LFR96" s="13"/>
      <c r="LFS96" s="13"/>
      <c r="LFT96" s="13"/>
      <c r="LFU96" s="13"/>
      <c r="LFV96" s="13"/>
      <c r="LFW96" s="13"/>
      <c r="LFX96" s="13"/>
      <c r="LFY96" s="13"/>
      <c r="LFZ96" s="13"/>
      <c r="LGA96" s="13"/>
      <c r="LGB96" s="13"/>
      <c r="LGC96" s="13"/>
      <c r="LGD96" s="13"/>
      <c r="LGE96" s="13"/>
      <c r="LGF96" s="13"/>
      <c r="LGG96" s="13"/>
      <c r="LGH96" s="13"/>
      <c r="LGI96" s="13"/>
      <c r="LGJ96" s="13"/>
      <c r="LGK96" s="13"/>
      <c r="LGL96" s="13"/>
      <c r="LGM96" s="13"/>
      <c r="LGN96" s="13"/>
      <c r="LGO96" s="13"/>
      <c r="LGP96" s="13"/>
      <c r="LGQ96" s="13"/>
      <c r="LGR96" s="13"/>
      <c r="LGS96" s="13"/>
      <c r="LGT96" s="13"/>
      <c r="LGU96" s="13"/>
      <c r="LGV96" s="13"/>
      <c r="LGW96" s="13"/>
      <c r="LGX96" s="13"/>
      <c r="LGY96" s="13"/>
      <c r="LGZ96" s="13"/>
      <c r="LHA96" s="13"/>
      <c r="LHB96" s="13"/>
      <c r="LHC96" s="13"/>
      <c r="LHD96" s="13"/>
      <c r="LHE96" s="13"/>
      <c r="LHF96" s="13"/>
      <c r="LHG96" s="13"/>
      <c r="LHH96" s="13"/>
      <c r="LHI96" s="13"/>
      <c r="LHJ96" s="13"/>
      <c r="LHK96" s="13"/>
      <c r="LHL96" s="13"/>
      <c r="LHM96" s="13"/>
      <c r="LHN96" s="13"/>
      <c r="LHO96" s="13"/>
      <c r="LHP96" s="13"/>
      <c r="LHQ96" s="13"/>
      <c r="LHR96" s="13"/>
      <c r="LHS96" s="13"/>
      <c r="LHT96" s="13"/>
      <c r="LHU96" s="13"/>
      <c r="LHV96" s="13"/>
      <c r="LHW96" s="13"/>
      <c r="LHX96" s="13"/>
      <c r="LHY96" s="13"/>
      <c r="LHZ96" s="13"/>
      <c r="LIA96" s="13"/>
      <c r="LIB96" s="13"/>
      <c r="LIC96" s="13"/>
      <c r="LID96" s="13"/>
      <c r="LIE96" s="13"/>
      <c r="LIF96" s="13"/>
      <c r="LIG96" s="13"/>
      <c r="LIH96" s="13"/>
      <c r="LII96" s="13"/>
      <c r="LIJ96" s="13"/>
      <c r="LIK96" s="13"/>
      <c r="LIL96" s="13"/>
      <c r="LIM96" s="13"/>
      <c r="LIN96" s="13"/>
      <c r="LIO96" s="13"/>
      <c r="LIP96" s="13"/>
      <c r="LIQ96" s="13"/>
      <c r="LIR96" s="13"/>
      <c r="LIS96" s="13"/>
      <c r="LIT96" s="13"/>
      <c r="LIU96" s="13"/>
      <c r="LIV96" s="13"/>
      <c r="LIW96" s="13"/>
      <c r="LIX96" s="13"/>
      <c r="LIY96" s="13"/>
      <c r="LIZ96" s="13"/>
      <c r="LJA96" s="13"/>
      <c r="LJB96" s="13"/>
      <c r="LJC96" s="13"/>
      <c r="LJD96" s="13"/>
      <c r="LJE96" s="13"/>
      <c r="LJF96" s="13"/>
      <c r="LJG96" s="13"/>
      <c r="LJH96" s="13"/>
      <c r="LJI96" s="13"/>
      <c r="LJJ96" s="13"/>
      <c r="LJK96" s="13"/>
      <c r="LJL96" s="13"/>
      <c r="LJM96" s="13"/>
      <c r="LJN96" s="13"/>
      <c r="LJO96" s="13"/>
      <c r="LJP96" s="13"/>
      <c r="LJQ96" s="13"/>
      <c r="LJR96" s="13"/>
      <c r="LJS96" s="13"/>
      <c r="LJT96" s="13"/>
      <c r="LJU96" s="13"/>
      <c r="LJV96" s="13"/>
      <c r="LJW96" s="13"/>
      <c r="LJX96" s="13"/>
      <c r="LJY96" s="13"/>
      <c r="LJZ96" s="13"/>
      <c r="LKA96" s="13"/>
      <c r="LKB96" s="13"/>
      <c r="LKC96" s="13"/>
      <c r="LKD96" s="13"/>
      <c r="LKE96" s="13"/>
      <c r="LKF96" s="13"/>
      <c r="LKG96" s="13"/>
      <c r="LKH96" s="13"/>
      <c r="LKI96" s="13"/>
      <c r="LKJ96" s="13"/>
      <c r="LKK96" s="13"/>
      <c r="LKL96" s="13"/>
      <c r="LKM96" s="13"/>
      <c r="LKN96" s="13"/>
      <c r="LKO96" s="13"/>
      <c r="LKP96" s="13"/>
      <c r="LKQ96" s="13"/>
      <c r="LKR96" s="13"/>
      <c r="LKS96" s="13"/>
      <c r="LKT96" s="13"/>
      <c r="LKU96" s="13"/>
      <c r="LKV96" s="13"/>
      <c r="LKW96" s="13"/>
      <c r="LKX96" s="13"/>
      <c r="LKY96" s="13"/>
      <c r="LKZ96" s="13"/>
      <c r="LLA96" s="13"/>
      <c r="LLB96" s="13"/>
      <c r="LLC96" s="13"/>
      <c r="LLD96" s="13"/>
      <c r="LLE96" s="13"/>
      <c r="LLF96" s="13"/>
      <c r="LLG96" s="13"/>
      <c r="LLH96" s="13"/>
      <c r="LLI96" s="13"/>
      <c r="LLJ96" s="13"/>
      <c r="LLK96" s="13"/>
      <c r="LLL96" s="13"/>
      <c r="LLM96" s="13"/>
      <c r="LLN96" s="13"/>
      <c r="LLO96" s="13"/>
      <c r="LLP96" s="13"/>
      <c r="LLQ96" s="13"/>
      <c r="LLR96" s="13"/>
      <c r="LLS96" s="13"/>
      <c r="LLT96" s="13"/>
      <c r="LLU96" s="13"/>
      <c r="LLV96" s="13"/>
      <c r="LLW96" s="13"/>
      <c r="LLX96" s="13"/>
      <c r="LLY96" s="13"/>
      <c r="LLZ96" s="13"/>
      <c r="LMA96" s="13"/>
      <c r="LMB96" s="13"/>
      <c r="LMC96" s="13"/>
      <c r="LMD96" s="13"/>
      <c r="LME96" s="13"/>
      <c r="LMF96" s="13"/>
      <c r="LMG96" s="13"/>
      <c r="LMH96" s="13"/>
      <c r="LMI96" s="13"/>
      <c r="LMJ96" s="13"/>
      <c r="LMK96" s="13"/>
      <c r="LML96" s="13"/>
      <c r="LMM96" s="13"/>
      <c r="LMN96" s="13"/>
      <c r="LMO96" s="13"/>
      <c r="LMP96" s="13"/>
      <c r="LMQ96" s="13"/>
      <c r="LMR96" s="13"/>
      <c r="LMS96" s="13"/>
      <c r="LMT96" s="13"/>
      <c r="LMU96" s="13"/>
      <c r="LMV96" s="13"/>
      <c r="LMW96" s="13"/>
      <c r="LMX96" s="13"/>
      <c r="LMY96" s="13"/>
      <c r="LMZ96" s="13"/>
      <c r="LNA96" s="13"/>
      <c r="LNB96" s="13"/>
      <c r="LNC96" s="13"/>
      <c r="LND96" s="13"/>
      <c r="LNE96" s="13"/>
      <c r="LNF96" s="13"/>
      <c r="LNG96" s="13"/>
      <c r="LNH96" s="13"/>
      <c r="LNI96" s="13"/>
      <c r="LNJ96" s="13"/>
      <c r="LNK96" s="13"/>
      <c r="LNL96" s="13"/>
      <c r="LNM96" s="13"/>
      <c r="LNN96" s="13"/>
      <c r="LNO96" s="13"/>
      <c r="LNP96" s="13"/>
      <c r="LNQ96" s="13"/>
      <c r="LNR96" s="13"/>
      <c r="LNS96" s="13"/>
      <c r="LNT96" s="13"/>
      <c r="LNU96" s="13"/>
      <c r="LNV96" s="13"/>
      <c r="LNW96" s="13"/>
      <c r="LNX96" s="13"/>
      <c r="LNY96" s="13"/>
      <c r="LNZ96" s="13"/>
      <c r="LOA96" s="13"/>
      <c r="LOB96" s="13"/>
      <c r="LOC96" s="13"/>
      <c r="LOD96" s="13"/>
      <c r="LOE96" s="13"/>
      <c r="LOF96" s="13"/>
      <c r="LOG96" s="13"/>
      <c r="LOH96" s="13"/>
      <c r="LOI96" s="13"/>
      <c r="LOJ96" s="13"/>
      <c r="LOK96" s="13"/>
      <c r="LOL96" s="13"/>
      <c r="LOM96" s="13"/>
      <c r="LON96" s="13"/>
      <c r="LOO96" s="13"/>
      <c r="LOP96" s="13"/>
      <c r="LOQ96" s="13"/>
      <c r="LOR96" s="13"/>
      <c r="LOS96" s="13"/>
      <c r="LOT96" s="13"/>
      <c r="LOU96" s="13"/>
      <c r="LOV96" s="13"/>
      <c r="LOW96" s="13"/>
      <c r="LOX96" s="13"/>
      <c r="LOY96" s="13"/>
      <c r="LOZ96" s="13"/>
      <c r="LPA96" s="13"/>
      <c r="LPB96" s="13"/>
      <c r="LPC96" s="13"/>
      <c r="LPD96" s="13"/>
      <c r="LPE96" s="13"/>
      <c r="LPF96" s="13"/>
      <c r="LPG96" s="13"/>
      <c r="LPH96" s="13"/>
      <c r="LPI96" s="13"/>
      <c r="LPJ96" s="13"/>
      <c r="LPK96" s="13"/>
      <c r="LPL96" s="13"/>
      <c r="LPM96" s="13"/>
      <c r="LPN96" s="13"/>
      <c r="LPO96" s="13"/>
      <c r="LPP96" s="13"/>
      <c r="LPQ96" s="13"/>
      <c r="LPR96" s="13"/>
      <c r="LPS96" s="13"/>
      <c r="LPT96" s="13"/>
      <c r="LPU96" s="13"/>
      <c r="LPV96" s="13"/>
      <c r="LPW96" s="13"/>
      <c r="LPX96" s="13"/>
      <c r="LPY96" s="13"/>
      <c r="LPZ96" s="13"/>
      <c r="LQA96" s="13"/>
      <c r="LQB96" s="13"/>
      <c r="LQC96" s="13"/>
      <c r="LQD96" s="13"/>
      <c r="LQE96" s="13"/>
      <c r="LQF96" s="13"/>
      <c r="LQG96" s="13"/>
      <c r="LQH96" s="13"/>
      <c r="LQI96" s="13"/>
      <c r="LQJ96" s="13"/>
      <c r="LQK96" s="13"/>
      <c r="LQL96" s="13"/>
      <c r="LQM96" s="13"/>
      <c r="LQN96" s="13"/>
      <c r="LQO96" s="13"/>
      <c r="LQP96" s="13"/>
      <c r="LQQ96" s="13"/>
      <c r="LQR96" s="13"/>
      <c r="LQS96" s="13"/>
      <c r="LQT96" s="13"/>
      <c r="LQU96" s="13"/>
      <c r="LQV96" s="13"/>
      <c r="LQW96" s="13"/>
      <c r="LQX96" s="13"/>
      <c r="LQY96" s="13"/>
      <c r="LQZ96" s="13"/>
      <c r="LRA96" s="13"/>
      <c r="LRB96" s="13"/>
      <c r="LRC96" s="13"/>
      <c r="LRD96" s="13"/>
      <c r="LRE96" s="13"/>
      <c r="LRF96" s="13"/>
      <c r="LRG96" s="13"/>
      <c r="LRH96" s="13"/>
      <c r="LRI96" s="13"/>
      <c r="LRJ96" s="13"/>
      <c r="LRK96" s="13"/>
      <c r="LRL96" s="13"/>
      <c r="LRM96" s="13"/>
      <c r="LRN96" s="13"/>
      <c r="LRO96" s="13"/>
      <c r="LRP96" s="13"/>
      <c r="LRQ96" s="13"/>
      <c r="LRR96" s="13"/>
      <c r="LRS96" s="13"/>
      <c r="LRT96" s="13"/>
      <c r="LRU96" s="13"/>
      <c r="LRV96" s="13"/>
      <c r="LRW96" s="13"/>
      <c r="LRX96" s="13"/>
      <c r="LRY96" s="13"/>
      <c r="LRZ96" s="13"/>
      <c r="LSA96" s="13"/>
      <c r="LSB96" s="13"/>
      <c r="LSC96" s="13"/>
      <c r="LSD96" s="13"/>
      <c r="LSE96" s="13"/>
      <c r="LSF96" s="13"/>
      <c r="LSG96" s="13"/>
      <c r="LSH96" s="13"/>
      <c r="LSI96" s="13"/>
      <c r="LSJ96" s="13"/>
      <c r="LSK96" s="13"/>
      <c r="LSL96" s="13"/>
      <c r="LSM96" s="13"/>
      <c r="LSN96" s="13"/>
      <c r="LSO96" s="13"/>
      <c r="LSP96" s="13"/>
      <c r="LSQ96" s="13"/>
      <c r="LSR96" s="13"/>
      <c r="LSS96" s="13"/>
      <c r="LST96" s="13"/>
      <c r="LSU96" s="13"/>
      <c r="LSV96" s="13"/>
      <c r="LSW96" s="13"/>
      <c r="LSX96" s="13"/>
      <c r="LSY96" s="13"/>
      <c r="LSZ96" s="13"/>
      <c r="LTA96" s="13"/>
      <c r="LTB96" s="13"/>
      <c r="LTC96" s="13"/>
      <c r="LTD96" s="13"/>
      <c r="LTE96" s="13"/>
      <c r="LTF96" s="13"/>
      <c r="LTG96" s="13"/>
      <c r="LTH96" s="13"/>
      <c r="LTI96" s="13"/>
      <c r="LTJ96" s="13"/>
      <c r="LTK96" s="13"/>
      <c r="LTL96" s="13"/>
      <c r="LTM96" s="13"/>
      <c r="LTN96" s="13"/>
      <c r="LTO96" s="13"/>
      <c r="LTP96" s="13"/>
      <c r="LTQ96" s="13"/>
      <c r="LTR96" s="13"/>
      <c r="LTS96" s="13"/>
      <c r="LTT96" s="13"/>
      <c r="LTU96" s="13"/>
      <c r="LTV96" s="13"/>
      <c r="LTW96" s="13"/>
      <c r="LTX96" s="13"/>
      <c r="LTY96" s="13"/>
      <c r="LTZ96" s="13"/>
      <c r="LUA96" s="13"/>
      <c r="LUB96" s="13"/>
      <c r="LUC96" s="13"/>
      <c r="LUD96" s="13"/>
      <c r="LUE96" s="13"/>
      <c r="LUF96" s="13"/>
      <c r="LUG96" s="13"/>
      <c r="LUH96" s="13"/>
      <c r="LUI96" s="13"/>
      <c r="LUJ96" s="13"/>
      <c r="LUK96" s="13"/>
      <c r="LUL96" s="13"/>
      <c r="LUM96" s="13"/>
      <c r="LUN96" s="13"/>
      <c r="LUO96" s="13"/>
      <c r="LUP96" s="13"/>
      <c r="LUQ96" s="13"/>
      <c r="LUR96" s="13"/>
      <c r="LUS96" s="13"/>
      <c r="LUT96" s="13"/>
      <c r="LUU96" s="13"/>
      <c r="LUV96" s="13"/>
      <c r="LUW96" s="13"/>
      <c r="LUX96" s="13"/>
      <c r="LUY96" s="13"/>
      <c r="LUZ96" s="13"/>
      <c r="LVA96" s="13"/>
      <c r="LVB96" s="13"/>
      <c r="LVC96" s="13"/>
      <c r="LVD96" s="13"/>
      <c r="LVE96" s="13"/>
      <c r="LVF96" s="13"/>
      <c r="LVG96" s="13"/>
      <c r="LVH96" s="13"/>
      <c r="LVI96" s="13"/>
      <c r="LVJ96" s="13"/>
      <c r="LVK96" s="13"/>
      <c r="LVL96" s="13"/>
      <c r="LVM96" s="13"/>
      <c r="LVN96" s="13"/>
      <c r="LVO96" s="13"/>
      <c r="LVP96" s="13"/>
      <c r="LVQ96" s="13"/>
      <c r="LVR96" s="13"/>
      <c r="LVS96" s="13"/>
      <c r="LVT96" s="13"/>
      <c r="LVU96" s="13"/>
      <c r="LVV96" s="13"/>
      <c r="LVW96" s="13"/>
      <c r="LVX96" s="13"/>
      <c r="LVY96" s="13"/>
      <c r="LVZ96" s="13"/>
      <c r="LWA96" s="13"/>
      <c r="LWB96" s="13"/>
      <c r="LWC96" s="13"/>
      <c r="LWD96" s="13"/>
      <c r="LWE96" s="13"/>
      <c r="LWF96" s="13"/>
      <c r="LWG96" s="13"/>
      <c r="LWH96" s="13"/>
      <c r="LWI96" s="13"/>
      <c r="LWJ96" s="13"/>
      <c r="LWK96" s="13"/>
      <c r="LWL96" s="13"/>
      <c r="LWM96" s="13"/>
      <c r="LWN96" s="13"/>
      <c r="LWO96" s="13"/>
      <c r="LWP96" s="13"/>
      <c r="LWQ96" s="13"/>
      <c r="LWR96" s="13"/>
      <c r="LWS96" s="13"/>
      <c r="LWT96" s="13"/>
      <c r="LWU96" s="13"/>
      <c r="LWV96" s="13"/>
      <c r="LWW96" s="13"/>
      <c r="LWX96" s="13"/>
      <c r="LWY96" s="13"/>
      <c r="LWZ96" s="13"/>
      <c r="LXA96" s="13"/>
      <c r="LXB96" s="13"/>
      <c r="LXC96" s="13"/>
      <c r="LXD96" s="13"/>
      <c r="LXE96" s="13"/>
      <c r="LXF96" s="13"/>
      <c r="LXG96" s="13"/>
      <c r="LXH96" s="13"/>
      <c r="LXI96" s="13"/>
      <c r="LXJ96" s="13"/>
      <c r="LXK96" s="13"/>
      <c r="LXL96" s="13"/>
      <c r="LXM96" s="13"/>
      <c r="LXN96" s="13"/>
      <c r="LXO96" s="13"/>
      <c r="LXP96" s="13"/>
      <c r="LXQ96" s="13"/>
      <c r="LXR96" s="13"/>
      <c r="LXS96" s="13"/>
      <c r="LXT96" s="13"/>
      <c r="LXU96" s="13"/>
      <c r="LXV96" s="13"/>
      <c r="LXW96" s="13"/>
      <c r="LXX96" s="13"/>
      <c r="LXY96" s="13"/>
      <c r="LXZ96" s="13"/>
      <c r="LYA96" s="13"/>
      <c r="LYB96" s="13"/>
      <c r="LYC96" s="13"/>
      <c r="LYD96" s="13"/>
      <c r="LYE96" s="13"/>
      <c r="LYF96" s="13"/>
      <c r="LYG96" s="13"/>
      <c r="LYH96" s="13"/>
      <c r="LYI96" s="13"/>
      <c r="LYJ96" s="13"/>
      <c r="LYK96" s="13"/>
      <c r="LYL96" s="13"/>
      <c r="LYM96" s="13"/>
      <c r="LYN96" s="13"/>
      <c r="LYO96" s="13"/>
      <c r="LYP96" s="13"/>
      <c r="LYQ96" s="13"/>
      <c r="LYR96" s="13"/>
      <c r="LYS96" s="13"/>
      <c r="LYT96" s="13"/>
      <c r="LYU96" s="13"/>
      <c r="LYV96" s="13"/>
      <c r="LYW96" s="13"/>
      <c r="LYX96" s="13"/>
      <c r="LYY96" s="13"/>
      <c r="LYZ96" s="13"/>
      <c r="LZA96" s="13"/>
      <c r="LZB96" s="13"/>
      <c r="LZC96" s="13"/>
      <c r="LZD96" s="13"/>
      <c r="LZE96" s="13"/>
      <c r="LZF96" s="13"/>
      <c r="LZG96" s="13"/>
      <c r="LZH96" s="13"/>
      <c r="LZI96" s="13"/>
      <c r="LZJ96" s="13"/>
      <c r="LZK96" s="13"/>
      <c r="LZL96" s="13"/>
      <c r="LZM96" s="13"/>
      <c r="LZN96" s="13"/>
      <c r="LZO96" s="13"/>
      <c r="LZP96" s="13"/>
      <c r="LZQ96" s="13"/>
      <c r="LZR96" s="13"/>
      <c r="LZS96" s="13"/>
      <c r="LZT96" s="13"/>
      <c r="LZU96" s="13"/>
      <c r="LZV96" s="13"/>
      <c r="LZW96" s="13"/>
      <c r="LZX96" s="13"/>
      <c r="LZY96" s="13"/>
      <c r="LZZ96" s="13"/>
      <c r="MAA96" s="13"/>
      <c r="MAB96" s="13"/>
      <c r="MAC96" s="13"/>
      <c r="MAD96" s="13"/>
      <c r="MAE96" s="13"/>
      <c r="MAF96" s="13"/>
      <c r="MAG96" s="13"/>
      <c r="MAH96" s="13"/>
      <c r="MAI96" s="13"/>
      <c r="MAJ96" s="13"/>
      <c r="MAK96" s="13"/>
      <c r="MAL96" s="13"/>
      <c r="MAM96" s="13"/>
      <c r="MAN96" s="13"/>
      <c r="MAO96" s="13"/>
      <c r="MAP96" s="13"/>
      <c r="MAQ96" s="13"/>
      <c r="MAR96" s="13"/>
      <c r="MAS96" s="13"/>
      <c r="MAT96" s="13"/>
      <c r="MAU96" s="13"/>
      <c r="MAV96" s="13"/>
      <c r="MAW96" s="13"/>
      <c r="MAX96" s="13"/>
      <c r="MAY96" s="13"/>
      <c r="MAZ96" s="13"/>
      <c r="MBA96" s="13"/>
      <c r="MBB96" s="13"/>
      <c r="MBC96" s="13"/>
      <c r="MBD96" s="13"/>
      <c r="MBE96" s="13"/>
      <c r="MBF96" s="13"/>
      <c r="MBG96" s="13"/>
      <c r="MBH96" s="13"/>
      <c r="MBI96" s="13"/>
      <c r="MBJ96" s="13"/>
      <c r="MBK96" s="13"/>
      <c r="MBL96" s="13"/>
      <c r="MBM96" s="13"/>
      <c r="MBN96" s="13"/>
      <c r="MBO96" s="13"/>
      <c r="MBP96" s="13"/>
      <c r="MBQ96" s="13"/>
      <c r="MBR96" s="13"/>
      <c r="MBS96" s="13"/>
      <c r="MBT96" s="13"/>
      <c r="MBU96" s="13"/>
      <c r="MBV96" s="13"/>
      <c r="MBW96" s="13"/>
      <c r="MBX96" s="13"/>
      <c r="MBY96" s="13"/>
      <c r="MBZ96" s="13"/>
      <c r="MCA96" s="13"/>
      <c r="MCB96" s="13"/>
      <c r="MCC96" s="13"/>
      <c r="MCD96" s="13"/>
      <c r="MCE96" s="13"/>
      <c r="MCF96" s="13"/>
      <c r="MCG96" s="13"/>
      <c r="MCH96" s="13"/>
      <c r="MCI96" s="13"/>
      <c r="MCJ96" s="13"/>
      <c r="MCK96" s="13"/>
      <c r="MCL96" s="13"/>
      <c r="MCM96" s="13"/>
      <c r="MCN96" s="13"/>
      <c r="MCO96" s="13"/>
      <c r="MCP96" s="13"/>
      <c r="MCQ96" s="13"/>
      <c r="MCR96" s="13"/>
      <c r="MCS96" s="13"/>
      <c r="MCT96" s="13"/>
      <c r="MCU96" s="13"/>
      <c r="MCV96" s="13"/>
      <c r="MCW96" s="13"/>
      <c r="MCX96" s="13"/>
      <c r="MCY96" s="13"/>
      <c r="MCZ96" s="13"/>
      <c r="MDA96" s="13"/>
      <c r="MDB96" s="13"/>
      <c r="MDC96" s="13"/>
      <c r="MDD96" s="13"/>
      <c r="MDE96" s="13"/>
      <c r="MDF96" s="13"/>
      <c r="MDG96" s="13"/>
      <c r="MDH96" s="13"/>
      <c r="MDI96" s="13"/>
      <c r="MDJ96" s="13"/>
      <c r="MDK96" s="13"/>
      <c r="MDL96" s="13"/>
      <c r="MDM96" s="13"/>
      <c r="MDN96" s="13"/>
      <c r="MDO96" s="13"/>
      <c r="MDP96" s="13"/>
      <c r="MDQ96" s="13"/>
      <c r="MDR96" s="13"/>
      <c r="MDS96" s="13"/>
      <c r="MDT96" s="13"/>
      <c r="MDU96" s="13"/>
      <c r="MDV96" s="13"/>
      <c r="MDW96" s="13"/>
      <c r="MDX96" s="13"/>
      <c r="MDY96" s="13"/>
      <c r="MDZ96" s="13"/>
      <c r="MEA96" s="13"/>
      <c r="MEB96" s="13"/>
      <c r="MEC96" s="13"/>
      <c r="MED96" s="13"/>
      <c r="MEE96" s="13"/>
      <c r="MEF96" s="13"/>
      <c r="MEG96" s="13"/>
      <c r="MEH96" s="13"/>
      <c r="MEI96" s="13"/>
      <c r="MEJ96" s="13"/>
      <c r="MEK96" s="13"/>
      <c r="MEL96" s="13"/>
      <c r="MEM96" s="13"/>
      <c r="MEN96" s="13"/>
      <c r="MEO96" s="13"/>
      <c r="MEP96" s="13"/>
      <c r="MEQ96" s="13"/>
      <c r="MER96" s="13"/>
      <c r="MES96" s="13"/>
      <c r="MET96" s="13"/>
      <c r="MEU96" s="13"/>
      <c r="MEV96" s="13"/>
      <c r="MEW96" s="13"/>
      <c r="MEX96" s="13"/>
      <c r="MEY96" s="13"/>
      <c r="MEZ96" s="13"/>
      <c r="MFA96" s="13"/>
      <c r="MFB96" s="13"/>
      <c r="MFC96" s="13"/>
      <c r="MFD96" s="13"/>
      <c r="MFE96" s="13"/>
      <c r="MFF96" s="13"/>
      <c r="MFG96" s="13"/>
      <c r="MFH96" s="13"/>
      <c r="MFI96" s="13"/>
      <c r="MFJ96" s="13"/>
      <c r="MFK96" s="13"/>
      <c r="MFL96" s="13"/>
      <c r="MFM96" s="13"/>
      <c r="MFN96" s="13"/>
      <c r="MFO96" s="13"/>
      <c r="MFP96" s="13"/>
      <c r="MFQ96" s="13"/>
      <c r="MFR96" s="13"/>
      <c r="MFS96" s="13"/>
      <c r="MFT96" s="13"/>
      <c r="MFU96" s="13"/>
      <c r="MFV96" s="13"/>
      <c r="MFW96" s="13"/>
      <c r="MFX96" s="13"/>
      <c r="MFY96" s="13"/>
      <c r="MFZ96" s="13"/>
      <c r="MGA96" s="13"/>
      <c r="MGB96" s="13"/>
      <c r="MGC96" s="13"/>
      <c r="MGD96" s="13"/>
      <c r="MGE96" s="13"/>
      <c r="MGF96" s="13"/>
      <c r="MGG96" s="13"/>
      <c r="MGH96" s="13"/>
      <c r="MGI96" s="13"/>
      <c r="MGJ96" s="13"/>
      <c r="MGK96" s="13"/>
      <c r="MGL96" s="13"/>
      <c r="MGM96" s="13"/>
      <c r="MGN96" s="13"/>
      <c r="MGO96" s="13"/>
      <c r="MGP96" s="13"/>
      <c r="MGQ96" s="13"/>
      <c r="MGR96" s="13"/>
      <c r="MGS96" s="13"/>
      <c r="MGT96" s="13"/>
      <c r="MGU96" s="13"/>
      <c r="MGV96" s="13"/>
      <c r="MGW96" s="13"/>
      <c r="MGX96" s="13"/>
      <c r="MGY96" s="13"/>
      <c r="MGZ96" s="13"/>
      <c r="MHA96" s="13"/>
      <c r="MHB96" s="13"/>
      <c r="MHC96" s="13"/>
      <c r="MHD96" s="13"/>
      <c r="MHE96" s="13"/>
      <c r="MHF96" s="13"/>
      <c r="MHG96" s="13"/>
      <c r="MHH96" s="13"/>
      <c r="MHI96" s="13"/>
      <c r="MHJ96" s="13"/>
      <c r="MHK96" s="13"/>
      <c r="MHL96" s="13"/>
      <c r="MHM96" s="13"/>
      <c r="MHN96" s="13"/>
      <c r="MHO96" s="13"/>
      <c r="MHP96" s="13"/>
      <c r="MHQ96" s="13"/>
      <c r="MHR96" s="13"/>
      <c r="MHS96" s="13"/>
      <c r="MHT96" s="13"/>
      <c r="MHU96" s="13"/>
      <c r="MHV96" s="13"/>
      <c r="MHW96" s="13"/>
      <c r="MHX96" s="13"/>
      <c r="MHY96" s="13"/>
      <c r="MHZ96" s="13"/>
      <c r="MIA96" s="13"/>
      <c r="MIB96" s="13"/>
      <c r="MIC96" s="13"/>
      <c r="MID96" s="13"/>
      <c r="MIE96" s="13"/>
      <c r="MIF96" s="13"/>
      <c r="MIG96" s="13"/>
      <c r="MIH96" s="13"/>
      <c r="MII96" s="13"/>
      <c r="MIJ96" s="13"/>
      <c r="MIK96" s="13"/>
      <c r="MIL96" s="13"/>
      <c r="MIM96" s="13"/>
      <c r="MIN96" s="13"/>
      <c r="MIO96" s="13"/>
      <c r="MIP96" s="13"/>
      <c r="MIQ96" s="13"/>
      <c r="MIR96" s="13"/>
      <c r="MIS96" s="13"/>
      <c r="MIT96" s="13"/>
      <c r="MIU96" s="13"/>
      <c r="MIV96" s="13"/>
      <c r="MIW96" s="13"/>
      <c r="MIX96" s="13"/>
      <c r="MIY96" s="13"/>
      <c r="MIZ96" s="13"/>
      <c r="MJA96" s="13"/>
      <c r="MJB96" s="13"/>
      <c r="MJC96" s="13"/>
      <c r="MJD96" s="13"/>
      <c r="MJE96" s="13"/>
      <c r="MJF96" s="13"/>
      <c r="MJG96" s="13"/>
      <c r="MJH96" s="13"/>
      <c r="MJI96" s="13"/>
      <c r="MJJ96" s="13"/>
      <c r="MJK96" s="13"/>
      <c r="MJL96" s="13"/>
      <c r="MJM96" s="13"/>
      <c r="MJN96" s="13"/>
      <c r="MJO96" s="13"/>
      <c r="MJP96" s="13"/>
      <c r="MJQ96" s="13"/>
      <c r="MJR96" s="13"/>
      <c r="MJS96" s="13"/>
      <c r="MJT96" s="13"/>
      <c r="MJU96" s="13"/>
      <c r="MJV96" s="13"/>
      <c r="MJW96" s="13"/>
      <c r="MJX96" s="13"/>
      <c r="MJY96" s="13"/>
      <c r="MJZ96" s="13"/>
      <c r="MKA96" s="13"/>
      <c r="MKB96" s="13"/>
      <c r="MKC96" s="13"/>
      <c r="MKD96" s="13"/>
      <c r="MKE96" s="13"/>
      <c r="MKF96" s="13"/>
      <c r="MKG96" s="13"/>
      <c r="MKH96" s="13"/>
      <c r="MKI96" s="13"/>
      <c r="MKJ96" s="13"/>
      <c r="MKK96" s="13"/>
      <c r="MKL96" s="13"/>
      <c r="MKM96" s="13"/>
      <c r="MKN96" s="13"/>
      <c r="MKO96" s="13"/>
      <c r="MKP96" s="13"/>
      <c r="MKQ96" s="13"/>
      <c r="MKR96" s="13"/>
      <c r="MKS96" s="13"/>
      <c r="MKT96" s="13"/>
      <c r="MKU96" s="13"/>
      <c r="MKV96" s="13"/>
      <c r="MKW96" s="13"/>
      <c r="MKX96" s="13"/>
      <c r="MKY96" s="13"/>
      <c r="MKZ96" s="13"/>
      <c r="MLA96" s="13"/>
      <c r="MLB96" s="13"/>
      <c r="MLC96" s="13"/>
      <c r="MLD96" s="13"/>
      <c r="MLE96" s="13"/>
      <c r="MLF96" s="13"/>
      <c r="MLG96" s="13"/>
      <c r="MLH96" s="13"/>
      <c r="MLI96" s="13"/>
      <c r="MLJ96" s="13"/>
      <c r="MLK96" s="13"/>
      <c r="MLL96" s="13"/>
      <c r="MLM96" s="13"/>
      <c r="MLN96" s="13"/>
      <c r="MLO96" s="13"/>
      <c r="MLP96" s="13"/>
      <c r="MLQ96" s="13"/>
      <c r="MLR96" s="13"/>
      <c r="MLS96" s="13"/>
      <c r="MLT96" s="13"/>
      <c r="MLU96" s="13"/>
      <c r="MLV96" s="13"/>
      <c r="MLW96" s="13"/>
      <c r="MLX96" s="13"/>
      <c r="MLY96" s="13"/>
      <c r="MLZ96" s="13"/>
      <c r="MMA96" s="13"/>
      <c r="MMB96" s="13"/>
      <c r="MMC96" s="13"/>
      <c r="MMD96" s="13"/>
      <c r="MME96" s="13"/>
      <c r="MMF96" s="13"/>
      <c r="MMG96" s="13"/>
      <c r="MMH96" s="13"/>
      <c r="MMI96" s="13"/>
      <c r="MMJ96" s="13"/>
      <c r="MMK96" s="13"/>
      <c r="MML96" s="13"/>
      <c r="MMM96" s="13"/>
      <c r="MMN96" s="13"/>
      <c r="MMO96" s="13"/>
      <c r="MMP96" s="13"/>
      <c r="MMQ96" s="13"/>
      <c r="MMR96" s="13"/>
      <c r="MMS96" s="13"/>
      <c r="MMT96" s="13"/>
      <c r="MMU96" s="13"/>
      <c r="MMV96" s="13"/>
      <c r="MMW96" s="13"/>
      <c r="MMX96" s="13"/>
      <c r="MMY96" s="13"/>
      <c r="MMZ96" s="13"/>
      <c r="MNA96" s="13"/>
      <c r="MNB96" s="13"/>
      <c r="MNC96" s="13"/>
      <c r="MND96" s="13"/>
      <c r="MNE96" s="13"/>
      <c r="MNF96" s="13"/>
      <c r="MNG96" s="13"/>
      <c r="MNH96" s="13"/>
      <c r="MNI96" s="13"/>
      <c r="MNJ96" s="13"/>
      <c r="MNK96" s="13"/>
      <c r="MNL96" s="13"/>
      <c r="MNM96" s="13"/>
      <c r="MNN96" s="13"/>
      <c r="MNO96" s="13"/>
      <c r="MNP96" s="13"/>
      <c r="MNQ96" s="13"/>
      <c r="MNR96" s="13"/>
      <c r="MNS96" s="13"/>
      <c r="MNT96" s="13"/>
      <c r="MNU96" s="13"/>
      <c r="MNV96" s="13"/>
      <c r="MNW96" s="13"/>
      <c r="MNX96" s="13"/>
      <c r="MNY96" s="13"/>
      <c r="MNZ96" s="13"/>
      <c r="MOA96" s="13"/>
      <c r="MOB96" s="13"/>
      <c r="MOC96" s="13"/>
      <c r="MOD96" s="13"/>
      <c r="MOE96" s="13"/>
      <c r="MOF96" s="13"/>
      <c r="MOG96" s="13"/>
      <c r="MOH96" s="13"/>
      <c r="MOI96" s="13"/>
      <c r="MOJ96" s="13"/>
      <c r="MOK96" s="13"/>
      <c r="MOL96" s="13"/>
      <c r="MOM96" s="13"/>
      <c r="MON96" s="13"/>
      <c r="MOO96" s="13"/>
      <c r="MOP96" s="13"/>
      <c r="MOQ96" s="13"/>
      <c r="MOR96" s="13"/>
      <c r="MOS96" s="13"/>
      <c r="MOT96" s="13"/>
      <c r="MOU96" s="13"/>
      <c r="MOV96" s="13"/>
      <c r="MOW96" s="13"/>
      <c r="MOX96" s="13"/>
      <c r="MOY96" s="13"/>
      <c r="MOZ96" s="13"/>
      <c r="MPA96" s="13"/>
      <c r="MPB96" s="13"/>
      <c r="MPC96" s="13"/>
      <c r="MPD96" s="13"/>
      <c r="MPE96" s="13"/>
      <c r="MPF96" s="13"/>
      <c r="MPG96" s="13"/>
      <c r="MPH96" s="13"/>
      <c r="MPI96" s="13"/>
      <c r="MPJ96" s="13"/>
      <c r="MPK96" s="13"/>
      <c r="MPL96" s="13"/>
      <c r="MPM96" s="13"/>
      <c r="MPN96" s="13"/>
      <c r="MPO96" s="13"/>
      <c r="MPP96" s="13"/>
      <c r="MPQ96" s="13"/>
      <c r="MPR96" s="13"/>
      <c r="MPS96" s="13"/>
      <c r="MPT96" s="13"/>
      <c r="MPU96" s="13"/>
      <c r="MPV96" s="13"/>
      <c r="MPW96" s="13"/>
      <c r="MPX96" s="13"/>
      <c r="MPY96" s="13"/>
      <c r="MPZ96" s="13"/>
      <c r="MQA96" s="13"/>
      <c r="MQB96" s="13"/>
      <c r="MQC96" s="13"/>
      <c r="MQD96" s="13"/>
      <c r="MQE96" s="13"/>
      <c r="MQF96" s="13"/>
      <c r="MQG96" s="13"/>
      <c r="MQH96" s="13"/>
      <c r="MQI96" s="13"/>
      <c r="MQJ96" s="13"/>
      <c r="MQK96" s="13"/>
      <c r="MQL96" s="13"/>
      <c r="MQM96" s="13"/>
      <c r="MQN96" s="13"/>
      <c r="MQO96" s="13"/>
      <c r="MQP96" s="13"/>
      <c r="MQQ96" s="13"/>
      <c r="MQR96" s="13"/>
      <c r="MQS96" s="13"/>
      <c r="MQT96" s="13"/>
      <c r="MQU96" s="13"/>
      <c r="MQV96" s="13"/>
      <c r="MQW96" s="13"/>
      <c r="MQX96" s="13"/>
      <c r="MQY96" s="13"/>
      <c r="MQZ96" s="13"/>
      <c r="MRA96" s="13"/>
      <c r="MRB96" s="13"/>
      <c r="MRC96" s="13"/>
      <c r="MRD96" s="13"/>
      <c r="MRE96" s="13"/>
      <c r="MRF96" s="13"/>
      <c r="MRG96" s="13"/>
      <c r="MRH96" s="13"/>
      <c r="MRI96" s="13"/>
      <c r="MRJ96" s="13"/>
      <c r="MRK96" s="13"/>
      <c r="MRL96" s="13"/>
      <c r="MRM96" s="13"/>
      <c r="MRN96" s="13"/>
      <c r="MRO96" s="13"/>
      <c r="MRP96" s="13"/>
      <c r="MRQ96" s="13"/>
      <c r="MRR96" s="13"/>
      <c r="MRS96" s="13"/>
      <c r="MRT96" s="13"/>
      <c r="MRU96" s="13"/>
      <c r="MRV96" s="13"/>
      <c r="MRW96" s="13"/>
      <c r="MRX96" s="13"/>
      <c r="MRY96" s="13"/>
      <c r="MRZ96" s="13"/>
      <c r="MSA96" s="13"/>
      <c r="MSB96" s="13"/>
      <c r="MSC96" s="13"/>
      <c r="MSD96" s="13"/>
      <c r="MSE96" s="13"/>
      <c r="MSF96" s="13"/>
      <c r="MSG96" s="13"/>
      <c r="MSH96" s="13"/>
      <c r="MSI96" s="13"/>
      <c r="MSJ96" s="13"/>
      <c r="MSK96" s="13"/>
      <c r="MSL96" s="13"/>
      <c r="MSM96" s="13"/>
      <c r="MSN96" s="13"/>
      <c r="MSO96" s="13"/>
      <c r="MSP96" s="13"/>
      <c r="MSQ96" s="13"/>
      <c r="MSR96" s="13"/>
      <c r="MSS96" s="13"/>
      <c r="MST96" s="13"/>
      <c r="MSU96" s="13"/>
      <c r="MSV96" s="13"/>
      <c r="MSW96" s="13"/>
      <c r="MSX96" s="13"/>
      <c r="MSY96" s="13"/>
      <c r="MSZ96" s="13"/>
      <c r="MTA96" s="13"/>
      <c r="MTB96" s="13"/>
      <c r="MTC96" s="13"/>
      <c r="MTD96" s="13"/>
      <c r="MTE96" s="13"/>
      <c r="MTF96" s="13"/>
      <c r="MTG96" s="13"/>
      <c r="MTH96" s="13"/>
      <c r="MTI96" s="13"/>
      <c r="MTJ96" s="13"/>
      <c r="MTK96" s="13"/>
      <c r="MTL96" s="13"/>
      <c r="MTM96" s="13"/>
      <c r="MTN96" s="13"/>
      <c r="MTO96" s="13"/>
      <c r="MTP96" s="13"/>
      <c r="MTQ96" s="13"/>
      <c r="MTR96" s="13"/>
      <c r="MTS96" s="13"/>
      <c r="MTT96" s="13"/>
      <c r="MTU96" s="13"/>
      <c r="MTV96" s="13"/>
      <c r="MTW96" s="13"/>
      <c r="MTX96" s="13"/>
      <c r="MTY96" s="13"/>
      <c r="MTZ96" s="13"/>
      <c r="MUA96" s="13"/>
      <c r="MUB96" s="13"/>
      <c r="MUC96" s="13"/>
      <c r="MUD96" s="13"/>
      <c r="MUE96" s="13"/>
      <c r="MUF96" s="13"/>
      <c r="MUG96" s="13"/>
      <c r="MUH96" s="13"/>
      <c r="MUI96" s="13"/>
      <c r="MUJ96" s="13"/>
      <c r="MUK96" s="13"/>
      <c r="MUL96" s="13"/>
      <c r="MUM96" s="13"/>
      <c r="MUN96" s="13"/>
      <c r="MUO96" s="13"/>
      <c r="MUP96" s="13"/>
      <c r="MUQ96" s="13"/>
      <c r="MUR96" s="13"/>
      <c r="MUS96" s="13"/>
      <c r="MUT96" s="13"/>
      <c r="MUU96" s="13"/>
      <c r="MUV96" s="13"/>
      <c r="MUW96" s="13"/>
      <c r="MUX96" s="13"/>
      <c r="MUY96" s="13"/>
      <c r="MUZ96" s="13"/>
      <c r="MVA96" s="13"/>
      <c r="MVB96" s="13"/>
      <c r="MVC96" s="13"/>
      <c r="MVD96" s="13"/>
      <c r="MVE96" s="13"/>
      <c r="MVF96" s="13"/>
      <c r="MVG96" s="13"/>
      <c r="MVH96" s="13"/>
      <c r="MVI96" s="13"/>
      <c r="MVJ96" s="13"/>
      <c r="MVK96" s="13"/>
      <c r="MVL96" s="13"/>
      <c r="MVM96" s="13"/>
      <c r="MVN96" s="13"/>
      <c r="MVO96" s="13"/>
      <c r="MVP96" s="13"/>
      <c r="MVQ96" s="13"/>
      <c r="MVR96" s="13"/>
      <c r="MVS96" s="13"/>
      <c r="MVT96" s="13"/>
      <c r="MVU96" s="13"/>
      <c r="MVV96" s="13"/>
      <c r="MVW96" s="13"/>
      <c r="MVX96" s="13"/>
      <c r="MVY96" s="13"/>
      <c r="MVZ96" s="13"/>
      <c r="MWA96" s="13"/>
      <c r="MWB96" s="13"/>
      <c r="MWC96" s="13"/>
      <c r="MWD96" s="13"/>
      <c r="MWE96" s="13"/>
      <c r="MWF96" s="13"/>
      <c r="MWG96" s="13"/>
      <c r="MWH96" s="13"/>
      <c r="MWI96" s="13"/>
      <c r="MWJ96" s="13"/>
      <c r="MWK96" s="13"/>
      <c r="MWL96" s="13"/>
      <c r="MWM96" s="13"/>
      <c r="MWN96" s="13"/>
      <c r="MWO96" s="13"/>
      <c r="MWP96" s="13"/>
      <c r="MWQ96" s="13"/>
      <c r="MWR96" s="13"/>
      <c r="MWS96" s="13"/>
      <c r="MWT96" s="13"/>
      <c r="MWU96" s="13"/>
      <c r="MWV96" s="13"/>
      <c r="MWW96" s="13"/>
      <c r="MWX96" s="13"/>
      <c r="MWY96" s="13"/>
      <c r="MWZ96" s="13"/>
      <c r="MXA96" s="13"/>
      <c r="MXB96" s="13"/>
      <c r="MXC96" s="13"/>
      <c r="MXD96" s="13"/>
      <c r="MXE96" s="13"/>
      <c r="MXF96" s="13"/>
      <c r="MXG96" s="13"/>
      <c r="MXH96" s="13"/>
      <c r="MXI96" s="13"/>
      <c r="MXJ96" s="13"/>
      <c r="MXK96" s="13"/>
      <c r="MXL96" s="13"/>
      <c r="MXM96" s="13"/>
      <c r="MXN96" s="13"/>
      <c r="MXO96" s="13"/>
      <c r="MXP96" s="13"/>
      <c r="MXQ96" s="13"/>
      <c r="MXR96" s="13"/>
      <c r="MXS96" s="13"/>
      <c r="MXT96" s="13"/>
      <c r="MXU96" s="13"/>
      <c r="MXV96" s="13"/>
      <c r="MXW96" s="13"/>
      <c r="MXX96" s="13"/>
      <c r="MXY96" s="13"/>
      <c r="MXZ96" s="13"/>
      <c r="MYA96" s="13"/>
      <c r="MYB96" s="13"/>
      <c r="MYC96" s="13"/>
      <c r="MYD96" s="13"/>
      <c r="MYE96" s="13"/>
      <c r="MYF96" s="13"/>
      <c r="MYG96" s="13"/>
      <c r="MYH96" s="13"/>
      <c r="MYI96" s="13"/>
      <c r="MYJ96" s="13"/>
      <c r="MYK96" s="13"/>
      <c r="MYL96" s="13"/>
      <c r="MYM96" s="13"/>
      <c r="MYN96" s="13"/>
      <c r="MYO96" s="13"/>
      <c r="MYP96" s="13"/>
      <c r="MYQ96" s="13"/>
      <c r="MYR96" s="13"/>
      <c r="MYS96" s="13"/>
      <c r="MYT96" s="13"/>
      <c r="MYU96" s="13"/>
      <c r="MYV96" s="13"/>
      <c r="MYW96" s="13"/>
      <c r="MYX96" s="13"/>
      <c r="MYY96" s="13"/>
      <c r="MYZ96" s="13"/>
      <c r="MZA96" s="13"/>
      <c r="MZB96" s="13"/>
      <c r="MZC96" s="13"/>
      <c r="MZD96" s="13"/>
      <c r="MZE96" s="13"/>
      <c r="MZF96" s="13"/>
      <c r="MZG96" s="13"/>
      <c r="MZH96" s="13"/>
      <c r="MZI96" s="13"/>
      <c r="MZJ96" s="13"/>
      <c r="MZK96" s="13"/>
      <c r="MZL96" s="13"/>
      <c r="MZM96" s="13"/>
      <c r="MZN96" s="13"/>
      <c r="MZO96" s="13"/>
      <c r="MZP96" s="13"/>
      <c r="MZQ96" s="13"/>
      <c r="MZR96" s="13"/>
      <c r="MZS96" s="13"/>
      <c r="MZT96" s="13"/>
      <c r="MZU96" s="13"/>
      <c r="MZV96" s="13"/>
      <c r="MZW96" s="13"/>
      <c r="MZX96" s="13"/>
      <c r="MZY96" s="13"/>
      <c r="MZZ96" s="13"/>
      <c r="NAA96" s="13"/>
      <c r="NAB96" s="13"/>
      <c r="NAC96" s="13"/>
      <c r="NAD96" s="13"/>
      <c r="NAE96" s="13"/>
      <c r="NAF96" s="13"/>
      <c r="NAG96" s="13"/>
      <c r="NAH96" s="13"/>
      <c r="NAI96" s="13"/>
      <c r="NAJ96" s="13"/>
      <c r="NAK96" s="13"/>
      <c r="NAL96" s="13"/>
      <c r="NAM96" s="13"/>
      <c r="NAN96" s="13"/>
      <c r="NAO96" s="13"/>
      <c r="NAP96" s="13"/>
      <c r="NAQ96" s="13"/>
      <c r="NAR96" s="13"/>
      <c r="NAS96" s="13"/>
      <c r="NAT96" s="13"/>
      <c r="NAU96" s="13"/>
      <c r="NAV96" s="13"/>
      <c r="NAW96" s="13"/>
      <c r="NAX96" s="13"/>
      <c r="NAY96" s="13"/>
      <c r="NAZ96" s="13"/>
      <c r="NBA96" s="13"/>
      <c r="NBB96" s="13"/>
      <c r="NBC96" s="13"/>
      <c r="NBD96" s="13"/>
      <c r="NBE96" s="13"/>
      <c r="NBF96" s="13"/>
      <c r="NBG96" s="13"/>
      <c r="NBH96" s="13"/>
      <c r="NBI96" s="13"/>
      <c r="NBJ96" s="13"/>
      <c r="NBK96" s="13"/>
      <c r="NBL96" s="13"/>
      <c r="NBM96" s="13"/>
      <c r="NBN96" s="13"/>
      <c r="NBO96" s="13"/>
      <c r="NBP96" s="13"/>
      <c r="NBQ96" s="13"/>
      <c r="NBR96" s="13"/>
      <c r="NBS96" s="13"/>
      <c r="NBT96" s="13"/>
      <c r="NBU96" s="13"/>
      <c r="NBV96" s="13"/>
      <c r="NBW96" s="13"/>
      <c r="NBX96" s="13"/>
      <c r="NBY96" s="13"/>
      <c r="NBZ96" s="13"/>
      <c r="NCA96" s="13"/>
      <c r="NCB96" s="13"/>
      <c r="NCC96" s="13"/>
      <c r="NCD96" s="13"/>
      <c r="NCE96" s="13"/>
      <c r="NCF96" s="13"/>
      <c r="NCG96" s="13"/>
      <c r="NCH96" s="13"/>
      <c r="NCI96" s="13"/>
      <c r="NCJ96" s="13"/>
      <c r="NCK96" s="13"/>
      <c r="NCL96" s="13"/>
      <c r="NCM96" s="13"/>
      <c r="NCN96" s="13"/>
      <c r="NCO96" s="13"/>
      <c r="NCP96" s="13"/>
      <c r="NCQ96" s="13"/>
      <c r="NCR96" s="13"/>
      <c r="NCS96" s="13"/>
      <c r="NCT96" s="13"/>
      <c r="NCU96" s="13"/>
      <c r="NCV96" s="13"/>
      <c r="NCW96" s="13"/>
      <c r="NCX96" s="13"/>
      <c r="NCY96" s="13"/>
      <c r="NCZ96" s="13"/>
      <c r="NDA96" s="13"/>
      <c r="NDB96" s="13"/>
      <c r="NDC96" s="13"/>
      <c r="NDD96" s="13"/>
      <c r="NDE96" s="13"/>
      <c r="NDF96" s="13"/>
      <c r="NDG96" s="13"/>
      <c r="NDH96" s="13"/>
      <c r="NDI96" s="13"/>
      <c r="NDJ96" s="13"/>
      <c r="NDK96" s="13"/>
      <c r="NDL96" s="13"/>
      <c r="NDM96" s="13"/>
      <c r="NDN96" s="13"/>
      <c r="NDO96" s="13"/>
      <c r="NDP96" s="13"/>
      <c r="NDQ96" s="13"/>
      <c r="NDR96" s="13"/>
      <c r="NDS96" s="13"/>
      <c r="NDT96" s="13"/>
      <c r="NDU96" s="13"/>
      <c r="NDV96" s="13"/>
      <c r="NDW96" s="13"/>
      <c r="NDX96" s="13"/>
      <c r="NDY96" s="13"/>
      <c r="NDZ96" s="13"/>
      <c r="NEA96" s="13"/>
      <c r="NEB96" s="13"/>
      <c r="NEC96" s="13"/>
      <c r="NED96" s="13"/>
      <c r="NEE96" s="13"/>
      <c r="NEF96" s="13"/>
      <c r="NEG96" s="13"/>
      <c r="NEH96" s="13"/>
      <c r="NEI96" s="13"/>
      <c r="NEJ96" s="13"/>
      <c r="NEK96" s="13"/>
      <c r="NEL96" s="13"/>
      <c r="NEM96" s="13"/>
      <c r="NEN96" s="13"/>
      <c r="NEO96" s="13"/>
      <c r="NEP96" s="13"/>
      <c r="NEQ96" s="13"/>
      <c r="NER96" s="13"/>
      <c r="NES96" s="13"/>
      <c r="NET96" s="13"/>
      <c r="NEU96" s="13"/>
      <c r="NEV96" s="13"/>
      <c r="NEW96" s="13"/>
      <c r="NEX96" s="13"/>
      <c r="NEY96" s="13"/>
      <c r="NEZ96" s="13"/>
      <c r="NFA96" s="13"/>
      <c r="NFB96" s="13"/>
      <c r="NFC96" s="13"/>
      <c r="NFD96" s="13"/>
      <c r="NFE96" s="13"/>
      <c r="NFF96" s="13"/>
      <c r="NFG96" s="13"/>
      <c r="NFH96" s="13"/>
      <c r="NFI96" s="13"/>
      <c r="NFJ96" s="13"/>
      <c r="NFK96" s="13"/>
      <c r="NFL96" s="13"/>
      <c r="NFM96" s="13"/>
      <c r="NFN96" s="13"/>
      <c r="NFO96" s="13"/>
      <c r="NFP96" s="13"/>
      <c r="NFQ96" s="13"/>
      <c r="NFR96" s="13"/>
      <c r="NFS96" s="13"/>
      <c r="NFT96" s="13"/>
      <c r="NFU96" s="13"/>
      <c r="NFV96" s="13"/>
      <c r="NFW96" s="13"/>
      <c r="NFX96" s="13"/>
      <c r="NFY96" s="13"/>
      <c r="NFZ96" s="13"/>
      <c r="NGA96" s="13"/>
      <c r="NGB96" s="13"/>
      <c r="NGC96" s="13"/>
      <c r="NGD96" s="13"/>
      <c r="NGE96" s="13"/>
      <c r="NGF96" s="13"/>
      <c r="NGG96" s="13"/>
      <c r="NGH96" s="13"/>
      <c r="NGI96" s="13"/>
      <c r="NGJ96" s="13"/>
      <c r="NGK96" s="13"/>
      <c r="NGL96" s="13"/>
      <c r="NGM96" s="13"/>
      <c r="NGN96" s="13"/>
      <c r="NGO96" s="13"/>
      <c r="NGP96" s="13"/>
      <c r="NGQ96" s="13"/>
      <c r="NGR96" s="13"/>
      <c r="NGS96" s="13"/>
      <c r="NGT96" s="13"/>
      <c r="NGU96" s="13"/>
      <c r="NGV96" s="13"/>
      <c r="NGW96" s="13"/>
      <c r="NGX96" s="13"/>
      <c r="NGY96" s="13"/>
      <c r="NGZ96" s="13"/>
      <c r="NHA96" s="13"/>
      <c r="NHB96" s="13"/>
      <c r="NHC96" s="13"/>
      <c r="NHD96" s="13"/>
      <c r="NHE96" s="13"/>
      <c r="NHF96" s="13"/>
      <c r="NHG96" s="13"/>
      <c r="NHH96" s="13"/>
      <c r="NHI96" s="13"/>
      <c r="NHJ96" s="13"/>
      <c r="NHK96" s="13"/>
      <c r="NHL96" s="13"/>
      <c r="NHM96" s="13"/>
      <c r="NHN96" s="13"/>
      <c r="NHO96" s="13"/>
      <c r="NHP96" s="13"/>
      <c r="NHQ96" s="13"/>
      <c r="NHR96" s="13"/>
      <c r="NHS96" s="13"/>
      <c r="NHT96" s="13"/>
      <c r="NHU96" s="13"/>
      <c r="NHV96" s="13"/>
      <c r="NHW96" s="13"/>
      <c r="NHX96" s="13"/>
      <c r="NHY96" s="13"/>
      <c r="NHZ96" s="13"/>
      <c r="NIA96" s="13"/>
      <c r="NIB96" s="13"/>
      <c r="NIC96" s="13"/>
      <c r="NID96" s="13"/>
      <c r="NIE96" s="13"/>
      <c r="NIF96" s="13"/>
      <c r="NIG96" s="13"/>
      <c r="NIH96" s="13"/>
      <c r="NII96" s="13"/>
      <c r="NIJ96" s="13"/>
      <c r="NIK96" s="13"/>
      <c r="NIL96" s="13"/>
      <c r="NIM96" s="13"/>
      <c r="NIN96" s="13"/>
      <c r="NIO96" s="13"/>
      <c r="NIP96" s="13"/>
      <c r="NIQ96" s="13"/>
      <c r="NIR96" s="13"/>
      <c r="NIS96" s="13"/>
      <c r="NIT96" s="13"/>
      <c r="NIU96" s="13"/>
      <c r="NIV96" s="13"/>
      <c r="NIW96" s="13"/>
      <c r="NIX96" s="13"/>
      <c r="NIY96" s="13"/>
      <c r="NIZ96" s="13"/>
      <c r="NJA96" s="13"/>
      <c r="NJB96" s="13"/>
      <c r="NJC96" s="13"/>
      <c r="NJD96" s="13"/>
      <c r="NJE96" s="13"/>
      <c r="NJF96" s="13"/>
      <c r="NJG96" s="13"/>
      <c r="NJH96" s="13"/>
      <c r="NJI96" s="13"/>
      <c r="NJJ96" s="13"/>
      <c r="NJK96" s="13"/>
      <c r="NJL96" s="13"/>
      <c r="NJM96" s="13"/>
      <c r="NJN96" s="13"/>
      <c r="NJO96" s="13"/>
      <c r="NJP96" s="13"/>
      <c r="NJQ96" s="13"/>
      <c r="NJR96" s="13"/>
      <c r="NJS96" s="13"/>
      <c r="NJT96" s="13"/>
      <c r="NJU96" s="13"/>
      <c r="NJV96" s="13"/>
      <c r="NJW96" s="13"/>
      <c r="NJX96" s="13"/>
      <c r="NJY96" s="13"/>
      <c r="NJZ96" s="13"/>
      <c r="NKA96" s="13"/>
      <c r="NKB96" s="13"/>
      <c r="NKC96" s="13"/>
      <c r="NKD96" s="13"/>
      <c r="NKE96" s="13"/>
      <c r="NKF96" s="13"/>
      <c r="NKG96" s="13"/>
      <c r="NKH96" s="13"/>
      <c r="NKI96" s="13"/>
      <c r="NKJ96" s="13"/>
      <c r="NKK96" s="13"/>
      <c r="NKL96" s="13"/>
      <c r="NKM96" s="13"/>
      <c r="NKN96" s="13"/>
      <c r="NKO96" s="13"/>
      <c r="NKP96" s="13"/>
      <c r="NKQ96" s="13"/>
      <c r="NKR96" s="13"/>
      <c r="NKS96" s="13"/>
      <c r="NKT96" s="13"/>
      <c r="NKU96" s="13"/>
      <c r="NKV96" s="13"/>
      <c r="NKW96" s="13"/>
      <c r="NKX96" s="13"/>
      <c r="NKY96" s="13"/>
      <c r="NKZ96" s="13"/>
      <c r="NLA96" s="13"/>
      <c r="NLB96" s="13"/>
      <c r="NLC96" s="13"/>
      <c r="NLD96" s="13"/>
      <c r="NLE96" s="13"/>
      <c r="NLF96" s="13"/>
      <c r="NLG96" s="13"/>
      <c r="NLH96" s="13"/>
      <c r="NLI96" s="13"/>
      <c r="NLJ96" s="13"/>
      <c r="NLK96" s="13"/>
      <c r="NLL96" s="13"/>
      <c r="NLM96" s="13"/>
      <c r="NLN96" s="13"/>
      <c r="NLO96" s="13"/>
      <c r="NLP96" s="13"/>
      <c r="NLQ96" s="13"/>
      <c r="NLR96" s="13"/>
      <c r="NLS96" s="13"/>
      <c r="NLT96" s="13"/>
      <c r="NLU96" s="13"/>
      <c r="NLV96" s="13"/>
      <c r="NLW96" s="13"/>
      <c r="NLX96" s="13"/>
      <c r="NLY96" s="13"/>
      <c r="NLZ96" s="13"/>
      <c r="NMA96" s="13"/>
      <c r="NMB96" s="13"/>
      <c r="NMC96" s="13"/>
      <c r="NMD96" s="13"/>
      <c r="NME96" s="13"/>
      <c r="NMF96" s="13"/>
      <c r="NMG96" s="13"/>
      <c r="NMH96" s="13"/>
      <c r="NMI96" s="13"/>
      <c r="NMJ96" s="13"/>
      <c r="NMK96" s="13"/>
      <c r="NML96" s="13"/>
      <c r="NMM96" s="13"/>
      <c r="NMN96" s="13"/>
      <c r="NMO96" s="13"/>
      <c r="NMP96" s="13"/>
      <c r="NMQ96" s="13"/>
      <c r="NMR96" s="13"/>
      <c r="NMS96" s="13"/>
      <c r="NMT96" s="13"/>
      <c r="NMU96" s="13"/>
      <c r="NMV96" s="13"/>
      <c r="NMW96" s="13"/>
      <c r="NMX96" s="13"/>
      <c r="NMY96" s="13"/>
      <c r="NMZ96" s="13"/>
      <c r="NNA96" s="13"/>
      <c r="NNB96" s="13"/>
      <c r="NNC96" s="13"/>
      <c r="NND96" s="13"/>
      <c r="NNE96" s="13"/>
      <c r="NNF96" s="13"/>
      <c r="NNG96" s="13"/>
      <c r="NNH96" s="13"/>
      <c r="NNI96" s="13"/>
      <c r="NNJ96" s="13"/>
      <c r="NNK96" s="13"/>
      <c r="NNL96" s="13"/>
      <c r="NNM96" s="13"/>
      <c r="NNN96" s="13"/>
      <c r="NNO96" s="13"/>
      <c r="NNP96" s="13"/>
      <c r="NNQ96" s="13"/>
      <c r="NNR96" s="13"/>
      <c r="NNS96" s="13"/>
      <c r="NNT96" s="13"/>
      <c r="NNU96" s="13"/>
      <c r="NNV96" s="13"/>
      <c r="NNW96" s="13"/>
      <c r="NNX96" s="13"/>
      <c r="NNY96" s="13"/>
      <c r="NNZ96" s="13"/>
      <c r="NOA96" s="13"/>
      <c r="NOB96" s="13"/>
      <c r="NOC96" s="13"/>
      <c r="NOD96" s="13"/>
      <c r="NOE96" s="13"/>
      <c r="NOF96" s="13"/>
      <c r="NOG96" s="13"/>
      <c r="NOH96" s="13"/>
      <c r="NOI96" s="13"/>
      <c r="NOJ96" s="13"/>
      <c r="NOK96" s="13"/>
      <c r="NOL96" s="13"/>
      <c r="NOM96" s="13"/>
      <c r="NON96" s="13"/>
      <c r="NOO96" s="13"/>
      <c r="NOP96" s="13"/>
      <c r="NOQ96" s="13"/>
      <c r="NOR96" s="13"/>
      <c r="NOS96" s="13"/>
      <c r="NOT96" s="13"/>
      <c r="NOU96" s="13"/>
      <c r="NOV96" s="13"/>
      <c r="NOW96" s="13"/>
      <c r="NOX96" s="13"/>
      <c r="NOY96" s="13"/>
      <c r="NOZ96" s="13"/>
      <c r="NPA96" s="13"/>
      <c r="NPB96" s="13"/>
      <c r="NPC96" s="13"/>
      <c r="NPD96" s="13"/>
      <c r="NPE96" s="13"/>
      <c r="NPF96" s="13"/>
      <c r="NPG96" s="13"/>
      <c r="NPH96" s="13"/>
      <c r="NPI96" s="13"/>
      <c r="NPJ96" s="13"/>
      <c r="NPK96" s="13"/>
      <c r="NPL96" s="13"/>
      <c r="NPM96" s="13"/>
      <c r="NPN96" s="13"/>
      <c r="NPO96" s="13"/>
      <c r="NPP96" s="13"/>
      <c r="NPQ96" s="13"/>
      <c r="NPR96" s="13"/>
      <c r="NPS96" s="13"/>
      <c r="NPT96" s="13"/>
      <c r="NPU96" s="13"/>
      <c r="NPV96" s="13"/>
      <c r="NPW96" s="13"/>
      <c r="NPX96" s="13"/>
      <c r="NPY96" s="13"/>
      <c r="NPZ96" s="13"/>
      <c r="NQA96" s="13"/>
      <c r="NQB96" s="13"/>
      <c r="NQC96" s="13"/>
      <c r="NQD96" s="13"/>
      <c r="NQE96" s="13"/>
      <c r="NQF96" s="13"/>
      <c r="NQG96" s="13"/>
      <c r="NQH96" s="13"/>
      <c r="NQI96" s="13"/>
      <c r="NQJ96" s="13"/>
      <c r="NQK96" s="13"/>
      <c r="NQL96" s="13"/>
      <c r="NQM96" s="13"/>
      <c r="NQN96" s="13"/>
      <c r="NQO96" s="13"/>
      <c r="NQP96" s="13"/>
      <c r="NQQ96" s="13"/>
      <c r="NQR96" s="13"/>
      <c r="NQS96" s="13"/>
      <c r="NQT96" s="13"/>
      <c r="NQU96" s="13"/>
      <c r="NQV96" s="13"/>
      <c r="NQW96" s="13"/>
      <c r="NQX96" s="13"/>
      <c r="NQY96" s="13"/>
      <c r="NQZ96" s="13"/>
      <c r="NRA96" s="13"/>
      <c r="NRB96" s="13"/>
      <c r="NRC96" s="13"/>
      <c r="NRD96" s="13"/>
      <c r="NRE96" s="13"/>
      <c r="NRF96" s="13"/>
      <c r="NRG96" s="13"/>
      <c r="NRH96" s="13"/>
      <c r="NRI96" s="13"/>
      <c r="NRJ96" s="13"/>
      <c r="NRK96" s="13"/>
      <c r="NRL96" s="13"/>
      <c r="NRM96" s="13"/>
      <c r="NRN96" s="13"/>
      <c r="NRO96" s="13"/>
      <c r="NRP96" s="13"/>
      <c r="NRQ96" s="13"/>
      <c r="NRR96" s="13"/>
      <c r="NRS96" s="13"/>
      <c r="NRT96" s="13"/>
      <c r="NRU96" s="13"/>
      <c r="NRV96" s="13"/>
      <c r="NRW96" s="13"/>
      <c r="NRX96" s="13"/>
      <c r="NRY96" s="13"/>
      <c r="NRZ96" s="13"/>
      <c r="NSA96" s="13"/>
      <c r="NSB96" s="13"/>
      <c r="NSC96" s="13"/>
      <c r="NSD96" s="13"/>
      <c r="NSE96" s="13"/>
      <c r="NSF96" s="13"/>
      <c r="NSG96" s="13"/>
      <c r="NSH96" s="13"/>
      <c r="NSI96" s="13"/>
      <c r="NSJ96" s="13"/>
      <c r="NSK96" s="13"/>
      <c r="NSL96" s="13"/>
      <c r="NSM96" s="13"/>
      <c r="NSN96" s="13"/>
      <c r="NSO96" s="13"/>
      <c r="NSP96" s="13"/>
      <c r="NSQ96" s="13"/>
      <c r="NSR96" s="13"/>
      <c r="NSS96" s="13"/>
      <c r="NST96" s="13"/>
      <c r="NSU96" s="13"/>
      <c r="NSV96" s="13"/>
      <c r="NSW96" s="13"/>
      <c r="NSX96" s="13"/>
      <c r="NSY96" s="13"/>
      <c r="NSZ96" s="13"/>
      <c r="NTA96" s="13"/>
      <c r="NTB96" s="13"/>
      <c r="NTC96" s="13"/>
      <c r="NTD96" s="13"/>
      <c r="NTE96" s="13"/>
      <c r="NTF96" s="13"/>
      <c r="NTG96" s="13"/>
      <c r="NTH96" s="13"/>
      <c r="NTI96" s="13"/>
      <c r="NTJ96" s="13"/>
      <c r="NTK96" s="13"/>
      <c r="NTL96" s="13"/>
      <c r="NTM96" s="13"/>
      <c r="NTN96" s="13"/>
      <c r="NTO96" s="13"/>
      <c r="NTP96" s="13"/>
      <c r="NTQ96" s="13"/>
      <c r="NTR96" s="13"/>
      <c r="NTS96" s="13"/>
      <c r="NTT96" s="13"/>
      <c r="NTU96" s="13"/>
      <c r="NTV96" s="13"/>
      <c r="NTW96" s="13"/>
      <c r="NTX96" s="13"/>
      <c r="NTY96" s="13"/>
      <c r="NTZ96" s="13"/>
      <c r="NUA96" s="13"/>
      <c r="NUB96" s="13"/>
      <c r="NUC96" s="13"/>
      <c r="NUD96" s="13"/>
      <c r="NUE96" s="13"/>
      <c r="NUF96" s="13"/>
      <c r="NUG96" s="13"/>
      <c r="NUH96" s="13"/>
      <c r="NUI96" s="13"/>
      <c r="NUJ96" s="13"/>
      <c r="NUK96" s="13"/>
      <c r="NUL96" s="13"/>
      <c r="NUM96" s="13"/>
      <c r="NUN96" s="13"/>
      <c r="NUO96" s="13"/>
      <c r="NUP96" s="13"/>
      <c r="NUQ96" s="13"/>
      <c r="NUR96" s="13"/>
      <c r="NUS96" s="13"/>
      <c r="NUT96" s="13"/>
      <c r="NUU96" s="13"/>
      <c r="NUV96" s="13"/>
      <c r="NUW96" s="13"/>
      <c r="NUX96" s="13"/>
      <c r="NUY96" s="13"/>
      <c r="NUZ96" s="13"/>
      <c r="NVA96" s="13"/>
      <c r="NVB96" s="13"/>
      <c r="NVC96" s="13"/>
      <c r="NVD96" s="13"/>
      <c r="NVE96" s="13"/>
      <c r="NVF96" s="13"/>
      <c r="NVG96" s="13"/>
      <c r="NVH96" s="13"/>
      <c r="NVI96" s="13"/>
      <c r="NVJ96" s="13"/>
      <c r="NVK96" s="13"/>
      <c r="NVL96" s="13"/>
      <c r="NVM96" s="13"/>
      <c r="NVN96" s="13"/>
      <c r="NVO96" s="13"/>
      <c r="NVP96" s="13"/>
      <c r="NVQ96" s="13"/>
      <c r="NVR96" s="13"/>
      <c r="NVS96" s="13"/>
      <c r="NVT96" s="13"/>
      <c r="NVU96" s="13"/>
      <c r="NVV96" s="13"/>
      <c r="NVW96" s="13"/>
      <c r="NVX96" s="13"/>
      <c r="NVY96" s="13"/>
      <c r="NVZ96" s="13"/>
      <c r="NWA96" s="13"/>
      <c r="NWB96" s="13"/>
      <c r="NWC96" s="13"/>
      <c r="NWD96" s="13"/>
      <c r="NWE96" s="13"/>
      <c r="NWF96" s="13"/>
      <c r="NWG96" s="13"/>
      <c r="NWH96" s="13"/>
      <c r="NWI96" s="13"/>
      <c r="NWJ96" s="13"/>
      <c r="NWK96" s="13"/>
      <c r="NWL96" s="13"/>
      <c r="NWM96" s="13"/>
      <c r="NWN96" s="13"/>
      <c r="NWO96" s="13"/>
      <c r="NWP96" s="13"/>
      <c r="NWQ96" s="13"/>
      <c r="NWR96" s="13"/>
      <c r="NWS96" s="13"/>
      <c r="NWT96" s="13"/>
      <c r="NWU96" s="13"/>
      <c r="NWV96" s="13"/>
      <c r="NWW96" s="13"/>
      <c r="NWX96" s="13"/>
      <c r="NWY96" s="13"/>
      <c r="NWZ96" s="13"/>
      <c r="NXA96" s="13"/>
      <c r="NXB96" s="13"/>
      <c r="NXC96" s="13"/>
      <c r="NXD96" s="13"/>
      <c r="NXE96" s="13"/>
      <c r="NXF96" s="13"/>
      <c r="NXG96" s="13"/>
      <c r="NXH96" s="13"/>
      <c r="NXI96" s="13"/>
      <c r="NXJ96" s="13"/>
      <c r="NXK96" s="13"/>
      <c r="NXL96" s="13"/>
      <c r="NXM96" s="13"/>
      <c r="NXN96" s="13"/>
      <c r="NXO96" s="13"/>
      <c r="NXP96" s="13"/>
      <c r="NXQ96" s="13"/>
      <c r="NXR96" s="13"/>
      <c r="NXS96" s="13"/>
      <c r="NXT96" s="13"/>
      <c r="NXU96" s="13"/>
      <c r="NXV96" s="13"/>
      <c r="NXW96" s="13"/>
      <c r="NXX96" s="13"/>
      <c r="NXY96" s="13"/>
      <c r="NXZ96" s="13"/>
      <c r="NYA96" s="13"/>
      <c r="NYB96" s="13"/>
      <c r="NYC96" s="13"/>
      <c r="NYD96" s="13"/>
      <c r="NYE96" s="13"/>
      <c r="NYF96" s="13"/>
      <c r="NYG96" s="13"/>
      <c r="NYH96" s="13"/>
      <c r="NYI96" s="13"/>
      <c r="NYJ96" s="13"/>
      <c r="NYK96" s="13"/>
      <c r="NYL96" s="13"/>
      <c r="NYM96" s="13"/>
      <c r="NYN96" s="13"/>
      <c r="NYO96" s="13"/>
      <c r="NYP96" s="13"/>
      <c r="NYQ96" s="13"/>
      <c r="NYR96" s="13"/>
      <c r="NYS96" s="13"/>
      <c r="NYT96" s="13"/>
      <c r="NYU96" s="13"/>
      <c r="NYV96" s="13"/>
      <c r="NYW96" s="13"/>
      <c r="NYX96" s="13"/>
      <c r="NYY96" s="13"/>
      <c r="NYZ96" s="13"/>
      <c r="NZA96" s="13"/>
      <c r="NZB96" s="13"/>
      <c r="NZC96" s="13"/>
      <c r="NZD96" s="13"/>
      <c r="NZE96" s="13"/>
      <c r="NZF96" s="13"/>
      <c r="NZG96" s="13"/>
      <c r="NZH96" s="13"/>
      <c r="NZI96" s="13"/>
      <c r="NZJ96" s="13"/>
      <c r="NZK96" s="13"/>
      <c r="NZL96" s="13"/>
      <c r="NZM96" s="13"/>
      <c r="NZN96" s="13"/>
      <c r="NZO96" s="13"/>
      <c r="NZP96" s="13"/>
      <c r="NZQ96" s="13"/>
      <c r="NZR96" s="13"/>
      <c r="NZS96" s="13"/>
      <c r="NZT96" s="13"/>
      <c r="NZU96" s="13"/>
      <c r="NZV96" s="13"/>
      <c r="NZW96" s="13"/>
      <c r="NZX96" s="13"/>
      <c r="NZY96" s="13"/>
      <c r="NZZ96" s="13"/>
      <c r="OAA96" s="13"/>
      <c r="OAB96" s="13"/>
      <c r="OAC96" s="13"/>
      <c r="OAD96" s="13"/>
      <c r="OAE96" s="13"/>
      <c r="OAF96" s="13"/>
      <c r="OAG96" s="13"/>
      <c r="OAH96" s="13"/>
      <c r="OAI96" s="13"/>
      <c r="OAJ96" s="13"/>
      <c r="OAK96" s="13"/>
      <c r="OAL96" s="13"/>
      <c r="OAM96" s="13"/>
      <c r="OAN96" s="13"/>
      <c r="OAO96" s="13"/>
      <c r="OAP96" s="13"/>
      <c r="OAQ96" s="13"/>
      <c r="OAR96" s="13"/>
      <c r="OAS96" s="13"/>
      <c r="OAT96" s="13"/>
      <c r="OAU96" s="13"/>
      <c r="OAV96" s="13"/>
      <c r="OAW96" s="13"/>
      <c r="OAX96" s="13"/>
      <c r="OAY96" s="13"/>
      <c r="OAZ96" s="13"/>
      <c r="OBA96" s="13"/>
      <c r="OBB96" s="13"/>
      <c r="OBC96" s="13"/>
      <c r="OBD96" s="13"/>
      <c r="OBE96" s="13"/>
      <c r="OBF96" s="13"/>
      <c r="OBG96" s="13"/>
      <c r="OBH96" s="13"/>
      <c r="OBI96" s="13"/>
      <c r="OBJ96" s="13"/>
      <c r="OBK96" s="13"/>
      <c r="OBL96" s="13"/>
      <c r="OBM96" s="13"/>
      <c r="OBN96" s="13"/>
      <c r="OBO96" s="13"/>
      <c r="OBP96" s="13"/>
      <c r="OBQ96" s="13"/>
      <c r="OBR96" s="13"/>
      <c r="OBS96" s="13"/>
      <c r="OBT96" s="13"/>
      <c r="OBU96" s="13"/>
      <c r="OBV96" s="13"/>
      <c r="OBW96" s="13"/>
      <c r="OBX96" s="13"/>
      <c r="OBY96" s="13"/>
      <c r="OBZ96" s="13"/>
      <c r="OCA96" s="13"/>
      <c r="OCB96" s="13"/>
      <c r="OCC96" s="13"/>
      <c r="OCD96" s="13"/>
      <c r="OCE96" s="13"/>
      <c r="OCF96" s="13"/>
      <c r="OCG96" s="13"/>
      <c r="OCH96" s="13"/>
      <c r="OCI96" s="13"/>
      <c r="OCJ96" s="13"/>
      <c r="OCK96" s="13"/>
      <c r="OCL96" s="13"/>
      <c r="OCM96" s="13"/>
      <c r="OCN96" s="13"/>
      <c r="OCO96" s="13"/>
      <c r="OCP96" s="13"/>
      <c r="OCQ96" s="13"/>
      <c r="OCR96" s="13"/>
      <c r="OCS96" s="13"/>
      <c r="OCT96" s="13"/>
      <c r="OCU96" s="13"/>
      <c r="OCV96" s="13"/>
      <c r="OCW96" s="13"/>
      <c r="OCX96" s="13"/>
      <c r="OCY96" s="13"/>
      <c r="OCZ96" s="13"/>
      <c r="ODA96" s="13"/>
      <c r="ODB96" s="13"/>
      <c r="ODC96" s="13"/>
      <c r="ODD96" s="13"/>
      <c r="ODE96" s="13"/>
      <c r="ODF96" s="13"/>
      <c r="ODG96" s="13"/>
      <c r="ODH96" s="13"/>
      <c r="ODI96" s="13"/>
      <c r="ODJ96" s="13"/>
      <c r="ODK96" s="13"/>
      <c r="ODL96" s="13"/>
      <c r="ODM96" s="13"/>
      <c r="ODN96" s="13"/>
      <c r="ODO96" s="13"/>
      <c r="ODP96" s="13"/>
      <c r="ODQ96" s="13"/>
      <c r="ODR96" s="13"/>
      <c r="ODS96" s="13"/>
      <c r="ODT96" s="13"/>
      <c r="ODU96" s="13"/>
      <c r="ODV96" s="13"/>
      <c r="ODW96" s="13"/>
      <c r="ODX96" s="13"/>
      <c r="ODY96" s="13"/>
      <c r="ODZ96" s="13"/>
      <c r="OEA96" s="13"/>
      <c r="OEB96" s="13"/>
      <c r="OEC96" s="13"/>
      <c r="OED96" s="13"/>
      <c r="OEE96" s="13"/>
      <c r="OEF96" s="13"/>
      <c r="OEG96" s="13"/>
      <c r="OEH96" s="13"/>
      <c r="OEI96" s="13"/>
      <c r="OEJ96" s="13"/>
      <c r="OEK96" s="13"/>
      <c r="OEL96" s="13"/>
      <c r="OEM96" s="13"/>
      <c r="OEN96" s="13"/>
      <c r="OEO96" s="13"/>
      <c r="OEP96" s="13"/>
      <c r="OEQ96" s="13"/>
      <c r="OER96" s="13"/>
      <c r="OES96" s="13"/>
      <c r="OET96" s="13"/>
      <c r="OEU96" s="13"/>
      <c r="OEV96" s="13"/>
      <c r="OEW96" s="13"/>
      <c r="OEX96" s="13"/>
      <c r="OEY96" s="13"/>
      <c r="OEZ96" s="13"/>
      <c r="OFA96" s="13"/>
      <c r="OFB96" s="13"/>
      <c r="OFC96" s="13"/>
      <c r="OFD96" s="13"/>
      <c r="OFE96" s="13"/>
      <c r="OFF96" s="13"/>
      <c r="OFG96" s="13"/>
      <c r="OFH96" s="13"/>
      <c r="OFI96" s="13"/>
      <c r="OFJ96" s="13"/>
      <c r="OFK96" s="13"/>
      <c r="OFL96" s="13"/>
      <c r="OFM96" s="13"/>
      <c r="OFN96" s="13"/>
      <c r="OFO96" s="13"/>
      <c r="OFP96" s="13"/>
      <c r="OFQ96" s="13"/>
      <c r="OFR96" s="13"/>
      <c r="OFS96" s="13"/>
      <c r="OFT96" s="13"/>
      <c r="OFU96" s="13"/>
      <c r="OFV96" s="13"/>
      <c r="OFW96" s="13"/>
      <c r="OFX96" s="13"/>
      <c r="OFY96" s="13"/>
      <c r="OFZ96" s="13"/>
      <c r="OGA96" s="13"/>
      <c r="OGB96" s="13"/>
      <c r="OGC96" s="13"/>
      <c r="OGD96" s="13"/>
      <c r="OGE96" s="13"/>
      <c r="OGF96" s="13"/>
      <c r="OGG96" s="13"/>
      <c r="OGH96" s="13"/>
      <c r="OGI96" s="13"/>
      <c r="OGJ96" s="13"/>
      <c r="OGK96" s="13"/>
      <c r="OGL96" s="13"/>
      <c r="OGM96" s="13"/>
      <c r="OGN96" s="13"/>
      <c r="OGO96" s="13"/>
      <c r="OGP96" s="13"/>
      <c r="OGQ96" s="13"/>
      <c r="OGR96" s="13"/>
      <c r="OGS96" s="13"/>
      <c r="OGT96" s="13"/>
      <c r="OGU96" s="13"/>
      <c r="OGV96" s="13"/>
      <c r="OGW96" s="13"/>
      <c r="OGX96" s="13"/>
      <c r="OGY96" s="13"/>
      <c r="OGZ96" s="13"/>
      <c r="OHA96" s="13"/>
      <c r="OHB96" s="13"/>
      <c r="OHC96" s="13"/>
      <c r="OHD96" s="13"/>
      <c r="OHE96" s="13"/>
      <c r="OHF96" s="13"/>
      <c r="OHG96" s="13"/>
      <c r="OHH96" s="13"/>
      <c r="OHI96" s="13"/>
      <c r="OHJ96" s="13"/>
      <c r="OHK96" s="13"/>
      <c r="OHL96" s="13"/>
      <c r="OHM96" s="13"/>
      <c r="OHN96" s="13"/>
      <c r="OHO96" s="13"/>
      <c r="OHP96" s="13"/>
      <c r="OHQ96" s="13"/>
      <c r="OHR96" s="13"/>
      <c r="OHS96" s="13"/>
      <c r="OHT96" s="13"/>
      <c r="OHU96" s="13"/>
      <c r="OHV96" s="13"/>
      <c r="OHW96" s="13"/>
      <c r="OHX96" s="13"/>
      <c r="OHY96" s="13"/>
      <c r="OHZ96" s="13"/>
      <c r="OIA96" s="13"/>
      <c r="OIB96" s="13"/>
      <c r="OIC96" s="13"/>
      <c r="OID96" s="13"/>
      <c r="OIE96" s="13"/>
      <c r="OIF96" s="13"/>
      <c r="OIG96" s="13"/>
      <c r="OIH96" s="13"/>
      <c r="OII96" s="13"/>
      <c r="OIJ96" s="13"/>
      <c r="OIK96" s="13"/>
      <c r="OIL96" s="13"/>
      <c r="OIM96" s="13"/>
      <c r="OIN96" s="13"/>
      <c r="OIO96" s="13"/>
      <c r="OIP96" s="13"/>
      <c r="OIQ96" s="13"/>
      <c r="OIR96" s="13"/>
      <c r="OIS96" s="13"/>
      <c r="OIT96" s="13"/>
      <c r="OIU96" s="13"/>
      <c r="OIV96" s="13"/>
      <c r="OIW96" s="13"/>
      <c r="OIX96" s="13"/>
      <c r="OIY96" s="13"/>
      <c r="OIZ96" s="13"/>
      <c r="OJA96" s="13"/>
      <c r="OJB96" s="13"/>
      <c r="OJC96" s="13"/>
      <c r="OJD96" s="13"/>
      <c r="OJE96" s="13"/>
      <c r="OJF96" s="13"/>
      <c r="OJG96" s="13"/>
      <c r="OJH96" s="13"/>
      <c r="OJI96" s="13"/>
      <c r="OJJ96" s="13"/>
      <c r="OJK96" s="13"/>
      <c r="OJL96" s="13"/>
      <c r="OJM96" s="13"/>
      <c r="OJN96" s="13"/>
      <c r="OJO96" s="13"/>
      <c r="OJP96" s="13"/>
      <c r="OJQ96" s="13"/>
      <c r="OJR96" s="13"/>
      <c r="OJS96" s="13"/>
      <c r="OJT96" s="13"/>
      <c r="OJU96" s="13"/>
      <c r="OJV96" s="13"/>
      <c r="OJW96" s="13"/>
      <c r="OJX96" s="13"/>
      <c r="OJY96" s="13"/>
      <c r="OJZ96" s="13"/>
      <c r="OKA96" s="13"/>
      <c r="OKB96" s="13"/>
      <c r="OKC96" s="13"/>
      <c r="OKD96" s="13"/>
      <c r="OKE96" s="13"/>
      <c r="OKF96" s="13"/>
      <c r="OKG96" s="13"/>
      <c r="OKH96" s="13"/>
      <c r="OKI96" s="13"/>
      <c r="OKJ96" s="13"/>
      <c r="OKK96" s="13"/>
      <c r="OKL96" s="13"/>
      <c r="OKM96" s="13"/>
      <c r="OKN96" s="13"/>
      <c r="OKO96" s="13"/>
      <c r="OKP96" s="13"/>
      <c r="OKQ96" s="13"/>
      <c r="OKR96" s="13"/>
      <c r="OKS96" s="13"/>
      <c r="OKT96" s="13"/>
      <c r="OKU96" s="13"/>
      <c r="OKV96" s="13"/>
      <c r="OKW96" s="13"/>
      <c r="OKX96" s="13"/>
      <c r="OKY96" s="13"/>
      <c r="OKZ96" s="13"/>
      <c r="OLA96" s="13"/>
      <c r="OLB96" s="13"/>
      <c r="OLC96" s="13"/>
      <c r="OLD96" s="13"/>
      <c r="OLE96" s="13"/>
      <c r="OLF96" s="13"/>
      <c r="OLG96" s="13"/>
      <c r="OLH96" s="13"/>
      <c r="OLI96" s="13"/>
      <c r="OLJ96" s="13"/>
      <c r="OLK96" s="13"/>
      <c r="OLL96" s="13"/>
      <c r="OLM96" s="13"/>
      <c r="OLN96" s="13"/>
      <c r="OLO96" s="13"/>
      <c r="OLP96" s="13"/>
      <c r="OLQ96" s="13"/>
      <c r="OLR96" s="13"/>
      <c r="OLS96" s="13"/>
      <c r="OLT96" s="13"/>
      <c r="OLU96" s="13"/>
      <c r="OLV96" s="13"/>
      <c r="OLW96" s="13"/>
      <c r="OLX96" s="13"/>
      <c r="OLY96" s="13"/>
      <c r="OLZ96" s="13"/>
      <c r="OMA96" s="13"/>
      <c r="OMB96" s="13"/>
      <c r="OMC96" s="13"/>
      <c r="OMD96" s="13"/>
      <c r="OME96" s="13"/>
      <c r="OMF96" s="13"/>
      <c r="OMG96" s="13"/>
      <c r="OMH96" s="13"/>
      <c r="OMI96" s="13"/>
      <c r="OMJ96" s="13"/>
      <c r="OMK96" s="13"/>
      <c r="OML96" s="13"/>
      <c r="OMM96" s="13"/>
      <c r="OMN96" s="13"/>
      <c r="OMO96" s="13"/>
      <c r="OMP96" s="13"/>
      <c r="OMQ96" s="13"/>
      <c r="OMR96" s="13"/>
      <c r="OMS96" s="13"/>
      <c r="OMT96" s="13"/>
      <c r="OMU96" s="13"/>
      <c r="OMV96" s="13"/>
      <c r="OMW96" s="13"/>
      <c r="OMX96" s="13"/>
      <c r="OMY96" s="13"/>
      <c r="OMZ96" s="13"/>
      <c r="ONA96" s="13"/>
      <c r="ONB96" s="13"/>
      <c r="ONC96" s="13"/>
      <c r="OND96" s="13"/>
      <c r="ONE96" s="13"/>
      <c r="ONF96" s="13"/>
      <c r="ONG96" s="13"/>
      <c r="ONH96" s="13"/>
      <c r="ONI96" s="13"/>
      <c r="ONJ96" s="13"/>
      <c r="ONK96" s="13"/>
      <c r="ONL96" s="13"/>
      <c r="ONM96" s="13"/>
      <c r="ONN96" s="13"/>
      <c r="ONO96" s="13"/>
      <c r="ONP96" s="13"/>
      <c r="ONQ96" s="13"/>
      <c r="ONR96" s="13"/>
      <c r="ONS96" s="13"/>
      <c r="ONT96" s="13"/>
      <c r="ONU96" s="13"/>
      <c r="ONV96" s="13"/>
      <c r="ONW96" s="13"/>
      <c r="ONX96" s="13"/>
      <c r="ONY96" s="13"/>
      <c r="ONZ96" s="13"/>
      <c r="OOA96" s="13"/>
      <c r="OOB96" s="13"/>
      <c r="OOC96" s="13"/>
      <c r="OOD96" s="13"/>
      <c r="OOE96" s="13"/>
      <c r="OOF96" s="13"/>
      <c r="OOG96" s="13"/>
      <c r="OOH96" s="13"/>
      <c r="OOI96" s="13"/>
      <c r="OOJ96" s="13"/>
      <c r="OOK96" s="13"/>
      <c r="OOL96" s="13"/>
      <c r="OOM96" s="13"/>
      <c r="OON96" s="13"/>
      <c r="OOO96" s="13"/>
      <c r="OOP96" s="13"/>
      <c r="OOQ96" s="13"/>
      <c r="OOR96" s="13"/>
      <c r="OOS96" s="13"/>
      <c r="OOT96" s="13"/>
      <c r="OOU96" s="13"/>
      <c r="OOV96" s="13"/>
      <c r="OOW96" s="13"/>
      <c r="OOX96" s="13"/>
      <c r="OOY96" s="13"/>
      <c r="OOZ96" s="13"/>
      <c r="OPA96" s="13"/>
      <c r="OPB96" s="13"/>
      <c r="OPC96" s="13"/>
      <c r="OPD96" s="13"/>
      <c r="OPE96" s="13"/>
      <c r="OPF96" s="13"/>
      <c r="OPG96" s="13"/>
      <c r="OPH96" s="13"/>
      <c r="OPI96" s="13"/>
      <c r="OPJ96" s="13"/>
      <c r="OPK96" s="13"/>
      <c r="OPL96" s="13"/>
      <c r="OPM96" s="13"/>
      <c r="OPN96" s="13"/>
      <c r="OPO96" s="13"/>
      <c r="OPP96" s="13"/>
      <c r="OPQ96" s="13"/>
      <c r="OPR96" s="13"/>
      <c r="OPS96" s="13"/>
      <c r="OPT96" s="13"/>
      <c r="OPU96" s="13"/>
      <c r="OPV96" s="13"/>
      <c r="OPW96" s="13"/>
      <c r="OPX96" s="13"/>
      <c r="OPY96" s="13"/>
      <c r="OPZ96" s="13"/>
      <c r="OQA96" s="13"/>
      <c r="OQB96" s="13"/>
      <c r="OQC96" s="13"/>
      <c r="OQD96" s="13"/>
      <c r="OQE96" s="13"/>
      <c r="OQF96" s="13"/>
      <c r="OQG96" s="13"/>
      <c r="OQH96" s="13"/>
      <c r="OQI96" s="13"/>
      <c r="OQJ96" s="13"/>
      <c r="OQK96" s="13"/>
      <c r="OQL96" s="13"/>
      <c r="OQM96" s="13"/>
      <c r="OQN96" s="13"/>
      <c r="OQO96" s="13"/>
      <c r="OQP96" s="13"/>
      <c r="OQQ96" s="13"/>
      <c r="OQR96" s="13"/>
      <c r="OQS96" s="13"/>
      <c r="OQT96" s="13"/>
      <c r="OQU96" s="13"/>
      <c r="OQV96" s="13"/>
      <c r="OQW96" s="13"/>
      <c r="OQX96" s="13"/>
      <c r="OQY96" s="13"/>
      <c r="OQZ96" s="13"/>
      <c r="ORA96" s="13"/>
      <c r="ORB96" s="13"/>
      <c r="ORC96" s="13"/>
      <c r="ORD96" s="13"/>
      <c r="ORE96" s="13"/>
      <c r="ORF96" s="13"/>
      <c r="ORG96" s="13"/>
      <c r="ORH96" s="13"/>
      <c r="ORI96" s="13"/>
      <c r="ORJ96" s="13"/>
      <c r="ORK96" s="13"/>
      <c r="ORL96" s="13"/>
      <c r="ORM96" s="13"/>
      <c r="ORN96" s="13"/>
      <c r="ORO96" s="13"/>
      <c r="ORP96" s="13"/>
      <c r="ORQ96" s="13"/>
      <c r="ORR96" s="13"/>
      <c r="ORS96" s="13"/>
      <c r="ORT96" s="13"/>
      <c r="ORU96" s="13"/>
      <c r="ORV96" s="13"/>
      <c r="ORW96" s="13"/>
      <c r="ORX96" s="13"/>
      <c r="ORY96" s="13"/>
      <c r="ORZ96" s="13"/>
      <c r="OSA96" s="13"/>
      <c r="OSB96" s="13"/>
      <c r="OSC96" s="13"/>
      <c r="OSD96" s="13"/>
      <c r="OSE96" s="13"/>
      <c r="OSF96" s="13"/>
      <c r="OSG96" s="13"/>
      <c r="OSH96" s="13"/>
      <c r="OSI96" s="13"/>
      <c r="OSJ96" s="13"/>
      <c r="OSK96" s="13"/>
      <c r="OSL96" s="13"/>
      <c r="OSM96" s="13"/>
      <c r="OSN96" s="13"/>
      <c r="OSO96" s="13"/>
      <c r="OSP96" s="13"/>
      <c r="OSQ96" s="13"/>
      <c r="OSR96" s="13"/>
      <c r="OSS96" s="13"/>
      <c r="OST96" s="13"/>
      <c r="OSU96" s="13"/>
      <c r="OSV96" s="13"/>
      <c r="OSW96" s="13"/>
      <c r="OSX96" s="13"/>
      <c r="OSY96" s="13"/>
      <c r="OSZ96" s="13"/>
      <c r="OTA96" s="13"/>
      <c r="OTB96" s="13"/>
      <c r="OTC96" s="13"/>
      <c r="OTD96" s="13"/>
      <c r="OTE96" s="13"/>
      <c r="OTF96" s="13"/>
      <c r="OTG96" s="13"/>
      <c r="OTH96" s="13"/>
      <c r="OTI96" s="13"/>
      <c r="OTJ96" s="13"/>
      <c r="OTK96" s="13"/>
      <c r="OTL96" s="13"/>
      <c r="OTM96" s="13"/>
      <c r="OTN96" s="13"/>
      <c r="OTO96" s="13"/>
      <c r="OTP96" s="13"/>
      <c r="OTQ96" s="13"/>
      <c r="OTR96" s="13"/>
      <c r="OTS96" s="13"/>
      <c r="OTT96" s="13"/>
      <c r="OTU96" s="13"/>
      <c r="OTV96" s="13"/>
      <c r="OTW96" s="13"/>
      <c r="OTX96" s="13"/>
      <c r="OTY96" s="13"/>
      <c r="OTZ96" s="13"/>
      <c r="OUA96" s="13"/>
      <c r="OUB96" s="13"/>
      <c r="OUC96" s="13"/>
      <c r="OUD96" s="13"/>
      <c r="OUE96" s="13"/>
      <c r="OUF96" s="13"/>
      <c r="OUG96" s="13"/>
      <c r="OUH96" s="13"/>
      <c r="OUI96" s="13"/>
      <c r="OUJ96" s="13"/>
      <c r="OUK96" s="13"/>
      <c r="OUL96" s="13"/>
      <c r="OUM96" s="13"/>
      <c r="OUN96" s="13"/>
      <c r="OUO96" s="13"/>
      <c r="OUP96" s="13"/>
      <c r="OUQ96" s="13"/>
      <c r="OUR96" s="13"/>
      <c r="OUS96" s="13"/>
      <c r="OUT96" s="13"/>
      <c r="OUU96" s="13"/>
      <c r="OUV96" s="13"/>
      <c r="OUW96" s="13"/>
      <c r="OUX96" s="13"/>
      <c r="OUY96" s="13"/>
      <c r="OUZ96" s="13"/>
      <c r="OVA96" s="13"/>
      <c r="OVB96" s="13"/>
      <c r="OVC96" s="13"/>
      <c r="OVD96" s="13"/>
      <c r="OVE96" s="13"/>
      <c r="OVF96" s="13"/>
      <c r="OVG96" s="13"/>
      <c r="OVH96" s="13"/>
      <c r="OVI96" s="13"/>
      <c r="OVJ96" s="13"/>
      <c r="OVK96" s="13"/>
      <c r="OVL96" s="13"/>
      <c r="OVM96" s="13"/>
      <c r="OVN96" s="13"/>
      <c r="OVO96" s="13"/>
      <c r="OVP96" s="13"/>
      <c r="OVQ96" s="13"/>
      <c r="OVR96" s="13"/>
      <c r="OVS96" s="13"/>
      <c r="OVT96" s="13"/>
      <c r="OVU96" s="13"/>
      <c r="OVV96" s="13"/>
      <c r="OVW96" s="13"/>
      <c r="OVX96" s="13"/>
      <c r="OVY96" s="13"/>
      <c r="OVZ96" s="13"/>
      <c r="OWA96" s="13"/>
      <c r="OWB96" s="13"/>
      <c r="OWC96" s="13"/>
      <c r="OWD96" s="13"/>
      <c r="OWE96" s="13"/>
      <c r="OWF96" s="13"/>
      <c r="OWG96" s="13"/>
      <c r="OWH96" s="13"/>
      <c r="OWI96" s="13"/>
      <c r="OWJ96" s="13"/>
      <c r="OWK96" s="13"/>
      <c r="OWL96" s="13"/>
      <c r="OWM96" s="13"/>
      <c r="OWN96" s="13"/>
      <c r="OWO96" s="13"/>
      <c r="OWP96" s="13"/>
      <c r="OWQ96" s="13"/>
      <c r="OWR96" s="13"/>
      <c r="OWS96" s="13"/>
      <c r="OWT96" s="13"/>
      <c r="OWU96" s="13"/>
      <c r="OWV96" s="13"/>
      <c r="OWW96" s="13"/>
      <c r="OWX96" s="13"/>
      <c r="OWY96" s="13"/>
      <c r="OWZ96" s="13"/>
      <c r="OXA96" s="13"/>
      <c r="OXB96" s="13"/>
      <c r="OXC96" s="13"/>
      <c r="OXD96" s="13"/>
      <c r="OXE96" s="13"/>
      <c r="OXF96" s="13"/>
      <c r="OXG96" s="13"/>
      <c r="OXH96" s="13"/>
      <c r="OXI96" s="13"/>
      <c r="OXJ96" s="13"/>
      <c r="OXK96" s="13"/>
      <c r="OXL96" s="13"/>
      <c r="OXM96" s="13"/>
      <c r="OXN96" s="13"/>
      <c r="OXO96" s="13"/>
      <c r="OXP96" s="13"/>
      <c r="OXQ96" s="13"/>
      <c r="OXR96" s="13"/>
      <c r="OXS96" s="13"/>
      <c r="OXT96" s="13"/>
      <c r="OXU96" s="13"/>
      <c r="OXV96" s="13"/>
      <c r="OXW96" s="13"/>
      <c r="OXX96" s="13"/>
      <c r="OXY96" s="13"/>
      <c r="OXZ96" s="13"/>
      <c r="OYA96" s="13"/>
      <c r="OYB96" s="13"/>
      <c r="OYC96" s="13"/>
      <c r="OYD96" s="13"/>
      <c r="OYE96" s="13"/>
      <c r="OYF96" s="13"/>
      <c r="OYG96" s="13"/>
      <c r="OYH96" s="13"/>
      <c r="OYI96" s="13"/>
      <c r="OYJ96" s="13"/>
      <c r="OYK96" s="13"/>
      <c r="OYL96" s="13"/>
      <c r="OYM96" s="13"/>
      <c r="OYN96" s="13"/>
      <c r="OYO96" s="13"/>
      <c r="OYP96" s="13"/>
      <c r="OYQ96" s="13"/>
      <c r="OYR96" s="13"/>
      <c r="OYS96" s="13"/>
      <c r="OYT96" s="13"/>
      <c r="OYU96" s="13"/>
      <c r="OYV96" s="13"/>
      <c r="OYW96" s="13"/>
      <c r="OYX96" s="13"/>
      <c r="OYY96" s="13"/>
      <c r="OYZ96" s="13"/>
      <c r="OZA96" s="13"/>
      <c r="OZB96" s="13"/>
      <c r="OZC96" s="13"/>
      <c r="OZD96" s="13"/>
      <c r="OZE96" s="13"/>
      <c r="OZF96" s="13"/>
      <c r="OZG96" s="13"/>
      <c r="OZH96" s="13"/>
      <c r="OZI96" s="13"/>
      <c r="OZJ96" s="13"/>
      <c r="OZK96" s="13"/>
      <c r="OZL96" s="13"/>
      <c r="OZM96" s="13"/>
      <c r="OZN96" s="13"/>
      <c r="OZO96" s="13"/>
      <c r="OZP96" s="13"/>
      <c r="OZQ96" s="13"/>
      <c r="OZR96" s="13"/>
      <c r="OZS96" s="13"/>
      <c r="OZT96" s="13"/>
      <c r="OZU96" s="13"/>
      <c r="OZV96" s="13"/>
      <c r="OZW96" s="13"/>
      <c r="OZX96" s="13"/>
      <c r="OZY96" s="13"/>
      <c r="OZZ96" s="13"/>
      <c r="PAA96" s="13"/>
      <c r="PAB96" s="13"/>
      <c r="PAC96" s="13"/>
      <c r="PAD96" s="13"/>
      <c r="PAE96" s="13"/>
      <c r="PAF96" s="13"/>
      <c r="PAG96" s="13"/>
      <c r="PAH96" s="13"/>
      <c r="PAI96" s="13"/>
      <c r="PAJ96" s="13"/>
      <c r="PAK96" s="13"/>
      <c r="PAL96" s="13"/>
      <c r="PAM96" s="13"/>
      <c r="PAN96" s="13"/>
      <c r="PAO96" s="13"/>
      <c r="PAP96" s="13"/>
      <c r="PAQ96" s="13"/>
      <c r="PAR96" s="13"/>
      <c r="PAS96" s="13"/>
      <c r="PAT96" s="13"/>
      <c r="PAU96" s="13"/>
      <c r="PAV96" s="13"/>
      <c r="PAW96" s="13"/>
      <c r="PAX96" s="13"/>
      <c r="PAY96" s="13"/>
      <c r="PAZ96" s="13"/>
      <c r="PBA96" s="13"/>
      <c r="PBB96" s="13"/>
      <c r="PBC96" s="13"/>
      <c r="PBD96" s="13"/>
      <c r="PBE96" s="13"/>
      <c r="PBF96" s="13"/>
      <c r="PBG96" s="13"/>
      <c r="PBH96" s="13"/>
      <c r="PBI96" s="13"/>
      <c r="PBJ96" s="13"/>
      <c r="PBK96" s="13"/>
      <c r="PBL96" s="13"/>
      <c r="PBM96" s="13"/>
      <c r="PBN96" s="13"/>
      <c r="PBO96" s="13"/>
      <c r="PBP96" s="13"/>
      <c r="PBQ96" s="13"/>
      <c r="PBR96" s="13"/>
      <c r="PBS96" s="13"/>
      <c r="PBT96" s="13"/>
      <c r="PBU96" s="13"/>
      <c r="PBV96" s="13"/>
      <c r="PBW96" s="13"/>
      <c r="PBX96" s="13"/>
      <c r="PBY96" s="13"/>
      <c r="PBZ96" s="13"/>
      <c r="PCA96" s="13"/>
      <c r="PCB96" s="13"/>
      <c r="PCC96" s="13"/>
      <c r="PCD96" s="13"/>
      <c r="PCE96" s="13"/>
      <c r="PCF96" s="13"/>
      <c r="PCG96" s="13"/>
      <c r="PCH96" s="13"/>
      <c r="PCI96" s="13"/>
      <c r="PCJ96" s="13"/>
      <c r="PCK96" s="13"/>
      <c r="PCL96" s="13"/>
      <c r="PCM96" s="13"/>
      <c r="PCN96" s="13"/>
      <c r="PCO96" s="13"/>
      <c r="PCP96" s="13"/>
      <c r="PCQ96" s="13"/>
      <c r="PCR96" s="13"/>
      <c r="PCS96" s="13"/>
      <c r="PCT96" s="13"/>
      <c r="PCU96" s="13"/>
      <c r="PCV96" s="13"/>
      <c r="PCW96" s="13"/>
      <c r="PCX96" s="13"/>
      <c r="PCY96" s="13"/>
      <c r="PCZ96" s="13"/>
      <c r="PDA96" s="13"/>
      <c r="PDB96" s="13"/>
      <c r="PDC96" s="13"/>
      <c r="PDD96" s="13"/>
      <c r="PDE96" s="13"/>
      <c r="PDF96" s="13"/>
      <c r="PDG96" s="13"/>
      <c r="PDH96" s="13"/>
      <c r="PDI96" s="13"/>
      <c r="PDJ96" s="13"/>
      <c r="PDK96" s="13"/>
      <c r="PDL96" s="13"/>
      <c r="PDM96" s="13"/>
      <c r="PDN96" s="13"/>
      <c r="PDO96" s="13"/>
      <c r="PDP96" s="13"/>
      <c r="PDQ96" s="13"/>
      <c r="PDR96" s="13"/>
      <c r="PDS96" s="13"/>
      <c r="PDT96" s="13"/>
      <c r="PDU96" s="13"/>
      <c r="PDV96" s="13"/>
      <c r="PDW96" s="13"/>
      <c r="PDX96" s="13"/>
      <c r="PDY96" s="13"/>
      <c r="PDZ96" s="13"/>
      <c r="PEA96" s="13"/>
      <c r="PEB96" s="13"/>
      <c r="PEC96" s="13"/>
      <c r="PED96" s="13"/>
      <c r="PEE96" s="13"/>
      <c r="PEF96" s="13"/>
      <c r="PEG96" s="13"/>
      <c r="PEH96" s="13"/>
      <c r="PEI96" s="13"/>
      <c r="PEJ96" s="13"/>
      <c r="PEK96" s="13"/>
      <c r="PEL96" s="13"/>
      <c r="PEM96" s="13"/>
      <c r="PEN96" s="13"/>
      <c r="PEO96" s="13"/>
      <c r="PEP96" s="13"/>
      <c r="PEQ96" s="13"/>
      <c r="PER96" s="13"/>
      <c r="PES96" s="13"/>
      <c r="PET96" s="13"/>
      <c r="PEU96" s="13"/>
      <c r="PEV96" s="13"/>
      <c r="PEW96" s="13"/>
      <c r="PEX96" s="13"/>
      <c r="PEY96" s="13"/>
      <c r="PEZ96" s="13"/>
      <c r="PFA96" s="13"/>
      <c r="PFB96" s="13"/>
      <c r="PFC96" s="13"/>
      <c r="PFD96" s="13"/>
      <c r="PFE96" s="13"/>
      <c r="PFF96" s="13"/>
      <c r="PFG96" s="13"/>
      <c r="PFH96" s="13"/>
      <c r="PFI96" s="13"/>
      <c r="PFJ96" s="13"/>
      <c r="PFK96" s="13"/>
      <c r="PFL96" s="13"/>
      <c r="PFM96" s="13"/>
      <c r="PFN96" s="13"/>
      <c r="PFO96" s="13"/>
      <c r="PFP96" s="13"/>
      <c r="PFQ96" s="13"/>
      <c r="PFR96" s="13"/>
      <c r="PFS96" s="13"/>
      <c r="PFT96" s="13"/>
      <c r="PFU96" s="13"/>
      <c r="PFV96" s="13"/>
      <c r="PFW96" s="13"/>
      <c r="PFX96" s="13"/>
      <c r="PFY96" s="13"/>
      <c r="PFZ96" s="13"/>
      <c r="PGA96" s="13"/>
      <c r="PGB96" s="13"/>
      <c r="PGC96" s="13"/>
      <c r="PGD96" s="13"/>
      <c r="PGE96" s="13"/>
      <c r="PGF96" s="13"/>
      <c r="PGG96" s="13"/>
      <c r="PGH96" s="13"/>
      <c r="PGI96" s="13"/>
      <c r="PGJ96" s="13"/>
      <c r="PGK96" s="13"/>
      <c r="PGL96" s="13"/>
      <c r="PGM96" s="13"/>
      <c r="PGN96" s="13"/>
      <c r="PGO96" s="13"/>
      <c r="PGP96" s="13"/>
      <c r="PGQ96" s="13"/>
      <c r="PGR96" s="13"/>
      <c r="PGS96" s="13"/>
      <c r="PGT96" s="13"/>
      <c r="PGU96" s="13"/>
      <c r="PGV96" s="13"/>
      <c r="PGW96" s="13"/>
      <c r="PGX96" s="13"/>
      <c r="PGY96" s="13"/>
      <c r="PGZ96" s="13"/>
      <c r="PHA96" s="13"/>
      <c r="PHB96" s="13"/>
      <c r="PHC96" s="13"/>
      <c r="PHD96" s="13"/>
      <c r="PHE96" s="13"/>
      <c r="PHF96" s="13"/>
      <c r="PHG96" s="13"/>
      <c r="PHH96" s="13"/>
      <c r="PHI96" s="13"/>
      <c r="PHJ96" s="13"/>
      <c r="PHK96" s="13"/>
      <c r="PHL96" s="13"/>
      <c r="PHM96" s="13"/>
      <c r="PHN96" s="13"/>
      <c r="PHO96" s="13"/>
      <c r="PHP96" s="13"/>
      <c r="PHQ96" s="13"/>
      <c r="PHR96" s="13"/>
      <c r="PHS96" s="13"/>
      <c r="PHT96" s="13"/>
      <c r="PHU96" s="13"/>
      <c r="PHV96" s="13"/>
      <c r="PHW96" s="13"/>
      <c r="PHX96" s="13"/>
      <c r="PHY96" s="13"/>
      <c r="PHZ96" s="13"/>
      <c r="PIA96" s="13"/>
      <c r="PIB96" s="13"/>
      <c r="PIC96" s="13"/>
      <c r="PID96" s="13"/>
      <c r="PIE96" s="13"/>
      <c r="PIF96" s="13"/>
      <c r="PIG96" s="13"/>
      <c r="PIH96" s="13"/>
      <c r="PII96" s="13"/>
      <c r="PIJ96" s="13"/>
      <c r="PIK96" s="13"/>
      <c r="PIL96" s="13"/>
      <c r="PIM96" s="13"/>
      <c r="PIN96" s="13"/>
      <c r="PIO96" s="13"/>
      <c r="PIP96" s="13"/>
      <c r="PIQ96" s="13"/>
      <c r="PIR96" s="13"/>
      <c r="PIS96" s="13"/>
      <c r="PIT96" s="13"/>
      <c r="PIU96" s="13"/>
      <c r="PIV96" s="13"/>
      <c r="PIW96" s="13"/>
      <c r="PIX96" s="13"/>
      <c r="PIY96" s="13"/>
      <c r="PIZ96" s="13"/>
      <c r="PJA96" s="13"/>
      <c r="PJB96" s="13"/>
      <c r="PJC96" s="13"/>
      <c r="PJD96" s="13"/>
      <c r="PJE96" s="13"/>
      <c r="PJF96" s="13"/>
      <c r="PJG96" s="13"/>
      <c r="PJH96" s="13"/>
      <c r="PJI96" s="13"/>
      <c r="PJJ96" s="13"/>
      <c r="PJK96" s="13"/>
      <c r="PJL96" s="13"/>
      <c r="PJM96" s="13"/>
      <c r="PJN96" s="13"/>
      <c r="PJO96" s="13"/>
      <c r="PJP96" s="13"/>
      <c r="PJQ96" s="13"/>
      <c r="PJR96" s="13"/>
      <c r="PJS96" s="13"/>
      <c r="PJT96" s="13"/>
      <c r="PJU96" s="13"/>
      <c r="PJV96" s="13"/>
      <c r="PJW96" s="13"/>
      <c r="PJX96" s="13"/>
      <c r="PJY96" s="13"/>
      <c r="PJZ96" s="13"/>
      <c r="PKA96" s="13"/>
      <c r="PKB96" s="13"/>
      <c r="PKC96" s="13"/>
      <c r="PKD96" s="13"/>
      <c r="PKE96" s="13"/>
      <c r="PKF96" s="13"/>
      <c r="PKG96" s="13"/>
      <c r="PKH96" s="13"/>
      <c r="PKI96" s="13"/>
      <c r="PKJ96" s="13"/>
      <c r="PKK96" s="13"/>
      <c r="PKL96" s="13"/>
      <c r="PKM96" s="13"/>
      <c r="PKN96" s="13"/>
      <c r="PKO96" s="13"/>
      <c r="PKP96" s="13"/>
      <c r="PKQ96" s="13"/>
      <c r="PKR96" s="13"/>
      <c r="PKS96" s="13"/>
      <c r="PKT96" s="13"/>
      <c r="PKU96" s="13"/>
      <c r="PKV96" s="13"/>
      <c r="PKW96" s="13"/>
      <c r="PKX96" s="13"/>
      <c r="PKY96" s="13"/>
      <c r="PKZ96" s="13"/>
      <c r="PLA96" s="13"/>
      <c r="PLB96" s="13"/>
      <c r="PLC96" s="13"/>
      <c r="PLD96" s="13"/>
      <c r="PLE96" s="13"/>
      <c r="PLF96" s="13"/>
      <c r="PLG96" s="13"/>
      <c r="PLH96" s="13"/>
      <c r="PLI96" s="13"/>
      <c r="PLJ96" s="13"/>
      <c r="PLK96" s="13"/>
      <c r="PLL96" s="13"/>
      <c r="PLM96" s="13"/>
      <c r="PLN96" s="13"/>
      <c r="PLO96" s="13"/>
      <c r="PLP96" s="13"/>
      <c r="PLQ96" s="13"/>
      <c r="PLR96" s="13"/>
      <c r="PLS96" s="13"/>
      <c r="PLT96" s="13"/>
      <c r="PLU96" s="13"/>
      <c r="PLV96" s="13"/>
      <c r="PLW96" s="13"/>
      <c r="PLX96" s="13"/>
      <c r="PLY96" s="13"/>
      <c r="PLZ96" s="13"/>
      <c r="PMA96" s="13"/>
      <c r="PMB96" s="13"/>
      <c r="PMC96" s="13"/>
      <c r="PMD96" s="13"/>
      <c r="PME96" s="13"/>
      <c r="PMF96" s="13"/>
      <c r="PMG96" s="13"/>
      <c r="PMH96" s="13"/>
      <c r="PMI96" s="13"/>
      <c r="PMJ96" s="13"/>
      <c r="PMK96" s="13"/>
      <c r="PML96" s="13"/>
      <c r="PMM96" s="13"/>
      <c r="PMN96" s="13"/>
      <c r="PMO96" s="13"/>
      <c r="PMP96" s="13"/>
      <c r="PMQ96" s="13"/>
      <c r="PMR96" s="13"/>
      <c r="PMS96" s="13"/>
      <c r="PMT96" s="13"/>
      <c r="PMU96" s="13"/>
      <c r="PMV96" s="13"/>
      <c r="PMW96" s="13"/>
      <c r="PMX96" s="13"/>
      <c r="PMY96" s="13"/>
      <c r="PMZ96" s="13"/>
      <c r="PNA96" s="13"/>
      <c r="PNB96" s="13"/>
      <c r="PNC96" s="13"/>
      <c r="PND96" s="13"/>
      <c r="PNE96" s="13"/>
      <c r="PNF96" s="13"/>
      <c r="PNG96" s="13"/>
      <c r="PNH96" s="13"/>
      <c r="PNI96" s="13"/>
      <c r="PNJ96" s="13"/>
      <c r="PNK96" s="13"/>
      <c r="PNL96" s="13"/>
      <c r="PNM96" s="13"/>
      <c r="PNN96" s="13"/>
      <c r="PNO96" s="13"/>
      <c r="PNP96" s="13"/>
      <c r="PNQ96" s="13"/>
      <c r="PNR96" s="13"/>
      <c r="PNS96" s="13"/>
      <c r="PNT96" s="13"/>
      <c r="PNU96" s="13"/>
      <c r="PNV96" s="13"/>
      <c r="PNW96" s="13"/>
      <c r="PNX96" s="13"/>
      <c r="PNY96" s="13"/>
      <c r="PNZ96" s="13"/>
      <c r="POA96" s="13"/>
      <c r="POB96" s="13"/>
      <c r="POC96" s="13"/>
      <c r="POD96" s="13"/>
      <c r="POE96" s="13"/>
      <c r="POF96" s="13"/>
      <c r="POG96" s="13"/>
      <c r="POH96" s="13"/>
      <c r="POI96" s="13"/>
      <c r="POJ96" s="13"/>
      <c r="POK96" s="13"/>
      <c r="POL96" s="13"/>
      <c r="POM96" s="13"/>
      <c r="PON96" s="13"/>
      <c r="POO96" s="13"/>
      <c r="POP96" s="13"/>
      <c r="POQ96" s="13"/>
      <c r="POR96" s="13"/>
      <c r="POS96" s="13"/>
      <c r="POT96" s="13"/>
      <c r="POU96" s="13"/>
      <c r="POV96" s="13"/>
      <c r="POW96" s="13"/>
      <c r="POX96" s="13"/>
      <c r="POY96" s="13"/>
      <c r="POZ96" s="13"/>
      <c r="PPA96" s="13"/>
      <c r="PPB96" s="13"/>
      <c r="PPC96" s="13"/>
      <c r="PPD96" s="13"/>
      <c r="PPE96" s="13"/>
      <c r="PPF96" s="13"/>
      <c r="PPG96" s="13"/>
      <c r="PPH96" s="13"/>
      <c r="PPI96" s="13"/>
      <c r="PPJ96" s="13"/>
      <c r="PPK96" s="13"/>
      <c r="PPL96" s="13"/>
      <c r="PPM96" s="13"/>
      <c r="PPN96" s="13"/>
      <c r="PPO96" s="13"/>
      <c r="PPP96" s="13"/>
      <c r="PPQ96" s="13"/>
      <c r="PPR96" s="13"/>
      <c r="PPS96" s="13"/>
      <c r="PPT96" s="13"/>
      <c r="PPU96" s="13"/>
      <c r="PPV96" s="13"/>
      <c r="PPW96" s="13"/>
      <c r="PPX96" s="13"/>
      <c r="PPY96" s="13"/>
      <c r="PPZ96" s="13"/>
      <c r="PQA96" s="13"/>
      <c r="PQB96" s="13"/>
      <c r="PQC96" s="13"/>
      <c r="PQD96" s="13"/>
      <c r="PQE96" s="13"/>
      <c r="PQF96" s="13"/>
      <c r="PQG96" s="13"/>
      <c r="PQH96" s="13"/>
      <c r="PQI96" s="13"/>
      <c r="PQJ96" s="13"/>
      <c r="PQK96" s="13"/>
      <c r="PQL96" s="13"/>
      <c r="PQM96" s="13"/>
      <c r="PQN96" s="13"/>
      <c r="PQO96" s="13"/>
      <c r="PQP96" s="13"/>
      <c r="PQQ96" s="13"/>
      <c r="PQR96" s="13"/>
      <c r="PQS96" s="13"/>
      <c r="PQT96" s="13"/>
      <c r="PQU96" s="13"/>
      <c r="PQV96" s="13"/>
      <c r="PQW96" s="13"/>
      <c r="PQX96" s="13"/>
      <c r="PQY96" s="13"/>
      <c r="PQZ96" s="13"/>
      <c r="PRA96" s="13"/>
      <c r="PRB96" s="13"/>
      <c r="PRC96" s="13"/>
      <c r="PRD96" s="13"/>
      <c r="PRE96" s="13"/>
      <c r="PRF96" s="13"/>
      <c r="PRG96" s="13"/>
      <c r="PRH96" s="13"/>
      <c r="PRI96" s="13"/>
      <c r="PRJ96" s="13"/>
      <c r="PRK96" s="13"/>
      <c r="PRL96" s="13"/>
      <c r="PRM96" s="13"/>
      <c r="PRN96" s="13"/>
      <c r="PRO96" s="13"/>
      <c r="PRP96" s="13"/>
      <c r="PRQ96" s="13"/>
      <c r="PRR96" s="13"/>
      <c r="PRS96" s="13"/>
      <c r="PRT96" s="13"/>
      <c r="PRU96" s="13"/>
      <c r="PRV96" s="13"/>
      <c r="PRW96" s="13"/>
      <c r="PRX96" s="13"/>
      <c r="PRY96" s="13"/>
      <c r="PRZ96" s="13"/>
      <c r="PSA96" s="13"/>
      <c r="PSB96" s="13"/>
      <c r="PSC96" s="13"/>
      <c r="PSD96" s="13"/>
      <c r="PSE96" s="13"/>
      <c r="PSF96" s="13"/>
      <c r="PSG96" s="13"/>
      <c r="PSH96" s="13"/>
      <c r="PSI96" s="13"/>
      <c r="PSJ96" s="13"/>
      <c r="PSK96" s="13"/>
      <c r="PSL96" s="13"/>
      <c r="PSM96" s="13"/>
      <c r="PSN96" s="13"/>
      <c r="PSO96" s="13"/>
      <c r="PSP96" s="13"/>
      <c r="PSQ96" s="13"/>
      <c r="PSR96" s="13"/>
      <c r="PSS96" s="13"/>
      <c r="PST96" s="13"/>
      <c r="PSU96" s="13"/>
      <c r="PSV96" s="13"/>
      <c r="PSW96" s="13"/>
      <c r="PSX96" s="13"/>
      <c r="PSY96" s="13"/>
      <c r="PSZ96" s="13"/>
      <c r="PTA96" s="13"/>
      <c r="PTB96" s="13"/>
      <c r="PTC96" s="13"/>
      <c r="PTD96" s="13"/>
      <c r="PTE96" s="13"/>
      <c r="PTF96" s="13"/>
      <c r="PTG96" s="13"/>
      <c r="PTH96" s="13"/>
      <c r="PTI96" s="13"/>
      <c r="PTJ96" s="13"/>
      <c r="PTK96" s="13"/>
      <c r="PTL96" s="13"/>
      <c r="PTM96" s="13"/>
      <c r="PTN96" s="13"/>
      <c r="PTO96" s="13"/>
      <c r="PTP96" s="13"/>
      <c r="PTQ96" s="13"/>
      <c r="PTR96" s="13"/>
      <c r="PTS96" s="13"/>
      <c r="PTT96" s="13"/>
      <c r="PTU96" s="13"/>
      <c r="PTV96" s="13"/>
      <c r="PTW96" s="13"/>
      <c r="PTX96" s="13"/>
      <c r="PTY96" s="13"/>
      <c r="PTZ96" s="13"/>
      <c r="PUA96" s="13"/>
      <c r="PUB96" s="13"/>
      <c r="PUC96" s="13"/>
      <c r="PUD96" s="13"/>
      <c r="PUE96" s="13"/>
      <c r="PUF96" s="13"/>
      <c r="PUG96" s="13"/>
      <c r="PUH96" s="13"/>
      <c r="PUI96" s="13"/>
      <c r="PUJ96" s="13"/>
      <c r="PUK96" s="13"/>
      <c r="PUL96" s="13"/>
      <c r="PUM96" s="13"/>
      <c r="PUN96" s="13"/>
      <c r="PUO96" s="13"/>
      <c r="PUP96" s="13"/>
      <c r="PUQ96" s="13"/>
      <c r="PUR96" s="13"/>
      <c r="PUS96" s="13"/>
      <c r="PUT96" s="13"/>
      <c r="PUU96" s="13"/>
      <c r="PUV96" s="13"/>
      <c r="PUW96" s="13"/>
      <c r="PUX96" s="13"/>
      <c r="PUY96" s="13"/>
      <c r="PUZ96" s="13"/>
      <c r="PVA96" s="13"/>
      <c r="PVB96" s="13"/>
      <c r="PVC96" s="13"/>
      <c r="PVD96" s="13"/>
      <c r="PVE96" s="13"/>
      <c r="PVF96" s="13"/>
      <c r="PVG96" s="13"/>
      <c r="PVH96" s="13"/>
      <c r="PVI96" s="13"/>
      <c r="PVJ96" s="13"/>
      <c r="PVK96" s="13"/>
      <c r="PVL96" s="13"/>
      <c r="PVM96" s="13"/>
      <c r="PVN96" s="13"/>
      <c r="PVO96" s="13"/>
      <c r="PVP96" s="13"/>
      <c r="PVQ96" s="13"/>
      <c r="PVR96" s="13"/>
      <c r="PVS96" s="13"/>
      <c r="PVT96" s="13"/>
      <c r="PVU96" s="13"/>
      <c r="PVV96" s="13"/>
      <c r="PVW96" s="13"/>
      <c r="PVX96" s="13"/>
      <c r="PVY96" s="13"/>
      <c r="PVZ96" s="13"/>
      <c r="PWA96" s="13"/>
      <c r="PWB96" s="13"/>
      <c r="PWC96" s="13"/>
      <c r="PWD96" s="13"/>
      <c r="PWE96" s="13"/>
      <c r="PWF96" s="13"/>
      <c r="PWG96" s="13"/>
      <c r="PWH96" s="13"/>
      <c r="PWI96" s="13"/>
      <c r="PWJ96" s="13"/>
      <c r="PWK96" s="13"/>
      <c r="PWL96" s="13"/>
      <c r="PWM96" s="13"/>
      <c r="PWN96" s="13"/>
      <c r="PWO96" s="13"/>
      <c r="PWP96" s="13"/>
      <c r="PWQ96" s="13"/>
      <c r="PWR96" s="13"/>
      <c r="PWS96" s="13"/>
      <c r="PWT96" s="13"/>
      <c r="PWU96" s="13"/>
      <c r="PWV96" s="13"/>
      <c r="PWW96" s="13"/>
      <c r="PWX96" s="13"/>
      <c r="PWY96" s="13"/>
      <c r="PWZ96" s="13"/>
      <c r="PXA96" s="13"/>
      <c r="PXB96" s="13"/>
      <c r="PXC96" s="13"/>
      <c r="PXD96" s="13"/>
      <c r="PXE96" s="13"/>
      <c r="PXF96" s="13"/>
      <c r="PXG96" s="13"/>
      <c r="PXH96" s="13"/>
      <c r="PXI96" s="13"/>
      <c r="PXJ96" s="13"/>
      <c r="PXK96" s="13"/>
      <c r="PXL96" s="13"/>
      <c r="PXM96" s="13"/>
      <c r="PXN96" s="13"/>
      <c r="PXO96" s="13"/>
      <c r="PXP96" s="13"/>
      <c r="PXQ96" s="13"/>
      <c r="PXR96" s="13"/>
      <c r="PXS96" s="13"/>
      <c r="PXT96" s="13"/>
      <c r="PXU96" s="13"/>
      <c r="PXV96" s="13"/>
      <c r="PXW96" s="13"/>
      <c r="PXX96" s="13"/>
      <c r="PXY96" s="13"/>
      <c r="PXZ96" s="13"/>
      <c r="PYA96" s="13"/>
      <c r="PYB96" s="13"/>
      <c r="PYC96" s="13"/>
      <c r="PYD96" s="13"/>
      <c r="PYE96" s="13"/>
      <c r="PYF96" s="13"/>
      <c r="PYG96" s="13"/>
      <c r="PYH96" s="13"/>
      <c r="PYI96" s="13"/>
      <c r="PYJ96" s="13"/>
      <c r="PYK96" s="13"/>
      <c r="PYL96" s="13"/>
      <c r="PYM96" s="13"/>
      <c r="PYN96" s="13"/>
      <c r="PYO96" s="13"/>
      <c r="PYP96" s="13"/>
      <c r="PYQ96" s="13"/>
      <c r="PYR96" s="13"/>
      <c r="PYS96" s="13"/>
      <c r="PYT96" s="13"/>
      <c r="PYU96" s="13"/>
      <c r="PYV96" s="13"/>
      <c r="PYW96" s="13"/>
      <c r="PYX96" s="13"/>
      <c r="PYY96" s="13"/>
      <c r="PYZ96" s="13"/>
      <c r="PZA96" s="13"/>
      <c r="PZB96" s="13"/>
      <c r="PZC96" s="13"/>
      <c r="PZD96" s="13"/>
      <c r="PZE96" s="13"/>
      <c r="PZF96" s="13"/>
      <c r="PZG96" s="13"/>
      <c r="PZH96" s="13"/>
      <c r="PZI96" s="13"/>
      <c r="PZJ96" s="13"/>
      <c r="PZK96" s="13"/>
      <c r="PZL96" s="13"/>
      <c r="PZM96" s="13"/>
      <c r="PZN96" s="13"/>
      <c r="PZO96" s="13"/>
      <c r="PZP96" s="13"/>
      <c r="PZQ96" s="13"/>
      <c r="PZR96" s="13"/>
      <c r="PZS96" s="13"/>
      <c r="PZT96" s="13"/>
      <c r="PZU96" s="13"/>
      <c r="PZV96" s="13"/>
      <c r="PZW96" s="13"/>
      <c r="PZX96" s="13"/>
      <c r="PZY96" s="13"/>
      <c r="PZZ96" s="13"/>
      <c r="QAA96" s="13"/>
      <c r="QAB96" s="13"/>
      <c r="QAC96" s="13"/>
      <c r="QAD96" s="13"/>
      <c r="QAE96" s="13"/>
      <c r="QAF96" s="13"/>
      <c r="QAG96" s="13"/>
      <c r="QAH96" s="13"/>
      <c r="QAI96" s="13"/>
      <c r="QAJ96" s="13"/>
      <c r="QAK96" s="13"/>
      <c r="QAL96" s="13"/>
      <c r="QAM96" s="13"/>
      <c r="QAN96" s="13"/>
      <c r="QAO96" s="13"/>
      <c r="QAP96" s="13"/>
      <c r="QAQ96" s="13"/>
      <c r="QAR96" s="13"/>
      <c r="QAS96" s="13"/>
      <c r="QAT96" s="13"/>
      <c r="QAU96" s="13"/>
      <c r="QAV96" s="13"/>
      <c r="QAW96" s="13"/>
      <c r="QAX96" s="13"/>
      <c r="QAY96" s="13"/>
      <c r="QAZ96" s="13"/>
      <c r="QBA96" s="13"/>
      <c r="QBB96" s="13"/>
      <c r="QBC96" s="13"/>
      <c r="QBD96" s="13"/>
      <c r="QBE96" s="13"/>
      <c r="QBF96" s="13"/>
      <c r="QBG96" s="13"/>
      <c r="QBH96" s="13"/>
      <c r="QBI96" s="13"/>
      <c r="QBJ96" s="13"/>
      <c r="QBK96" s="13"/>
      <c r="QBL96" s="13"/>
      <c r="QBM96" s="13"/>
      <c r="QBN96" s="13"/>
      <c r="QBO96" s="13"/>
      <c r="QBP96" s="13"/>
      <c r="QBQ96" s="13"/>
      <c r="QBR96" s="13"/>
      <c r="QBS96" s="13"/>
      <c r="QBT96" s="13"/>
      <c r="QBU96" s="13"/>
      <c r="QBV96" s="13"/>
      <c r="QBW96" s="13"/>
      <c r="QBX96" s="13"/>
      <c r="QBY96" s="13"/>
      <c r="QBZ96" s="13"/>
      <c r="QCA96" s="13"/>
      <c r="QCB96" s="13"/>
      <c r="QCC96" s="13"/>
      <c r="QCD96" s="13"/>
      <c r="QCE96" s="13"/>
      <c r="QCF96" s="13"/>
      <c r="QCG96" s="13"/>
      <c r="QCH96" s="13"/>
      <c r="QCI96" s="13"/>
      <c r="QCJ96" s="13"/>
      <c r="QCK96" s="13"/>
      <c r="QCL96" s="13"/>
      <c r="QCM96" s="13"/>
      <c r="QCN96" s="13"/>
      <c r="QCO96" s="13"/>
      <c r="QCP96" s="13"/>
      <c r="QCQ96" s="13"/>
      <c r="QCR96" s="13"/>
      <c r="QCS96" s="13"/>
      <c r="QCT96" s="13"/>
      <c r="QCU96" s="13"/>
      <c r="QCV96" s="13"/>
      <c r="QCW96" s="13"/>
      <c r="QCX96" s="13"/>
      <c r="QCY96" s="13"/>
      <c r="QCZ96" s="13"/>
      <c r="QDA96" s="13"/>
      <c r="QDB96" s="13"/>
      <c r="QDC96" s="13"/>
      <c r="QDD96" s="13"/>
      <c r="QDE96" s="13"/>
      <c r="QDF96" s="13"/>
      <c r="QDG96" s="13"/>
      <c r="QDH96" s="13"/>
      <c r="QDI96" s="13"/>
      <c r="QDJ96" s="13"/>
      <c r="QDK96" s="13"/>
      <c r="QDL96" s="13"/>
      <c r="QDM96" s="13"/>
      <c r="QDN96" s="13"/>
      <c r="QDO96" s="13"/>
      <c r="QDP96" s="13"/>
      <c r="QDQ96" s="13"/>
      <c r="QDR96" s="13"/>
      <c r="QDS96" s="13"/>
      <c r="QDT96" s="13"/>
      <c r="QDU96" s="13"/>
      <c r="QDV96" s="13"/>
      <c r="QDW96" s="13"/>
      <c r="QDX96" s="13"/>
      <c r="QDY96" s="13"/>
      <c r="QDZ96" s="13"/>
      <c r="QEA96" s="13"/>
      <c r="QEB96" s="13"/>
      <c r="QEC96" s="13"/>
      <c r="QED96" s="13"/>
      <c r="QEE96" s="13"/>
      <c r="QEF96" s="13"/>
      <c r="QEG96" s="13"/>
      <c r="QEH96" s="13"/>
      <c r="QEI96" s="13"/>
      <c r="QEJ96" s="13"/>
      <c r="QEK96" s="13"/>
      <c r="QEL96" s="13"/>
      <c r="QEM96" s="13"/>
      <c r="QEN96" s="13"/>
      <c r="QEO96" s="13"/>
      <c r="QEP96" s="13"/>
      <c r="QEQ96" s="13"/>
      <c r="QER96" s="13"/>
      <c r="QES96" s="13"/>
      <c r="QET96" s="13"/>
      <c r="QEU96" s="13"/>
      <c r="QEV96" s="13"/>
      <c r="QEW96" s="13"/>
      <c r="QEX96" s="13"/>
      <c r="QEY96" s="13"/>
      <c r="QEZ96" s="13"/>
      <c r="QFA96" s="13"/>
      <c r="QFB96" s="13"/>
      <c r="QFC96" s="13"/>
      <c r="QFD96" s="13"/>
      <c r="QFE96" s="13"/>
      <c r="QFF96" s="13"/>
      <c r="QFG96" s="13"/>
      <c r="QFH96" s="13"/>
      <c r="QFI96" s="13"/>
      <c r="QFJ96" s="13"/>
      <c r="QFK96" s="13"/>
      <c r="QFL96" s="13"/>
      <c r="QFM96" s="13"/>
      <c r="QFN96" s="13"/>
      <c r="QFO96" s="13"/>
      <c r="QFP96" s="13"/>
      <c r="QFQ96" s="13"/>
      <c r="QFR96" s="13"/>
      <c r="QFS96" s="13"/>
      <c r="QFT96" s="13"/>
      <c r="QFU96" s="13"/>
      <c r="QFV96" s="13"/>
      <c r="QFW96" s="13"/>
      <c r="QFX96" s="13"/>
      <c r="QFY96" s="13"/>
      <c r="QFZ96" s="13"/>
      <c r="QGA96" s="13"/>
      <c r="QGB96" s="13"/>
      <c r="QGC96" s="13"/>
      <c r="QGD96" s="13"/>
      <c r="QGE96" s="13"/>
      <c r="QGF96" s="13"/>
      <c r="QGG96" s="13"/>
      <c r="QGH96" s="13"/>
      <c r="QGI96" s="13"/>
      <c r="QGJ96" s="13"/>
      <c r="QGK96" s="13"/>
      <c r="QGL96" s="13"/>
      <c r="QGM96" s="13"/>
      <c r="QGN96" s="13"/>
      <c r="QGO96" s="13"/>
      <c r="QGP96" s="13"/>
      <c r="QGQ96" s="13"/>
      <c r="QGR96" s="13"/>
      <c r="QGS96" s="13"/>
      <c r="QGT96" s="13"/>
      <c r="QGU96" s="13"/>
      <c r="QGV96" s="13"/>
      <c r="QGW96" s="13"/>
      <c r="QGX96" s="13"/>
      <c r="QGY96" s="13"/>
      <c r="QGZ96" s="13"/>
      <c r="QHA96" s="13"/>
      <c r="QHB96" s="13"/>
      <c r="QHC96" s="13"/>
      <c r="QHD96" s="13"/>
      <c r="QHE96" s="13"/>
      <c r="QHF96" s="13"/>
      <c r="QHG96" s="13"/>
      <c r="QHH96" s="13"/>
      <c r="QHI96" s="13"/>
      <c r="QHJ96" s="13"/>
      <c r="QHK96" s="13"/>
      <c r="QHL96" s="13"/>
      <c r="QHM96" s="13"/>
      <c r="QHN96" s="13"/>
      <c r="QHO96" s="13"/>
      <c r="QHP96" s="13"/>
      <c r="QHQ96" s="13"/>
      <c r="QHR96" s="13"/>
      <c r="QHS96" s="13"/>
      <c r="QHT96" s="13"/>
      <c r="QHU96" s="13"/>
      <c r="QHV96" s="13"/>
      <c r="QHW96" s="13"/>
      <c r="QHX96" s="13"/>
      <c r="QHY96" s="13"/>
      <c r="QHZ96" s="13"/>
      <c r="QIA96" s="13"/>
      <c r="QIB96" s="13"/>
      <c r="QIC96" s="13"/>
      <c r="QID96" s="13"/>
      <c r="QIE96" s="13"/>
      <c r="QIF96" s="13"/>
      <c r="QIG96" s="13"/>
      <c r="QIH96" s="13"/>
      <c r="QII96" s="13"/>
      <c r="QIJ96" s="13"/>
      <c r="QIK96" s="13"/>
      <c r="QIL96" s="13"/>
      <c r="QIM96" s="13"/>
      <c r="QIN96" s="13"/>
      <c r="QIO96" s="13"/>
      <c r="QIP96" s="13"/>
      <c r="QIQ96" s="13"/>
      <c r="QIR96" s="13"/>
      <c r="QIS96" s="13"/>
      <c r="QIT96" s="13"/>
      <c r="QIU96" s="13"/>
      <c r="QIV96" s="13"/>
      <c r="QIW96" s="13"/>
      <c r="QIX96" s="13"/>
      <c r="QIY96" s="13"/>
      <c r="QIZ96" s="13"/>
      <c r="QJA96" s="13"/>
      <c r="QJB96" s="13"/>
      <c r="QJC96" s="13"/>
      <c r="QJD96" s="13"/>
      <c r="QJE96" s="13"/>
      <c r="QJF96" s="13"/>
      <c r="QJG96" s="13"/>
      <c r="QJH96" s="13"/>
      <c r="QJI96" s="13"/>
      <c r="QJJ96" s="13"/>
      <c r="QJK96" s="13"/>
      <c r="QJL96" s="13"/>
      <c r="QJM96" s="13"/>
      <c r="QJN96" s="13"/>
      <c r="QJO96" s="13"/>
      <c r="QJP96" s="13"/>
      <c r="QJQ96" s="13"/>
      <c r="QJR96" s="13"/>
      <c r="QJS96" s="13"/>
      <c r="QJT96" s="13"/>
      <c r="QJU96" s="13"/>
      <c r="QJV96" s="13"/>
      <c r="QJW96" s="13"/>
      <c r="QJX96" s="13"/>
      <c r="QJY96" s="13"/>
      <c r="QJZ96" s="13"/>
      <c r="QKA96" s="13"/>
      <c r="QKB96" s="13"/>
      <c r="QKC96" s="13"/>
      <c r="QKD96" s="13"/>
      <c r="QKE96" s="13"/>
      <c r="QKF96" s="13"/>
      <c r="QKG96" s="13"/>
      <c r="QKH96" s="13"/>
      <c r="QKI96" s="13"/>
      <c r="QKJ96" s="13"/>
      <c r="QKK96" s="13"/>
      <c r="QKL96" s="13"/>
      <c r="QKM96" s="13"/>
      <c r="QKN96" s="13"/>
      <c r="QKO96" s="13"/>
      <c r="QKP96" s="13"/>
      <c r="QKQ96" s="13"/>
      <c r="QKR96" s="13"/>
      <c r="QKS96" s="13"/>
      <c r="QKT96" s="13"/>
      <c r="QKU96" s="13"/>
      <c r="QKV96" s="13"/>
      <c r="QKW96" s="13"/>
      <c r="QKX96" s="13"/>
      <c r="QKY96" s="13"/>
      <c r="QKZ96" s="13"/>
      <c r="QLA96" s="13"/>
      <c r="QLB96" s="13"/>
      <c r="QLC96" s="13"/>
      <c r="QLD96" s="13"/>
      <c r="QLE96" s="13"/>
      <c r="QLF96" s="13"/>
      <c r="QLG96" s="13"/>
      <c r="QLH96" s="13"/>
      <c r="QLI96" s="13"/>
      <c r="QLJ96" s="13"/>
      <c r="QLK96" s="13"/>
      <c r="QLL96" s="13"/>
      <c r="QLM96" s="13"/>
      <c r="QLN96" s="13"/>
      <c r="QLO96" s="13"/>
      <c r="QLP96" s="13"/>
      <c r="QLQ96" s="13"/>
      <c r="QLR96" s="13"/>
      <c r="QLS96" s="13"/>
      <c r="QLT96" s="13"/>
      <c r="QLU96" s="13"/>
      <c r="QLV96" s="13"/>
      <c r="QLW96" s="13"/>
      <c r="QLX96" s="13"/>
      <c r="QLY96" s="13"/>
      <c r="QLZ96" s="13"/>
      <c r="QMA96" s="13"/>
      <c r="QMB96" s="13"/>
      <c r="QMC96" s="13"/>
      <c r="QMD96" s="13"/>
      <c r="QME96" s="13"/>
      <c r="QMF96" s="13"/>
      <c r="QMG96" s="13"/>
      <c r="QMH96" s="13"/>
      <c r="QMI96" s="13"/>
      <c r="QMJ96" s="13"/>
      <c r="QMK96" s="13"/>
      <c r="QML96" s="13"/>
      <c r="QMM96" s="13"/>
      <c r="QMN96" s="13"/>
      <c r="QMO96" s="13"/>
      <c r="QMP96" s="13"/>
      <c r="QMQ96" s="13"/>
      <c r="QMR96" s="13"/>
      <c r="QMS96" s="13"/>
      <c r="QMT96" s="13"/>
      <c r="QMU96" s="13"/>
      <c r="QMV96" s="13"/>
      <c r="QMW96" s="13"/>
      <c r="QMX96" s="13"/>
      <c r="QMY96" s="13"/>
      <c r="QMZ96" s="13"/>
      <c r="QNA96" s="13"/>
      <c r="QNB96" s="13"/>
      <c r="QNC96" s="13"/>
      <c r="QND96" s="13"/>
      <c r="QNE96" s="13"/>
      <c r="QNF96" s="13"/>
      <c r="QNG96" s="13"/>
      <c r="QNH96" s="13"/>
      <c r="QNI96" s="13"/>
      <c r="QNJ96" s="13"/>
      <c r="QNK96" s="13"/>
      <c r="QNL96" s="13"/>
      <c r="QNM96" s="13"/>
      <c r="QNN96" s="13"/>
      <c r="QNO96" s="13"/>
      <c r="QNP96" s="13"/>
      <c r="QNQ96" s="13"/>
      <c r="QNR96" s="13"/>
      <c r="QNS96" s="13"/>
      <c r="QNT96" s="13"/>
      <c r="QNU96" s="13"/>
      <c r="QNV96" s="13"/>
      <c r="QNW96" s="13"/>
      <c r="QNX96" s="13"/>
      <c r="QNY96" s="13"/>
      <c r="QNZ96" s="13"/>
      <c r="QOA96" s="13"/>
      <c r="QOB96" s="13"/>
      <c r="QOC96" s="13"/>
      <c r="QOD96" s="13"/>
      <c r="QOE96" s="13"/>
      <c r="QOF96" s="13"/>
      <c r="QOG96" s="13"/>
      <c r="QOH96" s="13"/>
      <c r="QOI96" s="13"/>
      <c r="QOJ96" s="13"/>
      <c r="QOK96" s="13"/>
      <c r="QOL96" s="13"/>
      <c r="QOM96" s="13"/>
      <c r="QON96" s="13"/>
      <c r="QOO96" s="13"/>
      <c r="QOP96" s="13"/>
      <c r="QOQ96" s="13"/>
      <c r="QOR96" s="13"/>
      <c r="QOS96" s="13"/>
      <c r="QOT96" s="13"/>
      <c r="QOU96" s="13"/>
      <c r="QOV96" s="13"/>
      <c r="QOW96" s="13"/>
      <c r="QOX96" s="13"/>
      <c r="QOY96" s="13"/>
      <c r="QOZ96" s="13"/>
      <c r="QPA96" s="13"/>
      <c r="QPB96" s="13"/>
      <c r="QPC96" s="13"/>
      <c r="QPD96" s="13"/>
      <c r="QPE96" s="13"/>
      <c r="QPF96" s="13"/>
      <c r="QPG96" s="13"/>
      <c r="QPH96" s="13"/>
      <c r="QPI96" s="13"/>
      <c r="QPJ96" s="13"/>
      <c r="QPK96" s="13"/>
      <c r="QPL96" s="13"/>
      <c r="QPM96" s="13"/>
      <c r="QPN96" s="13"/>
      <c r="QPO96" s="13"/>
      <c r="QPP96" s="13"/>
      <c r="QPQ96" s="13"/>
      <c r="QPR96" s="13"/>
      <c r="QPS96" s="13"/>
      <c r="QPT96" s="13"/>
      <c r="QPU96" s="13"/>
      <c r="QPV96" s="13"/>
      <c r="QPW96" s="13"/>
      <c r="QPX96" s="13"/>
      <c r="QPY96" s="13"/>
      <c r="QPZ96" s="13"/>
      <c r="QQA96" s="13"/>
      <c r="QQB96" s="13"/>
      <c r="QQC96" s="13"/>
      <c r="QQD96" s="13"/>
      <c r="QQE96" s="13"/>
      <c r="QQF96" s="13"/>
      <c r="QQG96" s="13"/>
      <c r="QQH96" s="13"/>
      <c r="QQI96" s="13"/>
      <c r="QQJ96" s="13"/>
      <c r="QQK96" s="13"/>
      <c r="QQL96" s="13"/>
      <c r="QQM96" s="13"/>
      <c r="QQN96" s="13"/>
      <c r="QQO96" s="13"/>
      <c r="QQP96" s="13"/>
      <c r="QQQ96" s="13"/>
      <c r="QQR96" s="13"/>
      <c r="QQS96" s="13"/>
      <c r="QQT96" s="13"/>
      <c r="QQU96" s="13"/>
      <c r="QQV96" s="13"/>
      <c r="QQW96" s="13"/>
      <c r="QQX96" s="13"/>
      <c r="QQY96" s="13"/>
      <c r="QQZ96" s="13"/>
      <c r="QRA96" s="13"/>
      <c r="QRB96" s="13"/>
      <c r="QRC96" s="13"/>
      <c r="QRD96" s="13"/>
      <c r="QRE96" s="13"/>
      <c r="QRF96" s="13"/>
      <c r="QRG96" s="13"/>
      <c r="QRH96" s="13"/>
      <c r="QRI96" s="13"/>
      <c r="QRJ96" s="13"/>
      <c r="QRK96" s="13"/>
      <c r="QRL96" s="13"/>
      <c r="QRM96" s="13"/>
      <c r="QRN96" s="13"/>
      <c r="QRO96" s="13"/>
      <c r="QRP96" s="13"/>
      <c r="QRQ96" s="13"/>
      <c r="QRR96" s="13"/>
      <c r="QRS96" s="13"/>
      <c r="QRT96" s="13"/>
      <c r="QRU96" s="13"/>
      <c r="QRV96" s="13"/>
      <c r="QRW96" s="13"/>
      <c r="QRX96" s="13"/>
      <c r="QRY96" s="13"/>
      <c r="QRZ96" s="13"/>
      <c r="QSA96" s="13"/>
      <c r="QSB96" s="13"/>
      <c r="QSC96" s="13"/>
      <c r="QSD96" s="13"/>
      <c r="QSE96" s="13"/>
      <c r="QSF96" s="13"/>
      <c r="QSG96" s="13"/>
      <c r="QSH96" s="13"/>
      <c r="QSI96" s="13"/>
      <c r="QSJ96" s="13"/>
      <c r="QSK96" s="13"/>
      <c r="QSL96" s="13"/>
      <c r="QSM96" s="13"/>
      <c r="QSN96" s="13"/>
      <c r="QSO96" s="13"/>
      <c r="QSP96" s="13"/>
      <c r="QSQ96" s="13"/>
      <c r="QSR96" s="13"/>
      <c r="QSS96" s="13"/>
      <c r="QST96" s="13"/>
      <c r="QSU96" s="13"/>
      <c r="QSV96" s="13"/>
      <c r="QSW96" s="13"/>
      <c r="QSX96" s="13"/>
      <c r="QSY96" s="13"/>
      <c r="QSZ96" s="13"/>
      <c r="QTA96" s="13"/>
      <c r="QTB96" s="13"/>
      <c r="QTC96" s="13"/>
      <c r="QTD96" s="13"/>
      <c r="QTE96" s="13"/>
      <c r="QTF96" s="13"/>
      <c r="QTG96" s="13"/>
      <c r="QTH96" s="13"/>
      <c r="QTI96" s="13"/>
      <c r="QTJ96" s="13"/>
      <c r="QTK96" s="13"/>
      <c r="QTL96" s="13"/>
      <c r="QTM96" s="13"/>
      <c r="QTN96" s="13"/>
      <c r="QTO96" s="13"/>
      <c r="QTP96" s="13"/>
      <c r="QTQ96" s="13"/>
      <c r="QTR96" s="13"/>
      <c r="QTS96" s="13"/>
      <c r="QTT96" s="13"/>
      <c r="QTU96" s="13"/>
      <c r="QTV96" s="13"/>
      <c r="QTW96" s="13"/>
      <c r="QTX96" s="13"/>
      <c r="QTY96" s="13"/>
      <c r="QTZ96" s="13"/>
      <c r="QUA96" s="13"/>
      <c r="QUB96" s="13"/>
      <c r="QUC96" s="13"/>
      <c r="QUD96" s="13"/>
      <c r="QUE96" s="13"/>
      <c r="QUF96" s="13"/>
      <c r="QUG96" s="13"/>
      <c r="QUH96" s="13"/>
      <c r="QUI96" s="13"/>
      <c r="QUJ96" s="13"/>
      <c r="QUK96" s="13"/>
      <c r="QUL96" s="13"/>
      <c r="QUM96" s="13"/>
      <c r="QUN96" s="13"/>
      <c r="QUO96" s="13"/>
      <c r="QUP96" s="13"/>
      <c r="QUQ96" s="13"/>
      <c r="QUR96" s="13"/>
      <c r="QUS96" s="13"/>
      <c r="QUT96" s="13"/>
      <c r="QUU96" s="13"/>
      <c r="QUV96" s="13"/>
      <c r="QUW96" s="13"/>
      <c r="QUX96" s="13"/>
      <c r="QUY96" s="13"/>
      <c r="QUZ96" s="13"/>
      <c r="QVA96" s="13"/>
      <c r="QVB96" s="13"/>
      <c r="QVC96" s="13"/>
      <c r="QVD96" s="13"/>
      <c r="QVE96" s="13"/>
      <c r="QVF96" s="13"/>
      <c r="QVG96" s="13"/>
      <c r="QVH96" s="13"/>
      <c r="QVI96" s="13"/>
      <c r="QVJ96" s="13"/>
      <c r="QVK96" s="13"/>
      <c r="QVL96" s="13"/>
      <c r="QVM96" s="13"/>
      <c r="QVN96" s="13"/>
      <c r="QVO96" s="13"/>
      <c r="QVP96" s="13"/>
      <c r="QVQ96" s="13"/>
      <c r="QVR96" s="13"/>
      <c r="QVS96" s="13"/>
      <c r="QVT96" s="13"/>
      <c r="QVU96" s="13"/>
      <c r="QVV96" s="13"/>
      <c r="QVW96" s="13"/>
      <c r="QVX96" s="13"/>
      <c r="QVY96" s="13"/>
      <c r="QVZ96" s="13"/>
      <c r="QWA96" s="13"/>
      <c r="QWB96" s="13"/>
      <c r="QWC96" s="13"/>
      <c r="QWD96" s="13"/>
      <c r="QWE96" s="13"/>
      <c r="QWF96" s="13"/>
      <c r="QWG96" s="13"/>
      <c r="QWH96" s="13"/>
      <c r="QWI96" s="13"/>
      <c r="QWJ96" s="13"/>
      <c r="QWK96" s="13"/>
      <c r="QWL96" s="13"/>
      <c r="QWM96" s="13"/>
      <c r="QWN96" s="13"/>
      <c r="QWO96" s="13"/>
      <c r="QWP96" s="13"/>
      <c r="QWQ96" s="13"/>
      <c r="QWR96" s="13"/>
      <c r="QWS96" s="13"/>
      <c r="QWT96" s="13"/>
      <c r="QWU96" s="13"/>
      <c r="QWV96" s="13"/>
      <c r="QWW96" s="13"/>
      <c r="QWX96" s="13"/>
      <c r="QWY96" s="13"/>
      <c r="QWZ96" s="13"/>
      <c r="QXA96" s="13"/>
      <c r="QXB96" s="13"/>
      <c r="QXC96" s="13"/>
      <c r="QXD96" s="13"/>
      <c r="QXE96" s="13"/>
      <c r="QXF96" s="13"/>
      <c r="QXG96" s="13"/>
      <c r="QXH96" s="13"/>
      <c r="QXI96" s="13"/>
      <c r="QXJ96" s="13"/>
      <c r="QXK96" s="13"/>
      <c r="QXL96" s="13"/>
      <c r="QXM96" s="13"/>
      <c r="QXN96" s="13"/>
      <c r="QXO96" s="13"/>
      <c r="QXP96" s="13"/>
      <c r="QXQ96" s="13"/>
      <c r="QXR96" s="13"/>
      <c r="QXS96" s="13"/>
      <c r="QXT96" s="13"/>
      <c r="QXU96" s="13"/>
      <c r="QXV96" s="13"/>
      <c r="QXW96" s="13"/>
      <c r="QXX96" s="13"/>
      <c r="QXY96" s="13"/>
      <c r="QXZ96" s="13"/>
      <c r="QYA96" s="13"/>
      <c r="QYB96" s="13"/>
      <c r="QYC96" s="13"/>
      <c r="QYD96" s="13"/>
      <c r="QYE96" s="13"/>
      <c r="QYF96" s="13"/>
      <c r="QYG96" s="13"/>
      <c r="QYH96" s="13"/>
      <c r="QYI96" s="13"/>
      <c r="QYJ96" s="13"/>
      <c r="QYK96" s="13"/>
      <c r="QYL96" s="13"/>
      <c r="QYM96" s="13"/>
      <c r="QYN96" s="13"/>
      <c r="QYO96" s="13"/>
      <c r="QYP96" s="13"/>
      <c r="QYQ96" s="13"/>
      <c r="QYR96" s="13"/>
      <c r="QYS96" s="13"/>
      <c r="QYT96" s="13"/>
      <c r="QYU96" s="13"/>
      <c r="QYV96" s="13"/>
      <c r="QYW96" s="13"/>
      <c r="QYX96" s="13"/>
      <c r="QYY96" s="13"/>
      <c r="QYZ96" s="13"/>
      <c r="QZA96" s="13"/>
      <c r="QZB96" s="13"/>
      <c r="QZC96" s="13"/>
      <c r="QZD96" s="13"/>
      <c r="QZE96" s="13"/>
      <c r="QZF96" s="13"/>
      <c r="QZG96" s="13"/>
      <c r="QZH96" s="13"/>
      <c r="QZI96" s="13"/>
      <c r="QZJ96" s="13"/>
      <c r="QZK96" s="13"/>
      <c r="QZL96" s="13"/>
      <c r="QZM96" s="13"/>
      <c r="QZN96" s="13"/>
      <c r="QZO96" s="13"/>
      <c r="QZP96" s="13"/>
      <c r="QZQ96" s="13"/>
      <c r="QZR96" s="13"/>
      <c r="QZS96" s="13"/>
      <c r="QZT96" s="13"/>
      <c r="QZU96" s="13"/>
      <c r="QZV96" s="13"/>
      <c r="QZW96" s="13"/>
      <c r="QZX96" s="13"/>
      <c r="QZY96" s="13"/>
      <c r="QZZ96" s="13"/>
      <c r="RAA96" s="13"/>
      <c r="RAB96" s="13"/>
      <c r="RAC96" s="13"/>
      <c r="RAD96" s="13"/>
      <c r="RAE96" s="13"/>
      <c r="RAF96" s="13"/>
      <c r="RAG96" s="13"/>
      <c r="RAH96" s="13"/>
      <c r="RAI96" s="13"/>
      <c r="RAJ96" s="13"/>
      <c r="RAK96" s="13"/>
      <c r="RAL96" s="13"/>
      <c r="RAM96" s="13"/>
      <c r="RAN96" s="13"/>
      <c r="RAO96" s="13"/>
      <c r="RAP96" s="13"/>
      <c r="RAQ96" s="13"/>
      <c r="RAR96" s="13"/>
      <c r="RAS96" s="13"/>
      <c r="RAT96" s="13"/>
      <c r="RAU96" s="13"/>
      <c r="RAV96" s="13"/>
      <c r="RAW96" s="13"/>
      <c r="RAX96" s="13"/>
      <c r="RAY96" s="13"/>
      <c r="RAZ96" s="13"/>
      <c r="RBA96" s="13"/>
      <c r="RBB96" s="13"/>
      <c r="RBC96" s="13"/>
      <c r="RBD96" s="13"/>
      <c r="RBE96" s="13"/>
      <c r="RBF96" s="13"/>
      <c r="RBG96" s="13"/>
      <c r="RBH96" s="13"/>
      <c r="RBI96" s="13"/>
      <c r="RBJ96" s="13"/>
      <c r="RBK96" s="13"/>
      <c r="RBL96" s="13"/>
      <c r="RBM96" s="13"/>
      <c r="RBN96" s="13"/>
      <c r="RBO96" s="13"/>
      <c r="RBP96" s="13"/>
      <c r="RBQ96" s="13"/>
      <c r="RBR96" s="13"/>
      <c r="RBS96" s="13"/>
      <c r="RBT96" s="13"/>
      <c r="RBU96" s="13"/>
      <c r="RBV96" s="13"/>
      <c r="RBW96" s="13"/>
      <c r="RBX96" s="13"/>
      <c r="RBY96" s="13"/>
      <c r="RBZ96" s="13"/>
      <c r="RCA96" s="13"/>
      <c r="RCB96" s="13"/>
      <c r="RCC96" s="13"/>
      <c r="RCD96" s="13"/>
      <c r="RCE96" s="13"/>
      <c r="RCF96" s="13"/>
      <c r="RCG96" s="13"/>
      <c r="RCH96" s="13"/>
      <c r="RCI96" s="13"/>
      <c r="RCJ96" s="13"/>
      <c r="RCK96" s="13"/>
      <c r="RCL96" s="13"/>
      <c r="RCM96" s="13"/>
      <c r="RCN96" s="13"/>
      <c r="RCO96" s="13"/>
      <c r="RCP96" s="13"/>
      <c r="RCQ96" s="13"/>
      <c r="RCR96" s="13"/>
      <c r="RCS96" s="13"/>
      <c r="RCT96" s="13"/>
      <c r="RCU96" s="13"/>
      <c r="RCV96" s="13"/>
      <c r="RCW96" s="13"/>
      <c r="RCX96" s="13"/>
      <c r="RCY96" s="13"/>
      <c r="RCZ96" s="13"/>
      <c r="RDA96" s="13"/>
      <c r="RDB96" s="13"/>
      <c r="RDC96" s="13"/>
      <c r="RDD96" s="13"/>
      <c r="RDE96" s="13"/>
      <c r="RDF96" s="13"/>
      <c r="RDG96" s="13"/>
      <c r="RDH96" s="13"/>
      <c r="RDI96" s="13"/>
      <c r="RDJ96" s="13"/>
      <c r="RDK96" s="13"/>
      <c r="RDL96" s="13"/>
      <c r="RDM96" s="13"/>
      <c r="RDN96" s="13"/>
      <c r="RDO96" s="13"/>
      <c r="RDP96" s="13"/>
      <c r="RDQ96" s="13"/>
      <c r="RDR96" s="13"/>
      <c r="RDS96" s="13"/>
      <c r="RDT96" s="13"/>
      <c r="RDU96" s="13"/>
      <c r="RDV96" s="13"/>
      <c r="RDW96" s="13"/>
      <c r="RDX96" s="13"/>
      <c r="RDY96" s="13"/>
      <c r="RDZ96" s="13"/>
      <c r="REA96" s="13"/>
      <c r="REB96" s="13"/>
      <c r="REC96" s="13"/>
      <c r="RED96" s="13"/>
      <c r="REE96" s="13"/>
      <c r="REF96" s="13"/>
      <c r="REG96" s="13"/>
      <c r="REH96" s="13"/>
      <c r="REI96" s="13"/>
      <c r="REJ96" s="13"/>
      <c r="REK96" s="13"/>
      <c r="REL96" s="13"/>
      <c r="REM96" s="13"/>
      <c r="REN96" s="13"/>
      <c r="REO96" s="13"/>
      <c r="REP96" s="13"/>
      <c r="REQ96" s="13"/>
      <c r="RER96" s="13"/>
      <c r="RES96" s="13"/>
      <c r="RET96" s="13"/>
      <c r="REU96" s="13"/>
      <c r="REV96" s="13"/>
      <c r="REW96" s="13"/>
      <c r="REX96" s="13"/>
      <c r="REY96" s="13"/>
      <c r="REZ96" s="13"/>
      <c r="RFA96" s="13"/>
      <c r="RFB96" s="13"/>
      <c r="RFC96" s="13"/>
      <c r="RFD96" s="13"/>
      <c r="RFE96" s="13"/>
      <c r="RFF96" s="13"/>
      <c r="RFG96" s="13"/>
      <c r="RFH96" s="13"/>
      <c r="RFI96" s="13"/>
      <c r="RFJ96" s="13"/>
      <c r="RFK96" s="13"/>
      <c r="RFL96" s="13"/>
      <c r="RFM96" s="13"/>
      <c r="RFN96" s="13"/>
      <c r="RFO96" s="13"/>
      <c r="RFP96" s="13"/>
      <c r="RFQ96" s="13"/>
      <c r="RFR96" s="13"/>
      <c r="RFS96" s="13"/>
      <c r="RFT96" s="13"/>
      <c r="RFU96" s="13"/>
      <c r="RFV96" s="13"/>
      <c r="RFW96" s="13"/>
      <c r="RFX96" s="13"/>
      <c r="RFY96" s="13"/>
      <c r="RFZ96" s="13"/>
      <c r="RGA96" s="13"/>
      <c r="RGB96" s="13"/>
      <c r="RGC96" s="13"/>
      <c r="RGD96" s="13"/>
      <c r="RGE96" s="13"/>
      <c r="RGF96" s="13"/>
      <c r="RGG96" s="13"/>
      <c r="RGH96" s="13"/>
      <c r="RGI96" s="13"/>
      <c r="RGJ96" s="13"/>
      <c r="RGK96" s="13"/>
      <c r="RGL96" s="13"/>
      <c r="RGM96" s="13"/>
      <c r="RGN96" s="13"/>
      <c r="RGO96" s="13"/>
      <c r="RGP96" s="13"/>
      <c r="RGQ96" s="13"/>
      <c r="RGR96" s="13"/>
      <c r="RGS96" s="13"/>
      <c r="RGT96" s="13"/>
      <c r="RGU96" s="13"/>
      <c r="RGV96" s="13"/>
      <c r="RGW96" s="13"/>
      <c r="RGX96" s="13"/>
      <c r="RGY96" s="13"/>
      <c r="RGZ96" s="13"/>
      <c r="RHA96" s="13"/>
      <c r="RHB96" s="13"/>
      <c r="RHC96" s="13"/>
      <c r="RHD96" s="13"/>
      <c r="RHE96" s="13"/>
      <c r="RHF96" s="13"/>
      <c r="RHG96" s="13"/>
      <c r="RHH96" s="13"/>
      <c r="RHI96" s="13"/>
      <c r="RHJ96" s="13"/>
      <c r="RHK96" s="13"/>
      <c r="RHL96" s="13"/>
      <c r="RHM96" s="13"/>
      <c r="RHN96" s="13"/>
      <c r="RHO96" s="13"/>
      <c r="RHP96" s="13"/>
      <c r="RHQ96" s="13"/>
      <c r="RHR96" s="13"/>
      <c r="RHS96" s="13"/>
      <c r="RHT96" s="13"/>
      <c r="RHU96" s="13"/>
      <c r="RHV96" s="13"/>
      <c r="RHW96" s="13"/>
      <c r="RHX96" s="13"/>
      <c r="RHY96" s="13"/>
      <c r="RHZ96" s="13"/>
      <c r="RIA96" s="13"/>
      <c r="RIB96" s="13"/>
      <c r="RIC96" s="13"/>
      <c r="RID96" s="13"/>
      <c r="RIE96" s="13"/>
      <c r="RIF96" s="13"/>
      <c r="RIG96" s="13"/>
      <c r="RIH96" s="13"/>
      <c r="RII96" s="13"/>
      <c r="RIJ96" s="13"/>
      <c r="RIK96" s="13"/>
      <c r="RIL96" s="13"/>
      <c r="RIM96" s="13"/>
      <c r="RIN96" s="13"/>
      <c r="RIO96" s="13"/>
      <c r="RIP96" s="13"/>
      <c r="RIQ96" s="13"/>
      <c r="RIR96" s="13"/>
      <c r="RIS96" s="13"/>
      <c r="RIT96" s="13"/>
      <c r="RIU96" s="13"/>
      <c r="RIV96" s="13"/>
      <c r="RIW96" s="13"/>
      <c r="RIX96" s="13"/>
      <c r="RIY96" s="13"/>
      <c r="RIZ96" s="13"/>
      <c r="RJA96" s="13"/>
      <c r="RJB96" s="13"/>
      <c r="RJC96" s="13"/>
      <c r="RJD96" s="13"/>
      <c r="RJE96" s="13"/>
      <c r="RJF96" s="13"/>
      <c r="RJG96" s="13"/>
      <c r="RJH96" s="13"/>
      <c r="RJI96" s="13"/>
      <c r="RJJ96" s="13"/>
      <c r="RJK96" s="13"/>
      <c r="RJL96" s="13"/>
      <c r="RJM96" s="13"/>
      <c r="RJN96" s="13"/>
      <c r="RJO96" s="13"/>
      <c r="RJP96" s="13"/>
      <c r="RJQ96" s="13"/>
      <c r="RJR96" s="13"/>
      <c r="RJS96" s="13"/>
      <c r="RJT96" s="13"/>
      <c r="RJU96" s="13"/>
      <c r="RJV96" s="13"/>
      <c r="RJW96" s="13"/>
      <c r="RJX96" s="13"/>
      <c r="RJY96" s="13"/>
      <c r="RJZ96" s="13"/>
      <c r="RKA96" s="13"/>
      <c r="RKB96" s="13"/>
      <c r="RKC96" s="13"/>
      <c r="RKD96" s="13"/>
      <c r="RKE96" s="13"/>
      <c r="RKF96" s="13"/>
      <c r="RKG96" s="13"/>
      <c r="RKH96" s="13"/>
      <c r="RKI96" s="13"/>
      <c r="RKJ96" s="13"/>
      <c r="RKK96" s="13"/>
      <c r="RKL96" s="13"/>
      <c r="RKM96" s="13"/>
      <c r="RKN96" s="13"/>
      <c r="RKO96" s="13"/>
      <c r="RKP96" s="13"/>
      <c r="RKQ96" s="13"/>
      <c r="RKR96" s="13"/>
      <c r="RKS96" s="13"/>
      <c r="RKT96" s="13"/>
      <c r="RKU96" s="13"/>
      <c r="RKV96" s="13"/>
      <c r="RKW96" s="13"/>
      <c r="RKX96" s="13"/>
      <c r="RKY96" s="13"/>
      <c r="RKZ96" s="13"/>
      <c r="RLA96" s="13"/>
      <c r="RLB96" s="13"/>
      <c r="RLC96" s="13"/>
      <c r="RLD96" s="13"/>
      <c r="RLE96" s="13"/>
      <c r="RLF96" s="13"/>
      <c r="RLG96" s="13"/>
      <c r="RLH96" s="13"/>
      <c r="RLI96" s="13"/>
      <c r="RLJ96" s="13"/>
      <c r="RLK96" s="13"/>
      <c r="RLL96" s="13"/>
      <c r="RLM96" s="13"/>
      <c r="RLN96" s="13"/>
      <c r="RLO96" s="13"/>
      <c r="RLP96" s="13"/>
      <c r="RLQ96" s="13"/>
      <c r="RLR96" s="13"/>
      <c r="RLS96" s="13"/>
      <c r="RLT96" s="13"/>
      <c r="RLU96" s="13"/>
      <c r="RLV96" s="13"/>
      <c r="RLW96" s="13"/>
      <c r="RLX96" s="13"/>
      <c r="RLY96" s="13"/>
      <c r="RLZ96" s="13"/>
      <c r="RMA96" s="13"/>
      <c r="RMB96" s="13"/>
      <c r="RMC96" s="13"/>
      <c r="RMD96" s="13"/>
      <c r="RME96" s="13"/>
      <c r="RMF96" s="13"/>
      <c r="RMG96" s="13"/>
      <c r="RMH96" s="13"/>
      <c r="RMI96" s="13"/>
      <c r="RMJ96" s="13"/>
      <c r="RMK96" s="13"/>
      <c r="RML96" s="13"/>
      <c r="RMM96" s="13"/>
      <c r="RMN96" s="13"/>
      <c r="RMO96" s="13"/>
      <c r="RMP96" s="13"/>
      <c r="RMQ96" s="13"/>
      <c r="RMR96" s="13"/>
      <c r="RMS96" s="13"/>
      <c r="RMT96" s="13"/>
      <c r="RMU96" s="13"/>
      <c r="RMV96" s="13"/>
      <c r="RMW96" s="13"/>
      <c r="RMX96" s="13"/>
      <c r="RMY96" s="13"/>
      <c r="RMZ96" s="13"/>
      <c r="RNA96" s="13"/>
      <c r="RNB96" s="13"/>
      <c r="RNC96" s="13"/>
      <c r="RND96" s="13"/>
      <c r="RNE96" s="13"/>
      <c r="RNF96" s="13"/>
      <c r="RNG96" s="13"/>
      <c r="RNH96" s="13"/>
      <c r="RNI96" s="13"/>
      <c r="RNJ96" s="13"/>
      <c r="RNK96" s="13"/>
      <c r="RNL96" s="13"/>
      <c r="RNM96" s="13"/>
      <c r="RNN96" s="13"/>
      <c r="RNO96" s="13"/>
      <c r="RNP96" s="13"/>
      <c r="RNQ96" s="13"/>
      <c r="RNR96" s="13"/>
      <c r="RNS96" s="13"/>
      <c r="RNT96" s="13"/>
      <c r="RNU96" s="13"/>
      <c r="RNV96" s="13"/>
      <c r="RNW96" s="13"/>
      <c r="RNX96" s="13"/>
      <c r="RNY96" s="13"/>
      <c r="RNZ96" s="13"/>
      <c r="ROA96" s="13"/>
      <c r="ROB96" s="13"/>
      <c r="ROC96" s="13"/>
      <c r="ROD96" s="13"/>
      <c r="ROE96" s="13"/>
      <c r="ROF96" s="13"/>
      <c r="ROG96" s="13"/>
      <c r="ROH96" s="13"/>
      <c r="ROI96" s="13"/>
      <c r="ROJ96" s="13"/>
      <c r="ROK96" s="13"/>
      <c r="ROL96" s="13"/>
      <c r="ROM96" s="13"/>
      <c r="RON96" s="13"/>
      <c r="ROO96" s="13"/>
      <c r="ROP96" s="13"/>
      <c r="ROQ96" s="13"/>
      <c r="ROR96" s="13"/>
      <c r="ROS96" s="13"/>
      <c r="ROT96" s="13"/>
      <c r="ROU96" s="13"/>
      <c r="ROV96" s="13"/>
      <c r="ROW96" s="13"/>
      <c r="ROX96" s="13"/>
      <c r="ROY96" s="13"/>
      <c r="ROZ96" s="13"/>
      <c r="RPA96" s="13"/>
      <c r="RPB96" s="13"/>
      <c r="RPC96" s="13"/>
      <c r="RPD96" s="13"/>
      <c r="RPE96" s="13"/>
      <c r="RPF96" s="13"/>
      <c r="RPG96" s="13"/>
      <c r="RPH96" s="13"/>
      <c r="RPI96" s="13"/>
      <c r="RPJ96" s="13"/>
      <c r="RPK96" s="13"/>
      <c r="RPL96" s="13"/>
      <c r="RPM96" s="13"/>
      <c r="RPN96" s="13"/>
      <c r="RPO96" s="13"/>
      <c r="RPP96" s="13"/>
      <c r="RPQ96" s="13"/>
      <c r="RPR96" s="13"/>
      <c r="RPS96" s="13"/>
      <c r="RPT96" s="13"/>
      <c r="RPU96" s="13"/>
      <c r="RPV96" s="13"/>
      <c r="RPW96" s="13"/>
      <c r="RPX96" s="13"/>
      <c r="RPY96" s="13"/>
      <c r="RPZ96" s="13"/>
      <c r="RQA96" s="13"/>
      <c r="RQB96" s="13"/>
      <c r="RQC96" s="13"/>
      <c r="RQD96" s="13"/>
      <c r="RQE96" s="13"/>
      <c r="RQF96" s="13"/>
      <c r="RQG96" s="13"/>
      <c r="RQH96" s="13"/>
      <c r="RQI96" s="13"/>
      <c r="RQJ96" s="13"/>
      <c r="RQK96" s="13"/>
      <c r="RQL96" s="13"/>
      <c r="RQM96" s="13"/>
      <c r="RQN96" s="13"/>
      <c r="RQO96" s="13"/>
      <c r="RQP96" s="13"/>
      <c r="RQQ96" s="13"/>
      <c r="RQR96" s="13"/>
      <c r="RQS96" s="13"/>
      <c r="RQT96" s="13"/>
      <c r="RQU96" s="13"/>
      <c r="RQV96" s="13"/>
      <c r="RQW96" s="13"/>
      <c r="RQX96" s="13"/>
      <c r="RQY96" s="13"/>
      <c r="RQZ96" s="13"/>
      <c r="RRA96" s="13"/>
      <c r="RRB96" s="13"/>
      <c r="RRC96" s="13"/>
      <c r="RRD96" s="13"/>
      <c r="RRE96" s="13"/>
      <c r="RRF96" s="13"/>
      <c r="RRG96" s="13"/>
      <c r="RRH96" s="13"/>
      <c r="RRI96" s="13"/>
      <c r="RRJ96" s="13"/>
      <c r="RRK96" s="13"/>
      <c r="RRL96" s="13"/>
      <c r="RRM96" s="13"/>
      <c r="RRN96" s="13"/>
      <c r="RRO96" s="13"/>
      <c r="RRP96" s="13"/>
      <c r="RRQ96" s="13"/>
      <c r="RRR96" s="13"/>
      <c r="RRS96" s="13"/>
      <c r="RRT96" s="13"/>
      <c r="RRU96" s="13"/>
      <c r="RRV96" s="13"/>
      <c r="RRW96" s="13"/>
      <c r="RRX96" s="13"/>
      <c r="RRY96" s="13"/>
      <c r="RRZ96" s="13"/>
      <c r="RSA96" s="13"/>
      <c r="RSB96" s="13"/>
      <c r="RSC96" s="13"/>
      <c r="RSD96" s="13"/>
      <c r="RSE96" s="13"/>
      <c r="RSF96" s="13"/>
      <c r="RSG96" s="13"/>
      <c r="RSH96" s="13"/>
      <c r="RSI96" s="13"/>
      <c r="RSJ96" s="13"/>
      <c r="RSK96" s="13"/>
      <c r="RSL96" s="13"/>
      <c r="RSM96" s="13"/>
      <c r="RSN96" s="13"/>
      <c r="RSO96" s="13"/>
      <c r="RSP96" s="13"/>
      <c r="RSQ96" s="13"/>
      <c r="RSR96" s="13"/>
      <c r="RSS96" s="13"/>
      <c r="RST96" s="13"/>
      <c r="RSU96" s="13"/>
      <c r="RSV96" s="13"/>
      <c r="RSW96" s="13"/>
      <c r="RSX96" s="13"/>
      <c r="RSY96" s="13"/>
      <c r="RSZ96" s="13"/>
      <c r="RTA96" s="13"/>
      <c r="RTB96" s="13"/>
      <c r="RTC96" s="13"/>
      <c r="RTD96" s="13"/>
      <c r="RTE96" s="13"/>
      <c r="RTF96" s="13"/>
      <c r="RTG96" s="13"/>
      <c r="RTH96" s="13"/>
      <c r="RTI96" s="13"/>
      <c r="RTJ96" s="13"/>
      <c r="RTK96" s="13"/>
      <c r="RTL96" s="13"/>
      <c r="RTM96" s="13"/>
      <c r="RTN96" s="13"/>
      <c r="RTO96" s="13"/>
      <c r="RTP96" s="13"/>
      <c r="RTQ96" s="13"/>
      <c r="RTR96" s="13"/>
      <c r="RTS96" s="13"/>
      <c r="RTT96" s="13"/>
      <c r="RTU96" s="13"/>
      <c r="RTV96" s="13"/>
      <c r="RTW96" s="13"/>
      <c r="RTX96" s="13"/>
      <c r="RTY96" s="13"/>
      <c r="RTZ96" s="13"/>
      <c r="RUA96" s="13"/>
      <c r="RUB96" s="13"/>
      <c r="RUC96" s="13"/>
      <c r="RUD96" s="13"/>
      <c r="RUE96" s="13"/>
      <c r="RUF96" s="13"/>
      <c r="RUG96" s="13"/>
      <c r="RUH96" s="13"/>
      <c r="RUI96" s="13"/>
      <c r="RUJ96" s="13"/>
      <c r="RUK96" s="13"/>
      <c r="RUL96" s="13"/>
      <c r="RUM96" s="13"/>
      <c r="RUN96" s="13"/>
      <c r="RUO96" s="13"/>
      <c r="RUP96" s="13"/>
      <c r="RUQ96" s="13"/>
      <c r="RUR96" s="13"/>
      <c r="RUS96" s="13"/>
      <c r="RUT96" s="13"/>
      <c r="RUU96" s="13"/>
      <c r="RUV96" s="13"/>
      <c r="RUW96" s="13"/>
      <c r="RUX96" s="13"/>
      <c r="RUY96" s="13"/>
      <c r="RUZ96" s="13"/>
      <c r="RVA96" s="13"/>
      <c r="RVB96" s="13"/>
      <c r="RVC96" s="13"/>
      <c r="RVD96" s="13"/>
      <c r="RVE96" s="13"/>
      <c r="RVF96" s="13"/>
      <c r="RVG96" s="13"/>
      <c r="RVH96" s="13"/>
      <c r="RVI96" s="13"/>
      <c r="RVJ96" s="13"/>
      <c r="RVK96" s="13"/>
      <c r="RVL96" s="13"/>
      <c r="RVM96" s="13"/>
      <c r="RVN96" s="13"/>
      <c r="RVO96" s="13"/>
      <c r="RVP96" s="13"/>
      <c r="RVQ96" s="13"/>
      <c r="RVR96" s="13"/>
      <c r="RVS96" s="13"/>
      <c r="RVT96" s="13"/>
      <c r="RVU96" s="13"/>
      <c r="RVV96" s="13"/>
      <c r="RVW96" s="13"/>
      <c r="RVX96" s="13"/>
      <c r="RVY96" s="13"/>
      <c r="RVZ96" s="13"/>
      <c r="RWA96" s="13"/>
      <c r="RWB96" s="13"/>
      <c r="RWC96" s="13"/>
      <c r="RWD96" s="13"/>
      <c r="RWE96" s="13"/>
      <c r="RWF96" s="13"/>
      <c r="RWG96" s="13"/>
      <c r="RWH96" s="13"/>
      <c r="RWI96" s="13"/>
      <c r="RWJ96" s="13"/>
      <c r="RWK96" s="13"/>
      <c r="RWL96" s="13"/>
      <c r="RWM96" s="13"/>
      <c r="RWN96" s="13"/>
      <c r="RWO96" s="13"/>
      <c r="RWP96" s="13"/>
      <c r="RWQ96" s="13"/>
      <c r="RWR96" s="13"/>
      <c r="RWS96" s="13"/>
      <c r="RWT96" s="13"/>
      <c r="RWU96" s="13"/>
      <c r="RWV96" s="13"/>
      <c r="RWW96" s="13"/>
      <c r="RWX96" s="13"/>
      <c r="RWY96" s="13"/>
      <c r="RWZ96" s="13"/>
      <c r="RXA96" s="13"/>
      <c r="RXB96" s="13"/>
      <c r="RXC96" s="13"/>
      <c r="RXD96" s="13"/>
      <c r="RXE96" s="13"/>
      <c r="RXF96" s="13"/>
      <c r="RXG96" s="13"/>
      <c r="RXH96" s="13"/>
      <c r="RXI96" s="13"/>
      <c r="RXJ96" s="13"/>
      <c r="RXK96" s="13"/>
      <c r="RXL96" s="13"/>
      <c r="RXM96" s="13"/>
      <c r="RXN96" s="13"/>
      <c r="RXO96" s="13"/>
      <c r="RXP96" s="13"/>
      <c r="RXQ96" s="13"/>
      <c r="RXR96" s="13"/>
      <c r="RXS96" s="13"/>
      <c r="RXT96" s="13"/>
      <c r="RXU96" s="13"/>
      <c r="RXV96" s="13"/>
      <c r="RXW96" s="13"/>
      <c r="RXX96" s="13"/>
      <c r="RXY96" s="13"/>
      <c r="RXZ96" s="13"/>
      <c r="RYA96" s="13"/>
      <c r="RYB96" s="13"/>
      <c r="RYC96" s="13"/>
      <c r="RYD96" s="13"/>
      <c r="RYE96" s="13"/>
      <c r="RYF96" s="13"/>
      <c r="RYG96" s="13"/>
      <c r="RYH96" s="13"/>
      <c r="RYI96" s="13"/>
      <c r="RYJ96" s="13"/>
      <c r="RYK96" s="13"/>
      <c r="RYL96" s="13"/>
      <c r="RYM96" s="13"/>
      <c r="RYN96" s="13"/>
      <c r="RYO96" s="13"/>
      <c r="RYP96" s="13"/>
      <c r="RYQ96" s="13"/>
      <c r="RYR96" s="13"/>
      <c r="RYS96" s="13"/>
      <c r="RYT96" s="13"/>
      <c r="RYU96" s="13"/>
      <c r="RYV96" s="13"/>
      <c r="RYW96" s="13"/>
      <c r="RYX96" s="13"/>
      <c r="RYY96" s="13"/>
      <c r="RYZ96" s="13"/>
      <c r="RZA96" s="13"/>
      <c r="RZB96" s="13"/>
      <c r="RZC96" s="13"/>
      <c r="RZD96" s="13"/>
      <c r="RZE96" s="13"/>
      <c r="RZF96" s="13"/>
      <c r="RZG96" s="13"/>
      <c r="RZH96" s="13"/>
      <c r="RZI96" s="13"/>
      <c r="RZJ96" s="13"/>
      <c r="RZK96" s="13"/>
      <c r="RZL96" s="13"/>
      <c r="RZM96" s="13"/>
      <c r="RZN96" s="13"/>
      <c r="RZO96" s="13"/>
      <c r="RZP96" s="13"/>
      <c r="RZQ96" s="13"/>
      <c r="RZR96" s="13"/>
      <c r="RZS96" s="13"/>
      <c r="RZT96" s="13"/>
      <c r="RZU96" s="13"/>
      <c r="RZV96" s="13"/>
      <c r="RZW96" s="13"/>
      <c r="RZX96" s="13"/>
      <c r="RZY96" s="13"/>
      <c r="RZZ96" s="13"/>
      <c r="SAA96" s="13"/>
      <c r="SAB96" s="13"/>
      <c r="SAC96" s="13"/>
      <c r="SAD96" s="13"/>
      <c r="SAE96" s="13"/>
      <c r="SAF96" s="13"/>
      <c r="SAG96" s="13"/>
      <c r="SAH96" s="13"/>
      <c r="SAI96" s="13"/>
      <c r="SAJ96" s="13"/>
      <c r="SAK96" s="13"/>
      <c r="SAL96" s="13"/>
      <c r="SAM96" s="13"/>
      <c r="SAN96" s="13"/>
      <c r="SAO96" s="13"/>
      <c r="SAP96" s="13"/>
      <c r="SAQ96" s="13"/>
      <c r="SAR96" s="13"/>
      <c r="SAS96" s="13"/>
      <c r="SAT96" s="13"/>
      <c r="SAU96" s="13"/>
      <c r="SAV96" s="13"/>
      <c r="SAW96" s="13"/>
      <c r="SAX96" s="13"/>
      <c r="SAY96" s="13"/>
      <c r="SAZ96" s="13"/>
      <c r="SBA96" s="13"/>
      <c r="SBB96" s="13"/>
      <c r="SBC96" s="13"/>
      <c r="SBD96" s="13"/>
      <c r="SBE96" s="13"/>
      <c r="SBF96" s="13"/>
      <c r="SBG96" s="13"/>
      <c r="SBH96" s="13"/>
      <c r="SBI96" s="13"/>
      <c r="SBJ96" s="13"/>
      <c r="SBK96" s="13"/>
      <c r="SBL96" s="13"/>
      <c r="SBM96" s="13"/>
      <c r="SBN96" s="13"/>
      <c r="SBO96" s="13"/>
      <c r="SBP96" s="13"/>
      <c r="SBQ96" s="13"/>
      <c r="SBR96" s="13"/>
      <c r="SBS96" s="13"/>
      <c r="SBT96" s="13"/>
      <c r="SBU96" s="13"/>
      <c r="SBV96" s="13"/>
      <c r="SBW96" s="13"/>
      <c r="SBX96" s="13"/>
      <c r="SBY96" s="13"/>
      <c r="SBZ96" s="13"/>
      <c r="SCA96" s="13"/>
      <c r="SCB96" s="13"/>
      <c r="SCC96" s="13"/>
      <c r="SCD96" s="13"/>
      <c r="SCE96" s="13"/>
      <c r="SCF96" s="13"/>
      <c r="SCG96" s="13"/>
      <c r="SCH96" s="13"/>
      <c r="SCI96" s="13"/>
      <c r="SCJ96" s="13"/>
      <c r="SCK96" s="13"/>
      <c r="SCL96" s="13"/>
      <c r="SCM96" s="13"/>
      <c r="SCN96" s="13"/>
      <c r="SCO96" s="13"/>
      <c r="SCP96" s="13"/>
      <c r="SCQ96" s="13"/>
      <c r="SCR96" s="13"/>
      <c r="SCS96" s="13"/>
      <c r="SCT96" s="13"/>
      <c r="SCU96" s="13"/>
      <c r="SCV96" s="13"/>
      <c r="SCW96" s="13"/>
      <c r="SCX96" s="13"/>
      <c r="SCY96" s="13"/>
      <c r="SCZ96" s="13"/>
      <c r="SDA96" s="13"/>
      <c r="SDB96" s="13"/>
      <c r="SDC96" s="13"/>
      <c r="SDD96" s="13"/>
      <c r="SDE96" s="13"/>
      <c r="SDF96" s="13"/>
      <c r="SDG96" s="13"/>
      <c r="SDH96" s="13"/>
      <c r="SDI96" s="13"/>
      <c r="SDJ96" s="13"/>
      <c r="SDK96" s="13"/>
      <c r="SDL96" s="13"/>
      <c r="SDM96" s="13"/>
      <c r="SDN96" s="13"/>
      <c r="SDO96" s="13"/>
      <c r="SDP96" s="13"/>
      <c r="SDQ96" s="13"/>
      <c r="SDR96" s="13"/>
      <c r="SDS96" s="13"/>
      <c r="SDT96" s="13"/>
      <c r="SDU96" s="13"/>
      <c r="SDV96" s="13"/>
      <c r="SDW96" s="13"/>
      <c r="SDX96" s="13"/>
      <c r="SDY96" s="13"/>
      <c r="SDZ96" s="13"/>
      <c r="SEA96" s="13"/>
      <c r="SEB96" s="13"/>
      <c r="SEC96" s="13"/>
      <c r="SED96" s="13"/>
      <c r="SEE96" s="13"/>
      <c r="SEF96" s="13"/>
      <c r="SEG96" s="13"/>
      <c r="SEH96" s="13"/>
      <c r="SEI96" s="13"/>
      <c r="SEJ96" s="13"/>
      <c r="SEK96" s="13"/>
      <c r="SEL96" s="13"/>
      <c r="SEM96" s="13"/>
      <c r="SEN96" s="13"/>
      <c r="SEO96" s="13"/>
      <c r="SEP96" s="13"/>
      <c r="SEQ96" s="13"/>
      <c r="SER96" s="13"/>
      <c r="SES96" s="13"/>
      <c r="SET96" s="13"/>
      <c r="SEU96" s="13"/>
      <c r="SEV96" s="13"/>
      <c r="SEW96" s="13"/>
      <c r="SEX96" s="13"/>
      <c r="SEY96" s="13"/>
      <c r="SEZ96" s="13"/>
      <c r="SFA96" s="13"/>
      <c r="SFB96" s="13"/>
      <c r="SFC96" s="13"/>
      <c r="SFD96" s="13"/>
      <c r="SFE96" s="13"/>
      <c r="SFF96" s="13"/>
      <c r="SFG96" s="13"/>
      <c r="SFH96" s="13"/>
      <c r="SFI96" s="13"/>
      <c r="SFJ96" s="13"/>
      <c r="SFK96" s="13"/>
      <c r="SFL96" s="13"/>
      <c r="SFM96" s="13"/>
      <c r="SFN96" s="13"/>
      <c r="SFO96" s="13"/>
      <c r="SFP96" s="13"/>
      <c r="SFQ96" s="13"/>
      <c r="SFR96" s="13"/>
      <c r="SFS96" s="13"/>
      <c r="SFT96" s="13"/>
      <c r="SFU96" s="13"/>
      <c r="SFV96" s="13"/>
      <c r="SFW96" s="13"/>
      <c r="SFX96" s="13"/>
      <c r="SFY96" s="13"/>
      <c r="SFZ96" s="13"/>
      <c r="SGA96" s="13"/>
      <c r="SGB96" s="13"/>
      <c r="SGC96" s="13"/>
      <c r="SGD96" s="13"/>
      <c r="SGE96" s="13"/>
      <c r="SGF96" s="13"/>
      <c r="SGG96" s="13"/>
      <c r="SGH96" s="13"/>
      <c r="SGI96" s="13"/>
      <c r="SGJ96" s="13"/>
      <c r="SGK96" s="13"/>
      <c r="SGL96" s="13"/>
      <c r="SGM96" s="13"/>
      <c r="SGN96" s="13"/>
      <c r="SGO96" s="13"/>
      <c r="SGP96" s="13"/>
      <c r="SGQ96" s="13"/>
      <c r="SGR96" s="13"/>
      <c r="SGS96" s="13"/>
      <c r="SGT96" s="13"/>
      <c r="SGU96" s="13"/>
      <c r="SGV96" s="13"/>
      <c r="SGW96" s="13"/>
      <c r="SGX96" s="13"/>
      <c r="SGY96" s="13"/>
      <c r="SGZ96" s="13"/>
      <c r="SHA96" s="13"/>
      <c r="SHB96" s="13"/>
      <c r="SHC96" s="13"/>
      <c r="SHD96" s="13"/>
      <c r="SHE96" s="13"/>
      <c r="SHF96" s="13"/>
      <c r="SHG96" s="13"/>
      <c r="SHH96" s="13"/>
      <c r="SHI96" s="13"/>
      <c r="SHJ96" s="13"/>
      <c r="SHK96" s="13"/>
      <c r="SHL96" s="13"/>
      <c r="SHM96" s="13"/>
      <c r="SHN96" s="13"/>
      <c r="SHO96" s="13"/>
      <c r="SHP96" s="13"/>
      <c r="SHQ96" s="13"/>
      <c r="SHR96" s="13"/>
      <c r="SHS96" s="13"/>
      <c r="SHT96" s="13"/>
      <c r="SHU96" s="13"/>
      <c r="SHV96" s="13"/>
      <c r="SHW96" s="13"/>
      <c r="SHX96" s="13"/>
      <c r="SHY96" s="13"/>
      <c r="SHZ96" s="13"/>
      <c r="SIA96" s="13"/>
      <c r="SIB96" s="13"/>
      <c r="SIC96" s="13"/>
      <c r="SID96" s="13"/>
      <c r="SIE96" s="13"/>
      <c r="SIF96" s="13"/>
      <c r="SIG96" s="13"/>
      <c r="SIH96" s="13"/>
      <c r="SII96" s="13"/>
      <c r="SIJ96" s="13"/>
      <c r="SIK96" s="13"/>
      <c r="SIL96" s="13"/>
      <c r="SIM96" s="13"/>
      <c r="SIN96" s="13"/>
      <c r="SIO96" s="13"/>
      <c r="SIP96" s="13"/>
      <c r="SIQ96" s="13"/>
      <c r="SIR96" s="13"/>
      <c r="SIS96" s="13"/>
      <c r="SIT96" s="13"/>
      <c r="SIU96" s="13"/>
      <c r="SIV96" s="13"/>
      <c r="SIW96" s="13"/>
      <c r="SIX96" s="13"/>
      <c r="SIY96" s="13"/>
      <c r="SIZ96" s="13"/>
      <c r="SJA96" s="13"/>
      <c r="SJB96" s="13"/>
      <c r="SJC96" s="13"/>
      <c r="SJD96" s="13"/>
      <c r="SJE96" s="13"/>
      <c r="SJF96" s="13"/>
      <c r="SJG96" s="13"/>
      <c r="SJH96" s="13"/>
      <c r="SJI96" s="13"/>
      <c r="SJJ96" s="13"/>
      <c r="SJK96" s="13"/>
      <c r="SJL96" s="13"/>
      <c r="SJM96" s="13"/>
      <c r="SJN96" s="13"/>
      <c r="SJO96" s="13"/>
      <c r="SJP96" s="13"/>
      <c r="SJQ96" s="13"/>
      <c r="SJR96" s="13"/>
      <c r="SJS96" s="13"/>
      <c r="SJT96" s="13"/>
      <c r="SJU96" s="13"/>
      <c r="SJV96" s="13"/>
      <c r="SJW96" s="13"/>
      <c r="SJX96" s="13"/>
      <c r="SJY96" s="13"/>
      <c r="SJZ96" s="13"/>
      <c r="SKA96" s="13"/>
      <c r="SKB96" s="13"/>
      <c r="SKC96" s="13"/>
      <c r="SKD96" s="13"/>
      <c r="SKE96" s="13"/>
      <c r="SKF96" s="13"/>
      <c r="SKG96" s="13"/>
      <c r="SKH96" s="13"/>
      <c r="SKI96" s="13"/>
      <c r="SKJ96" s="13"/>
      <c r="SKK96" s="13"/>
      <c r="SKL96" s="13"/>
      <c r="SKM96" s="13"/>
      <c r="SKN96" s="13"/>
      <c r="SKO96" s="13"/>
      <c r="SKP96" s="13"/>
      <c r="SKQ96" s="13"/>
      <c r="SKR96" s="13"/>
      <c r="SKS96" s="13"/>
      <c r="SKT96" s="13"/>
      <c r="SKU96" s="13"/>
      <c r="SKV96" s="13"/>
      <c r="SKW96" s="13"/>
      <c r="SKX96" s="13"/>
      <c r="SKY96" s="13"/>
      <c r="SKZ96" s="13"/>
      <c r="SLA96" s="13"/>
      <c r="SLB96" s="13"/>
      <c r="SLC96" s="13"/>
      <c r="SLD96" s="13"/>
      <c r="SLE96" s="13"/>
      <c r="SLF96" s="13"/>
      <c r="SLG96" s="13"/>
      <c r="SLH96" s="13"/>
      <c r="SLI96" s="13"/>
      <c r="SLJ96" s="13"/>
      <c r="SLK96" s="13"/>
      <c r="SLL96" s="13"/>
      <c r="SLM96" s="13"/>
      <c r="SLN96" s="13"/>
      <c r="SLO96" s="13"/>
      <c r="SLP96" s="13"/>
      <c r="SLQ96" s="13"/>
      <c r="SLR96" s="13"/>
      <c r="SLS96" s="13"/>
      <c r="SLT96" s="13"/>
      <c r="SLU96" s="13"/>
      <c r="SLV96" s="13"/>
      <c r="SLW96" s="13"/>
      <c r="SLX96" s="13"/>
      <c r="SLY96" s="13"/>
      <c r="SLZ96" s="13"/>
      <c r="SMA96" s="13"/>
      <c r="SMB96" s="13"/>
      <c r="SMC96" s="13"/>
      <c r="SMD96" s="13"/>
      <c r="SME96" s="13"/>
      <c r="SMF96" s="13"/>
      <c r="SMG96" s="13"/>
      <c r="SMH96" s="13"/>
      <c r="SMI96" s="13"/>
      <c r="SMJ96" s="13"/>
      <c r="SMK96" s="13"/>
      <c r="SML96" s="13"/>
      <c r="SMM96" s="13"/>
      <c r="SMN96" s="13"/>
      <c r="SMO96" s="13"/>
      <c r="SMP96" s="13"/>
      <c r="SMQ96" s="13"/>
      <c r="SMR96" s="13"/>
      <c r="SMS96" s="13"/>
      <c r="SMT96" s="13"/>
      <c r="SMU96" s="13"/>
      <c r="SMV96" s="13"/>
      <c r="SMW96" s="13"/>
      <c r="SMX96" s="13"/>
      <c r="SMY96" s="13"/>
      <c r="SMZ96" s="13"/>
      <c r="SNA96" s="13"/>
      <c r="SNB96" s="13"/>
      <c r="SNC96" s="13"/>
      <c r="SND96" s="13"/>
      <c r="SNE96" s="13"/>
      <c r="SNF96" s="13"/>
      <c r="SNG96" s="13"/>
      <c r="SNH96" s="13"/>
      <c r="SNI96" s="13"/>
      <c r="SNJ96" s="13"/>
      <c r="SNK96" s="13"/>
      <c r="SNL96" s="13"/>
      <c r="SNM96" s="13"/>
      <c r="SNN96" s="13"/>
      <c r="SNO96" s="13"/>
      <c r="SNP96" s="13"/>
      <c r="SNQ96" s="13"/>
      <c r="SNR96" s="13"/>
      <c r="SNS96" s="13"/>
      <c r="SNT96" s="13"/>
      <c r="SNU96" s="13"/>
      <c r="SNV96" s="13"/>
      <c r="SNW96" s="13"/>
      <c r="SNX96" s="13"/>
      <c r="SNY96" s="13"/>
      <c r="SNZ96" s="13"/>
      <c r="SOA96" s="13"/>
      <c r="SOB96" s="13"/>
      <c r="SOC96" s="13"/>
      <c r="SOD96" s="13"/>
      <c r="SOE96" s="13"/>
      <c r="SOF96" s="13"/>
      <c r="SOG96" s="13"/>
      <c r="SOH96" s="13"/>
      <c r="SOI96" s="13"/>
      <c r="SOJ96" s="13"/>
      <c r="SOK96" s="13"/>
      <c r="SOL96" s="13"/>
      <c r="SOM96" s="13"/>
      <c r="SON96" s="13"/>
      <c r="SOO96" s="13"/>
      <c r="SOP96" s="13"/>
      <c r="SOQ96" s="13"/>
      <c r="SOR96" s="13"/>
      <c r="SOS96" s="13"/>
      <c r="SOT96" s="13"/>
      <c r="SOU96" s="13"/>
      <c r="SOV96" s="13"/>
      <c r="SOW96" s="13"/>
      <c r="SOX96" s="13"/>
      <c r="SOY96" s="13"/>
      <c r="SOZ96" s="13"/>
      <c r="SPA96" s="13"/>
      <c r="SPB96" s="13"/>
      <c r="SPC96" s="13"/>
      <c r="SPD96" s="13"/>
      <c r="SPE96" s="13"/>
      <c r="SPF96" s="13"/>
      <c r="SPG96" s="13"/>
      <c r="SPH96" s="13"/>
      <c r="SPI96" s="13"/>
      <c r="SPJ96" s="13"/>
      <c r="SPK96" s="13"/>
      <c r="SPL96" s="13"/>
      <c r="SPM96" s="13"/>
      <c r="SPN96" s="13"/>
      <c r="SPO96" s="13"/>
      <c r="SPP96" s="13"/>
      <c r="SPQ96" s="13"/>
      <c r="SPR96" s="13"/>
      <c r="SPS96" s="13"/>
      <c r="SPT96" s="13"/>
      <c r="SPU96" s="13"/>
      <c r="SPV96" s="13"/>
      <c r="SPW96" s="13"/>
      <c r="SPX96" s="13"/>
      <c r="SPY96" s="13"/>
      <c r="SPZ96" s="13"/>
      <c r="SQA96" s="13"/>
      <c r="SQB96" s="13"/>
      <c r="SQC96" s="13"/>
      <c r="SQD96" s="13"/>
      <c r="SQE96" s="13"/>
      <c r="SQF96" s="13"/>
      <c r="SQG96" s="13"/>
      <c r="SQH96" s="13"/>
      <c r="SQI96" s="13"/>
      <c r="SQJ96" s="13"/>
      <c r="SQK96" s="13"/>
      <c r="SQL96" s="13"/>
      <c r="SQM96" s="13"/>
      <c r="SQN96" s="13"/>
      <c r="SQO96" s="13"/>
      <c r="SQP96" s="13"/>
      <c r="SQQ96" s="13"/>
      <c r="SQR96" s="13"/>
      <c r="SQS96" s="13"/>
      <c r="SQT96" s="13"/>
      <c r="SQU96" s="13"/>
      <c r="SQV96" s="13"/>
      <c r="SQW96" s="13"/>
      <c r="SQX96" s="13"/>
      <c r="SQY96" s="13"/>
      <c r="SQZ96" s="13"/>
      <c r="SRA96" s="13"/>
      <c r="SRB96" s="13"/>
      <c r="SRC96" s="13"/>
      <c r="SRD96" s="13"/>
      <c r="SRE96" s="13"/>
      <c r="SRF96" s="13"/>
      <c r="SRG96" s="13"/>
      <c r="SRH96" s="13"/>
      <c r="SRI96" s="13"/>
      <c r="SRJ96" s="13"/>
      <c r="SRK96" s="13"/>
      <c r="SRL96" s="13"/>
      <c r="SRM96" s="13"/>
      <c r="SRN96" s="13"/>
      <c r="SRO96" s="13"/>
      <c r="SRP96" s="13"/>
      <c r="SRQ96" s="13"/>
      <c r="SRR96" s="13"/>
      <c r="SRS96" s="13"/>
      <c r="SRT96" s="13"/>
      <c r="SRU96" s="13"/>
      <c r="SRV96" s="13"/>
      <c r="SRW96" s="13"/>
      <c r="SRX96" s="13"/>
      <c r="SRY96" s="13"/>
      <c r="SRZ96" s="13"/>
      <c r="SSA96" s="13"/>
      <c r="SSB96" s="13"/>
      <c r="SSC96" s="13"/>
      <c r="SSD96" s="13"/>
      <c r="SSE96" s="13"/>
      <c r="SSF96" s="13"/>
      <c r="SSG96" s="13"/>
      <c r="SSH96" s="13"/>
      <c r="SSI96" s="13"/>
      <c r="SSJ96" s="13"/>
      <c r="SSK96" s="13"/>
      <c r="SSL96" s="13"/>
      <c r="SSM96" s="13"/>
      <c r="SSN96" s="13"/>
      <c r="SSO96" s="13"/>
      <c r="SSP96" s="13"/>
      <c r="SSQ96" s="13"/>
      <c r="SSR96" s="13"/>
      <c r="SSS96" s="13"/>
      <c r="SST96" s="13"/>
      <c r="SSU96" s="13"/>
      <c r="SSV96" s="13"/>
      <c r="SSW96" s="13"/>
      <c r="SSX96" s="13"/>
      <c r="SSY96" s="13"/>
      <c r="SSZ96" s="13"/>
      <c r="STA96" s="13"/>
      <c r="STB96" s="13"/>
      <c r="STC96" s="13"/>
      <c r="STD96" s="13"/>
      <c r="STE96" s="13"/>
      <c r="STF96" s="13"/>
      <c r="STG96" s="13"/>
      <c r="STH96" s="13"/>
      <c r="STI96" s="13"/>
      <c r="STJ96" s="13"/>
      <c r="STK96" s="13"/>
      <c r="STL96" s="13"/>
      <c r="STM96" s="13"/>
      <c r="STN96" s="13"/>
      <c r="STO96" s="13"/>
      <c r="STP96" s="13"/>
      <c r="STQ96" s="13"/>
      <c r="STR96" s="13"/>
      <c r="STS96" s="13"/>
      <c r="STT96" s="13"/>
      <c r="STU96" s="13"/>
      <c r="STV96" s="13"/>
      <c r="STW96" s="13"/>
      <c r="STX96" s="13"/>
      <c r="STY96" s="13"/>
      <c r="STZ96" s="13"/>
      <c r="SUA96" s="13"/>
      <c r="SUB96" s="13"/>
      <c r="SUC96" s="13"/>
      <c r="SUD96" s="13"/>
      <c r="SUE96" s="13"/>
      <c r="SUF96" s="13"/>
      <c r="SUG96" s="13"/>
      <c r="SUH96" s="13"/>
      <c r="SUI96" s="13"/>
      <c r="SUJ96" s="13"/>
      <c r="SUK96" s="13"/>
      <c r="SUL96" s="13"/>
      <c r="SUM96" s="13"/>
      <c r="SUN96" s="13"/>
      <c r="SUO96" s="13"/>
      <c r="SUP96" s="13"/>
      <c r="SUQ96" s="13"/>
      <c r="SUR96" s="13"/>
      <c r="SUS96" s="13"/>
      <c r="SUT96" s="13"/>
      <c r="SUU96" s="13"/>
      <c r="SUV96" s="13"/>
      <c r="SUW96" s="13"/>
      <c r="SUX96" s="13"/>
      <c r="SUY96" s="13"/>
      <c r="SUZ96" s="13"/>
      <c r="SVA96" s="13"/>
      <c r="SVB96" s="13"/>
      <c r="SVC96" s="13"/>
      <c r="SVD96" s="13"/>
      <c r="SVE96" s="13"/>
      <c r="SVF96" s="13"/>
      <c r="SVG96" s="13"/>
      <c r="SVH96" s="13"/>
      <c r="SVI96" s="13"/>
      <c r="SVJ96" s="13"/>
      <c r="SVK96" s="13"/>
      <c r="SVL96" s="13"/>
      <c r="SVM96" s="13"/>
      <c r="SVN96" s="13"/>
      <c r="SVO96" s="13"/>
      <c r="SVP96" s="13"/>
      <c r="SVQ96" s="13"/>
      <c r="SVR96" s="13"/>
      <c r="SVS96" s="13"/>
      <c r="SVT96" s="13"/>
      <c r="SVU96" s="13"/>
      <c r="SVV96" s="13"/>
      <c r="SVW96" s="13"/>
      <c r="SVX96" s="13"/>
      <c r="SVY96" s="13"/>
      <c r="SVZ96" s="13"/>
      <c r="SWA96" s="13"/>
      <c r="SWB96" s="13"/>
      <c r="SWC96" s="13"/>
      <c r="SWD96" s="13"/>
      <c r="SWE96" s="13"/>
      <c r="SWF96" s="13"/>
      <c r="SWG96" s="13"/>
      <c r="SWH96" s="13"/>
      <c r="SWI96" s="13"/>
      <c r="SWJ96" s="13"/>
      <c r="SWK96" s="13"/>
      <c r="SWL96" s="13"/>
      <c r="SWM96" s="13"/>
      <c r="SWN96" s="13"/>
      <c r="SWO96" s="13"/>
      <c r="SWP96" s="13"/>
      <c r="SWQ96" s="13"/>
      <c r="SWR96" s="13"/>
      <c r="SWS96" s="13"/>
      <c r="SWT96" s="13"/>
      <c r="SWU96" s="13"/>
      <c r="SWV96" s="13"/>
      <c r="SWW96" s="13"/>
      <c r="SWX96" s="13"/>
      <c r="SWY96" s="13"/>
      <c r="SWZ96" s="13"/>
      <c r="SXA96" s="13"/>
      <c r="SXB96" s="13"/>
      <c r="SXC96" s="13"/>
      <c r="SXD96" s="13"/>
      <c r="SXE96" s="13"/>
      <c r="SXF96" s="13"/>
      <c r="SXG96" s="13"/>
      <c r="SXH96" s="13"/>
      <c r="SXI96" s="13"/>
      <c r="SXJ96" s="13"/>
      <c r="SXK96" s="13"/>
      <c r="SXL96" s="13"/>
      <c r="SXM96" s="13"/>
      <c r="SXN96" s="13"/>
      <c r="SXO96" s="13"/>
      <c r="SXP96" s="13"/>
      <c r="SXQ96" s="13"/>
      <c r="SXR96" s="13"/>
      <c r="SXS96" s="13"/>
      <c r="SXT96" s="13"/>
      <c r="SXU96" s="13"/>
      <c r="SXV96" s="13"/>
      <c r="SXW96" s="13"/>
      <c r="SXX96" s="13"/>
      <c r="SXY96" s="13"/>
      <c r="SXZ96" s="13"/>
      <c r="SYA96" s="13"/>
      <c r="SYB96" s="13"/>
      <c r="SYC96" s="13"/>
      <c r="SYD96" s="13"/>
      <c r="SYE96" s="13"/>
      <c r="SYF96" s="13"/>
      <c r="SYG96" s="13"/>
      <c r="SYH96" s="13"/>
      <c r="SYI96" s="13"/>
      <c r="SYJ96" s="13"/>
      <c r="SYK96" s="13"/>
      <c r="SYL96" s="13"/>
      <c r="SYM96" s="13"/>
      <c r="SYN96" s="13"/>
      <c r="SYO96" s="13"/>
      <c r="SYP96" s="13"/>
      <c r="SYQ96" s="13"/>
      <c r="SYR96" s="13"/>
      <c r="SYS96" s="13"/>
      <c r="SYT96" s="13"/>
      <c r="SYU96" s="13"/>
      <c r="SYV96" s="13"/>
      <c r="SYW96" s="13"/>
      <c r="SYX96" s="13"/>
      <c r="SYY96" s="13"/>
      <c r="SYZ96" s="13"/>
      <c r="SZA96" s="13"/>
      <c r="SZB96" s="13"/>
      <c r="SZC96" s="13"/>
      <c r="SZD96" s="13"/>
      <c r="SZE96" s="13"/>
      <c r="SZF96" s="13"/>
      <c r="SZG96" s="13"/>
      <c r="SZH96" s="13"/>
      <c r="SZI96" s="13"/>
      <c r="SZJ96" s="13"/>
      <c r="SZK96" s="13"/>
      <c r="SZL96" s="13"/>
      <c r="SZM96" s="13"/>
      <c r="SZN96" s="13"/>
      <c r="SZO96" s="13"/>
      <c r="SZP96" s="13"/>
      <c r="SZQ96" s="13"/>
      <c r="SZR96" s="13"/>
      <c r="SZS96" s="13"/>
      <c r="SZT96" s="13"/>
      <c r="SZU96" s="13"/>
      <c r="SZV96" s="13"/>
      <c r="SZW96" s="13"/>
      <c r="SZX96" s="13"/>
      <c r="SZY96" s="13"/>
      <c r="SZZ96" s="13"/>
      <c r="TAA96" s="13"/>
      <c r="TAB96" s="13"/>
      <c r="TAC96" s="13"/>
      <c r="TAD96" s="13"/>
      <c r="TAE96" s="13"/>
      <c r="TAF96" s="13"/>
      <c r="TAG96" s="13"/>
      <c r="TAH96" s="13"/>
      <c r="TAI96" s="13"/>
      <c r="TAJ96" s="13"/>
      <c r="TAK96" s="13"/>
      <c r="TAL96" s="13"/>
      <c r="TAM96" s="13"/>
      <c r="TAN96" s="13"/>
      <c r="TAO96" s="13"/>
      <c r="TAP96" s="13"/>
      <c r="TAQ96" s="13"/>
      <c r="TAR96" s="13"/>
      <c r="TAS96" s="13"/>
      <c r="TAT96" s="13"/>
      <c r="TAU96" s="13"/>
      <c r="TAV96" s="13"/>
      <c r="TAW96" s="13"/>
      <c r="TAX96" s="13"/>
      <c r="TAY96" s="13"/>
      <c r="TAZ96" s="13"/>
      <c r="TBA96" s="13"/>
      <c r="TBB96" s="13"/>
      <c r="TBC96" s="13"/>
      <c r="TBD96" s="13"/>
      <c r="TBE96" s="13"/>
      <c r="TBF96" s="13"/>
      <c r="TBG96" s="13"/>
      <c r="TBH96" s="13"/>
      <c r="TBI96" s="13"/>
      <c r="TBJ96" s="13"/>
      <c r="TBK96" s="13"/>
      <c r="TBL96" s="13"/>
      <c r="TBM96" s="13"/>
      <c r="TBN96" s="13"/>
      <c r="TBO96" s="13"/>
      <c r="TBP96" s="13"/>
      <c r="TBQ96" s="13"/>
      <c r="TBR96" s="13"/>
      <c r="TBS96" s="13"/>
      <c r="TBT96" s="13"/>
      <c r="TBU96" s="13"/>
      <c r="TBV96" s="13"/>
      <c r="TBW96" s="13"/>
      <c r="TBX96" s="13"/>
      <c r="TBY96" s="13"/>
      <c r="TBZ96" s="13"/>
      <c r="TCA96" s="13"/>
      <c r="TCB96" s="13"/>
      <c r="TCC96" s="13"/>
      <c r="TCD96" s="13"/>
      <c r="TCE96" s="13"/>
      <c r="TCF96" s="13"/>
      <c r="TCG96" s="13"/>
      <c r="TCH96" s="13"/>
      <c r="TCI96" s="13"/>
      <c r="TCJ96" s="13"/>
      <c r="TCK96" s="13"/>
      <c r="TCL96" s="13"/>
      <c r="TCM96" s="13"/>
      <c r="TCN96" s="13"/>
      <c r="TCO96" s="13"/>
      <c r="TCP96" s="13"/>
      <c r="TCQ96" s="13"/>
      <c r="TCR96" s="13"/>
      <c r="TCS96" s="13"/>
      <c r="TCT96" s="13"/>
      <c r="TCU96" s="13"/>
      <c r="TCV96" s="13"/>
      <c r="TCW96" s="13"/>
      <c r="TCX96" s="13"/>
      <c r="TCY96" s="13"/>
      <c r="TCZ96" s="13"/>
      <c r="TDA96" s="13"/>
      <c r="TDB96" s="13"/>
      <c r="TDC96" s="13"/>
      <c r="TDD96" s="13"/>
      <c r="TDE96" s="13"/>
      <c r="TDF96" s="13"/>
      <c r="TDG96" s="13"/>
      <c r="TDH96" s="13"/>
      <c r="TDI96" s="13"/>
      <c r="TDJ96" s="13"/>
      <c r="TDK96" s="13"/>
      <c r="TDL96" s="13"/>
      <c r="TDM96" s="13"/>
      <c r="TDN96" s="13"/>
      <c r="TDO96" s="13"/>
      <c r="TDP96" s="13"/>
      <c r="TDQ96" s="13"/>
      <c r="TDR96" s="13"/>
      <c r="TDS96" s="13"/>
      <c r="TDT96" s="13"/>
      <c r="TDU96" s="13"/>
      <c r="TDV96" s="13"/>
      <c r="TDW96" s="13"/>
      <c r="TDX96" s="13"/>
      <c r="TDY96" s="13"/>
      <c r="TDZ96" s="13"/>
      <c r="TEA96" s="13"/>
      <c r="TEB96" s="13"/>
      <c r="TEC96" s="13"/>
      <c r="TED96" s="13"/>
      <c r="TEE96" s="13"/>
      <c r="TEF96" s="13"/>
      <c r="TEG96" s="13"/>
      <c r="TEH96" s="13"/>
      <c r="TEI96" s="13"/>
      <c r="TEJ96" s="13"/>
      <c r="TEK96" s="13"/>
      <c r="TEL96" s="13"/>
      <c r="TEM96" s="13"/>
      <c r="TEN96" s="13"/>
      <c r="TEO96" s="13"/>
      <c r="TEP96" s="13"/>
      <c r="TEQ96" s="13"/>
      <c r="TER96" s="13"/>
      <c r="TES96" s="13"/>
      <c r="TET96" s="13"/>
      <c r="TEU96" s="13"/>
      <c r="TEV96" s="13"/>
      <c r="TEW96" s="13"/>
      <c r="TEX96" s="13"/>
      <c r="TEY96" s="13"/>
      <c r="TEZ96" s="13"/>
      <c r="TFA96" s="13"/>
      <c r="TFB96" s="13"/>
      <c r="TFC96" s="13"/>
      <c r="TFD96" s="13"/>
      <c r="TFE96" s="13"/>
      <c r="TFF96" s="13"/>
      <c r="TFG96" s="13"/>
      <c r="TFH96" s="13"/>
      <c r="TFI96" s="13"/>
      <c r="TFJ96" s="13"/>
      <c r="TFK96" s="13"/>
      <c r="TFL96" s="13"/>
      <c r="TFM96" s="13"/>
      <c r="TFN96" s="13"/>
      <c r="TFO96" s="13"/>
      <c r="TFP96" s="13"/>
      <c r="TFQ96" s="13"/>
      <c r="TFR96" s="13"/>
      <c r="TFS96" s="13"/>
      <c r="TFT96" s="13"/>
      <c r="TFU96" s="13"/>
      <c r="TFV96" s="13"/>
      <c r="TFW96" s="13"/>
      <c r="TFX96" s="13"/>
      <c r="TFY96" s="13"/>
      <c r="TFZ96" s="13"/>
      <c r="TGA96" s="13"/>
      <c r="TGB96" s="13"/>
      <c r="TGC96" s="13"/>
      <c r="TGD96" s="13"/>
      <c r="TGE96" s="13"/>
      <c r="TGF96" s="13"/>
      <c r="TGG96" s="13"/>
      <c r="TGH96" s="13"/>
      <c r="TGI96" s="13"/>
      <c r="TGJ96" s="13"/>
      <c r="TGK96" s="13"/>
      <c r="TGL96" s="13"/>
      <c r="TGM96" s="13"/>
      <c r="TGN96" s="13"/>
      <c r="TGO96" s="13"/>
      <c r="TGP96" s="13"/>
      <c r="TGQ96" s="13"/>
      <c r="TGR96" s="13"/>
      <c r="TGS96" s="13"/>
      <c r="TGT96" s="13"/>
      <c r="TGU96" s="13"/>
      <c r="TGV96" s="13"/>
      <c r="TGW96" s="13"/>
      <c r="TGX96" s="13"/>
      <c r="TGY96" s="13"/>
      <c r="TGZ96" s="13"/>
      <c r="THA96" s="13"/>
      <c r="THB96" s="13"/>
      <c r="THC96" s="13"/>
      <c r="THD96" s="13"/>
      <c r="THE96" s="13"/>
      <c r="THF96" s="13"/>
      <c r="THG96" s="13"/>
      <c r="THH96" s="13"/>
      <c r="THI96" s="13"/>
      <c r="THJ96" s="13"/>
      <c r="THK96" s="13"/>
      <c r="THL96" s="13"/>
      <c r="THM96" s="13"/>
      <c r="THN96" s="13"/>
      <c r="THO96" s="13"/>
      <c r="THP96" s="13"/>
      <c r="THQ96" s="13"/>
      <c r="THR96" s="13"/>
      <c r="THS96" s="13"/>
      <c r="THT96" s="13"/>
      <c r="THU96" s="13"/>
      <c r="THV96" s="13"/>
      <c r="THW96" s="13"/>
      <c r="THX96" s="13"/>
      <c r="THY96" s="13"/>
      <c r="THZ96" s="13"/>
      <c r="TIA96" s="13"/>
      <c r="TIB96" s="13"/>
      <c r="TIC96" s="13"/>
      <c r="TID96" s="13"/>
      <c r="TIE96" s="13"/>
      <c r="TIF96" s="13"/>
      <c r="TIG96" s="13"/>
      <c r="TIH96" s="13"/>
      <c r="TII96" s="13"/>
      <c r="TIJ96" s="13"/>
      <c r="TIK96" s="13"/>
      <c r="TIL96" s="13"/>
      <c r="TIM96" s="13"/>
      <c r="TIN96" s="13"/>
      <c r="TIO96" s="13"/>
      <c r="TIP96" s="13"/>
      <c r="TIQ96" s="13"/>
      <c r="TIR96" s="13"/>
      <c r="TIS96" s="13"/>
      <c r="TIT96" s="13"/>
      <c r="TIU96" s="13"/>
      <c r="TIV96" s="13"/>
      <c r="TIW96" s="13"/>
      <c r="TIX96" s="13"/>
      <c r="TIY96" s="13"/>
      <c r="TIZ96" s="13"/>
      <c r="TJA96" s="13"/>
      <c r="TJB96" s="13"/>
      <c r="TJC96" s="13"/>
      <c r="TJD96" s="13"/>
      <c r="TJE96" s="13"/>
      <c r="TJF96" s="13"/>
      <c r="TJG96" s="13"/>
      <c r="TJH96" s="13"/>
      <c r="TJI96" s="13"/>
      <c r="TJJ96" s="13"/>
      <c r="TJK96" s="13"/>
      <c r="TJL96" s="13"/>
      <c r="TJM96" s="13"/>
      <c r="TJN96" s="13"/>
      <c r="TJO96" s="13"/>
      <c r="TJP96" s="13"/>
      <c r="TJQ96" s="13"/>
      <c r="TJR96" s="13"/>
      <c r="TJS96" s="13"/>
      <c r="TJT96" s="13"/>
      <c r="TJU96" s="13"/>
      <c r="TJV96" s="13"/>
      <c r="TJW96" s="13"/>
      <c r="TJX96" s="13"/>
      <c r="TJY96" s="13"/>
      <c r="TJZ96" s="13"/>
      <c r="TKA96" s="13"/>
      <c r="TKB96" s="13"/>
      <c r="TKC96" s="13"/>
      <c r="TKD96" s="13"/>
      <c r="TKE96" s="13"/>
      <c r="TKF96" s="13"/>
      <c r="TKG96" s="13"/>
      <c r="TKH96" s="13"/>
      <c r="TKI96" s="13"/>
      <c r="TKJ96" s="13"/>
      <c r="TKK96" s="13"/>
      <c r="TKL96" s="13"/>
      <c r="TKM96" s="13"/>
      <c r="TKN96" s="13"/>
      <c r="TKO96" s="13"/>
      <c r="TKP96" s="13"/>
      <c r="TKQ96" s="13"/>
      <c r="TKR96" s="13"/>
      <c r="TKS96" s="13"/>
      <c r="TKT96" s="13"/>
      <c r="TKU96" s="13"/>
      <c r="TKV96" s="13"/>
      <c r="TKW96" s="13"/>
      <c r="TKX96" s="13"/>
      <c r="TKY96" s="13"/>
      <c r="TKZ96" s="13"/>
      <c r="TLA96" s="13"/>
      <c r="TLB96" s="13"/>
      <c r="TLC96" s="13"/>
      <c r="TLD96" s="13"/>
      <c r="TLE96" s="13"/>
      <c r="TLF96" s="13"/>
      <c r="TLG96" s="13"/>
      <c r="TLH96" s="13"/>
      <c r="TLI96" s="13"/>
      <c r="TLJ96" s="13"/>
      <c r="TLK96" s="13"/>
      <c r="TLL96" s="13"/>
      <c r="TLM96" s="13"/>
      <c r="TLN96" s="13"/>
      <c r="TLO96" s="13"/>
      <c r="TLP96" s="13"/>
      <c r="TLQ96" s="13"/>
      <c r="TLR96" s="13"/>
      <c r="TLS96" s="13"/>
      <c r="TLT96" s="13"/>
      <c r="TLU96" s="13"/>
      <c r="TLV96" s="13"/>
      <c r="TLW96" s="13"/>
      <c r="TLX96" s="13"/>
      <c r="TLY96" s="13"/>
      <c r="TLZ96" s="13"/>
      <c r="TMA96" s="13"/>
      <c r="TMB96" s="13"/>
      <c r="TMC96" s="13"/>
      <c r="TMD96" s="13"/>
      <c r="TME96" s="13"/>
      <c r="TMF96" s="13"/>
      <c r="TMG96" s="13"/>
      <c r="TMH96" s="13"/>
      <c r="TMI96" s="13"/>
      <c r="TMJ96" s="13"/>
      <c r="TMK96" s="13"/>
      <c r="TML96" s="13"/>
      <c r="TMM96" s="13"/>
      <c r="TMN96" s="13"/>
      <c r="TMO96" s="13"/>
      <c r="TMP96" s="13"/>
      <c r="TMQ96" s="13"/>
      <c r="TMR96" s="13"/>
      <c r="TMS96" s="13"/>
      <c r="TMT96" s="13"/>
      <c r="TMU96" s="13"/>
      <c r="TMV96" s="13"/>
      <c r="TMW96" s="13"/>
      <c r="TMX96" s="13"/>
      <c r="TMY96" s="13"/>
      <c r="TMZ96" s="13"/>
      <c r="TNA96" s="13"/>
      <c r="TNB96" s="13"/>
      <c r="TNC96" s="13"/>
      <c r="TND96" s="13"/>
      <c r="TNE96" s="13"/>
      <c r="TNF96" s="13"/>
      <c r="TNG96" s="13"/>
      <c r="TNH96" s="13"/>
      <c r="TNI96" s="13"/>
      <c r="TNJ96" s="13"/>
      <c r="TNK96" s="13"/>
      <c r="TNL96" s="13"/>
      <c r="TNM96" s="13"/>
      <c r="TNN96" s="13"/>
      <c r="TNO96" s="13"/>
      <c r="TNP96" s="13"/>
      <c r="TNQ96" s="13"/>
      <c r="TNR96" s="13"/>
      <c r="TNS96" s="13"/>
      <c r="TNT96" s="13"/>
      <c r="TNU96" s="13"/>
      <c r="TNV96" s="13"/>
      <c r="TNW96" s="13"/>
      <c r="TNX96" s="13"/>
      <c r="TNY96" s="13"/>
      <c r="TNZ96" s="13"/>
      <c r="TOA96" s="13"/>
      <c r="TOB96" s="13"/>
      <c r="TOC96" s="13"/>
      <c r="TOD96" s="13"/>
      <c r="TOE96" s="13"/>
      <c r="TOF96" s="13"/>
      <c r="TOG96" s="13"/>
      <c r="TOH96" s="13"/>
      <c r="TOI96" s="13"/>
      <c r="TOJ96" s="13"/>
      <c r="TOK96" s="13"/>
      <c r="TOL96" s="13"/>
      <c r="TOM96" s="13"/>
      <c r="TON96" s="13"/>
      <c r="TOO96" s="13"/>
      <c r="TOP96" s="13"/>
      <c r="TOQ96" s="13"/>
      <c r="TOR96" s="13"/>
      <c r="TOS96" s="13"/>
      <c r="TOT96" s="13"/>
      <c r="TOU96" s="13"/>
      <c r="TOV96" s="13"/>
      <c r="TOW96" s="13"/>
      <c r="TOX96" s="13"/>
      <c r="TOY96" s="13"/>
      <c r="TOZ96" s="13"/>
      <c r="TPA96" s="13"/>
      <c r="TPB96" s="13"/>
      <c r="TPC96" s="13"/>
      <c r="TPD96" s="13"/>
      <c r="TPE96" s="13"/>
      <c r="TPF96" s="13"/>
      <c r="TPG96" s="13"/>
      <c r="TPH96" s="13"/>
      <c r="TPI96" s="13"/>
      <c r="TPJ96" s="13"/>
      <c r="TPK96" s="13"/>
      <c r="TPL96" s="13"/>
      <c r="TPM96" s="13"/>
      <c r="TPN96" s="13"/>
      <c r="TPO96" s="13"/>
      <c r="TPP96" s="13"/>
      <c r="TPQ96" s="13"/>
      <c r="TPR96" s="13"/>
      <c r="TPS96" s="13"/>
      <c r="TPT96" s="13"/>
      <c r="TPU96" s="13"/>
      <c r="TPV96" s="13"/>
      <c r="TPW96" s="13"/>
      <c r="TPX96" s="13"/>
      <c r="TPY96" s="13"/>
      <c r="TPZ96" s="13"/>
      <c r="TQA96" s="13"/>
      <c r="TQB96" s="13"/>
      <c r="TQC96" s="13"/>
      <c r="TQD96" s="13"/>
      <c r="TQE96" s="13"/>
      <c r="TQF96" s="13"/>
      <c r="TQG96" s="13"/>
      <c r="TQH96" s="13"/>
      <c r="TQI96" s="13"/>
      <c r="TQJ96" s="13"/>
      <c r="TQK96" s="13"/>
      <c r="TQL96" s="13"/>
      <c r="TQM96" s="13"/>
      <c r="TQN96" s="13"/>
      <c r="TQO96" s="13"/>
      <c r="TQP96" s="13"/>
      <c r="TQQ96" s="13"/>
      <c r="TQR96" s="13"/>
      <c r="TQS96" s="13"/>
      <c r="TQT96" s="13"/>
      <c r="TQU96" s="13"/>
      <c r="TQV96" s="13"/>
      <c r="TQW96" s="13"/>
      <c r="TQX96" s="13"/>
      <c r="TQY96" s="13"/>
      <c r="TQZ96" s="13"/>
      <c r="TRA96" s="13"/>
      <c r="TRB96" s="13"/>
      <c r="TRC96" s="13"/>
      <c r="TRD96" s="13"/>
      <c r="TRE96" s="13"/>
      <c r="TRF96" s="13"/>
      <c r="TRG96" s="13"/>
      <c r="TRH96" s="13"/>
      <c r="TRI96" s="13"/>
      <c r="TRJ96" s="13"/>
      <c r="TRK96" s="13"/>
      <c r="TRL96" s="13"/>
      <c r="TRM96" s="13"/>
      <c r="TRN96" s="13"/>
      <c r="TRO96" s="13"/>
      <c r="TRP96" s="13"/>
      <c r="TRQ96" s="13"/>
      <c r="TRR96" s="13"/>
      <c r="TRS96" s="13"/>
      <c r="TRT96" s="13"/>
      <c r="TRU96" s="13"/>
      <c r="TRV96" s="13"/>
      <c r="TRW96" s="13"/>
      <c r="TRX96" s="13"/>
      <c r="TRY96" s="13"/>
      <c r="TRZ96" s="13"/>
      <c r="TSA96" s="13"/>
      <c r="TSB96" s="13"/>
      <c r="TSC96" s="13"/>
      <c r="TSD96" s="13"/>
      <c r="TSE96" s="13"/>
      <c r="TSF96" s="13"/>
      <c r="TSG96" s="13"/>
      <c r="TSH96" s="13"/>
      <c r="TSI96" s="13"/>
      <c r="TSJ96" s="13"/>
      <c r="TSK96" s="13"/>
      <c r="TSL96" s="13"/>
      <c r="TSM96" s="13"/>
      <c r="TSN96" s="13"/>
      <c r="TSO96" s="13"/>
      <c r="TSP96" s="13"/>
      <c r="TSQ96" s="13"/>
      <c r="TSR96" s="13"/>
      <c r="TSS96" s="13"/>
      <c r="TST96" s="13"/>
      <c r="TSU96" s="13"/>
      <c r="TSV96" s="13"/>
      <c r="TSW96" s="13"/>
      <c r="TSX96" s="13"/>
      <c r="TSY96" s="13"/>
      <c r="TSZ96" s="13"/>
      <c r="TTA96" s="13"/>
      <c r="TTB96" s="13"/>
      <c r="TTC96" s="13"/>
      <c r="TTD96" s="13"/>
      <c r="TTE96" s="13"/>
      <c r="TTF96" s="13"/>
      <c r="TTG96" s="13"/>
      <c r="TTH96" s="13"/>
      <c r="TTI96" s="13"/>
      <c r="TTJ96" s="13"/>
      <c r="TTK96" s="13"/>
      <c r="TTL96" s="13"/>
      <c r="TTM96" s="13"/>
      <c r="TTN96" s="13"/>
      <c r="TTO96" s="13"/>
      <c r="TTP96" s="13"/>
      <c r="TTQ96" s="13"/>
      <c r="TTR96" s="13"/>
      <c r="TTS96" s="13"/>
      <c r="TTT96" s="13"/>
      <c r="TTU96" s="13"/>
      <c r="TTV96" s="13"/>
      <c r="TTW96" s="13"/>
      <c r="TTX96" s="13"/>
      <c r="TTY96" s="13"/>
      <c r="TTZ96" s="13"/>
      <c r="TUA96" s="13"/>
      <c r="TUB96" s="13"/>
      <c r="TUC96" s="13"/>
      <c r="TUD96" s="13"/>
      <c r="TUE96" s="13"/>
      <c r="TUF96" s="13"/>
      <c r="TUG96" s="13"/>
      <c r="TUH96" s="13"/>
      <c r="TUI96" s="13"/>
      <c r="TUJ96" s="13"/>
      <c r="TUK96" s="13"/>
      <c r="TUL96" s="13"/>
      <c r="TUM96" s="13"/>
      <c r="TUN96" s="13"/>
      <c r="TUO96" s="13"/>
      <c r="TUP96" s="13"/>
      <c r="TUQ96" s="13"/>
      <c r="TUR96" s="13"/>
      <c r="TUS96" s="13"/>
      <c r="TUT96" s="13"/>
      <c r="TUU96" s="13"/>
      <c r="TUV96" s="13"/>
      <c r="TUW96" s="13"/>
      <c r="TUX96" s="13"/>
      <c r="TUY96" s="13"/>
      <c r="TUZ96" s="13"/>
      <c r="TVA96" s="13"/>
      <c r="TVB96" s="13"/>
      <c r="TVC96" s="13"/>
      <c r="TVD96" s="13"/>
      <c r="TVE96" s="13"/>
      <c r="TVF96" s="13"/>
      <c r="TVG96" s="13"/>
      <c r="TVH96" s="13"/>
      <c r="TVI96" s="13"/>
      <c r="TVJ96" s="13"/>
      <c r="TVK96" s="13"/>
      <c r="TVL96" s="13"/>
      <c r="TVM96" s="13"/>
      <c r="TVN96" s="13"/>
      <c r="TVO96" s="13"/>
      <c r="TVP96" s="13"/>
      <c r="TVQ96" s="13"/>
      <c r="TVR96" s="13"/>
      <c r="TVS96" s="13"/>
      <c r="TVT96" s="13"/>
      <c r="TVU96" s="13"/>
      <c r="TVV96" s="13"/>
      <c r="TVW96" s="13"/>
      <c r="TVX96" s="13"/>
      <c r="TVY96" s="13"/>
      <c r="TVZ96" s="13"/>
      <c r="TWA96" s="13"/>
      <c r="TWB96" s="13"/>
      <c r="TWC96" s="13"/>
      <c r="TWD96" s="13"/>
      <c r="TWE96" s="13"/>
      <c r="TWF96" s="13"/>
      <c r="TWG96" s="13"/>
      <c r="TWH96" s="13"/>
      <c r="TWI96" s="13"/>
      <c r="TWJ96" s="13"/>
      <c r="TWK96" s="13"/>
      <c r="TWL96" s="13"/>
      <c r="TWM96" s="13"/>
      <c r="TWN96" s="13"/>
      <c r="TWO96" s="13"/>
      <c r="TWP96" s="13"/>
      <c r="TWQ96" s="13"/>
      <c r="TWR96" s="13"/>
      <c r="TWS96" s="13"/>
      <c r="TWT96" s="13"/>
      <c r="TWU96" s="13"/>
      <c r="TWV96" s="13"/>
      <c r="TWW96" s="13"/>
      <c r="TWX96" s="13"/>
      <c r="TWY96" s="13"/>
      <c r="TWZ96" s="13"/>
      <c r="TXA96" s="13"/>
      <c r="TXB96" s="13"/>
      <c r="TXC96" s="13"/>
      <c r="TXD96" s="13"/>
      <c r="TXE96" s="13"/>
      <c r="TXF96" s="13"/>
      <c r="TXG96" s="13"/>
      <c r="TXH96" s="13"/>
      <c r="TXI96" s="13"/>
      <c r="TXJ96" s="13"/>
      <c r="TXK96" s="13"/>
      <c r="TXL96" s="13"/>
      <c r="TXM96" s="13"/>
      <c r="TXN96" s="13"/>
      <c r="TXO96" s="13"/>
      <c r="TXP96" s="13"/>
      <c r="TXQ96" s="13"/>
      <c r="TXR96" s="13"/>
      <c r="TXS96" s="13"/>
      <c r="TXT96" s="13"/>
      <c r="TXU96" s="13"/>
      <c r="TXV96" s="13"/>
      <c r="TXW96" s="13"/>
      <c r="TXX96" s="13"/>
      <c r="TXY96" s="13"/>
      <c r="TXZ96" s="13"/>
      <c r="TYA96" s="13"/>
      <c r="TYB96" s="13"/>
      <c r="TYC96" s="13"/>
      <c r="TYD96" s="13"/>
      <c r="TYE96" s="13"/>
      <c r="TYF96" s="13"/>
      <c r="TYG96" s="13"/>
      <c r="TYH96" s="13"/>
      <c r="TYI96" s="13"/>
      <c r="TYJ96" s="13"/>
      <c r="TYK96" s="13"/>
      <c r="TYL96" s="13"/>
      <c r="TYM96" s="13"/>
      <c r="TYN96" s="13"/>
      <c r="TYO96" s="13"/>
      <c r="TYP96" s="13"/>
      <c r="TYQ96" s="13"/>
      <c r="TYR96" s="13"/>
      <c r="TYS96" s="13"/>
      <c r="TYT96" s="13"/>
      <c r="TYU96" s="13"/>
      <c r="TYV96" s="13"/>
      <c r="TYW96" s="13"/>
      <c r="TYX96" s="13"/>
      <c r="TYY96" s="13"/>
      <c r="TYZ96" s="13"/>
      <c r="TZA96" s="13"/>
      <c r="TZB96" s="13"/>
      <c r="TZC96" s="13"/>
      <c r="TZD96" s="13"/>
      <c r="TZE96" s="13"/>
      <c r="TZF96" s="13"/>
      <c r="TZG96" s="13"/>
      <c r="TZH96" s="13"/>
      <c r="TZI96" s="13"/>
      <c r="TZJ96" s="13"/>
      <c r="TZK96" s="13"/>
      <c r="TZL96" s="13"/>
      <c r="TZM96" s="13"/>
      <c r="TZN96" s="13"/>
      <c r="TZO96" s="13"/>
      <c r="TZP96" s="13"/>
      <c r="TZQ96" s="13"/>
      <c r="TZR96" s="13"/>
      <c r="TZS96" s="13"/>
      <c r="TZT96" s="13"/>
      <c r="TZU96" s="13"/>
      <c r="TZV96" s="13"/>
      <c r="TZW96" s="13"/>
      <c r="TZX96" s="13"/>
      <c r="TZY96" s="13"/>
      <c r="TZZ96" s="13"/>
      <c r="UAA96" s="13"/>
      <c r="UAB96" s="13"/>
      <c r="UAC96" s="13"/>
      <c r="UAD96" s="13"/>
      <c r="UAE96" s="13"/>
      <c r="UAF96" s="13"/>
      <c r="UAG96" s="13"/>
      <c r="UAH96" s="13"/>
      <c r="UAI96" s="13"/>
      <c r="UAJ96" s="13"/>
      <c r="UAK96" s="13"/>
      <c r="UAL96" s="13"/>
      <c r="UAM96" s="13"/>
      <c r="UAN96" s="13"/>
      <c r="UAO96" s="13"/>
      <c r="UAP96" s="13"/>
      <c r="UAQ96" s="13"/>
      <c r="UAR96" s="13"/>
      <c r="UAS96" s="13"/>
      <c r="UAT96" s="13"/>
      <c r="UAU96" s="13"/>
      <c r="UAV96" s="13"/>
      <c r="UAW96" s="13"/>
      <c r="UAX96" s="13"/>
      <c r="UAY96" s="13"/>
      <c r="UAZ96" s="13"/>
      <c r="UBA96" s="13"/>
      <c r="UBB96" s="13"/>
      <c r="UBC96" s="13"/>
      <c r="UBD96" s="13"/>
      <c r="UBE96" s="13"/>
      <c r="UBF96" s="13"/>
      <c r="UBG96" s="13"/>
      <c r="UBH96" s="13"/>
      <c r="UBI96" s="13"/>
      <c r="UBJ96" s="13"/>
      <c r="UBK96" s="13"/>
      <c r="UBL96" s="13"/>
      <c r="UBM96" s="13"/>
      <c r="UBN96" s="13"/>
      <c r="UBO96" s="13"/>
      <c r="UBP96" s="13"/>
      <c r="UBQ96" s="13"/>
      <c r="UBR96" s="13"/>
      <c r="UBS96" s="13"/>
      <c r="UBT96" s="13"/>
      <c r="UBU96" s="13"/>
      <c r="UBV96" s="13"/>
      <c r="UBW96" s="13"/>
      <c r="UBX96" s="13"/>
      <c r="UBY96" s="13"/>
      <c r="UBZ96" s="13"/>
      <c r="UCA96" s="13"/>
      <c r="UCB96" s="13"/>
      <c r="UCC96" s="13"/>
      <c r="UCD96" s="13"/>
      <c r="UCE96" s="13"/>
      <c r="UCF96" s="13"/>
      <c r="UCG96" s="13"/>
      <c r="UCH96" s="13"/>
      <c r="UCI96" s="13"/>
      <c r="UCJ96" s="13"/>
      <c r="UCK96" s="13"/>
      <c r="UCL96" s="13"/>
      <c r="UCM96" s="13"/>
      <c r="UCN96" s="13"/>
      <c r="UCO96" s="13"/>
      <c r="UCP96" s="13"/>
      <c r="UCQ96" s="13"/>
      <c r="UCR96" s="13"/>
      <c r="UCS96" s="13"/>
      <c r="UCT96" s="13"/>
      <c r="UCU96" s="13"/>
      <c r="UCV96" s="13"/>
      <c r="UCW96" s="13"/>
      <c r="UCX96" s="13"/>
      <c r="UCY96" s="13"/>
      <c r="UCZ96" s="13"/>
      <c r="UDA96" s="13"/>
      <c r="UDB96" s="13"/>
      <c r="UDC96" s="13"/>
      <c r="UDD96" s="13"/>
      <c r="UDE96" s="13"/>
      <c r="UDF96" s="13"/>
      <c r="UDG96" s="13"/>
      <c r="UDH96" s="13"/>
      <c r="UDI96" s="13"/>
      <c r="UDJ96" s="13"/>
      <c r="UDK96" s="13"/>
      <c r="UDL96" s="13"/>
      <c r="UDM96" s="13"/>
      <c r="UDN96" s="13"/>
      <c r="UDO96" s="13"/>
      <c r="UDP96" s="13"/>
      <c r="UDQ96" s="13"/>
      <c r="UDR96" s="13"/>
      <c r="UDS96" s="13"/>
      <c r="UDT96" s="13"/>
      <c r="UDU96" s="13"/>
      <c r="UDV96" s="13"/>
      <c r="UDW96" s="13"/>
      <c r="UDX96" s="13"/>
      <c r="UDY96" s="13"/>
      <c r="UDZ96" s="13"/>
      <c r="UEA96" s="13"/>
      <c r="UEB96" s="13"/>
      <c r="UEC96" s="13"/>
      <c r="UED96" s="13"/>
      <c r="UEE96" s="13"/>
      <c r="UEF96" s="13"/>
      <c r="UEG96" s="13"/>
      <c r="UEH96" s="13"/>
      <c r="UEI96" s="13"/>
      <c r="UEJ96" s="13"/>
      <c r="UEK96" s="13"/>
      <c r="UEL96" s="13"/>
      <c r="UEM96" s="13"/>
      <c r="UEN96" s="13"/>
      <c r="UEO96" s="13"/>
      <c r="UEP96" s="13"/>
      <c r="UEQ96" s="13"/>
      <c r="UER96" s="13"/>
      <c r="UES96" s="13"/>
      <c r="UET96" s="13"/>
      <c r="UEU96" s="13"/>
      <c r="UEV96" s="13"/>
      <c r="UEW96" s="13"/>
      <c r="UEX96" s="13"/>
      <c r="UEY96" s="13"/>
      <c r="UEZ96" s="13"/>
      <c r="UFA96" s="13"/>
      <c r="UFB96" s="13"/>
      <c r="UFC96" s="13"/>
      <c r="UFD96" s="13"/>
      <c r="UFE96" s="13"/>
      <c r="UFF96" s="13"/>
      <c r="UFG96" s="13"/>
      <c r="UFH96" s="13"/>
      <c r="UFI96" s="13"/>
      <c r="UFJ96" s="13"/>
      <c r="UFK96" s="13"/>
      <c r="UFL96" s="13"/>
      <c r="UFM96" s="13"/>
      <c r="UFN96" s="13"/>
      <c r="UFO96" s="13"/>
      <c r="UFP96" s="13"/>
      <c r="UFQ96" s="13"/>
      <c r="UFR96" s="13"/>
      <c r="UFS96" s="13"/>
      <c r="UFT96" s="13"/>
      <c r="UFU96" s="13"/>
      <c r="UFV96" s="13"/>
      <c r="UFW96" s="13"/>
      <c r="UFX96" s="13"/>
      <c r="UFY96" s="13"/>
      <c r="UFZ96" s="13"/>
      <c r="UGA96" s="13"/>
      <c r="UGB96" s="13"/>
      <c r="UGC96" s="13"/>
      <c r="UGD96" s="13"/>
      <c r="UGE96" s="13"/>
      <c r="UGF96" s="13"/>
      <c r="UGG96" s="13"/>
      <c r="UGH96" s="13"/>
      <c r="UGI96" s="13"/>
      <c r="UGJ96" s="13"/>
      <c r="UGK96" s="13"/>
      <c r="UGL96" s="13"/>
      <c r="UGM96" s="13"/>
      <c r="UGN96" s="13"/>
      <c r="UGO96" s="13"/>
      <c r="UGP96" s="13"/>
      <c r="UGQ96" s="13"/>
      <c r="UGR96" s="13"/>
      <c r="UGS96" s="13"/>
      <c r="UGT96" s="13"/>
      <c r="UGU96" s="13"/>
      <c r="UGV96" s="13"/>
      <c r="UGW96" s="13"/>
      <c r="UGX96" s="13"/>
      <c r="UGY96" s="13"/>
      <c r="UGZ96" s="13"/>
      <c r="UHA96" s="13"/>
      <c r="UHB96" s="13"/>
      <c r="UHC96" s="13"/>
      <c r="UHD96" s="13"/>
      <c r="UHE96" s="13"/>
      <c r="UHF96" s="13"/>
      <c r="UHG96" s="13"/>
      <c r="UHH96" s="13"/>
      <c r="UHI96" s="13"/>
      <c r="UHJ96" s="13"/>
      <c r="UHK96" s="13"/>
      <c r="UHL96" s="13"/>
      <c r="UHM96" s="13"/>
      <c r="UHN96" s="13"/>
      <c r="UHO96" s="13"/>
      <c r="UHP96" s="13"/>
      <c r="UHQ96" s="13"/>
      <c r="UHR96" s="13"/>
      <c r="UHS96" s="13"/>
      <c r="UHT96" s="13"/>
      <c r="UHU96" s="13"/>
      <c r="UHV96" s="13"/>
      <c r="UHW96" s="13"/>
      <c r="UHX96" s="13"/>
      <c r="UHY96" s="13"/>
      <c r="UHZ96" s="13"/>
      <c r="UIA96" s="13"/>
      <c r="UIB96" s="13"/>
      <c r="UIC96" s="13"/>
      <c r="UID96" s="13"/>
      <c r="UIE96" s="13"/>
      <c r="UIF96" s="13"/>
      <c r="UIG96" s="13"/>
      <c r="UIH96" s="13"/>
      <c r="UII96" s="13"/>
      <c r="UIJ96" s="13"/>
      <c r="UIK96" s="13"/>
      <c r="UIL96" s="13"/>
      <c r="UIM96" s="13"/>
      <c r="UIN96" s="13"/>
      <c r="UIO96" s="13"/>
      <c r="UIP96" s="13"/>
      <c r="UIQ96" s="13"/>
      <c r="UIR96" s="13"/>
      <c r="UIS96" s="13"/>
      <c r="UIT96" s="13"/>
      <c r="UIU96" s="13"/>
      <c r="UIV96" s="13"/>
      <c r="UIW96" s="13"/>
      <c r="UIX96" s="13"/>
      <c r="UIY96" s="13"/>
      <c r="UIZ96" s="13"/>
      <c r="UJA96" s="13"/>
      <c r="UJB96" s="13"/>
      <c r="UJC96" s="13"/>
      <c r="UJD96" s="13"/>
      <c r="UJE96" s="13"/>
      <c r="UJF96" s="13"/>
      <c r="UJG96" s="13"/>
      <c r="UJH96" s="13"/>
      <c r="UJI96" s="13"/>
      <c r="UJJ96" s="13"/>
      <c r="UJK96" s="13"/>
      <c r="UJL96" s="13"/>
      <c r="UJM96" s="13"/>
      <c r="UJN96" s="13"/>
      <c r="UJO96" s="13"/>
      <c r="UJP96" s="13"/>
      <c r="UJQ96" s="13"/>
      <c r="UJR96" s="13"/>
      <c r="UJS96" s="13"/>
      <c r="UJT96" s="13"/>
      <c r="UJU96" s="13"/>
      <c r="UJV96" s="13"/>
      <c r="UJW96" s="13"/>
      <c r="UJX96" s="13"/>
      <c r="UJY96" s="13"/>
      <c r="UJZ96" s="13"/>
      <c r="UKA96" s="13"/>
      <c r="UKB96" s="13"/>
      <c r="UKC96" s="13"/>
      <c r="UKD96" s="13"/>
      <c r="UKE96" s="13"/>
      <c r="UKF96" s="13"/>
      <c r="UKG96" s="13"/>
      <c r="UKH96" s="13"/>
      <c r="UKI96" s="13"/>
      <c r="UKJ96" s="13"/>
      <c r="UKK96" s="13"/>
      <c r="UKL96" s="13"/>
      <c r="UKM96" s="13"/>
      <c r="UKN96" s="13"/>
      <c r="UKO96" s="13"/>
      <c r="UKP96" s="13"/>
      <c r="UKQ96" s="13"/>
      <c r="UKR96" s="13"/>
      <c r="UKS96" s="13"/>
      <c r="UKT96" s="13"/>
      <c r="UKU96" s="13"/>
      <c r="UKV96" s="13"/>
      <c r="UKW96" s="13"/>
      <c r="UKX96" s="13"/>
      <c r="UKY96" s="13"/>
      <c r="UKZ96" s="13"/>
      <c r="ULA96" s="13"/>
      <c r="ULB96" s="13"/>
      <c r="ULC96" s="13"/>
      <c r="ULD96" s="13"/>
      <c r="ULE96" s="13"/>
      <c r="ULF96" s="13"/>
      <c r="ULG96" s="13"/>
      <c r="ULH96" s="13"/>
      <c r="ULI96" s="13"/>
      <c r="ULJ96" s="13"/>
      <c r="ULK96" s="13"/>
      <c r="ULL96" s="13"/>
      <c r="ULM96" s="13"/>
      <c r="ULN96" s="13"/>
      <c r="ULO96" s="13"/>
      <c r="ULP96" s="13"/>
      <c r="ULQ96" s="13"/>
      <c r="ULR96" s="13"/>
      <c r="ULS96" s="13"/>
      <c r="ULT96" s="13"/>
      <c r="ULU96" s="13"/>
      <c r="ULV96" s="13"/>
      <c r="ULW96" s="13"/>
      <c r="ULX96" s="13"/>
      <c r="ULY96" s="13"/>
      <c r="ULZ96" s="13"/>
      <c r="UMA96" s="13"/>
      <c r="UMB96" s="13"/>
      <c r="UMC96" s="13"/>
      <c r="UMD96" s="13"/>
      <c r="UME96" s="13"/>
      <c r="UMF96" s="13"/>
      <c r="UMG96" s="13"/>
      <c r="UMH96" s="13"/>
      <c r="UMI96" s="13"/>
      <c r="UMJ96" s="13"/>
      <c r="UMK96" s="13"/>
      <c r="UML96" s="13"/>
      <c r="UMM96" s="13"/>
      <c r="UMN96" s="13"/>
      <c r="UMO96" s="13"/>
      <c r="UMP96" s="13"/>
      <c r="UMQ96" s="13"/>
      <c r="UMR96" s="13"/>
      <c r="UMS96" s="13"/>
      <c r="UMT96" s="13"/>
      <c r="UMU96" s="13"/>
      <c r="UMV96" s="13"/>
      <c r="UMW96" s="13"/>
      <c r="UMX96" s="13"/>
      <c r="UMY96" s="13"/>
      <c r="UMZ96" s="13"/>
      <c r="UNA96" s="13"/>
      <c r="UNB96" s="13"/>
      <c r="UNC96" s="13"/>
      <c r="UND96" s="13"/>
      <c r="UNE96" s="13"/>
      <c r="UNF96" s="13"/>
      <c r="UNG96" s="13"/>
      <c r="UNH96" s="13"/>
      <c r="UNI96" s="13"/>
      <c r="UNJ96" s="13"/>
      <c r="UNK96" s="13"/>
      <c r="UNL96" s="13"/>
      <c r="UNM96" s="13"/>
      <c r="UNN96" s="13"/>
      <c r="UNO96" s="13"/>
      <c r="UNP96" s="13"/>
      <c r="UNQ96" s="13"/>
      <c r="UNR96" s="13"/>
      <c r="UNS96" s="13"/>
      <c r="UNT96" s="13"/>
      <c r="UNU96" s="13"/>
      <c r="UNV96" s="13"/>
      <c r="UNW96" s="13"/>
      <c r="UNX96" s="13"/>
      <c r="UNY96" s="13"/>
      <c r="UNZ96" s="13"/>
      <c r="UOA96" s="13"/>
      <c r="UOB96" s="13"/>
      <c r="UOC96" s="13"/>
      <c r="UOD96" s="13"/>
      <c r="UOE96" s="13"/>
      <c r="UOF96" s="13"/>
      <c r="UOG96" s="13"/>
      <c r="UOH96" s="13"/>
      <c r="UOI96" s="13"/>
      <c r="UOJ96" s="13"/>
      <c r="UOK96" s="13"/>
      <c r="UOL96" s="13"/>
      <c r="UOM96" s="13"/>
      <c r="UON96" s="13"/>
      <c r="UOO96" s="13"/>
      <c r="UOP96" s="13"/>
      <c r="UOQ96" s="13"/>
      <c r="UOR96" s="13"/>
      <c r="UOS96" s="13"/>
      <c r="UOT96" s="13"/>
      <c r="UOU96" s="13"/>
      <c r="UOV96" s="13"/>
      <c r="UOW96" s="13"/>
      <c r="UOX96" s="13"/>
      <c r="UOY96" s="13"/>
      <c r="UOZ96" s="13"/>
      <c r="UPA96" s="13"/>
      <c r="UPB96" s="13"/>
      <c r="UPC96" s="13"/>
      <c r="UPD96" s="13"/>
      <c r="UPE96" s="13"/>
      <c r="UPF96" s="13"/>
      <c r="UPG96" s="13"/>
      <c r="UPH96" s="13"/>
      <c r="UPI96" s="13"/>
      <c r="UPJ96" s="13"/>
      <c r="UPK96" s="13"/>
      <c r="UPL96" s="13"/>
      <c r="UPM96" s="13"/>
      <c r="UPN96" s="13"/>
      <c r="UPO96" s="13"/>
      <c r="UPP96" s="13"/>
      <c r="UPQ96" s="13"/>
      <c r="UPR96" s="13"/>
      <c r="UPS96" s="13"/>
      <c r="UPT96" s="13"/>
      <c r="UPU96" s="13"/>
      <c r="UPV96" s="13"/>
      <c r="UPW96" s="13"/>
      <c r="UPX96" s="13"/>
      <c r="UPY96" s="13"/>
      <c r="UPZ96" s="13"/>
      <c r="UQA96" s="13"/>
      <c r="UQB96" s="13"/>
      <c r="UQC96" s="13"/>
      <c r="UQD96" s="13"/>
      <c r="UQE96" s="13"/>
      <c r="UQF96" s="13"/>
      <c r="UQG96" s="13"/>
      <c r="UQH96" s="13"/>
      <c r="UQI96" s="13"/>
      <c r="UQJ96" s="13"/>
      <c r="UQK96" s="13"/>
      <c r="UQL96" s="13"/>
      <c r="UQM96" s="13"/>
      <c r="UQN96" s="13"/>
      <c r="UQO96" s="13"/>
      <c r="UQP96" s="13"/>
      <c r="UQQ96" s="13"/>
      <c r="UQR96" s="13"/>
      <c r="UQS96" s="13"/>
      <c r="UQT96" s="13"/>
      <c r="UQU96" s="13"/>
      <c r="UQV96" s="13"/>
      <c r="UQW96" s="13"/>
      <c r="UQX96" s="13"/>
      <c r="UQY96" s="13"/>
      <c r="UQZ96" s="13"/>
      <c r="URA96" s="13"/>
      <c r="URB96" s="13"/>
      <c r="URC96" s="13"/>
      <c r="URD96" s="13"/>
      <c r="URE96" s="13"/>
      <c r="URF96" s="13"/>
      <c r="URG96" s="13"/>
      <c r="URH96" s="13"/>
      <c r="URI96" s="13"/>
      <c r="URJ96" s="13"/>
      <c r="URK96" s="13"/>
      <c r="URL96" s="13"/>
      <c r="URM96" s="13"/>
      <c r="URN96" s="13"/>
      <c r="URO96" s="13"/>
      <c r="URP96" s="13"/>
      <c r="URQ96" s="13"/>
      <c r="URR96" s="13"/>
      <c r="URS96" s="13"/>
      <c r="URT96" s="13"/>
      <c r="URU96" s="13"/>
      <c r="URV96" s="13"/>
      <c r="URW96" s="13"/>
      <c r="URX96" s="13"/>
      <c r="URY96" s="13"/>
      <c r="URZ96" s="13"/>
      <c r="USA96" s="13"/>
      <c r="USB96" s="13"/>
      <c r="USC96" s="13"/>
      <c r="USD96" s="13"/>
      <c r="USE96" s="13"/>
      <c r="USF96" s="13"/>
      <c r="USG96" s="13"/>
      <c r="USH96" s="13"/>
      <c r="USI96" s="13"/>
      <c r="USJ96" s="13"/>
      <c r="USK96" s="13"/>
      <c r="USL96" s="13"/>
      <c r="USM96" s="13"/>
      <c r="USN96" s="13"/>
      <c r="USO96" s="13"/>
      <c r="USP96" s="13"/>
      <c r="USQ96" s="13"/>
      <c r="USR96" s="13"/>
      <c r="USS96" s="13"/>
      <c r="UST96" s="13"/>
      <c r="USU96" s="13"/>
      <c r="USV96" s="13"/>
      <c r="USW96" s="13"/>
      <c r="USX96" s="13"/>
      <c r="USY96" s="13"/>
      <c r="USZ96" s="13"/>
      <c r="UTA96" s="13"/>
      <c r="UTB96" s="13"/>
      <c r="UTC96" s="13"/>
      <c r="UTD96" s="13"/>
      <c r="UTE96" s="13"/>
      <c r="UTF96" s="13"/>
      <c r="UTG96" s="13"/>
      <c r="UTH96" s="13"/>
      <c r="UTI96" s="13"/>
      <c r="UTJ96" s="13"/>
      <c r="UTK96" s="13"/>
      <c r="UTL96" s="13"/>
      <c r="UTM96" s="13"/>
      <c r="UTN96" s="13"/>
      <c r="UTO96" s="13"/>
      <c r="UTP96" s="13"/>
      <c r="UTQ96" s="13"/>
      <c r="UTR96" s="13"/>
      <c r="UTS96" s="13"/>
      <c r="UTT96" s="13"/>
      <c r="UTU96" s="13"/>
      <c r="UTV96" s="13"/>
      <c r="UTW96" s="13"/>
      <c r="UTX96" s="13"/>
      <c r="UTY96" s="13"/>
      <c r="UTZ96" s="13"/>
      <c r="UUA96" s="13"/>
      <c r="UUB96" s="13"/>
      <c r="UUC96" s="13"/>
      <c r="UUD96" s="13"/>
      <c r="UUE96" s="13"/>
      <c r="UUF96" s="13"/>
      <c r="UUG96" s="13"/>
      <c r="UUH96" s="13"/>
      <c r="UUI96" s="13"/>
      <c r="UUJ96" s="13"/>
      <c r="UUK96" s="13"/>
      <c r="UUL96" s="13"/>
      <c r="UUM96" s="13"/>
      <c r="UUN96" s="13"/>
      <c r="UUO96" s="13"/>
      <c r="UUP96" s="13"/>
      <c r="UUQ96" s="13"/>
      <c r="UUR96" s="13"/>
      <c r="UUS96" s="13"/>
      <c r="UUT96" s="13"/>
      <c r="UUU96" s="13"/>
      <c r="UUV96" s="13"/>
      <c r="UUW96" s="13"/>
      <c r="UUX96" s="13"/>
      <c r="UUY96" s="13"/>
      <c r="UUZ96" s="13"/>
      <c r="UVA96" s="13"/>
      <c r="UVB96" s="13"/>
      <c r="UVC96" s="13"/>
      <c r="UVD96" s="13"/>
      <c r="UVE96" s="13"/>
      <c r="UVF96" s="13"/>
      <c r="UVG96" s="13"/>
      <c r="UVH96" s="13"/>
      <c r="UVI96" s="13"/>
      <c r="UVJ96" s="13"/>
      <c r="UVK96" s="13"/>
      <c r="UVL96" s="13"/>
      <c r="UVM96" s="13"/>
      <c r="UVN96" s="13"/>
      <c r="UVO96" s="13"/>
      <c r="UVP96" s="13"/>
      <c r="UVQ96" s="13"/>
      <c r="UVR96" s="13"/>
      <c r="UVS96" s="13"/>
      <c r="UVT96" s="13"/>
      <c r="UVU96" s="13"/>
      <c r="UVV96" s="13"/>
      <c r="UVW96" s="13"/>
      <c r="UVX96" s="13"/>
      <c r="UVY96" s="13"/>
      <c r="UVZ96" s="13"/>
      <c r="UWA96" s="13"/>
      <c r="UWB96" s="13"/>
      <c r="UWC96" s="13"/>
      <c r="UWD96" s="13"/>
      <c r="UWE96" s="13"/>
      <c r="UWF96" s="13"/>
      <c r="UWG96" s="13"/>
      <c r="UWH96" s="13"/>
      <c r="UWI96" s="13"/>
      <c r="UWJ96" s="13"/>
      <c r="UWK96" s="13"/>
      <c r="UWL96" s="13"/>
      <c r="UWM96" s="13"/>
      <c r="UWN96" s="13"/>
      <c r="UWO96" s="13"/>
      <c r="UWP96" s="13"/>
      <c r="UWQ96" s="13"/>
      <c r="UWR96" s="13"/>
      <c r="UWS96" s="13"/>
      <c r="UWT96" s="13"/>
      <c r="UWU96" s="13"/>
      <c r="UWV96" s="13"/>
      <c r="UWW96" s="13"/>
      <c r="UWX96" s="13"/>
      <c r="UWY96" s="13"/>
      <c r="UWZ96" s="13"/>
      <c r="UXA96" s="13"/>
      <c r="UXB96" s="13"/>
      <c r="UXC96" s="13"/>
      <c r="UXD96" s="13"/>
      <c r="UXE96" s="13"/>
      <c r="UXF96" s="13"/>
      <c r="UXG96" s="13"/>
      <c r="UXH96" s="13"/>
      <c r="UXI96" s="13"/>
      <c r="UXJ96" s="13"/>
      <c r="UXK96" s="13"/>
      <c r="UXL96" s="13"/>
      <c r="UXM96" s="13"/>
      <c r="UXN96" s="13"/>
      <c r="UXO96" s="13"/>
      <c r="UXP96" s="13"/>
      <c r="UXQ96" s="13"/>
      <c r="UXR96" s="13"/>
      <c r="UXS96" s="13"/>
      <c r="UXT96" s="13"/>
      <c r="UXU96" s="13"/>
      <c r="UXV96" s="13"/>
      <c r="UXW96" s="13"/>
      <c r="UXX96" s="13"/>
      <c r="UXY96" s="13"/>
      <c r="UXZ96" s="13"/>
      <c r="UYA96" s="13"/>
      <c r="UYB96" s="13"/>
      <c r="UYC96" s="13"/>
      <c r="UYD96" s="13"/>
      <c r="UYE96" s="13"/>
      <c r="UYF96" s="13"/>
      <c r="UYG96" s="13"/>
      <c r="UYH96" s="13"/>
      <c r="UYI96" s="13"/>
      <c r="UYJ96" s="13"/>
      <c r="UYK96" s="13"/>
      <c r="UYL96" s="13"/>
      <c r="UYM96" s="13"/>
      <c r="UYN96" s="13"/>
      <c r="UYO96" s="13"/>
      <c r="UYP96" s="13"/>
      <c r="UYQ96" s="13"/>
      <c r="UYR96" s="13"/>
      <c r="UYS96" s="13"/>
      <c r="UYT96" s="13"/>
      <c r="UYU96" s="13"/>
      <c r="UYV96" s="13"/>
      <c r="UYW96" s="13"/>
      <c r="UYX96" s="13"/>
      <c r="UYY96" s="13"/>
      <c r="UYZ96" s="13"/>
      <c r="UZA96" s="13"/>
      <c r="UZB96" s="13"/>
      <c r="UZC96" s="13"/>
      <c r="UZD96" s="13"/>
      <c r="UZE96" s="13"/>
      <c r="UZF96" s="13"/>
      <c r="UZG96" s="13"/>
      <c r="UZH96" s="13"/>
      <c r="UZI96" s="13"/>
      <c r="UZJ96" s="13"/>
      <c r="UZK96" s="13"/>
      <c r="UZL96" s="13"/>
      <c r="UZM96" s="13"/>
      <c r="UZN96" s="13"/>
      <c r="UZO96" s="13"/>
      <c r="UZP96" s="13"/>
      <c r="UZQ96" s="13"/>
      <c r="UZR96" s="13"/>
      <c r="UZS96" s="13"/>
      <c r="UZT96" s="13"/>
      <c r="UZU96" s="13"/>
      <c r="UZV96" s="13"/>
      <c r="UZW96" s="13"/>
      <c r="UZX96" s="13"/>
      <c r="UZY96" s="13"/>
      <c r="UZZ96" s="13"/>
      <c r="VAA96" s="13"/>
      <c r="VAB96" s="13"/>
      <c r="VAC96" s="13"/>
      <c r="VAD96" s="13"/>
      <c r="VAE96" s="13"/>
      <c r="VAF96" s="13"/>
      <c r="VAG96" s="13"/>
      <c r="VAH96" s="13"/>
      <c r="VAI96" s="13"/>
      <c r="VAJ96" s="13"/>
      <c r="VAK96" s="13"/>
      <c r="VAL96" s="13"/>
      <c r="VAM96" s="13"/>
      <c r="VAN96" s="13"/>
      <c r="VAO96" s="13"/>
      <c r="VAP96" s="13"/>
      <c r="VAQ96" s="13"/>
      <c r="VAR96" s="13"/>
      <c r="VAS96" s="13"/>
      <c r="VAT96" s="13"/>
      <c r="VAU96" s="13"/>
      <c r="VAV96" s="13"/>
      <c r="VAW96" s="13"/>
      <c r="VAX96" s="13"/>
      <c r="VAY96" s="13"/>
      <c r="VAZ96" s="13"/>
      <c r="VBA96" s="13"/>
      <c r="VBB96" s="13"/>
      <c r="VBC96" s="13"/>
      <c r="VBD96" s="13"/>
      <c r="VBE96" s="13"/>
      <c r="VBF96" s="13"/>
      <c r="VBG96" s="13"/>
      <c r="VBH96" s="13"/>
      <c r="VBI96" s="13"/>
      <c r="VBJ96" s="13"/>
      <c r="VBK96" s="13"/>
      <c r="VBL96" s="13"/>
      <c r="VBM96" s="13"/>
      <c r="VBN96" s="13"/>
      <c r="VBO96" s="13"/>
      <c r="VBP96" s="13"/>
      <c r="VBQ96" s="13"/>
      <c r="VBR96" s="13"/>
      <c r="VBS96" s="13"/>
      <c r="VBT96" s="13"/>
      <c r="VBU96" s="13"/>
      <c r="VBV96" s="13"/>
      <c r="VBW96" s="13"/>
      <c r="VBX96" s="13"/>
      <c r="VBY96" s="13"/>
      <c r="VBZ96" s="13"/>
      <c r="VCA96" s="13"/>
      <c r="VCB96" s="13"/>
      <c r="VCC96" s="13"/>
      <c r="VCD96" s="13"/>
      <c r="VCE96" s="13"/>
      <c r="VCF96" s="13"/>
      <c r="VCG96" s="13"/>
      <c r="VCH96" s="13"/>
      <c r="VCI96" s="13"/>
      <c r="VCJ96" s="13"/>
      <c r="VCK96" s="13"/>
      <c r="VCL96" s="13"/>
      <c r="VCM96" s="13"/>
      <c r="VCN96" s="13"/>
      <c r="VCO96" s="13"/>
      <c r="VCP96" s="13"/>
      <c r="VCQ96" s="13"/>
      <c r="VCR96" s="13"/>
      <c r="VCS96" s="13"/>
      <c r="VCT96" s="13"/>
      <c r="VCU96" s="13"/>
      <c r="VCV96" s="13"/>
      <c r="VCW96" s="13"/>
      <c r="VCX96" s="13"/>
      <c r="VCY96" s="13"/>
      <c r="VCZ96" s="13"/>
      <c r="VDA96" s="13"/>
      <c r="VDB96" s="13"/>
      <c r="VDC96" s="13"/>
      <c r="VDD96" s="13"/>
      <c r="VDE96" s="13"/>
      <c r="VDF96" s="13"/>
      <c r="VDG96" s="13"/>
      <c r="VDH96" s="13"/>
      <c r="VDI96" s="13"/>
      <c r="VDJ96" s="13"/>
      <c r="VDK96" s="13"/>
      <c r="VDL96" s="13"/>
      <c r="VDM96" s="13"/>
      <c r="VDN96" s="13"/>
      <c r="VDO96" s="13"/>
      <c r="VDP96" s="13"/>
      <c r="VDQ96" s="13"/>
      <c r="VDR96" s="13"/>
      <c r="VDS96" s="13"/>
      <c r="VDT96" s="13"/>
      <c r="VDU96" s="13"/>
      <c r="VDV96" s="13"/>
      <c r="VDW96" s="13"/>
      <c r="VDX96" s="13"/>
      <c r="VDY96" s="13"/>
      <c r="VDZ96" s="13"/>
      <c r="VEA96" s="13"/>
      <c r="VEB96" s="13"/>
      <c r="VEC96" s="13"/>
      <c r="VED96" s="13"/>
      <c r="VEE96" s="13"/>
      <c r="VEF96" s="13"/>
      <c r="VEG96" s="13"/>
      <c r="VEH96" s="13"/>
      <c r="VEI96" s="13"/>
      <c r="VEJ96" s="13"/>
      <c r="VEK96" s="13"/>
      <c r="VEL96" s="13"/>
      <c r="VEM96" s="13"/>
      <c r="VEN96" s="13"/>
      <c r="VEO96" s="13"/>
      <c r="VEP96" s="13"/>
      <c r="VEQ96" s="13"/>
      <c r="VER96" s="13"/>
      <c r="VES96" s="13"/>
      <c r="VET96" s="13"/>
      <c r="VEU96" s="13"/>
      <c r="VEV96" s="13"/>
      <c r="VEW96" s="13"/>
      <c r="VEX96" s="13"/>
      <c r="VEY96" s="13"/>
      <c r="VEZ96" s="13"/>
      <c r="VFA96" s="13"/>
      <c r="VFB96" s="13"/>
      <c r="VFC96" s="13"/>
      <c r="VFD96" s="13"/>
      <c r="VFE96" s="13"/>
      <c r="VFF96" s="13"/>
      <c r="VFG96" s="13"/>
      <c r="VFH96" s="13"/>
      <c r="VFI96" s="13"/>
      <c r="VFJ96" s="13"/>
      <c r="VFK96" s="13"/>
      <c r="VFL96" s="13"/>
      <c r="VFM96" s="13"/>
      <c r="VFN96" s="13"/>
      <c r="VFO96" s="13"/>
      <c r="VFP96" s="13"/>
      <c r="VFQ96" s="13"/>
      <c r="VFR96" s="13"/>
      <c r="VFS96" s="13"/>
      <c r="VFT96" s="13"/>
      <c r="VFU96" s="13"/>
      <c r="VFV96" s="13"/>
      <c r="VFW96" s="13"/>
      <c r="VFX96" s="13"/>
      <c r="VFY96" s="13"/>
      <c r="VFZ96" s="13"/>
      <c r="VGA96" s="13"/>
      <c r="VGB96" s="13"/>
      <c r="VGC96" s="13"/>
      <c r="VGD96" s="13"/>
      <c r="VGE96" s="13"/>
      <c r="VGF96" s="13"/>
      <c r="VGG96" s="13"/>
      <c r="VGH96" s="13"/>
      <c r="VGI96" s="13"/>
      <c r="VGJ96" s="13"/>
      <c r="VGK96" s="13"/>
      <c r="VGL96" s="13"/>
      <c r="VGM96" s="13"/>
      <c r="VGN96" s="13"/>
      <c r="VGO96" s="13"/>
      <c r="VGP96" s="13"/>
      <c r="VGQ96" s="13"/>
      <c r="VGR96" s="13"/>
      <c r="VGS96" s="13"/>
      <c r="VGT96" s="13"/>
      <c r="VGU96" s="13"/>
      <c r="VGV96" s="13"/>
      <c r="VGW96" s="13"/>
      <c r="VGX96" s="13"/>
      <c r="VGY96" s="13"/>
      <c r="VGZ96" s="13"/>
      <c r="VHA96" s="13"/>
      <c r="VHB96" s="13"/>
      <c r="VHC96" s="13"/>
      <c r="VHD96" s="13"/>
      <c r="VHE96" s="13"/>
      <c r="VHF96" s="13"/>
      <c r="VHG96" s="13"/>
      <c r="VHH96" s="13"/>
      <c r="VHI96" s="13"/>
      <c r="VHJ96" s="13"/>
      <c r="VHK96" s="13"/>
      <c r="VHL96" s="13"/>
      <c r="VHM96" s="13"/>
      <c r="VHN96" s="13"/>
      <c r="VHO96" s="13"/>
      <c r="VHP96" s="13"/>
      <c r="VHQ96" s="13"/>
      <c r="VHR96" s="13"/>
      <c r="VHS96" s="13"/>
      <c r="VHT96" s="13"/>
      <c r="VHU96" s="13"/>
      <c r="VHV96" s="13"/>
      <c r="VHW96" s="13"/>
      <c r="VHX96" s="13"/>
      <c r="VHY96" s="13"/>
      <c r="VHZ96" s="13"/>
      <c r="VIA96" s="13"/>
      <c r="VIB96" s="13"/>
      <c r="VIC96" s="13"/>
      <c r="VID96" s="13"/>
      <c r="VIE96" s="13"/>
      <c r="VIF96" s="13"/>
      <c r="VIG96" s="13"/>
      <c r="VIH96" s="13"/>
      <c r="VII96" s="13"/>
      <c r="VIJ96" s="13"/>
      <c r="VIK96" s="13"/>
      <c r="VIL96" s="13"/>
      <c r="VIM96" s="13"/>
      <c r="VIN96" s="13"/>
      <c r="VIO96" s="13"/>
      <c r="VIP96" s="13"/>
      <c r="VIQ96" s="13"/>
      <c r="VIR96" s="13"/>
      <c r="VIS96" s="13"/>
      <c r="VIT96" s="13"/>
      <c r="VIU96" s="13"/>
      <c r="VIV96" s="13"/>
      <c r="VIW96" s="13"/>
      <c r="VIX96" s="13"/>
      <c r="VIY96" s="13"/>
      <c r="VIZ96" s="13"/>
      <c r="VJA96" s="13"/>
      <c r="VJB96" s="13"/>
      <c r="VJC96" s="13"/>
      <c r="VJD96" s="13"/>
      <c r="VJE96" s="13"/>
      <c r="VJF96" s="13"/>
      <c r="VJG96" s="13"/>
      <c r="VJH96" s="13"/>
      <c r="VJI96" s="13"/>
      <c r="VJJ96" s="13"/>
      <c r="VJK96" s="13"/>
      <c r="VJL96" s="13"/>
      <c r="VJM96" s="13"/>
      <c r="VJN96" s="13"/>
      <c r="VJO96" s="13"/>
      <c r="VJP96" s="13"/>
      <c r="VJQ96" s="13"/>
      <c r="VJR96" s="13"/>
      <c r="VJS96" s="13"/>
      <c r="VJT96" s="13"/>
      <c r="VJU96" s="13"/>
      <c r="VJV96" s="13"/>
      <c r="VJW96" s="13"/>
      <c r="VJX96" s="13"/>
      <c r="VJY96" s="13"/>
      <c r="VJZ96" s="13"/>
      <c r="VKA96" s="13"/>
      <c r="VKB96" s="13"/>
      <c r="VKC96" s="13"/>
      <c r="VKD96" s="13"/>
      <c r="VKE96" s="13"/>
      <c r="VKF96" s="13"/>
      <c r="VKG96" s="13"/>
      <c r="VKH96" s="13"/>
      <c r="VKI96" s="13"/>
      <c r="VKJ96" s="13"/>
      <c r="VKK96" s="13"/>
      <c r="VKL96" s="13"/>
      <c r="VKM96" s="13"/>
      <c r="VKN96" s="13"/>
      <c r="VKO96" s="13"/>
      <c r="VKP96" s="13"/>
      <c r="VKQ96" s="13"/>
      <c r="VKR96" s="13"/>
      <c r="VKS96" s="13"/>
      <c r="VKT96" s="13"/>
      <c r="VKU96" s="13"/>
      <c r="VKV96" s="13"/>
      <c r="VKW96" s="13"/>
      <c r="VKX96" s="13"/>
      <c r="VKY96" s="13"/>
      <c r="VKZ96" s="13"/>
      <c r="VLA96" s="13"/>
      <c r="VLB96" s="13"/>
      <c r="VLC96" s="13"/>
      <c r="VLD96" s="13"/>
      <c r="VLE96" s="13"/>
      <c r="VLF96" s="13"/>
      <c r="VLG96" s="13"/>
      <c r="VLH96" s="13"/>
      <c r="VLI96" s="13"/>
      <c r="VLJ96" s="13"/>
      <c r="VLK96" s="13"/>
      <c r="VLL96" s="13"/>
      <c r="VLM96" s="13"/>
      <c r="VLN96" s="13"/>
      <c r="VLO96" s="13"/>
      <c r="VLP96" s="13"/>
      <c r="VLQ96" s="13"/>
      <c r="VLR96" s="13"/>
      <c r="VLS96" s="13"/>
      <c r="VLT96" s="13"/>
      <c r="VLU96" s="13"/>
      <c r="VLV96" s="13"/>
      <c r="VLW96" s="13"/>
      <c r="VLX96" s="13"/>
      <c r="VLY96" s="13"/>
      <c r="VLZ96" s="13"/>
      <c r="VMA96" s="13"/>
      <c r="VMB96" s="13"/>
      <c r="VMC96" s="13"/>
      <c r="VMD96" s="13"/>
      <c r="VME96" s="13"/>
      <c r="VMF96" s="13"/>
      <c r="VMG96" s="13"/>
      <c r="VMH96" s="13"/>
      <c r="VMI96" s="13"/>
      <c r="VMJ96" s="13"/>
      <c r="VMK96" s="13"/>
      <c r="VML96" s="13"/>
      <c r="VMM96" s="13"/>
      <c r="VMN96" s="13"/>
      <c r="VMO96" s="13"/>
      <c r="VMP96" s="13"/>
      <c r="VMQ96" s="13"/>
      <c r="VMR96" s="13"/>
      <c r="VMS96" s="13"/>
      <c r="VMT96" s="13"/>
      <c r="VMU96" s="13"/>
      <c r="VMV96" s="13"/>
      <c r="VMW96" s="13"/>
      <c r="VMX96" s="13"/>
      <c r="VMY96" s="13"/>
      <c r="VMZ96" s="13"/>
      <c r="VNA96" s="13"/>
      <c r="VNB96" s="13"/>
      <c r="VNC96" s="13"/>
      <c r="VND96" s="13"/>
      <c r="VNE96" s="13"/>
      <c r="VNF96" s="13"/>
      <c r="VNG96" s="13"/>
      <c r="VNH96" s="13"/>
      <c r="VNI96" s="13"/>
      <c r="VNJ96" s="13"/>
      <c r="VNK96" s="13"/>
      <c r="VNL96" s="13"/>
      <c r="VNM96" s="13"/>
      <c r="VNN96" s="13"/>
      <c r="VNO96" s="13"/>
      <c r="VNP96" s="13"/>
      <c r="VNQ96" s="13"/>
      <c r="VNR96" s="13"/>
      <c r="VNS96" s="13"/>
      <c r="VNT96" s="13"/>
      <c r="VNU96" s="13"/>
      <c r="VNV96" s="13"/>
      <c r="VNW96" s="13"/>
      <c r="VNX96" s="13"/>
      <c r="VNY96" s="13"/>
      <c r="VNZ96" s="13"/>
      <c r="VOA96" s="13"/>
      <c r="VOB96" s="13"/>
      <c r="VOC96" s="13"/>
      <c r="VOD96" s="13"/>
      <c r="VOE96" s="13"/>
      <c r="VOF96" s="13"/>
      <c r="VOG96" s="13"/>
      <c r="VOH96" s="13"/>
      <c r="VOI96" s="13"/>
      <c r="VOJ96" s="13"/>
      <c r="VOK96" s="13"/>
      <c r="VOL96" s="13"/>
      <c r="VOM96" s="13"/>
      <c r="VON96" s="13"/>
      <c r="VOO96" s="13"/>
      <c r="VOP96" s="13"/>
      <c r="VOQ96" s="13"/>
      <c r="VOR96" s="13"/>
      <c r="VOS96" s="13"/>
      <c r="VOT96" s="13"/>
      <c r="VOU96" s="13"/>
      <c r="VOV96" s="13"/>
      <c r="VOW96" s="13"/>
      <c r="VOX96" s="13"/>
      <c r="VOY96" s="13"/>
      <c r="VOZ96" s="13"/>
      <c r="VPA96" s="13"/>
      <c r="VPB96" s="13"/>
      <c r="VPC96" s="13"/>
      <c r="VPD96" s="13"/>
      <c r="VPE96" s="13"/>
      <c r="VPF96" s="13"/>
      <c r="VPG96" s="13"/>
      <c r="VPH96" s="13"/>
      <c r="VPI96" s="13"/>
      <c r="VPJ96" s="13"/>
      <c r="VPK96" s="13"/>
      <c r="VPL96" s="13"/>
      <c r="VPM96" s="13"/>
      <c r="VPN96" s="13"/>
      <c r="VPO96" s="13"/>
      <c r="VPP96" s="13"/>
      <c r="VPQ96" s="13"/>
      <c r="VPR96" s="13"/>
      <c r="VPS96" s="13"/>
      <c r="VPT96" s="13"/>
      <c r="VPU96" s="13"/>
      <c r="VPV96" s="13"/>
      <c r="VPW96" s="13"/>
      <c r="VPX96" s="13"/>
      <c r="VPY96" s="13"/>
      <c r="VPZ96" s="13"/>
      <c r="VQA96" s="13"/>
      <c r="VQB96" s="13"/>
      <c r="VQC96" s="13"/>
      <c r="VQD96" s="13"/>
      <c r="VQE96" s="13"/>
      <c r="VQF96" s="13"/>
      <c r="VQG96" s="13"/>
      <c r="VQH96" s="13"/>
      <c r="VQI96" s="13"/>
      <c r="VQJ96" s="13"/>
      <c r="VQK96" s="13"/>
      <c r="VQL96" s="13"/>
      <c r="VQM96" s="13"/>
      <c r="VQN96" s="13"/>
      <c r="VQO96" s="13"/>
      <c r="VQP96" s="13"/>
      <c r="VQQ96" s="13"/>
      <c r="VQR96" s="13"/>
      <c r="VQS96" s="13"/>
      <c r="VQT96" s="13"/>
      <c r="VQU96" s="13"/>
      <c r="VQV96" s="13"/>
      <c r="VQW96" s="13"/>
      <c r="VQX96" s="13"/>
      <c r="VQY96" s="13"/>
      <c r="VQZ96" s="13"/>
      <c r="VRA96" s="13"/>
      <c r="VRB96" s="13"/>
      <c r="VRC96" s="13"/>
      <c r="VRD96" s="13"/>
      <c r="VRE96" s="13"/>
      <c r="VRF96" s="13"/>
      <c r="VRG96" s="13"/>
      <c r="VRH96" s="13"/>
      <c r="VRI96" s="13"/>
      <c r="VRJ96" s="13"/>
      <c r="VRK96" s="13"/>
      <c r="VRL96" s="13"/>
      <c r="VRM96" s="13"/>
      <c r="VRN96" s="13"/>
      <c r="VRO96" s="13"/>
      <c r="VRP96" s="13"/>
      <c r="VRQ96" s="13"/>
      <c r="VRR96" s="13"/>
      <c r="VRS96" s="13"/>
      <c r="VRT96" s="13"/>
      <c r="VRU96" s="13"/>
      <c r="VRV96" s="13"/>
      <c r="VRW96" s="13"/>
      <c r="VRX96" s="13"/>
      <c r="VRY96" s="13"/>
      <c r="VRZ96" s="13"/>
      <c r="VSA96" s="13"/>
      <c r="VSB96" s="13"/>
      <c r="VSC96" s="13"/>
      <c r="VSD96" s="13"/>
      <c r="VSE96" s="13"/>
      <c r="VSF96" s="13"/>
      <c r="VSG96" s="13"/>
      <c r="VSH96" s="13"/>
      <c r="VSI96" s="13"/>
      <c r="VSJ96" s="13"/>
      <c r="VSK96" s="13"/>
      <c r="VSL96" s="13"/>
      <c r="VSM96" s="13"/>
      <c r="VSN96" s="13"/>
      <c r="VSO96" s="13"/>
      <c r="VSP96" s="13"/>
      <c r="VSQ96" s="13"/>
      <c r="VSR96" s="13"/>
      <c r="VSS96" s="13"/>
      <c r="VST96" s="13"/>
      <c r="VSU96" s="13"/>
      <c r="VSV96" s="13"/>
      <c r="VSW96" s="13"/>
      <c r="VSX96" s="13"/>
      <c r="VSY96" s="13"/>
      <c r="VSZ96" s="13"/>
      <c r="VTA96" s="13"/>
      <c r="VTB96" s="13"/>
      <c r="VTC96" s="13"/>
      <c r="VTD96" s="13"/>
      <c r="VTE96" s="13"/>
      <c r="VTF96" s="13"/>
      <c r="VTG96" s="13"/>
      <c r="VTH96" s="13"/>
      <c r="VTI96" s="13"/>
      <c r="VTJ96" s="13"/>
      <c r="VTK96" s="13"/>
      <c r="VTL96" s="13"/>
      <c r="VTM96" s="13"/>
      <c r="VTN96" s="13"/>
      <c r="VTO96" s="13"/>
      <c r="VTP96" s="13"/>
      <c r="VTQ96" s="13"/>
      <c r="VTR96" s="13"/>
      <c r="VTS96" s="13"/>
      <c r="VTT96" s="13"/>
      <c r="VTU96" s="13"/>
      <c r="VTV96" s="13"/>
      <c r="VTW96" s="13"/>
      <c r="VTX96" s="13"/>
      <c r="VTY96" s="13"/>
      <c r="VTZ96" s="13"/>
      <c r="VUA96" s="13"/>
      <c r="VUB96" s="13"/>
      <c r="VUC96" s="13"/>
      <c r="VUD96" s="13"/>
      <c r="VUE96" s="13"/>
      <c r="VUF96" s="13"/>
      <c r="VUG96" s="13"/>
      <c r="VUH96" s="13"/>
      <c r="VUI96" s="13"/>
      <c r="VUJ96" s="13"/>
      <c r="VUK96" s="13"/>
      <c r="VUL96" s="13"/>
      <c r="VUM96" s="13"/>
      <c r="VUN96" s="13"/>
      <c r="VUO96" s="13"/>
      <c r="VUP96" s="13"/>
      <c r="VUQ96" s="13"/>
      <c r="VUR96" s="13"/>
      <c r="VUS96" s="13"/>
      <c r="VUT96" s="13"/>
      <c r="VUU96" s="13"/>
      <c r="VUV96" s="13"/>
      <c r="VUW96" s="13"/>
      <c r="VUX96" s="13"/>
      <c r="VUY96" s="13"/>
      <c r="VUZ96" s="13"/>
      <c r="VVA96" s="13"/>
      <c r="VVB96" s="13"/>
      <c r="VVC96" s="13"/>
      <c r="VVD96" s="13"/>
      <c r="VVE96" s="13"/>
      <c r="VVF96" s="13"/>
      <c r="VVG96" s="13"/>
      <c r="VVH96" s="13"/>
      <c r="VVI96" s="13"/>
      <c r="VVJ96" s="13"/>
      <c r="VVK96" s="13"/>
      <c r="VVL96" s="13"/>
      <c r="VVM96" s="13"/>
      <c r="VVN96" s="13"/>
      <c r="VVO96" s="13"/>
      <c r="VVP96" s="13"/>
      <c r="VVQ96" s="13"/>
      <c r="VVR96" s="13"/>
      <c r="VVS96" s="13"/>
      <c r="VVT96" s="13"/>
      <c r="VVU96" s="13"/>
      <c r="VVV96" s="13"/>
      <c r="VVW96" s="13"/>
      <c r="VVX96" s="13"/>
      <c r="VVY96" s="13"/>
      <c r="VVZ96" s="13"/>
      <c r="VWA96" s="13"/>
      <c r="VWB96" s="13"/>
      <c r="VWC96" s="13"/>
      <c r="VWD96" s="13"/>
      <c r="VWE96" s="13"/>
      <c r="VWF96" s="13"/>
      <c r="VWG96" s="13"/>
      <c r="VWH96" s="13"/>
      <c r="VWI96" s="13"/>
      <c r="VWJ96" s="13"/>
      <c r="VWK96" s="13"/>
      <c r="VWL96" s="13"/>
      <c r="VWM96" s="13"/>
      <c r="VWN96" s="13"/>
      <c r="VWO96" s="13"/>
      <c r="VWP96" s="13"/>
      <c r="VWQ96" s="13"/>
      <c r="VWR96" s="13"/>
      <c r="VWS96" s="13"/>
      <c r="VWT96" s="13"/>
      <c r="VWU96" s="13"/>
      <c r="VWV96" s="13"/>
      <c r="VWW96" s="13"/>
      <c r="VWX96" s="13"/>
      <c r="VWY96" s="13"/>
      <c r="VWZ96" s="13"/>
      <c r="VXA96" s="13"/>
      <c r="VXB96" s="13"/>
      <c r="VXC96" s="13"/>
      <c r="VXD96" s="13"/>
      <c r="VXE96" s="13"/>
      <c r="VXF96" s="13"/>
      <c r="VXG96" s="13"/>
      <c r="VXH96" s="13"/>
      <c r="VXI96" s="13"/>
      <c r="VXJ96" s="13"/>
      <c r="VXK96" s="13"/>
      <c r="VXL96" s="13"/>
      <c r="VXM96" s="13"/>
      <c r="VXN96" s="13"/>
      <c r="VXO96" s="13"/>
      <c r="VXP96" s="13"/>
      <c r="VXQ96" s="13"/>
      <c r="VXR96" s="13"/>
      <c r="VXS96" s="13"/>
      <c r="VXT96" s="13"/>
      <c r="VXU96" s="13"/>
      <c r="VXV96" s="13"/>
      <c r="VXW96" s="13"/>
      <c r="VXX96" s="13"/>
      <c r="VXY96" s="13"/>
      <c r="VXZ96" s="13"/>
      <c r="VYA96" s="13"/>
      <c r="VYB96" s="13"/>
      <c r="VYC96" s="13"/>
      <c r="VYD96" s="13"/>
      <c r="VYE96" s="13"/>
      <c r="VYF96" s="13"/>
      <c r="VYG96" s="13"/>
      <c r="VYH96" s="13"/>
      <c r="VYI96" s="13"/>
      <c r="VYJ96" s="13"/>
      <c r="VYK96" s="13"/>
      <c r="VYL96" s="13"/>
      <c r="VYM96" s="13"/>
      <c r="VYN96" s="13"/>
      <c r="VYO96" s="13"/>
      <c r="VYP96" s="13"/>
      <c r="VYQ96" s="13"/>
      <c r="VYR96" s="13"/>
      <c r="VYS96" s="13"/>
      <c r="VYT96" s="13"/>
      <c r="VYU96" s="13"/>
      <c r="VYV96" s="13"/>
      <c r="VYW96" s="13"/>
      <c r="VYX96" s="13"/>
      <c r="VYY96" s="13"/>
      <c r="VYZ96" s="13"/>
      <c r="VZA96" s="13"/>
      <c r="VZB96" s="13"/>
      <c r="VZC96" s="13"/>
      <c r="VZD96" s="13"/>
      <c r="VZE96" s="13"/>
      <c r="VZF96" s="13"/>
      <c r="VZG96" s="13"/>
      <c r="VZH96" s="13"/>
      <c r="VZI96" s="13"/>
      <c r="VZJ96" s="13"/>
      <c r="VZK96" s="13"/>
      <c r="VZL96" s="13"/>
      <c r="VZM96" s="13"/>
      <c r="VZN96" s="13"/>
      <c r="VZO96" s="13"/>
      <c r="VZP96" s="13"/>
      <c r="VZQ96" s="13"/>
      <c r="VZR96" s="13"/>
      <c r="VZS96" s="13"/>
      <c r="VZT96" s="13"/>
      <c r="VZU96" s="13"/>
      <c r="VZV96" s="13"/>
      <c r="VZW96" s="13"/>
      <c r="VZX96" s="13"/>
      <c r="VZY96" s="13"/>
      <c r="VZZ96" s="13"/>
      <c r="WAA96" s="13"/>
      <c r="WAB96" s="13"/>
      <c r="WAC96" s="13"/>
      <c r="WAD96" s="13"/>
      <c r="WAE96" s="13"/>
      <c r="WAF96" s="13"/>
      <c r="WAG96" s="13"/>
      <c r="WAH96" s="13"/>
      <c r="WAI96" s="13"/>
      <c r="WAJ96" s="13"/>
      <c r="WAK96" s="13"/>
      <c r="WAL96" s="13"/>
      <c r="WAM96" s="13"/>
      <c r="WAN96" s="13"/>
      <c r="WAO96" s="13"/>
      <c r="WAP96" s="13"/>
      <c r="WAQ96" s="13"/>
      <c r="WAR96" s="13"/>
      <c r="WAS96" s="13"/>
      <c r="WAT96" s="13"/>
      <c r="WAU96" s="13"/>
      <c r="WAV96" s="13"/>
      <c r="WAW96" s="13"/>
      <c r="WAX96" s="13"/>
      <c r="WAY96" s="13"/>
      <c r="WAZ96" s="13"/>
      <c r="WBA96" s="13"/>
      <c r="WBB96" s="13"/>
      <c r="WBC96" s="13"/>
      <c r="WBD96" s="13"/>
      <c r="WBE96" s="13"/>
      <c r="WBF96" s="13"/>
      <c r="WBG96" s="13"/>
      <c r="WBH96" s="13"/>
      <c r="WBI96" s="13"/>
      <c r="WBJ96" s="13"/>
      <c r="WBK96" s="13"/>
      <c r="WBL96" s="13"/>
      <c r="WBM96" s="13"/>
      <c r="WBN96" s="13"/>
      <c r="WBO96" s="13"/>
      <c r="WBP96" s="13"/>
      <c r="WBQ96" s="13"/>
      <c r="WBR96" s="13"/>
      <c r="WBS96" s="13"/>
      <c r="WBT96" s="13"/>
      <c r="WBU96" s="13"/>
      <c r="WBV96" s="13"/>
      <c r="WBW96" s="13"/>
      <c r="WBX96" s="13"/>
      <c r="WBY96" s="13"/>
      <c r="WBZ96" s="13"/>
      <c r="WCA96" s="13"/>
      <c r="WCB96" s="13"/>
      <c r="WCC96" s="13"/>
      <c r="WCD96" s="13"/>
      <c r="WCE96" s="13"/>
      <c r="WCF96" s="13"/>
      <c r="WCG96" s="13"/>
      <c r="WCH96" s="13"/>
      <c r="WCI96" s="13"/>
      <c r="WCJ96" s="13"/>
      <c r="WCK96" s="13"/>
      <c r="WCL96" s="13"/>
      <c r="WCM96" s="13"/>
      <c r="WCN96" s="13"/>
      <c r="WCO96" s="13"/>
      <c r="WCP96" s="13"/>
      <c r="WCQ96" s="13"/>
      <c r="WCR96" s="13"/>
      <c r="WCS96" s="13"/>
      <c r="WCT96" s="13"/>
      <c r="WCU96" s="13"/>
      <c r="WCV96" s="13"/>
      <c r="WCW96" s="13"/>
      <c r="WCX96" s="13"/>
      <c r="WCY96" s="13"/>
      <c r="WCZ96" s="13"/>
      <c r="WDA96" s="13"/>
      <c r="WDB96" s="13"/>
      <c r="WDC96" s="13"/>
      <c r="WDD96" s="13"/>
      <c r="WDE96" s="13"/>
      <c r="WDF96" s="13"/>
      <c r="WDG96" s="13"/>
      <c r="WDH96" s="13"/>
      <c r="WDI96" s="13"/>
      <c r="WDJ96" s="13"/>
      <c r="WDK96" s="13"/>
      <c r="WDL96" s="13"/>
      <c r="WDM96" s="13"/>
      <c r="WDN96" s="13"/>
      <c r="WDO96" s="13"/>
      <c r="WDP96" s="13"/>
      <c r="WDQ96" s="13"/>
      <c r="WDR96" s="13"/>
      <c r="WDS96" s="13"/>
      <c r="WDT96" s="13"/>
      <c r="WDU96" s="13"/>
      <c r="WDV96" s="13"/>
      <c r="WDW96" s="13"/>
      <c r="WDX96" s="13"/>
      <c r="WDY96" s="13"/>
      <c r="WDZ96" s="13"/>
      <c r="WEA96" s="13"/>
      <c r="WEB96" s="13"/>
      <c r="WEC96" s="13"/>
      <c r="WED96" s="13"/>
      <c r="WEE96" s="13"/>
      <c r="WEF96" s="13"/>
      <c r="WEG96" s="13"/>
      <c r="WEH96" s="13"/>
      <c r="WEI96" s="13"/>
      <c r="WEJ96" s="13"/>
      <c r="WEK96" s="13"/>
      <c r="WEL96" s="13"/>
      <c r="WEM96" s="13"/>
      <c r="WEN96" s="13"/>
      <c r="WEO96" s="13"/>
      <c r="WEP96" s="13"/>
      <c r="WEQ96" s="13"/>
      <c r="WER96" s="13"/>
      <c r="WES96" s="13"/>
      <c r="WET96" s="13"/>
      <c r="WEU96" s="13"/>
      <c r="WEV96" s="13"/>
      <c r="WEW96" s="13"/>
      <c r="WEX96" s="13"/>
      <c r="WEY96" s="13"/>
      <c r="WEZ96" s="13"/>
      <c r="WFA96" s="13"/>
      <c r="WFB96" s="13"/>
      <c r="WFC96" s="13"/>
      <c r="WFD96" s="13"/>
      <c r="WFE96" s="13"/>
      <c r="WFF96" s="13"/>
      <c r="WFG96" s="13"/>
      <c r="WFH96" s="13"/>
      <c r="WFI96" s="13"/>
      <c r="WFJ96" s="13"/>
      <c r="WFK96" s="13"/>
      <c r="WFL96" s="13"/>
      <c r="WFM96" s="13"/>
      <c r="WFN96" s="13"/>
      <c r="WFO96" s="13"/>
      <c r="WFP96" s="13"/>
      <c r="WFQ96" s="13"/>
      <c r="WFR96" s="13"/>
      <c r="WFS96" s="13"/>
      <c r="WFT96" s="13"/>
      <c r="WFU96" s="13"/>
      <c r="WFV96" s="13"/>
      <c r="WFW96" s="13"/>
      <c r="WFX96" s="13"/>
      <c r="WFY96" s="13"/>
      <c r="WFZ96" s="13"/>
      <c r="WGA96" s="13"/>
      <c r="WGB96" s="13"/>
      <c r="WGC96" s="13"/>
      <c r="WGD96" s="13"/>
      <c r="WGE96" s="13"/>
      <c r="WGF96" s="13"/>
      <c r="WGG96" s="13"/>
      <c r="WGH96" s="13"/>
      <c r="WGI96" s="13"/>
      <c r="WGJ96" s="13"/>
      <c r="WGK96" s="13"/>
      <c r="WGL96" s="13"/>
      <c r="WGM96" s="13"/>
      <c r="WGN96" s="13"/>
      <c r="WGO96" s="13"/>
      <c r="WGP96" s="13"/>
      <c r="WGQ96" s="13"/>
      <c r="WGR96" s="13"/>
      <c r="WGS96" s="13"/>
      <c r="WGT96" s="13"/>
      <c r="WGU96" s="13"/>
      <c r="WGV96" s="13"/>
      <c r="WGW96" s="13"/>
      <c r="WGX96" s="13"/>
      <c r="WGY96" s="13"/>
      <c r="WGZ96" s="13"/>
      <c r="WHA96" s="13"/>
      <c r="WHB96" s="13"/>
      <c r="WHC96" s="13"/>
      <c r="WHD96" s="13"/>
      <c r="WHE96" s="13"/>
      <c r="WHF96" s="13"/>
      <c r="WHG96" s="13"/>
      <c r="WHH96" s="13"/>
      <c r="WHI96" s="13"/>
      <c r="WHJ96" s="13"/>
      <c r="WHK96" s="13"/>
      <c r="WHL96" s="13"/>
      <c r="WHM96" s="13"/>
      <c r="WHN96" s="13"/>
      <c r="WHO96" s="13"/>
      <c r="WHP96" s="13"/>
      <c r="WHQ96" s="13"/>
      <c r="WHR96" s="13"/>
      <c r="WHS96" s="13"/>
      <c r="WHT96" s="13"/>
      <c r="WHU96" s="13"/>
      <c r="WHV96" s="13"/>
      <c r="WHW96" s="13"/>
      <c r="WHX96" s="13"/>
      <c r="WHY96" s="13"/>
      <c r="WHZ96" s="13"/>
      <c r="WIA96" s="13"/>
      <c r="WIB96" s="13"/>
      <c r="WIC96" s="13"/>
      <c r="WID96" s="13"/>
      <c r="WIE96" s="13"/>
      <c r="WIF96" s="13"/>
      <c r="WIG96" s="13"/>
      <c r="WIH96" s="13"/>
      <c r="WII96" s="13"/>
      <c r="WIJ96" s="13"/>
      <c r="WIK96" s="13"/>
      <c r="WIL96" s="13"/>
      <c r="WIM96" s="13"/>
      <c r="WIN96" s="13"/>
      <c r="WIO96" s="13"/>
      <c r="WIP96" s="13"/>
      <c r="WIQ96" s="13"/>
      <c r="WIR96" s="13"/>
      <c r="WIS96" s="13"/>
      <c r="WIT96" s="13"/>
      <c r="WIU96" s="13"/>
      <c r="WIV96" s="13"/>
      <c r="WIW96" s="13"/>
      <c r="WIX96" s="13"/>
      <c r="WIY96" s="13"/>
      <c r="WIZ96" s="13"/>
      <c r="WJA96" s="13"/>
      <c r="WJB96" s="13"/>
      <c r="WJC96" s="13"/>
      <c r="WJD96" s="13"/>
      <c r="WJE96" s="13"/>
      <c r="WJF96" s="13"/>
      <c r="WJG96" s="13"/>
      <c r="WJH96" s="13"/>
      <c r="WJI96" s="13"/>
      <c r="WJJ96" s="13"/>
      <c r="WJK96" s="13"/>
      <c r="WJL96" s="13"/>
      <c r="WJM96" s="13"/>
      <c r="WJN96" s="13"/>
      <c r="WJO96" s="13"/>
      <c r="WJP96" s="13"/>
      <c r="WJQ96" s="13"/>
      <c r="WJR96" s="13"/>
      <c r="WJS96" s="13"/>
      <c r="WJT96" s="13"/>
      <c r="WJU96" s="13"/>
      <c r="WJV96" s="13"/>
      <c r="WJW96" s="13"/>
      <c r="WJX96" s="13"/>
      <c r="WJY96" s="13"/>
      <c r="WJZ96" s="13"/>
      <c r="WKA96" s="13"/>
      <c r="WKB96" s="13"/>
      <c r="WKC96" s="13"/>
      <c r="WKD96" s="13"/>
      <c r="WKE96" s="13"/>
      <c r="WKF96" s="13"/>
      <c r="WKG96" s="13"/>
      <c r="WKH96" s="13"/>
      <c r="WKI96" s="13"/>
      <c r="WKJ96" s="13"/>
      <c r="WKK96" s="13"/>
      <c r="WKL96" s="13"/>
      <c r="WKM96" s="13"/>
      <c r="WKN96" s="13"/>
      <c r="WKO96" s="13"/>
      <c r="WKP96" s="13"/>
      <c r="WKQ96" s="13"/>
      <c r="WKR96" s="13"/>
      <c r="WKS96" s="13"/>
      <c r="WKT96" s="13"/>
      <c r="WKU96" s="13"/>
      <c r="WKV96" s="13"/>
      <c r="WKW96" s="13"/>
      <c r="WKX96" s="13"/>
      <c r="WKY96" s="13"/>
      <c r="WKZ96" s="13"/>
      <c r="WLA96" s="13"/>
      <c r="WLB96" s="13"/>
      <c r="WLC96" s="13"/>
      <c r="WLD96" s="13"/>
      <c r="WLE96" s="13"/>
      <c r="WLF96" s="13"/>
      <c r="WLG96" s="13"/>
      <c r="WLH96" s="13"/>
      <c r="WLI96" s="13"/>
      <c r="WLJ96" s="13"/>
      <c r="WLK96" s="13"/>
      <c r="WLL96" s="13"/>
      <c r="WLM96" s="13"/>
      <c r="WLN96" s="13"/>
      <c r="WLO96" s="13"/>
      <c r="WLP96" s="13"/>
      <c r="WLQ96" s="13"/>
      <c r="WLR96" s="13"/>
      <c r="WLS96" s="13"/>
      <c r="WLT96" s="13"/>
      <c r="WLU96" s="13"/>
      <c r="WLV96" s="13"/>
      <c r="WLW96" s="13"/>
      <c r="WLX96" s="13"/>
      <c r="WLY96" s="13"/>
      <c r="WLZ96" s="13"/>
      <c r="WMA96" s="13"/>
      <c r="WMB96" s="13"/>
      <c r="WMC96" s="13"/>
      <c r="WMD96" s="13"/>
      <c r="WME96" s="13"/>
      <c r="WMF96" s="13"/>
      <c r="WMG96" s="13"/>
      <c r="WMH96" s="13"/>
      <c r="WMI96" s="13"/>
      <c r="WMJ96" s="13"/>
      <c r="WMK96" s="13"/>
      <c r="WML96" s="13"/>
      <c r="WMM96" s="13"/>
      <c r="WMN96" s="13"/>
      <c r="WMO96" s="13"/>
      <c r="WMP96" s="13"/>
      <c r="WMQ96" s="13"/>
      <c r="WMR96" s="13"/>
      <c r="WMS96" s="13"/>
      <c r="WMT96" s="13"/>
      <c r="WMU96" s="13"/>
      <c r="WMV96" s="13"/>
      <c r="WMW96" s="13"/>
      <c r="WMX96" s="13"/>
      <c r="WMY96" s="13"/>
      <c r="WMZ96" s="13"/>
      <c r="WNA96" s="13"/>
      <c r="WNB96" s="13"/>
      <c r="WNC96" s="13"/>
      <c r="WND96" s="13"/>
      <c r="WNE96" s="13"/>
      <c r="WNF96" s="13"/>
      <c r="WNG96" s="13"/>
      <c r="WNH96" s="13"/>
      <c r="WNI96" s="13"/>
      <c r="WNJ96" s="13"/>
      <c r="WNK96" s="13"/>
      <c r="WNL96" s="13"/>
      <c r="WNM96" s="13"/>
      <c r="WNN96" s="13"/>
      <c r="WNO96" s="13"/>
      <c r="WNP96" s="13"/>
      <c r="WNQ96" s="13"/>
      <c r="WNR96" s="13"/>
      <c r="WNS96" s="13"/>
      <c r="WNT96" s="13"/>
      <c r="WNU96" s="13"/>
      <c r="WNV96" s="13"/>
      <c r="WNW96" s="13"/>
      <c r="WNX96" s="13"/>
      <c r="WNY96" s="13"/>
      <c r="WNZ96" s="13"/>
      <c r="WOA96" s="13"/>
      <c r="WOB96" s="13"/>
      <c r="WOC96" s="13"/>
      <c r="WOD96" s="13"/>
      <c r="WOE96" s="13"/>
      <c r="WOF96" s="13"/>
      <c r="WOG96" s="13"/>
      <c r="WOH96" s="13"/>
      <c r="WOI96" s="13"/>
      <c r="WOJ96" s="13"/>
      <c r="WOK96" s="13"/>
      <c r="WOL96" s="13"/>
      <c r="WOM96" s="13"/>
      <c r="WON96" s="13"/>
      <c r="WOO96" s="13"/>
      <c r="WOP96" s="13"/>
      <c r="WOQ96" s="13"/>
      <c r="WOR96" s="13"/>
      <c r="WOS96" s="13"/>
      <c r="WOT96" s="13"/>
      <c r="WOU96" s="13"/>
      <c r="WOV96" s="13"/>
      <c r="WOW96" s="13"/>
      <c r="WOX96" s="13"/>
      <c r="WOY96" s="13"/>
      <c r="WOZ96" s="13"/>
      <c r="WPA96" s="13"/>
      <c r="WPB96" s="13"/>
      <c r="WPC96" s="13"/>
      <c r="WPD96" s="13"/>
      <c r="WPE96" s="13"/>
      <c r="WPF96" s="13"/>
      <c r="WPG96" s="13"/>
      <c r="WPH96" s="13"/>
      <c r="WPI96" s="13"/>
      <c r="WPJ96" s="13"/>
      <c r="WPK96" s="13"/>
      <c r="WPL96" s="13"/>
      <c r="WPM96" s="13"/>
      <c r="WPN96" s="13"/>
      <c r="WPO96" s="13"/>
      <c r="WPP96" s="13"/>
      <c r="WPQ96" s="13"/>
      <c r="WPR96" s="13"/>
      <c r="WPS96" s="13"/>
      <c r="WPT96" s="13"/>
      <c r="WPU96" s="13"/>
      <c r="WPV96" s="13"/>
      <c r="WPW96" s="13"/>
      <c r="WPX96" s="13"/>
      <c r="WPY96" s="13"/>
      <c r="WPZ96" s="13"/>
      <c r="WQA96" s="13"/>
      <c r="WQB96" s="13"/>
      <c r="WQC96" s="13"/>
      <c r="WQD96" s="13"/>
      <c r="WQE96" s="13"/>
      <c r="WQF96" s="13"/>
      <c r="WQG96" s="13"/>
      <c r="WQH96" s="13"/>
      <c r="WQI96" s="13"/>
      <c r="WQJ96" s="13"/>
      <c r="WQK96" s="13"/>
      <c r="WQL96" s="13"/>
      <c r="WQM96" s="13"/>
      <c r="WQN96" s="13"/>
      <c r="WQO96" s="13"/>
      <c r="WQP96" s="13"/>
      <c r="WQQ96" s="13"/>
      <c r="WQR96" s="13"/>
      <c r="WQS96" s="13"/>
      <c r="WQT96" s="13"/>
      <c r="WQU96" s="13"/>
      <c r="WQV96" s="13"/>
      <c r="WQW96" s="13"/>
      <c r="WQX96" s="13"/>
      <c r="WQY96" s="13"/>
      <c r="WQZ96" s="13"/>
      <c r="WRA96" s="13"/>
      <c r="WRB96" s="13"/>
      <c r="WRC96" s="13"/>
      <c r="WRD96" s="13"/>
      <c r="WRE96" s="13"/>
      <c r="WRF96" s="13"/>
      <c r="WRG96" s="13"/>
      <c r="WRH96" s="13"/>
      <c r="WRI96" s="13"/>
      <c r="WRJ96" s="13"/>
      <c r="WRK96" s="13"/>
      <c r="WRL96" s="13"/>
      <c r="WRM96" s="13"/>
      <c r="WRN96" s="13"/>
      <c r="WRO96" s="13"/>
      <c r="WRP96" s="13"/>
      <c r="WRQ96" s="13"/>
      <c r="WRR96" s="13"/>
      <c r="WRS96" s="13"/>
      <c r="WRT96" s="13"/>
      <c r="WRU96" s="13"/>
      <c r="WRV96" s="13"/>
      <c r="WRW96" s="13"/>
      <c r="WRX96" s="13"/>
      <c r="WRY96" s="13"/>
      <c r="WRZ96" s="13"/>
      <c r="WSA96" s="13"/>
      <c r="WSB96" s="13"/>
      <c r="WSC96" s="13"/>
      <c r="WSD96" s="13"/>
      <c r="WSE96" s="13"/>
      <c r="WSF96" s="13"/>
      <c r="WSG96" s="13"/>
      <c r="WSH96" s="13"/>
      <c r="WSI96" s="13"/>
      <c r="WSJ96" s="13"/>
      <c r="WSK96" s="13"/>
      <c r="WSL96" s="13"/>
      <c r="WSM96" s="13"/>
      <c r="WSN96" s="13"/>
      <c r="WSO96" s="13"/>
      <c r="WSP96" s="13"/>
      <c r="WSQ96" s="13"/>
      <c r="WSR96" s="13"/>
      <c r="WSS96" s="13"/>
      <c r="WST96" s="13"/>
      <c r="WSU96" s="13"/>
      <c r="WSV96" s="13"/>
      <c r="WSW96" s="13"/>
      <c r="WSX96" s="13"/>
      <c r="WSY96" s="13"/>
      <c r="WSZ96" s="13"/>
      <c r="WTA96" s="13"/>
      <c r="WTB96" s="13"/>
      <c r="WTC96" s="13"/>
      <c r="WTD96" s="13"/>
      <c r="WTE96" s="13"/>
      <c r="WTF96" s="13"/>
      <c r="WTG96" s="13"/>
      <c r="WTH96" s="13"/>
      <c r="WTI96" s="13"/>
      <c r="WTJ96" s="13"/>
      <c r="WTK96" s="13"/>
      <c r="WTL96" s="13"/>
      <c r="WTM96" s="13"/>
      <c r="WTN96" s="13"/>
      <c r="WTO96" s="13"/>
      <c r="WTP96" s="13"/>
      <c r="WTQ96" s="13"/>
      <c r="WTR96" s="13"/>
      <c r="WTS96" s="13"/>
      <c r="WTT96" s="13"/>
      <c r="WTU96" s="13"/>
      <c r="WTV96" s="13"/>
      <c r="WTW96" s="13"/>
      <c r="WTX96" s="13"/>
      <c r="WTY96" s="13"/>
      <c r="WTZ96" s="13"/>
      <c r="WUA96" s="13"/>
      <c r="WUB96" s="13"/>
      <c r="WUC96" s="13"/>
      <c r="WUD96" s="13"/>
      <c r="WUE96" s="13"/>
      <c r="WUF96" s="13"/>
      <c r="WUG96" s="13"/>
      <c r="WUH96" s="13"/>
      <c r="WUI96" s="13"/>
      <c r="WUJ96" s="13"/>
      <c r="WUK96" s="13"/>
      <c r="WUL96" s="13"/>
      <c r="WUM96" s="13"/>
      <c r="WUN96" s="13"/>
      <c r="WUO96" s="13"/>
      <c r="WUP96" s="13"/>
      <c r="WUQ96" s="13"/>
      <c r="WUR96" s="13"/>
      <c r="WUS96" s="13"/>
      <c r="WUT96" s="13"/>
      <c r="WUU96" s="13"/>
      <c r="WUV96" s="13"/>
      <c r="WUW96" s="13"/>
      <c r="WUX96" s="13"/>
      <c r="WUY96" s="13"/>
      <c r="WUZ96" s="13"/>
      <c r="WVA96" s="13"/>
      <c r="WVB96" s="13"/>
      <c r="WVC96" s="13"/>
      <c r="WVD96" s="13"/>
      <c r="WVE96" s="13"/>
      <c r="WVF96" s="13"/>
      <c r="WVG96" s="13"/>
      <c r="WVH96" s="13"/>
      <c r="WVI96" s="13"/>
      <c r="WVJ96" s="13"/>
      <c r="WVK96" s="13"/>
      <c r="WVL96" s="13"/>
      <c r="WVM96" s="13"/>
      <c r="WVN96" s="13"/>
      <c r="WVO96" s="13"/>
      <c r="WVP96" s="13"/>
      <c r="WVQ96" s="13"/>
      <c r="WVR96" s="13"/>
      <c r="WVS96" s="13"/>
      <c r="WVT96" s="13"/>
      <c r="WVU96" s="13"/>
      <c r="WVV96" s="13"/>
      <c r="WVW96" s="13"/>
      <c r="WVX96" s="13"/>
      <c r="WVY96" s="13"/>
      <c r="WVZ96" s="13"/>
      <c r="WWA96" s="13"/>
      <c r="WWB96" s="13"/>
      <c r="WWC96" s="13"/>
      <c r="WWD96" s="13"/>
      <c r="WWE96" s="13"/>
      <c r="WWF96" s="13"/>
      <c r="WWG96" s="13"/>
      <c r="WWH96" s="13"/>
      <c r="WWI96" s="13"/>
      <c r="WWJ96" s="13"/>
      <c r="WWK96" s="13"/>
      <c r="WWL96" s="13"/>
      <c r="WWM96" s="13"/>
      <c r="WWN96" s="13"/>
      <c r="WWO96" s="13"/>
      <c r="WWP96" s="13"/>
      <c r="WWQ96" s="13"/>
      <c r="WWR96" s="13"/>
      <c r="WWS96" s="13"/>
      <c r="WWT96" s="13"/>
      <c r="WWU96" s="13"/>
      <c r="WWV96" s="13"/>
      <c r="WWW96" s="13"/>
      <c r="WWX96" s="13"/>
      <c r="WWY96" s="13"/>
      <c r="WWZ96" s="13"/>
      <c r="WXA96" s="13"/>
      <c r="WXB96" s="13"/>
      <c r="WXC96" s="13"/>
      <c r="WXD96" s="13"/>
      <c r="WXE96" s="13"/>
      <c r="WXF96" s="13"/>
      <c r="WXG96" s="13"/>
      <c r="WXH96" s="13"/>
      <c r="WXI96" s="13"/>
      <c r="WXJ96" s="13"/>
      <c r="WXK96" s="13"/>
      <c r="WXL96" s="13"/>
      <c r="WXM96" s="13"/>
      <c r="WXN96" s="13"/>
      <c r="WXO96" s="13"/>
      <c r="WXP96" s="13"/>
      <c r="WXQ96" s="13"/>
      <c r="WXR96" s="13"/>
      <c r="WXS96" s="13"/>
      <c r="WXT96" s="13"/>
      <c r="WXU96" s="13"/>
      <c r="WXV96" s="13"/>
      <c r="WXW96" s="13"/>
      <c r="WXX96" s="13"/>
      <c r="WXY96" s="13"/>
      <c r="WXZ96" s="13"/>
      <c r="WYA96" s="13"/>
      <c r="WYB96" s="13"/>
      <c r="WYC96" s="13"/>
      <c r="WYD96" s="13"/>
      <c r="WYE96" s="13"/>
      <c r="WYF96" s="13"/>
      <c r="WYG96" s="13"/>
      <c r="WYH96" s="13"/>
      <c r="WYI96" s="13"/>
      <c r="WYJ96" s="13"/>
      <c r="WYK96" s="13"/>
      <c r="WYL96" s="13"/>
      <c r="WYM96" s="13"/>
      <c r="WYN96" s="13"/>
      <c r="WYO96" s="13"/>
      <c r="WYP96" s="13"/>
      <c r="WYQ96" s="13"/>
      <c r="WYR96" s="13"/>
      <c r="WYS96" s="13"/>
      <c r="WYT96" s="13"/>
      <c r="WYU96" s="13"/>
      <c r="WYV96" s="13"/>
      <c r="WYW96" s="13"/>
      <c r="WYX96" s="13"/>
      <c r="WYY96" s="13"/>
      <c r="WYZ96" s="13"/>
      <c r="WZA96" s="13"/>
      <c r="WZB96" s="13"/>
      <c r="WZC96" s="13"/>
      <c r="WZD96" s="13"/>
      <c r="WZE96" s="13"/>
      <c r="WZF96" s="13"/>
      <c r="WZG96" s="13"/>
      <c r="WZH96" s="13"/>
      <c r="WZI96" s="13"/>
      <c r="WZJ96" s="13"/>
      <c r="WZK96" s="13"/>
      <c r="WZL96" s="13"/>
      <c r="WZM96" s="13"/>
      <c r="WZN96" s="13"/>
      <c r="WZO96" s="13"/>
      <c r="WZP96" s="13"/>
      <c r="WZQ96" s="13"/>
      <c r="WZR96" s="13"/>
      <c r="WZS96" s="13"/>
      <c r="WZT96" s="13"/>
      <c r="WZU96" s="13"/>
      <c r="WZV96" s="13"/>
      <c r="WZW96" s="13"/>
      <c r="WZX96" s="13"/>
      <c r="WZY96" s="13"/>
      <c r="WZZ96" s="13"/>
      <c r="XAA96" s="13"/>
      <c r="XAB96" s="13"/>
      <c r="XAC96" s="13"/>
      <c r="XAD96" s="13"/>
      <c r="XAE96" s="13"/>
      <c r="XAF96" s="13"/>
      <c r="XAG96" s="13"/>
      <c r="XAH96" s="13"/>
      <c r="XAI96" s="13"/>
      <c r="XAJ96" s="13"/>
      <c r="XAK96" s="13"/>
      <c r="XAL96" s="13"/>
      <c r="XAM96" s="13"/>
      <c r="XAN96" s="13"/>
      <c r="XAO96" s="13"/>
      <c r="XAP96" s="13"/>
      <c r="XAQ96" s="13"/>
      <c r="XAR96" s="13"/>
      <c r="XAS96" s="13"/>
      <c r="XAT96" s="13"/>
      <c r="XAU96" s="13"/>
      <c r="XAV96" s="13"/>
      <c r="XAW96" s="13"/>
      <c r="XAX96" s="13"/>
      <c r="XAY96" s="13"/>
      <c r="XAZ96" s="13"/>
      <c r="XBA96" s="13"/>
      <c r="XBB96" s="13"/>
      <c r="XBC96" s="13"/>
      <c r="XBD96" s="13"/>
      <c r="XBE96" s="13"/>
      <c r="XBF96" s="13"/>
      <c r="XBG96" s="13"/>
      <c r="XBH96" s="13"/>
      <c r="XBI96" s="13"/>
      <c r="XBJ96" s="13"/>
      <c r="XBK96" s="13"/>
      <c r="XBL96" s="13"/>
      <c r="XBM96" s="13"/>
      <c r="XBN96" s="13"/>
      <c r="XBO96" s="13"/>
      <c r="XBP96" s="13"/>
      <c r="XBQ96" s="13"/>
      <c r="XBR96" s="13"/>
      <c r="XBS96" s="13"/>
      <c r="XBT96" s="13"/>
      <c r="XBU96" s="13"/>
      <c r="XBV96" s="13"/>
      <c r="XBW96" s="13"/>
      <c r="XBX96" s="13"/>
      <c r="XBY96" s="13"/>
      <c r="XBZ96" s="13"/>
      <c r="XCA96" s="13"/>
      <c r="XCB96" s="13"/>
      <c r="XCC96" s="13"/>
      <c r="XCD96" s="13"/>
      <c r="XCE96" s="13"/>
      <c r="XCF96" s="13"/>
      <c r="XCG96" s="13"/>
      <c r="XCH96" s="13"/>
      <c r="XCI96" s="13"/>
      <c r="XCJ96" s="13"/>
      <c r="XCK96" s="13"/>
      <c r="XCL96" s="13"/>
      <c r="XCM96" s="13"/>
      <c r="XCN96" s="13"/>
      <c r="XCO96" s="13"/>
      <c r="XCP96" s="13"/>
      <c r="XCQ96" s="13"/>
      <c r="XCR96" s="13"/>
      <c r="XCS96" s="13"/>
      <c r="XCT96" s="13"/>
      <c r="XCU96" s="13"/>
      <c r="XCV96" s="13"/>
      <c r="XCW96" s="13"/>
      <c r="XCX96" s="13"/>
      <c r="XCY96" s="13"/>
      <c r="XCZ96" s="13"/>
      <c r="XDA96" s="13"/>
      <c r="XDB96" s="13"/>
      <c r="XDC96" s="13"/>
      <c r="XDD96" s="13"/>
      <c r="XDE96" s="13"/>
      <c r="XDF96" s="13"/>
      <c r="XDG96" s="13"/>
      <c r="XDH96" s="13"/>
      <c r="XDI96" s="13"/>
      <c r="XDJ96" s="13"/>
      <c r="XDK96" s="13"/>
      <c r="XDL96" s="13"/>
      <c r="XDM96" s="13"/>
      <c r="XDN96" s="13"/>
      <c r="XDO96" s="13"/>
      <c r="XDP96" s="13"/>
      <c r="XDQ96" s="13"/>
      <c r="XDR96" s="13"/>
      <c r="XDS96" s="13"/>
      <c r="XDT96" s="13"/>
      <c r="XDU96" s="13"/>
      <c r="XDV96" s="13"/>
      <c r="XDW96" s="13"/>
      <c r="XDX96" s="13"/>
      <c r="XDY96" s="13"/>
      <c r="XDZ96" s="13"/>
      <c r="XEA96" s="13"/>
      <c r="XEB96" s="13"/>
      <c r="XEC96" s="13"/>
      <c r="XED96" s="13"/>
      <c r="XEE96" s="13"/>
      <c r="XEF96" s="13"/>
      <c r="XEG96" s="13"/>
      <c r="XEH96" s="13"/>
      <c r="XEI96" s="13"/>
      <c r="XEJ96" s="13"/>
      <c r="XEK96" s="13"/>
      <c r="XEL96" s="13"/>
      <c r="XEM96" s="13"/>
      <c r="XEN96" s="13"/>
      <c r="XEO96" s="13"/>
      <c r="XEP96" s="13"/>
      <c r="XEQ96" s="13"/>
      <c r="XER96" s="13"/>
      <c r="XES96" s="13"/>
      <c r="XET96" s="13"/>
      <c r="XEU96" s="13"/>
      <c r="XEV96" s="13"/>
      <c r="XEW96" s="13"/>
      <c r="XEX96" s="13"/>
      <c r="XEY96" s="13"/>
      <c r="XEZ96" s="13"/>
      <c r="XFA96" s="13"/>
      <c r="XFB96" s="13"/>
      <c r="XFC96" s="13"/>
      <c r="XFD96" s="13"/>
    </row>
    <row r="97" spans="1:12" x14ac:dyDescent="0.2">
      <c r="B97" s="4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ht="21" x14ac:dyDescent="0.25">
      <c r="D98" s="16"/>
    </row>
    <row r="99" spans="1:12" s="29" customFormat="1" ht="4" customHeight="1" thickBot="1" x14ac:dyDescent="0.3">
      <c r="A99" s="27"/>
      <c r="B99" s="28"/>
      <c r="C99" s="27"/>
      <c r="D99" s="27"/>
    </row>
    <row r="100" spans="1:12" x14ac:dyDescent="0.2">
      <c r="A100" s="17"/>
      <c r="B100" s="4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ht="21" x14ac:dyDescent="0.25">
      <c r="A101" s="15" t="s">
        <v>74</v>
      </c>
      <c r="B101" s="16">
        <f>SUM(PersonalCare[Amount])</f>
        <v>152.47999999999999</v>
      </c>
      <c r="C101" s="15" t="str">
        <f>IF(PersonalCareBudget-PersonalCareTotal &gt; 0, "Balance Left:","Over Budget:")</f>
        <v>Over Budget:</v>
      </c>
      <c r="D101" s="16">
        <f>ABS(PersonalCareBudget-PersonalCareTotal)</f>
        <v>52.47999999999999</v>
      </c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</v>
      </c>
      <c r="B102" s="6" t="s">
        <v>2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20</v>
      </c>
      <c r="B103" s="30">
        <v>16.489999999999998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117</v>
      </c>
      <c r="B104" s="30">
        <v>23.86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117</v>
      </c>
      <c r="B105" s="4">
        <v>19.260000000000002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20</v>
      </c>
      <c r="B106" s="4">
        <v>36.29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53</v>
      </c>
      <c r="B107" s="4">
        <v>14.32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53</v>
      </c>
      <c r="B108" s="4">
        <v>5.35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53</v>
      </c>
      <c r="B109" s="4">
        <v>24.07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150</v>
      </c>
      <c r="B110" s="4">
        <v>12.84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B111" s="4"/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ht="21" x14ac:dyDescent="0.25">
      <c r="D112" s="16"/>
    </row>
    <row r="113" spans="1:12" s="29" customFormat="1" ht="4" customHeight="1" thickBot="1" x14ac:dyDescent="0.3">
      <c r="A113" s="27"/>
      <c r="B113" s="28"/>
      <c r="C113" s="27"/>
      <c r="D113" s="27"/>
    </row>
    <row r="114" spans="1:12" x14ac:dyDescent="0.2">
      <c r="A114" s="17"/>
      <c r="B114" s="4"/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ht="21" x14ac:dyDescent="0.25">
      <c r="A115" s="15" t="s">
        <v>25</v>
      </c>
      <c r="B115" s="16">
        <f>SUM(Entertainment[Amount])</f>
        <v>125.91</v>
      </c>
      <c r="C115" s="15" t="str">
        <f>IF(EntertainmentBudget-EntertainmentTotal &gt; 0, "Balance Left:","Over Budget:")</f>
        <v>Over Budget:</v>
      </c>
      <c r="D115" s="16">
        <f>ABS(EntertainmentBudget-EntertainmentTotal)</f>
        <v>25.909999999999997</v>
      </c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</v>
      </c>
      <c r="B116" s="6" t="s">
        <v>2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52</v>
      </c>
      <c r="B117" s="30">
        <f>18+6+6+6+6+1+2+6+2+6+6+3+6</f>
        <v>74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121</v>
      </c>
      <c r="B118" s="30">
        <v>8.5500000000000007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125</v>
      </c>
      <c r="B119" s="30">
        <v>17.68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124</v>
      </c>
      <c r="B120" s="30">
        <f>25.68</f>
        <v>25.68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27</v>
      </c>
      <c r="B125" s="16">
        <f>SUM(Income1[Amount])</f>
        <v>2990.25</v>
      </c>
      <c r="C125" s="15" t="str">
        <f>IF(Income1Expected&gt;Income1Total,"Expected Left","Extra Made")</f>
        <v>Extra Made</v>
      </c>
      <c r="D125" s="16">
        <f>ABS(Income1Expected-Income1Total)</f>
        <v>62.25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31" t="s">
        <v>98</v>
      </c>
      <c r="B127" s="30">
        <v>900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31" t="s">
        <v>126</v>
      </c>
      <c r="B128" s="30">
        <v>461.43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31" t="s">
        <v>129</v>
      </c>
      <c r="B129" s="30">
        <v>517.4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31" t="s">
        <v>147</v>
      </c>
      <c r="B130" s="30">
        <v>671.15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31" t="s">
        <v>182</v>
      </c>
      <c r="B131" s="30">
        <v>440.27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/>
      <c r="B132" s="4"/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ht="21" x14ac:dyDescent="0.25">
      <c r="D133" s="16"/>
    </row>
    <row r="134" spans="1:12" s="29" customFormat="1" ht="4" customHeight="1" thickBot="1" x14ac:dyDescent="0.3">
      <c r="A134" s="27"/>
      <c r="B134" s="28"/>
      <c r="C134" s="27"/>
      <c r="D134" s="27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A136" s="15" t="s">
        <v>28</v>
      </c>
      <c r="B136" s="16">
        <f>SUM(Income2[Amount])</f>
        <v>1413.96</v>
      </c>
      <c r="C136" s="15" t="str">
        <f>IF(Income2Expected&gt;Income2Total,"Expected Left","Extra Made")</f>
        <v>Expected Left</v>
      </c>
      <c r="D136" s="16">
        <f>ABS(Income2Expected-Income2Total)</f>
        <v>361.03999999999996</v>
      </c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</v>
      </c>
      <c r="B137" s="6" t="s">
        <v>2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97</v>
      </c>
      <c r="B138" s="30">
        <v>609.9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6" t="s">
        <v>123</v>
      </c>
      <c r="B139" s="30">
        <v>744.06</v>
      </c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151</v>
      </c>
      <c r="B140" s="30">
        <v>60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/>
      <c r="B142" s="4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/>
      <c r="B143" s="4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4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3"/>
      <c r="B146" s="13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1"/>
      <c r="B147" s="13"/>
      <c r="C147" s="11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3"/>
      <c r="D148" s="13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2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ht="21" x14ac:dyDescent="0.25">
      <c r="A151" s="10"/>
      <c r="B151" s="11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E165" s="12"/>
      <c r="F165" s="12"/>
      <c r="G165" s="12"/>
      <c r="H165" s="12"/>
      <c r="I165" s="12"/>
      <c r="J165" s="12"/>
      <c r="K165" s="12"/>
      <c r="L165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24" zoomScale="120" zoomScaleNormal="120" zoomScalePageLayoutView="120" workbookViewId="0">
      <selection activeCell="C47" sqref="C47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157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SUM(OverallExpenses35[Current])</f>
        <v>2980.3699999999994</v>
      </c>
      <c r="C5" s="16">
        <f>Total_Monthly_Expenses</f>
        <v>2933</v>
      </c>
      <c r="D5" s="26">
        <f>ABS(Total_Monthly_Expenses-TotalExpenses)</f>
        <v>47.369999999999436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SUM(OverallIncome36[Current])</f>
        <v>3561.4</v>
      </c>
      <c r="C6" s="16">
        <f>Total_Monthly_Income</f>
        <v>4703</v>
      </c>
      <c r="D6" s="26">
        <f>ABS(Total_Monthly_Income-TotalIncome)</f>
        <v>1141.5999999999999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SUM(Savings37[Current])</f>
        <v>581.03000000000065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2088.85</v>
      </c>
      <c r="C14" s="21">
        <f>'Monthly Plan'!C19</f>
        <v>2133</v>
      </c>
      <c r="D14" s="21">
        <f>OverallExpenses35[[#This Row],[Budget]]-OverallExpenses35[[#This Row],[Current]]</f>
        <v>44.150000000000091</v>
      </c>
      <c r="E14" s="32" t="str">
        <f>IF(OverallExpenses35[[#This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85.41</v>
      </c>
      <c r="C15" s="21">
        <f>'Monthly Plan'!C20</f>
        <v>120</v>
      </c>
      <c r="D15" s="21">
        <f>OverallExpenses35[[#This Row],[Budget]]-OverallExpenses35[[#This Row],[Current]]</f>
        <v>34.590000000000003</v>
      </c>
      <c r="E15" s="32" t="str">
        <f>IF(OverallExpenses35[[#This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252.73999999999995</v>
      </c>
      <c r="C16" s="21">
        <f>'Monthly Plan'!C21</f>
        <v>300</v>
      </c>
      <c r="D16" s="21">
        <f>OverallExpenses35[[#This Row],[Budget]]-OverallExpenses35[[#This Row],[Current]]</f>
        <v>47.260000000000048</v>
      </c>
      <c r="E16" s="32" t="str">
        <f>IF(OverallExpenses35[[#This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91.640000000000015</v>
      </c>
      <c r="C17" s="21">
        <f>'Monthly Plan'!C22</f>
        <v>100</v>
      </c>
      <c r="D17" s="21">
        <f>OverallExpenses35[[#This Row],[Budget]]-OverallExpenses35[[#This Row],[Current]]</f>
        <v>8.3599999999999852</v>
      </c>
      <c r="E17" s="32" t="str">
        <f>IF(OverallExpenses35[[#This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417.72999999999996</v>
      </c>
      <c r="C18" s="21">
        <f>'Monthly Plan'!C23</f>
        <v>100</v>
      </c>
      <c r="D18" s="21">
        <f>OverallExpenses35[[#This Row],[Budget]]-OverallExpenses35[[#This Row],[Current]]</f>
        <v>-317.72999999999996</v>
      </c>
      <c r="E18" s="32" t="str">
        <f>IF(OverallExpenses35[[#This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44</v>
      </c>
      <c r="C19" s="21">
        <f>'Monthly Plan'!C24</f>
        <v>100</v>
      </c>
      <c r="D19" s="21">
        <f>OverallExpenses35[[#This Row],[Budget]]-OverallExpenses35[[#This Row],[Current]]</f>
        <v>56</v>
      </c>
      <c r="E19" s="32" t="str">
        <f>IF(OverallExpenses35[[#This Row],[Balance]] &lt; 0,"OVER","")</f>
        <v/>
      </c>
    </row>
    <row r="20" spans="1:5" ht="21" x14ac:dyDescent="0.25">
      <c r="A20" s="20" t="str">
        <f>'Monthly Plan'!B25</f>
        <v>Maintenance</v>
      </c>
      <c r="B20" s="21">
        <f>MaintenanceTotal</f>
        <v>0</v>
      </c>
      <c r="C20" s="21">
        <f>'Monthly Plan'!C25</f>
        <v>80</v>
      </c>
      <c r="D20" s="21">
        <f>OverallExpenses35[[#This Row],[Budget]]-OverallExpenses35[[#This Row],[Current]]</f>
        <v>80</v>
      </c>
      <c r="E20" s="70" t="str">
        <f>IF(OverallExpenses35[[#This Row],[Balance]] &lt; 0,"OVER","")</f>
        <v/>
      </c>
    </row>
    <row r="21" spans="1:5" ht="21" x14ac:dyDescent="0.25">
      <c r="D21" s="16"/>
    </row>
    <row r="22" spans="1:5" s="29" customFormat="1" ht="4" customHeight="1" thickBot="1" x14ac:dyDescent="0.3">
      <c r="A22" s="27"/>
      <c r="B22" s="28"/>
      <c r="C22" s="27"/>
      <c r="D22" s="27"/>
    </row>
    <row r="23" spans="1:5" ht="21" x14ac:dyDescent="0.25">
      <c r="D23" s="16"/>
    </row>
    <row r="24" spans="1:5" ht="21" x14ac:dyDescent="0.25">
      <c r="A24" s="15" t="s">
        <v>34</v>
      </c>
      <c r="B24" s="21"/>
      <c r="C24" s="20"/>
      <c r="D24" s="20"/>
    </row>
    <row r="25" spans="1:5" ht="21" x14ac:dyDescent="0.25">
      <c r="A25" s="19" t="s">
        <v>30</v>
      </c>
      <c r="B25" s="19" t="s">
        <v>31</v>
      </c>
      <c r="C25" s="22" t="s">
        <v>36</v>
      </c>
      <c r="D25" s="22"/>
    </row>
    <row r="26" spans="1:5" ht="21" x14ac:dyDescent="0.25">
      <c r="A26" s="20" t="s">
        <v>26</v>
      </c>
      <c r="B26" s="21">
        <f>SUM(Income133[Amount])</f>
        <v>2990.67</v>
      </c>
      <c r="C26" s="21">
        <f>'Monthly Plan'!C14</f>
        <v>2928</v>
      </c>
      <c r="D26" s="21"/>
    </row>
    <row r="27" spans="1:5" ht="21" x14ac:dyDescent="0.25">
      <c r="A27" s="20" t="s">
        <v>35</v>
      </c>
      <c r="B27" s="21">
        <f>SUM(Income234[Amount])</f>
        <v>570.73</v>
      </c>
      <c r="C27" s="21">
        <f>'Monthly Plan'!C15</f>
        <v>1775</v>
      </c>
      <c r="D27" s="21"/>
    </row>
    <row r="28" spans="1:5" ht="21" x14ac:dyDescent="0.25">
      <c r="D28" s="16"/>
    </row>
    <row r="29" spans="1:5" s="29" customFormat="1" ht="4" customHeight="1" thickBot="1" x14ac:dyDescent="0.3">
      <c r="A29" s="27"/>
      <c r="B29" s="28"/>
      <c r="C29" s="27"/>
      <c r="D29" s="27"/>
    </row>
    <row r="30" spans="1:5" ht="21" x14ac:dyDescent="0.25">
      <c r="D30" s="16"/>
    </row>
    <row r="31" spans="1:5" ht="21" x14ac:dyDescent="0.25">
      <c r="A31" s="15" t="s">
        <v>37</v>
      </c>
      <c r="B31" s="16"/>
      <c r="C31" s="16"/>
      <c r="D31" s="21"/>
    </row>
    <row r="32" spans="1:5" ht="21" x14ac:dyDescent="0.25">
      <c r="A32" s="19" t="s">
        <v>30</v>
      </c>
      <c r="B32" s="19" t="s">
        <v>31</v>
      </c>
      <c r="C32" s="22" t="s">
        <v>36</v>
      </c>
      <c r="D32" s="22"/>
    </row>
    <row r="33" spans="1:12" ht="21" x14ac:dyDescent="0.25">
      <c r="A33" s="20" t="s">
        <v>39</v>
      </c>
      <c r="B33" s="16">
        <f>TotalIncomeJan16-TotalExpensesJan16</f>
        <v>581.03000000000065</v>
      </c>
      <c r="C33" s="16">
        <f>Total_Monthly_Savings</f>
        <v>1770</v>
      </c>
      <c r="D33" s="21"/>
    </row>
    <row r="34" spans="1:12" ht="21" x14ac:dyDescent="0.25">
      <c r="D34" s="20"/>
    </row>
    <row r="35" spans="1:12" s="23" customFormat="1" ht="25" x14ac:dyDescent="0.25">
      <c r="A35" s="24" t="s">
        <v>45</v>
      </c>
    </row>
    <row r="36" spans="1:12" ht="21" x14ac:dyDescent="0.25">
      <c r="A36" s="20"/>
      <c r="B36" s="21"/>
      <c r="C36" s="21"/>
      <c r="D36" s="20"/>
    </row>
    <row r="37" spans="1:12" ht="21" x14ac:dyDescent="0.25">
      <c r="A37" s="15" t="s">
        <v>22</v>
      </c>
      <c r="B37" s="16">
        <f>SUM(BillsTable29[Amount])</f>
        <v>2088.85</v>
      </c>
      <c r="C37" s="15" t="str">
        <f>IF(BillsBudget-BillsTableTotal &gt; 0, "Balance Left:","Over Budget:")</f>
        <v>Balance Left:</v>
      </c>
      <c r="D37" s="16">
        <f>ABS(BillsBudget-BillsTableTotal)</f>
        <v>44.150000000000091</v>
      </c>
      <c r="F37" s="13"/>
      <c r="G37" s="12"/>
      <c r="H37" s="12"/>
      <c r="I37" s="12"/>
      <c r="J37" s="12"/>
      <c r="K37" s="12"/>
      <c r="L37" s="12"/>
    </row>
    <row r="38" spans="1:12" x14ac:dyDescent="0.2">
      <c r="A38" s="6" t="s">
        <v>1</v>
      </c>
      <c r="B38" s="6" t="s">
        <v>2</v>
      </c>
      <c r="C38" s="9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11</v>
      </c>
      <c r="B39" s="4">
        <v>1083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12</v>
      </c>
      <c r="B40" s="4">
        <v>320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15</v>
      </c>
      <c r="B41" s="4">
        <v>344.55</v>
      </c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81.31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184</v>
      </c>
      <c r="B44" s="4">
        <v>200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SUM(Gas_30[Amount])</f>
        <v>85.41</v>
      </c>
      <c r="C50" s="15" t="str">
        <f>IF(GasBudget-GasTableTotal &gt; 0, "Balance Left:","Over Budget:")</f>
        <v>Balance Left:</v>
      </c>
      <c r="D50" s="16">
        <f>ABS(GasBudget-GasTableTotal)</f>
        <v>34.590000000000003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6" t="s">
        <v>169</v>
      </c>
      <c r="B52" s="30">
        <v>17.27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31" t="s">
        <v>176</v>
      </c>
      <c r="B53" s="30">
        <v>15.49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31" t="s">
        <v>185</v>
      </c>
      <c r="B54" s="30">
        <v>15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206</v>
      </c>
      <c r="B55" s="30">
        <v>19.95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209</v>
      </c>
      <c r="B56" s="30">
        <v>17.7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17"/>
      <c r="B57" s="4"/>
      <c r="C57" s="13"/>
      <c r="D57" s="13"/>
      <c r="E57" s="12"/>
      <c r="F57" s="13"/>
      <c r="G57" s="12"/>
      <c r="H57" s="12"/>
      <c r="I57" s="12"/>
      <c r="J57" s="12"/>
      <c r="K57" s="12"/>
      <c r="L57" s="12"/>
    </row>
    <row r="58" spans="1:12" ht="21" x14ac:dyDescent="0.25">
      <c r="D58" s="16"/>
    </row>
    <row r="59" spans="1:12" s="29" customFormat="1" ht="4" customHeight="1" thickBot="1" x14ac:dyDescent="0.3">
      <c r="A59" s="27"/>
      <c r="B59" s="28"/>
      <c r="C59" s="27"/>
      <c r="D59" s="27"/>
    </row>
    <row r="60" spans="1:12" x14ac:dyDescent="0.2">
      <c r="C60" s="13"/>
      <c r="D60" s="13"/>
      <c r="E60" s="13"/>
      <c r="F60" s="13"/>
      <c r="G60" s="13"/>
      <c r="H60" s="13"/>
      <c r="I60" s="13"/>
      <c r="J60" s="13"/>
      <c r="K60" s="12"/>
      <c r="L60" s="12"/>
    </row>
    <row r="61" spans="1:12" ht="21" x14ac:dyDescent="0.25">
      <c r="A61" s="15" t="s">
        <v>24</v>
      </c>
      <c r="B61" s="16">
        <f>SUM(Groceries31[Amount])</f>
        <v>252.73999999999995</v>
      </c>
      <c r="C61" s="15" t="str">
        <f>IF(GroceriesBudget-GroceriesTotal &gt; 0, "Balance Left:","Over Budget:")</f>
        <v>Balance Left:</v>
      </c>
      <c r="D61" s="16">
        <f>ABS(GroceriesBudget-GroceriesTotal)</f>
        <v>47.260000000000048</v>
      </c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6" t="s">
        <v>1</v>
      </c>
      <c r="B62" s="6" t="s">
        <v>2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53</v>
      </c>
      <c r="B63" s="30">
        <v>15.04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6" t="s">
        <v>46</v>
      </c>
      <c r="B64" s="30">
        <v>37.31</v>
      </c>
      <c r="C64" s="9"/>
      <c r="D64" s="13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s="6" t="s">
        <v>46</v>
      </c>
      <c r="B65" s="30">
        <v>26.83</v>
      </c>
      <c r="C65" s="9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s="6" t="s">
        <v>46</v>
      </c>
      <c r="B66" s="30">
        <v>7.88</v>
      </c>
      <c r="C66" s="9"/>
      <c r="D66" s="13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s="6" t="s">
        <v>46</v>
      </c>
      <c r="B67" s="30">
        <v>44.29</v>
      </c>
      <c r="C67" s="9"/>
      <c r="D67" s="13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s="6" t="s">
        <v>46</v>
      </c>
      <c r="B68" s="30">
        <v>34.4</v>
      </c>
      <c r="C68" s="9"/>
      <c r="D68" s="13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s="6" t="s">
        <v>93</v>
      </c>
      <c r="B69" s="30">
        <v>16.260000000000002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s="6" t="s">
        <v>46</v>
      </c>
      <c r="B70" s="30">
        <v>9.89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s="6" t="s">
        <v>90</v>
      </c>
      <c r="B71" s="30">
        <v>4.51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s="6" t="s">
        <v>190</v>
      </c>
      <c r="B72" s="30">
        <v>5.7</v>
      </c>
      <c r="C72" s="9"/>
      <c r="D72" s="13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A73" s="6" t="s">
        <v>207</v>
      </c>
      <c r="B73" s="30">
        <v>20.73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6384" x14ac:dyDescent="0.2">
      <c r="A74" s="6" t="s">
        <v>46</v>
      </c>
      <c r="B74" s="30">
        <v>29.9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6384" x14ac:dyDescent="0.2">
      <c r="B75" s="4"/>
      <c r="C75" s="12"/>
      <c r="D75" s="12"/>
      <c r="E75" s="13"/>
      <c r="F75" s="13"/>
      <c r="G75" s="12"/>
      <c r="H75" s="12"/>
      <c r="I75" s="12"/>
      <c r="J75" s="12"/>
      <c r="K75" s="12"/>
      <c r="L75" s="12"/>
    </row>
    <row r="76" spans="1:16384" ht="21" x14ac:dyDescent="0.25">
      <c r="D76" s="16"/>
    </row>
    <row r="77" spans="1:16384" s="29" customFormat="1" ht="4" customHeight="1" thickBot="1" x14ac:dyDescent="0.3">
      <c r="A77" s="27"/>
      <c r="B77" s="28"/>
      <c r="C77" s="27"/>
      <c r="D77" s="27"/>
    </row>
    <row r="78" spans="1:16384" x14ac:dyDescent="0.2">
      <c r="B78" s="4"/>
      <c r="C78" s="12"/>
      <c r="D78" s="12"/>
      <c r="E78" s="13"/>
      <c r="F78" s="13"/>
      <c r="G78" s="12"/>
      <c r="H78" s="12"/>
      <c r="I78" s="12"/>
      <c r="J78" s="12"/>
      <c r="K78" s="12"/>
      <c r="L78" s="12"/>
    </row>
    <row r="79" spans="1:16384" ht="21" x14ac:dyDescent="0.25">
      <c r="A79" s="15" t="s">
        <v>73</v>
      </c>
      <c r="B79" s="16">
        <f>SUM(OTEFood39[Amount])</f>
        <v>91.640000000000015</v>
      </c>
      <c r="C79" s="15" t="str">
        <f>IF(OTEFoodBudget-OTEFoodTotal &gt; 0, "Balance Left:","Over Budget:")</f>
        <v>Balance Left:</v>
      </c>
      <c r="D79" s="16">
        <f>ABS(OTEFoodBudget-OTEFoodTotal)</f>
        <v>8.3599999999999852</v>
      </c>
      <c r="E79" s="15"/>
      <c r="F79" s="16"/>
      <c r="G79" s="15"/>
      <c r="H79" s="16"/>
      <c r="I79" s="15"/>
      <c r="J79" s="16"/>
      <c r="K79" s="15"/>
      <c r="L79" s="16"/>
      <c r="M79" s="15"/>
      <c r="N79" s="16"/>
      <c r="O79" s="15"/>
      <c r="P79" s="16"/>
      <c r="Q79" s="15"/>
      <c r="R79" s="16"/>
      <c r="S79" s="15"/>
      <c r="T79" s="16"/>
      <c r="U79" s="15"/>
      <c r="V79" s="16"/>
      <c r="W79" s="15"/>
      <c r="X79" s="16"/>
      <c r="Y79" s="15"/>
      <c r="Z79" s="16"/>
      <c r="AA79" s="15"/>
      <c r="AB79" s="16"/>
      <c r="AC79" s="15"/>
      <c r="AD79" s="16"/>
      <c r="AE79" s="15"/>
      <c r="AF79" s="16"/>
      <c r="AG79" s="15"/>
      <c r="AH79" s="16"/>
      <c r="AI79" s="15"/>
      <c r="AJ79" s="16"/>
      <c r="AK79" s="15"/>
      <c r="AL79" s="16"/>
      <c r="AM79" s="15"/>
      <c r="AN79" s="16"/>
      <c r="AO79" s="15"/>
      <c r="AP79" s="16"/>
      <c r="AQ79" s="15"/>
      <c r="AR79" s="16"/>
      <c r="AS79" s="15"/>
      <c r="AT79" s="16"/>
      <c r="AU79" s="15"/>
      <c r="AV79" s="16"/>
      <c r="AW79" s="15"/>
      <c r="AX79" s="16"/>
      <c r="AY79" s="15"/>
      <c r="AZ79" s="16"/>
      <c r="BA79" s="15"/>
      <c r="BB79" s="16"/>
      <c r="BC79" s="15"/>
      <c r="BD79" s="16"/>
      <c r="BE79" s="15"/>
      <c r="BF79" s="16"/>
      <c r="BG79" s="15"/>
      <c r="BH79" s="16"/>
      <c r="BI79" s="15"/>
      <c r="BJ79" s="16"/>
      <c r="BK79" s="15"/>
      <c r="BL79" s="16"/>
      <c r="BM79" s="15"/>
      <c r="BN79" s="16"/>
      <c r="BO79" s="15"/>
      <c r="BP79" s="16"/>
      <c r="BQ79" s="15"/>
      <c r="BR79" s="16"/>
      <c r="BS79" s="15"/>
      <c r="BT79" s="16"/>
      <c r="BU79" s="15"/>
      <c r="BV79" s="16"/>
      <c r="BW79" s="15"/>
      <c r="BX79" s="16"/>
      <c r="BY79" s="15"/>
      <c r="BZ79" s="16"/>
      <c r="CA79" s="15"/>
      <c r="CB79" s="16"/>
      <c r="CC79" s="15"/>
      <c r="CD79" s="16"/>
      <c r="CE79" s="15"/>
      <c r="CF79" s="16"/>
      <c r="CG79" s="15"/>
      <c r="CH79" s="16"/>
      <c r="CI79" s="15"/>
      <c r="CJ79" s="16"/>
      <c r="CK79" s="15"/>
      <c r="CL79" s="16"/>
      <c r="CM79" s="15"/>
      <c r="CN79" s="16"/>
      <c r="CO79" s="15"/>
      <c r="CP79" s="16"/>
      <c r="CQ79" s="15"/>
      <c r="CR79" s="16"/>
      <c r="CS79" s="15"/>
      <c r="CT79" s="16"/>
      <c r="CU79" s="15"/>
      <c r="CV79" s="16"/>
      <c r="CW79" s="15"/>
      <c r="CX79" s="16"/>
      <c r="CY79" s="15"/>
      <c r="CZ79" s="16"/>
      <c r="DA79" s="15"/>
      <c r="DB79" s="16"/>
      <c r="DC79" s="15"/>
      <c r="DD79" s="16"/>
      <c r="DE79" s="15"/>
      <c r="DF79" s="16"/>
      <c r="DG79" s="15"/>
      <c r="DH79" s="16"/>
      <c r="DI79" s="15"/>
      <c r="DJ79" s="16"/>
      <c r="DK79" s="15"/>
      <c r="DL79" s="16"/>
      <c r="DM79" s="15"/>
      <c r="DN79" s="16"/>
      <c r="DO79" s="15"/>
      <c r="DP79" s="16"/>
      <c r="DQ79" s="15"/>
      <c r="DR79" s="16"/>
      <c r="DS79" s="15"/>
      <c r="DT79" s="16"/>
      <c r="DU79" s="15"/>
      <c r="DV79" s="16"/>
      <c r="DW79" s="15"/>
      <c r="DX79" s="16"/>
      <c r="DY79" s="15"/>
      <c r="DZ79" s="16"/>
      <c r="EA79" s="15"/>
      <c r="EB79" s="16"/>
      <c r="EC79" s="15"/>
      <c r="ED79" s="16"/>
      <c r="EE79" s="15"/>
      <c r="EF79" s="16"/>
      <c r="EG79" s="15"/>
      <c r="EH79" s="16"/>
      <c r="EI79" s="15"/>
      <c r="EJ79" s="16"/>
      <c r="EK79" s="15"/>
      <c r="EL79" s="16"/>
      <c r="EM79" s="15"/>
      <c r="EN79" s="16"/>
      <c r="EO79" s="15"/>
      <c r="EP79" s="16"/>
      <c r="EQ79" s="15"/>
      <c r="ER79" s="16"/>
      <c r="ES79" s="15"/>
      <c r="ET79" s="16"/>
      <c r="EU79" s="15"/>
      <c r="EV79" s="16"/>
      <c r="EW79" s="15"/>
      <c r="EX79" s="16"/>
      <c r="EY79" s="15"/>
      <c r="EZ79" s="16"/>
      <c r="FA79" s="15"/>
      <c r="FB79" s="16"/>
      <c r="FC79" s="15"/>
      <c r="FD79" s="16"/>
      <c r="FE79" s="15"/>
      <c r="FF79" s="16"/>
      <c r="FG79" s="15"/>
      <c r="FH79" s="16"/>
      <c r="FI79" s="15"/>
      <c r="FJ79" s="16"/>
      <c r="FK79" s="15"/>
      <c r="FL79" s="16"/>
      <c r="FM79" s="15"/>
      <c r="FN79" s="16"/>
      <c r="FO79" s="15"/>
      <c r="FP79" s="16"/>
      <c r="FQ79" s="15"/>
      <c r="FR79" s="16"/>
      <c r="FS79" s="15"/>
      <c r="FT79" s="16"/>
      <c r="FU79" s="15"/>
      <c r="FV79" s="16"/>
      <c r="FW79" s="15"/>
      <c r="FX79" s="16"/>
      <c r="FY79" s="15"/>
      <c r="FZ79" s="16"/>
      <c r="GA79" s="15"/>
      <c r="GB79" s="16"/>
      <c r="GC79" s="15"/>
      <c r="GD79" s="16"/>
      <c r="GE79" s="15"/>
      <c r="GF79" s="16"/>
      <c r="GG79" s="15"/>
      <c r="GH79" s="16"/>
      <c r="GI79" s="15"/>
      <c r="GJ79" s="16"/>
      <c r="GK79" s="15"/>
      <c r="GL79" s="16"/>
      <c r="GM79" s="15"/>
      <c r="GN79" s="16"/>
      <c r="GO79" s="15"/>
      <c r="GP79" s="16"/>
      <c r="GQ79" s="15"/>
      <c r="GR79" s="16"/>
      <c r="GS79" s="15"/>
      <c r="GT79" s="16"/>
      <c r="GU79" s="15"/>
      <c r="GV79" s="16"/>
      <c r="GW79" s="15"/>
      <c r="GX79" s="16"/>
      <c r="GY79" s="15"/>
      <c r="GZ79" s="16"/>
      <c r="HA79" s="15"/>
      <c r="HB79" s="16"/>
      <c r="HC79" s="15"/>
      <c r="HD79" s="16"/>
      <c r="HE79" s="15"/>
      <c r="HF79" s="16"/>
      <c r="HG79" s="15"/>
      <c r="HH79" s="16"/>
      <c r="HI79" s="15"/>
      <c r="HJ79" s="16"/>
      <c r="HK79" s="15"/>
      <c r="HL79" s="16"/>
      <c r="HM79" s="15"/>
      <c r="HN79" s="16"/>
      <c r="HO79" s="15"/>
      <c r="HP79" s="16"/>
      <c r="HQ79" s="15"/>
      <c r="HR79" s="16"/>
      <c r="HS79" s="15"/>
      <c r="HT79" s="16"/>
      <c r="HU79" s="15"/>
      <c r="HV79" s="16"/>
      <c r="HW79" s="15"/>
      <c r="HX79" s="16"/>
      <c r="HY79" s="15"/>
      <c r="HZ79" s="16"/>
      <c r="IA79" s="15"/>
      <c r="IB79" s="16"/>
      <c r="IC79" s="15"/>
      <c r="ID79" s="16"/>
      <c r="IE79" s="15"/>
      <c r="IF79" s="16"/>
      <c r="IG79" s="15"/>
      <c r="IH79" s="16"/>
      <c r="II79" s="15"/>
      <c r="IJ79" s="16"/>
      <c r="IK79" s="15"/>
      <c r="IL79" s="16"/>
      <c r="IM79" s="15"/>
      <c r="IN79" s="16"/>
      <c r="IO79" s="15"/>
      <c r="IP79" s="16"/>
      <c r="IQ79" s="15"/>
      <c r="IR79" s="16"/>
      <c r="IS79" s="15"/>
      <c r="IT79" s="16"/>
      <c r="IU79" s="15"/>
      <c r="IV79" s="16"/>
      <c r="IW79" s="15"/>
      <c r="IX79" s="16"/>
      <c r="IY79" s="15"/>
      <c r="IZ79" s="16"/>
      <c r="JA79" s="15"/>
      <c r="JB79" s="16"/>
      <c r="JC79" s="15"/>
      <c r="JD79" s="16"/>
      <c r="JE79" s="15"/>
      <c r="JF79" s="16"/>
      <c r="JG79" s="15"/>
      <c r="JH79" s="16"/>
      <c r="JI79" s="15"/>
      <c r="JJ79" s="16"/>
      <c r="JK79" s="15"/>
      <c r="JL79" s="16"/>
      <c r="JM79" s="15"/>
      <c r="JN79" s="16"/>
      <c r="JO79" s="15"/>
      <c r="JP79" s="16"/>
      <c r="JQ79" s="15"/>
      <c r="JR79" s="16"/>
      <c r="JS79" s="15"/>
      <c r="JT79" s="16"/>
      <c r="JU79" s="15"/>
      <c r="JV79" s="16"/>
      <c r="JW79" s="15"/>
      <c r="JX79" s="16"/>
      <c r="JY79" s="15"/>
      <c r="JZ79" s="16"/>
      <c r="KA79" s="15"/>
      <c r="KB79" s="16"/>
      <c r="KC79" s="15"/>
      <c r="KD79" s="16"/>
      <c r="KE79" s="15"/>
      <c r="KF79" s="16"/>
      <c r="KG79" s="15"/>
      <c r="KH79" s="16"/>
      <c r="KI79" s="15"/>
      <c r="KJ79" s="16"/>
      <c r="KK79" s="15"/>
      <c r="KL79" s="16"/>
      <c r="KM79" s="15"/>
      <c r="KN79" s="16"/>
      <c r="KO79" s="15"/>
      <c r="KP79" s="16"/>
      <c r="KQ79" s="15"/>
      <c r="KR79" s="16"/>
      <c r="KS79" s="15"/>
      <c r="KT79" s="16"/>
      <c r="KU79" s="15"/>
      <c r="KV79" s="16"/>
      <c r="KW79" s="15"/>
      <c r="KX79" s="16"/>
      <c r="KY79" s="15"/>
      <c r="KZ79" s="16"/>
      <c r="LA79" s="15"/>
      <c r="LB79" s="16"/>
      <c r="LC79" s="15"/>
      <c r="LD79" s="16"/>
      <c r="LE79" s="15"/>
      <c r="LF79" s="16"/>
      <c r="LG79" s="15"/>
      <c r="LH79" s="16"/>
      <c r="LI79" s="15"/>
      <c r="LJ79" s="16"/>
      <c r="LK79" s="15"/>
      <c r="LL79" s="16"/>
      <c r="LM79" s="15"/>
      <c r="LN79" s="16"/>
      <c r="LO79" s="15"/>
      <c r="LP79" s="16"/>
      <c r="LQ79" s="15"/>
      <c r="LR79" s="16"/>
      <c r="LS79" s="15"/>
      <c r="LT79" s="16"/>
      <c r="LU79" s="15"/>
      <c r="LV79" s="16"/>
      <c r="LW79" s="15"/>
      <c r="LX79" s="16"/>
      <c r="LY79" s="15"/>
      <c r="LZ79" s="16"/>
      <c r="MA79" s="15"/>
      <c r="MB79" s="16"/>
      <c r="MC79" s="15"/>
      <c r="MD79" s="16"/>
      <c r="ME79" s="15"/>
      <c r="MF79" s="16"/>
      <c r="MG79" s="15"/>
      <c r="MH79" s="16"/>
      <c r="MI79" s="15"/>
      <c r="MJ79" s="16"/>
      <c r="MK79" s="15"/>
      <c r="ML79" s="16"/>
      <c r="MM79" s="15"/>
      <c r="MN79" s="16"/>
      <c r="MO79" s="15"/>
      <c r="MP79" s="16"/>
      <c r="MQ79" s="15"/>
      <c r="MR79" s="16"/>
      <c r="MS79" s="15"/>
      <c r="MT79" s="16"/>
      <c r="MU79" s="15"/>
      <c r="MV79" s="16"/>
      <c r="MW79" s="15"/>
      <c r="MX79" s="16"/>
      <c r="MY79" s="15"/>
      <c r="MZ79" s="16"/>
      <c r="NA79" s="15"/>
      <c r="NB79" s="16"/>
      <c r="NC79" s="15"/>
      <c r="ND79" s="16"/>
      <c r="NE79" s="15"/>
      <c r="NF79" s="16"/>
      <c r="NG79" s="15"/>
      <c r="NH79" s="16"/>
      <c r="NI79" s="15"/>
      <c r="NJ79" s="16"/>
      <c r="NK79" s="15"/>
      <c r="NL79" s="16"/>
      <c r="NM79" s="15"/>
      <c r="NN79" s="16"/>
      <c r="NO79" s="15"/>
      <c r="NP79" s="16"/>
      <c r="NQ79" s="15"/>
      <c r="NR79" s="16"/>
      <c r="NS79" s="15"/>
      <c r="NT79" s="16"/>
      <c r="NU79" s="15"/>
      <c r="NV79" s="16"/>
      <c r="NW79" s="15"/>
      <c r="NX79" s="16"/>
      <c r="NY79" s="15"/>
      <c r="NZ79" s="16"/>
      <c r="OA79" s="15"/>
      <c r="OB79" s="16"/>
      <c r="OC79" s="15"/>
      <c r="OD79" s="16"/>
      <c r="OE79" s="15"/>
      <c r="OF79" s="16"/>
      <c r="OG79" s="15"/>
      <c r="OH79" s="16"/>
      <c r="OI79" s="15"/>
      <c r="OJ79" s="16"/>
      <c r="OK79" s="15"/>
      <c r="OL79" s="16"/>
      <c r="OM79" s="15"/>
      <c r="ON79" s="16"/>
      <c r="OO79" s="15"/>
      <c r="OP79" s="16"/>
      <c r="OQ79" s="15"/>
      <c r="OR79" s="16"/>
      <c r="OS79" s="15"/>
      <c r="OT79" s="16"/>
      <c r="OU79" s="15"/>
      <c r="OV79" s="16"/>
      <c r="OW79" s="15"/>
      <c r="OX79" s="16"/>
      <c r="OY79" s="15"/>
      <c r="OZ79" s="16"/>
      <c r="PA79" s="15"/>
      <c r="PB79" s="16"/>
      <c r="PC79" s="15"/>
      <c r="PD79" s="16"/>
      <c r="PE79" s="15"/>
      <c r="PF79" s="16"/>
      <c r="PG79" s="15"/>
      <c r="PH79" s="16"/>
      <c r="PI79" s="15"/>
      <c r="PJ79" s="16"/>
      <c r="PK79" s="15"/>
      <c r="PL79" s="16"/>
      <c r="PM79" s="15"/>
      <c r="PN79" s="16"/>
      <c r="PO79" s="15"/>
      <c r="PP79" s="16"/>
      <c r="PQ79" s="15"/>
      <c r="PR79" s="16"/>
      <c r="PS79" s="15"/>
      <c r="PT79" s="16"/>
      <c r="PU79" s="15"/>
      <c r="PV79" s="16"/>
      <c r="PW79" s="15"/>
      <c r="PX79" s="16"/>
      <c r="PY79" s="15"/>
      <c r="PZ79" s="16"/>
      <c r="QA79" s="15"/>
      <c r="QB79" s="16"/>
      <c r="QC79" s="15"/>
      <c r="QD79" s="16"/>
      <c r="QE79" s="15"/>
      <c r="QF79" s="16"/>
      <c r="QG79" s="15"/>
      <c r="QH79" s="16"/>
      <c r="QI79" s="15"/>
      <c r="QJ79" s="16"/>
      <c r="QK79" s="15"/>
      <c r="QL79" s="16"/>
      <c r="QM79" s="15"/>
      <c r="QN79" s="16"/>
      <c r="QO79" s="15"/>
      <c r="QP79" s="16"/>
      <c r="QQ79" s="15"/>
      <c r="QR79" s="16"/>
      <c r="QS79" s="15"/>
      <c r="QT79" s="16"/>
      <c r="QU79" s="15"/>
      <c r="QV79" s="16"/>
      <c r="QW79" s="15"/>
      <c r="QX79" s="16"/>
      <c r="QY79" s="15"/>
      <c r="QZ79" s="16"/>
      <c r="RA79" s="15"/>
      <c r="RB79" s="16"/>
      <c r="RC79" s="15"/>
      <c r="RD79" s="16"/>
      <c r="RE79" s="15"/>
      <c r="RF79" s="16"/>
      <c r="RG79" s="15"/>
      <c r="RH79" s="16"/>
      <c r="RI79" s="15"/>
      <c r="RJ79" s="16"/>
      <c r="RK79" s="15"/>
      <c r="RL79" s="16"/>
      <c r="RM79" s="15"/>
      <c r="RN79" s="16"/>
      <c r="RO79" s="15"/>
      <c r="RP79" s="16"/>
      <c r="RQ79" s="15"/>
      <c r="RR79" s="16"/>
      <c r="RS79" s="15"/>
      <c r="RT79" s="16"/>
      <c r="RU79" s="15"/>
      <c r="RV79" s="16"/>
      <c r="RW79" s="15"/>
      <c r="RX79" s="16"/>
      <c r="RY79" s="15"/>
      <c r="RZ79" s="16"/>
      <c r="SA79" s="15"/>
      <c r="SB79" s="16"/>
      <c r="SC79" s="15"/>
      <c r="SD79" s="16"/>
      <c r="SE79" s="15"/>
      <c r="SF79" s="16"/>
      <c r="SG79" s="15"/>
      <c r="SH79" s="16"/>
      <c r="SI79" s="15"/>
      <c r="SJ79" s="16"/>
      <c r="SK79" s="15"/>
      <c r="SL79" s="16"/>
      <c r="SM79" s="15"/>
      <c r="SN79" s="16"/>
      <c r="SO79" s="15"/>
      <c r="SP79" s="16"/>
      <c r="SQ79" s="15"/>
      <c r="SR79" s="16"/>
      <c r="SS79" s="15"/>
      <c r="ST79" s="16"/>
      <c r="SU79" s="15"/>
      <c r="SV79" s="16"/>
      <c r="SW79" s="15"/>
      <c r="SX79" s="16"/>
      <c r="SY79" s="15"/>
      <c r="SZ79" s="16"/>
      <c r="TA79" s="15"/>
      <c r="TB79" s="16"/>
      <c r="TC79" s="15"/>
      <c r="TD79" s="16"/>
      <c r="TE79" s="15"/>
      <c r="TF79" s="16"/>
      <c r="TG79" s="15"/>
      <c r="TH79" s="16"/>
      <c r="TI79" s="15"/>
      <c r="TJ79" s="16"/>
      <c r="TK79" s="15"/>
      <c r="TL79" s="16"/>
      <c r="TM79" s="15"/>
      <c r="TN79" s="16"/>
      <c r="TO79" s="15"/>
      <c r="TP79" s="16"/>
      <c r="TQ79" s="15"/>
      <c r="TR79" s="16"/>
      <c r="TS79" s="15"/>
      <c r="TT79" s="16"/>
      <c r="TU79" s="15"/>
      <c r="TV79" s="16"/>
      <c r="TW79" s="15"/>
      <c r="TX79" s="16"/>
      <c r="TY79" s="15"/>
      <c r="TZ79" s="16"/>
      <c r="UA79" s="15"/>
      <c r="UB79" s="16"/>
      <c r="UC79" s="15"/>
      <c r="UD79" s="16"/>
      <c r="UE79" s="15"/>
      <c r="UF79" s="16"/>
      <c r="UG79" s="15"/>
      <c r="UH79" s="16"/>
      <c r="UI79" s="15"/>
      <c r="UJ79" s="16"/>
      <c r="UK79" s="15"/>
      <c r="UL79" s="16"/>
      <c r="UM79" s="15"/>
      <c r="UN79" s="16"/>
      <c r="UO79" s="15"/>
      <c r="UP79" s="16"/>
      <c r="UQ79" s="15"/>
      <c r="UR79" s="16"/>
      <c r="US79" s="15"/>
      <c r="UT79" s="16"/>
      <c r="UU79" s="15"/>
      <c r="UV79" s="16"/>
      <c r="UW79" s="15"/>
      <c r="UX79" s="16"/>
      <c r="UY79" s="15"/>
      <c r="UZ79" s="16"/>
      <c r="VA79" s="15"/>
      <c r="VB79" s="16"/>
      <c r="VC79" s="15"/>
      <c r="VD79" s="16"/>
      <c r="VE79" s="15"/>
      <c r="VF79" s="16"/>
      <c r="VG79" s="15"/>
      <c r="VH79" s="16"/>
      <c r="VI79" s="15"/>
      <c r="VJ79" s="16"/>
      <c r="VK79" s="15"/>
      <c r="VL79" s="16"/>
      <c r="VM79" s="15"/>
      <c r="VN79" s="16"/>
      <c r="VO79" s="15"/>
      <c r="VP79" s="16"/>
      <c r="VQ79" s="15"/>
      <c r="VR79" s="16"/>
      <c r="VS79" s="15"/>
      <c r="VT79" s="16"/>
      <c r="VU79" s="15"/>
      <c r="VV79" s="16"/>
      <c r="VW79" s="15"/>
      <c r="VX79" s="16"/>
      <c r="VY79" s="15"/>
      <c r="VZ79" s="16"/>
      <c r="WA79" s="15"/>
      <c r="WB79" s="16"/>
      <c r="WC79" s="15"/>
      <c r="WD79" s="16"/>
      <c r="WE79" s="15"/>
      <c r="WF79" s="16"/>
      <c r="WG79" s="15"/>
      <c r="WH79" s="16"/>
      <c r="WI79" s="15"/>
      <c r="WJ79" s="16"/>
      <c r="WK79" s="15"/>
      <c r="WL79" s="16"/>
      <c r="WM79" s="15"/>
      <c r="WN79" s="16"/>
      <c r="WO79" s="15"/>
      <c r="WP79" s="16"/>
      <c r="WQ79" s="15"/>
      <c r="WR79" s="16"/>
      <c r="WS79" s="15"/>
      <c r="WT79" s="16"/>
      <c r="WU79" s="15"/>
      <c r="WV79" s="16"/>
      <c r="WW79" s="15"/>
      <c r="WX79" s="16"/>
      <c r="WY79" s="15"/>
      <c r="WZ79" s="16"/>
      <c r="XA79" s="15"/>
      <c r="XB79" s="16"/>
      <c r="XC79" s="15"/>
      <c r="XD79" s="16"/>
      <c r="XE79" s="15"/>
      <c r="XF79" s="16"/>
      <c r="XG79" s="15"/>
      <c r="XH79" s="16"/>
      <c r="XI79" s="15"/>
      <c r="XJ79" s="16"/>
      <c r="XK79" s="15"/>
      <c r="XL79" s="16"/>
      <c r="XM79" s="15"/>
      <c r="XN79" s="16"/>
      <c r="XO79" s="15"/>
      <c r="XP79" s="16"/>
      <c r="XQ79" s="15"/>
      <c r="XR79" s="16"/>
      <c r="XS79" s="15"/>
      <c r="XT79" s="16"/>
      <c r="XU79" s="15"/>
      <c r="XV79" s="16"/>
      <c r="XW79" s="15"/>
      <c r="XX79" s="16"/>
      <c r="XY79" s="15"/>
      <c r="XZ79" s="16"/>
      <c r="YA79" s="15"/>
      <c r="YB79" s="16"/>
      <c r="YC79" s="15"/>
      <c r="YD79" s="16"/>
      <c r="YE79" s="15"/>
      <c r="YF79" s="16"/>
      <c r="YG79" s="15"/>
      <c r="YH79" s="16"/>
      <c r="YI79" s="15"/>
      <c r="YJ79" s="16"/>
      <c r="YK79" s="15"/>
      <c r="YL79" s="16"/>
      <c r="YM79" s="15"/>
      <c r="YN79" s="16"/>
      <c r="YO79" s="15"/>
      <c r="YP79" s="16"/>
      <c r="YQ79" s="15"/>
      <c r="YR79" s="16"/>
      <c r="YS79" s="15"/>
      <c r="YT79" s="16"/>
      <c r="YU79" s="15"/>
      <c r="YV79" s="16"/>
      <c r="YW79" s="15"/>
      <c r="YX79" s="16"/>
      <c r="YY79" s="15"/>
      <c r="YZ79" s="16"/>
      <c r="ZA79" s="15"/>
      <c r="ZB79" s="16"/>
      <c r="ZC79" s="15"/>
      <c r="ZD79" s="16"/>
      <c r="ZE79" s="15"/>
      <c r="ZF79" s="16"/>
      <c r="ZG79" s="15"/>
      <c r="ZH79" s="16"/>
      <c r="ZI79" s="15"/>
      <c r="ZJ79" s="16"/>
      <c r="ZK79" s="15"/>
      <c r="ZL79" s="16"/>
      <c r="ZM79" s="15"/>
      <c r="ZN79" s="16"/>
      <c r="ZO79" s="15"/>
      <c r="ZP79" s="16"/>
      <c r="ZQ79" s="15"/>
      <c r="ZR79" s="16"/>
      <c r="ZS79" s="15"/>
      <c r="ZT79" s="16"/>
      <c r="ZU79" s="15"/>
      <c r="ZV79" s="16"/>
      <c r="ZW79" s="15"/>
      <c r="ZX79" s="16"/>
      <c r="ZY79" s="15"/>
      <c r="ZZ79" s="16"/>
      <c r="AAA79" s="15"/>
      <c r="AAB79" s="16"/>
      <c r="AAC79" s="15"/>
      <c r="AAD79" s="16"/>
      <c r="AAE79" s="15"/>
      <c r="AAF79" s="16"/>
      <c r="AAG79" s="15"/>
      <c r="AAH79" s="16"/>
      <c r="AAI79" s="15"/>
      <c r="AAJ79" s="16"/>
      <c r="AAK79" s="15"/>
      <c r="AAL79" s="16"/>
      <c r="AAM79" s="15"/>
      <c r="AAN79" s="16"/>
      <c r="AAO79" s="15"/>
      <c r="AAP79" s="16"/>
      <c r="AAQ79" s="15"/>
      <c r="AAR79" s="16"/>
      <c r="AAS79" s="15"/>
      <c r="AAT79" s="16"/>
      <c r="AAU79" s="15"/>
      <c r="AAV79" s="16"/>
      <c r="AAW79" s="15"/>
      <c r="AAX79" s="16"/>
      <c r="AAY79" s="15"/>
      <c r="AAZ79" s="16"/>
      <c r="ABA79" s="15"/>
      <c r="ABB79" s="16"/>
      <c r="ABC79" s="15"/>
      <c r="ABD79" s="16"/>
      <c r="ABE79" s="15"/>
      <c r="ABF79" s="16"/>
      <c r="ABG79" s="15"/>
      <c r="ABH79" s="16"/>
      <c r="ABI79" s="15"/>
      <c r="ABJ79" s="16"/>
      <c r="ABK79" s="15"/>
      <c r="ABL79" s="16"/>
      <c r="ABM79" s="15"/>
      <c r="ABN79" s="16"/>
      <c r="ABO79" s="15"/>
      <c r="ABP79" s="16"/>
      <c r="ABQ79" s="15"/>
      <c r="ABR79" s="16"/>
      <c r="ABS79" s="15"/>
      <c r="ABT79" s="16"/>
      <c r="ABU79" s="15"/>
      <c r="ABV79" s="16"/>
      <c r="ABW79" s="15"/>
      <c r="ABX79" s="16"/>
      <c r="ABY79" s="15"/>
      <c r="ABZ79" s="16"/>
      <c r="ACA79" s="15"/>
      <c r="ACB79" s="16"/>
      <c r="ACC79" s="15"/>
      <c r="ACD79" s="16"/>
      <c r="ACE79" s="15"/>
      <c r="ACF79" s="16"/>
      <c r="ACG79" s="15"/>
      <c r="ACH79" s="16"/>
      <c r="ACI79" s="15"/>
      <c r="ACJ79" s="16"/>
      <c r="ACK79" s="15"/>
      <c r="ACL79" s="16"/>
      <c r="ACM79" s="15"/>
      <c r="ACN79" s="16"/>
      <c r="ACO79" s="15"/>
      <c r="ACP79" s="16"/>
      <c r="ACQ79" s="15"/>
      <c r="ACR79" s="16"/>
      <c r="ACS79" s="15"/>
      <c r="ACT79" s="16"/>
      <c r="ACU79" s="15"/>
      <c r="ACV79" s="16"/>
      <c r="ACW79" s="15"/>
      <c r="ACX79" s="16"/>
      <c r="ACY79" s="15"/>
      <c r="ACZ79" s="16"/>
      <c r="ADA79" s="15"/>
      <c r="ADB79" s="16"/>
      <c r="ADC79" s="15"/>
      <c r="ADD79" s="16"/>
      <c r="ADE79" s="15"/>
      <c r="ADF79" s="16"/>
      <c r="ADG79" s="15"/>
      <c r="ADH79" s="16"/>
      <c r="ADI79" s="15"/>
      <c r="ADJ79" s="16"/>
      <c r="ADK79" s="15"/>
      <c r="ADL79" s="16"/>
      <c r="ADM79" s="15"/>
      <c r="ADN79" s="16"/>
      <c r="ADO79" s="15"/>
      <c r="ADP79" s="16"/>
      <c r="ADQ79" s="15"/>
      <c r="ADR79" s="16"/>
      <c r="ADS79" s="15"/>
      <c r="ADT79" s="16"/>
      <c r="ADU79" s="15"/>
      <c r="ADV79" s="16"/>
      <c r="ADW79" s="15"/>
      <c r="ADX79" s="16"/>
      <c r="ADY79" s="15"/>
      <c r="ADZ79" s="16"/>
      <c r="AEA79" s="15"/>
      <c r="AEB79" s="16"/>
      <c r="AEC79" s="15"/>
      <c r="AED79" s="16"/>
      <c r="AEE79" s="15"/>
      <c r="AEF79" s="16"/>
      <c r="AEG79" s="15"/>
      <c r="AEH79" s="16"/>
      <c r="AEI79" s="15"/>
      <c r="AEJ79" s="16"/>
      <c r="AEK79" s="15"/>
      <c r="AEL79" s="16"/>
      <c r="AEM79" s="15"/>
      <c r="AEN79" s="16"/>
      <c r="AEO79" s="15"/>
      <c r="AEP79" s="16"/>
      <c r="AEQ79" s="15"/>
      <c r="AER79" s="16"/>
      <c r="AES79" s="15"/>
      <c r="AET79" s="16"/>
      <c r="AEU79" s="15"/>
      <c r="AEV79" s="16"/>
      <c r="AEW79" s="15"/>
      <c r="AEX79" s="16"/>
      <c r="AEY79" s="15"/>
      <c r="AEZ79" s="16"/>
      <c r="AFA79" s="15"/>
      <c r="AFB79" s="16"/>
      <c r="AFC79" s="15"/>
      <c r="AFD79" s="16"/>
      <c r="AFE79" s="15"/>
      <c r="AFF79" s="16"/>
      <c r="AFG79" s="15"/>
      <c r="AFH79" s="16"/>
      <c r="AFI79" s="15"/>
      <c r="AFJ79" s="16"/>
      <c r="AFK79" s="15"/>
      <c r="AFL79" s="16"/>
      <c r="AFM79" s="15"/>
      <c r="AFN79" s="16"/>
      <c r="AFO79" s="15"/>
      <c r="AFP79" s="16"/>
      <c r="AFQ79" s="15"/>
      <c r="AFR79" s="16"/>
      <c r="AFS79" s="15"/>
      <c r="AFT79" s="16"/>
      <c r="AFU79" s="15"/>
      <c r="AFV79" s="16"/>
      <c r="AFW79" s="15"/>
      <c r="AFX79" s="16"/>
      <c r="AFY79" s="15"/>
      <c r="AFZ79" s="16"/>
      <c r="AGA79" s="15"/>
      <c r="AGB79" s="16"/>
      <c r="AGC79" s="15"/>
      <c r="AGD79" s="16"/>
      <c r="AGE79" s="15"/>
      <c r="AGF79" s="16"/>
      <c r="AGG79" s="15"/>
      <c r="AGH79" s="16"/>
      <c r="AGI79" s="15"/>
      <c r="AGJ79" s="16"/>
      <c r="AGK79" s="15"/>
      <c r="AGL79" s="16"/>
      <c r="AGM79" s="15"/>
      <c r="AGN79" s="16"/>
      <c r="AGO79" s="15"/>
      <c r="AGP79" s="16"/>
      <c r="AGQ79" s="15"/>
      <c r="AGR79" s="16"/>
      <c r="AGS79" s="15"/>
      <c r="AGT79" s="16"/>
      <c r="AGU79" s="15"/>
      <c r="AGV79" s="16"/>
      <c r="AGW79" s="15"/>
      <c r="AGX79" s="16"/>
      <c r="AGY79" s="15"/>
      <c r="AGZ79" s="16"/>
      <c r="AHA79" s="15"/>
      <c r="AHB79" s="16"/>
      <c r="AHC79" s="15"/>
      <c r="AHD79" s="16"/>
      <c r="AHE79" s="15"/>
      <c r="AHF79" s="16"/>
      <c r="AHG79" s="15"/>
      <c r="AHH79" s="16"/>
      <c r="AHI79" s="15"/>
      <c r="AHJ79" s="16"/>
      <c r="AHK79" s="15"/>
      <c r="AHL79" s="16"/>
      <c r="AHM79" s="15"/>
      <c r="AHN79" s="16"/>
      <c r="AHO79" s="15"/>
      <c r="AHP79" s="16"/>
      <c r="AHQ79" s="15"/>
      <c r="AHR79" s="16"/>
      <c r="AHS79" s="15"/>
      <c r="AHT79" s="16"/>
      <c r="AHU79" s="15"/>
      <c r="AHV79" s="16"/>
      <c r="AHW79" s="15"/>
      <c r="AHX79" s="16"/>
      <c r="AHY79" s="15"/>
      <c r="AHZ79" s="16"/>
      <c r="AIA79" s="15"/>
      <c r="AIB79" s="16"/>
      <c r="AIC79" s="15"/>
      <c r="AID79" s="16"/>
      <c r="AIE79" s="15"/>
      <c r="AIF79" s="16"/>
      <c r="AIG79" s="15"/>
      <c r="AIH79" s="16"/>
      <c r="AII79" s="15"/>
      <c r="AIJ79" s="16"/>
      <c r="AIK79" s="15"/>
      <c r="AIL79" s="16"/>
      <c r="AIM79" s="15"/>
      <c r="AIN79" s="16"/>
      <c r="AIO79" s="15"/>
      <c r="AIP79" s="16"/>
      <c r="AIQ79" s="15"/>
      <c r="AIR79" s="16"/>
      <c r="AIS79" s="15"/>
      <c r="AIT79" s="16"/>
      <c r="AIU79" s="15"/>
      <c r="AIV79" s="16"/>
      <c r="AIW79" s="15"/>
      <c r="AIX79" s="16"/>
      <c r="AIY79" s="15"/>
      <c r="AIZ79" s="16"/>
      <c r="AJA79" s="15"/>
      <c r="AJB79" s="16"/>
      <c r="AJC79" s="15"/>
      <c r="AJD79" s="16"/>
      <c r="AJE79" s="15"/>
      <c r="AJF79" s="16"/>
      <c r="AJG79" s="15"/>
      <c r="AJH79" s="16"/>
      <c r="AJI79" s="15"/>
      <c r="AJJ79" s="16"/>
      <c r="AJK79" s="15"/>
      <c r="AJL79" s="16"/>
      <c r="AJM79" s="15"/>
      <c r="AJN79" s="16"/>
      <c r="AJO79" s="15"/>
      <c r="AJP79" s="16"/>
      <c r="AJQ79" s="15"/>
      <c r="AJR79" s="16"/>
      <c r="AJS79" s="15"/>
      <c r="AJT79" s="16"/>
      <c r="AJU79" s="15"/>
      <c r="AJV79" s="16"/>
      <c r="AJW79" s="15"/>
      <c r="AJX79" s="16"/>
      <c r="AJY79" s="15"/>
      <c r="AJZ79" s="16"/>
      <c r="AKA79" s="15"/>
      <c r="AKB79" s="16"/>
      <c r="AKC79" s="15"/>
      <c r="AKD79" s="16"/>
      <c r="AKE79" s="15"/>
      <c r="AKF79" s="16"/>
      <c r="AKG79" s="15"/>
      <c r="AKH79" s="16"/>
      <c r="AKI79" s="15"/>
      <c r="AKJ79" s="16"/>
      <c r="AKK79" s="15"/>
      <c r="AKL79" s="16"/>
      <c r="AKM79" s="15"/>
      <c r="AKN79" s="16"/>
      <c r="AKO79" s="15"/>
      <c r="AKP79" s="16"/>
      <c r="AKQ79" s="15"/>
      <c r="AKR79" s="16"/>
      <c r="AKS79" s="15"/>
      <c r="AKT79" s="16"/>
      <c r="AKU79" s="15"/>
      <c r="AKV79" s="16"/>
      <c r="AKW79" s="15"/>
      <c r="AKX79" s="16"/>
      <c r="AKY79" s="15"/>
      <c r="AKZ79" s="16"/>
      <c r="ALA79" s="15"/>
      <c r="ALB79" s="16"/>
      <c r="ALC79" s="15"/>
      <c r="ALD79" s="16"/>
      <c r="ALE79" s="15"/>
      <c r="ALF79" s="16"/>
      <c r="ALG79" s="15"/>
      <c r="ALH79" s="16"/>
      <c r="ALI79" s="15"/>
      <c r="ALJ79" s="16"/>
      <c r="ALK79" s="15"/>
      <c r="ALL79" s="16"/>
      <c r="ALM79" s="15"/>
      <c r="ALN79" s="16"/>
      <c r="ALO79" s="15"/>
      <c r="ALP79" s="16"/>
      <c r="ALQ79" s="15"/>
      <c r="ALR79" s="16"/>
      <c r="ALS79" s="15"/>
      <c r="ALT79" s="16"/>
      <c r="ALU79" s="15"/>
      <c r="ALV79" s="16"/>
      <c r="ALW79" s="15"/>
      <c r="ALX79" s="16"/>
      <c r="ALY79" s="15"/>
      <c r="ALZ79" s="16"/>
      <c r="AMA79" s="15"/>
      <c r="AMB79" s="16"/>
      <c r="AMC79" s="15"/>
      <c r="AMD79" s="16"/>
      <c r="AME79" s="15"/>
      <c r="AMF79" s="16"/>
      <c r="AMG79" s="15"/>
      <c r="AMH79" s="16"/>
      <c r="AMI79" s="15"/>
      <c r="AMJ79" s="16"/>
      <c r="AMK79" s="15"/>
      <c r="AML79" s="16"/>
      <c r="AMM79" s="15"/>
      <c r="AMN79" s="16"/>
      <c r="AMO79" s="15"/>
      <c r="AMP79" s="16"/>
      <c r="AMQ79" s="15"/>
      <c r="AMR79" s="16"/>
      <c r="AMS79" s="15"/>
      <c r="AMT79" s="16"/>
      <c r="AMU79" s="15"/>
      <c r="AMV79" s="16"/>
      <c r="AMW79" s="15"/>
      <c r="AMX79" s="16"/>
      <c r="AMY79" s="15"/>
      <c r="AMZ79" s="16"/>
      <c r="ANA79" s="15"/>
      <c r="ANB79" s="16"/>
      <c r="ANC79" s="15"/>
      <c r="AND79" s="16"/>
      <c r="ANE79" s="15"/>
      <c r="ANF79" s="16"/>
      <c r="ANG79" s="15"/>
      <c r="ANH79" s="16"/>
      <c r="ANI79" s="15"/>
      <c r="ANJ79" s="16"/>
      <c r="ANK79" s="15"/>
      <c r="ANL79" s="16"/>
      <c r="ANM79" s="15"/>
      <c r="ANN79" s="16"/>
      <c r="ANO79" s="15"/>
      <c r="ANP79" s="16"/>
      <c r="ANQ79" s="15"/>
      <c r="ANR79" s="16"/>
      <c r="ANS79" s="15"/>
      <c r="ANT79" s="16"/>
      <c r="ANU79" s="15"/>
      <c r="ANV79" s="16"/>
      <c r="ANW79" s="15"/>
      <c r="ANX79" s="16"/>
      <c r="ANY79" s="15"/>
      <c r="ANZ79" s="16"/>
      <c r="AOA79" s="15"/>
      <c r="AOB79" s="16"/>
      <c r="AOC79" s="15"/>
      <c r="AOD79" s="16"/>
      <c r="AOE79" s="15"/>
      <c r="AOF79" s="16"/>
      <c r="AOG79" s="15"/>
      <c r="AOH79" s="16"/>
      <c r="AOI79" s="15"/>
      <c r="AOJ79" s="16"/>
      <c r="AOK79" s="15"/>
      <c r="AOL79" s="16"/>
      <c r="AOM79" s="15"/>
      <c r="AON79" s="16"/>
      <c r="AOO79" s="15"/>
      <c r="AOP79" s="16"/>
      <c r="AOQ79" s="15"/>
      <c r="AOR79" s="16"/>
      <c r="AOS79" s="15"/>
      <c r="AOT79" s="16"/>
      <c r="AOU79" s="15"/>
      <c r="AOV79" s="16"/>
      <c r="AOW79" s="15"/>
      <c r="AOX79" s="16"/>
      <c r="AOY79" s="15"/>
      <c r="AOZ79" s="16"/>
      <c r="APA79" s="15"/>
      <c r="APB79" s="16"/>
      <c r="APC79" s="15"/>
      <c r="APD79" s="16"/>
      <c r="APE79" s="15"/>
      <c r="APF79" s="16"/>
      <c r="APG79" s="15"/>
      <c r="APH79" s="16"/>
      <c r="API79" s="15"/>
      <c r="APJ79" s="16"/>
      <c r="APK79" s="15"/>
      <c r="APL79" s="16"/>
      <c r="APM79" s="15"/>
      <c r="APN79" s="16"/>
      <c r="APO79" s="15"/>
      <c r="APP79" s="16"/>
      <c r="APQ79" s="15"/>
      <c r="APR79" s="16"/>
      <c r="APS79" s="15"/>
      <c r="APT79" s="16"/>
      <c r="APU79" s="15"/>
      <c r="APV79" s="16"/>
      <c r="APW79" s="15"/>
      <c r="APX79" s="16"/>
      <c r="APY79" s="15"/>
      <c r="APZ79" s="16"/>
      <c r="AQA79" s="15"/>
      <c r="AQB79" s="16"/>
      <c r="AQC79" s="15"/>
      <c r="AQD79" s="16"/>
      <c r="AQE79" s="15"/>
      <c r="AQF79" s="16"/>
      <c r="AQG79" s="15"/>
      <c r="AQH79" s="16"/>
      <c r="AQI79" s="15"/>
      <c r="AQJ79" s="16"/>
      <c r="AQK79" s="15"/>
      <c r="AQL79" s="16"/>
      <c r="AQM79" s="15"/>
      <c r="AQN79" s="16"/>
      <c r="AQO79" s="15"/>
      <c r="AQP79" s="16"/>
      <c r="AQQ79" s="15"/>
      <c r="AQR79" s="16"/>
      <c r="AQS79" s="15"/>
      <c r="AQT79" s="16"/>
      <c r="AQU79" s="15"/>
      <c r="AQV79" s="16"/>
      <c r="AQW79" s="15"/>
      <c r="AQX79" s="16"/>
      <c r="AQY79" s="15"/>
      <c r="AQZ79" s="16"/>
      <c r="ARA79" s="15"/>
      <c r="ARB79" s="16"/>
      <c r="ARC79" s="15"/>
      <c r="ARD79" s="16"/>
      <c r="ARE79" s="15"/>
      <c r="ARF79" s="16"/>
      <c r="ARG79" s="15"/>
      <c r="ARH79" s="16"/>
      <c r="ARI79" s="15"/>
      <c r="ARJ79" s="16"/>
      <c r="ARK79" s="15"/>
      <c r="ARL79" s="16"/>
      <c r="ARM79" s="15"/>
      <c r="ARN79" s="16"/>
      <c r="ARO79" s="15"/>
      <c r="ARP79" s="16"/>
      <c r="ARQ79" s="15"/>
      <c r="ARR79" s="16"/>
      <c r="ARS79" s="15"/>
      <c r="ART79" s="16"/>
      <c r="ARU79" s="15"/>
      <c r="ARV79" s="16"/>
      <c r="ARW79" s="15"/>
      <c r="ARX79" s="16"/>
      <c r="ARY79" s="15"/>
      <c r="ARZ79" s="16"/>
      <c r="ASA79" s="15"/>
      <c r="ASB79" s="16"/>
      <c r="ASC79" s="15"/>
      <c r="ASD79" s="16"/>
      <c r="ASE79" s="15"/>
      <c r="ASF79" s="16"/>
      <c r="ASG79" s="15"/>
      <c r="ASH79" s="16"/>
      <c r="ASI79" s="15"/>
      <c r="ASJ79" s="16"/>
      <c r="ASK79" s="15"/>
      <c r="ASL79" s="16"/>
      <c r="ASM79" s="15"/>
      <c r="ASN79" s="16"/>
      <c r="ASO79" s="15"/>
      <c r="ASP79" s="16"/>
      <c r="ASQ79" s="15"/>
      <c r="ASR79" s="16"/>
      <c r="ASS79" s="15"/>
      <c r="AST79" s="16"/>
      <c r="ASU79" s="15"/>
      <c r="ASV79" s="16"/>
      <c r="ASW79" s="15"/>
      <c r="ASX79" s="16"/>
      <c r="ASY79" s="15"/>
      <c r="ASZ79" s="16"/>
      <c r="ATA79" s="15"/>
      <c r="ATB79" s="16"/>
      <c r="ATC79" s="15"/>
      <c r="ATD79" s="16"/>
      <c r="ATE79" s="15"/>
      <c r="ATF79" s="16"/>
      <c r="ATG79" s="15"/>
      <c r="ATH79" s="16"/>
      <c r="ATI79" s="15"/>
      <c r="ATJ79" s="16"/>
      <c r="ATK79" s="15"/>
      <c r="ATL79" s="16"/>
      <c r="ATM79" s="15"/>
      <c r="ATN79" s="16"/>
      <c r="ATO79" s="15"/>
      <c r="ATP79" s="16"/>
      <c r="ATQ79" s="15"/>
      <c r="ATR79" s="16"/>
      <c r="ATS79" s="15"/>
      <c r="ATT79" s="16"/>
      <c r="ATU79" s="15"/>
      <c r="ATV79" s="16"/>
      <c r="ATW79" s="15"/>
      <c r="ATX79" s="16"/>
      <c r="ATY79" s="15"/>
      <c r="ATZ79" s="16"/>
      <c r="AUA79" s="15"/>
      <c r="AUB79" s="16"/>
      <c r="AUC79" s="15"/>
      <c r="AUD79" s="16"/>
      <c r="AUE79" s="15"/>
      <c r="AUF79" s="16"/>
      <c r="AUG79" s="15"/>
      <c r="AUH79" s="16"/>
      <c r="AUI79" s="15"/>
      <c r="AUJ79" s="16"/>
      <c r="AUK79" s="15"/>
      <c r="AUL79" s="16"/>
      <c r="AUM79" s="15"/>
      <c r="AUN79" s="16"/>
      <c r="AUO79" s="15"/>
      <c r="AUP79" s="16"/>
      <c r="AUQ79" s="15"/>
      <c r="AUR79" s="16"/>
      <c r="AUS79" s="15"/>
      <c r="AUT79" s="16"/>
      <c r="AUU79" s="15"/>
      <c r="AUV79" s="16"/>
      <c r="AUW79" s="15"/>
      <c r="AUX79" s="16"/>
      <c r="AUY79" s="15"/>
      <c r="AUZ79" s="16"/>
      <c r="AVA79" s="15"/>
      <c r="AVB79" s="16"/>
      <c r="AVC79" s="15"/>
      <c r="AVD79" s="16"/>
      <c r="AVE79" s="15"/>
      <c r="AVF79" s="16"/>
      <c r="AVG79" s="15"/>
      <c r="AVH79" s="16"/>
      <c r="AVI79" s="15"/>
      <c r="AVJ79" s="16"/>
      <c r="AVK79" s="15"/>
      <c r="AVL79" s="16"/>
      <c r="AVM79" s="15"/>
      <c r="AVN79" s="16"/>
      <c r="AVO79" s="15"/>
      <c r="AVP79" s="16"/>
      <c r="AVQ79" s="15"/>
      <c r="AVR79" s="16"/>
      <c r="AVS79" s="15"/>
      <c r="AVT79" s="16"/>
      <c r="AVU79" s="15"/>
      <c r="AVV79" s="16"/>
      <c r="AVW79" s="15"/>
      <c r="AVX79" s="16"/>
      <c r="AVY79" s="15"/>
      <c r="AVZ79" s="16"/>
      <c r="AWA79" s="15"/>
      <c r="AWB79" s="16"/>
      <c r="AWC79" s="15"/>
      <c r="AWD79" s="16"/>
      <c r="AWE79" s="15"/>
      <c r="AWF79" s="16"/>
      <c r="AWG79" s="15"/>
      <c r="AWH79" s="16"/>
      <c r="AWI79" s="15"/>
      <c r="AWJ79" s="16"/>
      <c r="AWK79" s="15"/>
      <c r="AWL79" s="16"/>
      <c r="AWM79" s="15"/>
      <c r="AWN79" s="16"/>
      <c r="AWO79" s="15"/>
      <c r="AWP79" s="16"/>
      <c r="AWQ79" s="15"/>
      <c r="AWR79" s="16"/>
      <c r="AWS79" s="15"/>
      <c r="AWT79" s="16"/>
      <c r="AWU79" s="15"/>
      <c r="AWV79" s="16"/>
      <c r="AWW79" s="15"/>
      <c r="AWX79" s="16"/>
      <c r="AWY79" s="15"/>
      <c r="AWZ79" s="16"/>
      <c r="AXA79" s="15"/>
      <c r="AXB79" s="16"/>
      <c r="AXC79" s="15"/>
      <c r="AXD79" s="16"/>
      <c r="AXE79" s="15"/>
      <c r="AXF79" s="16"/>
      <c r="AXG79" s="15"/>
      <c r="AXH79" s="16"/>
      <c r="AXI79" s="15"/>
      <c r="AXJ79" s="16"/>
      <c r="AXK79" s="15"/>
      <c r="AXL79" s="16"/>
      <c r="AXM79" s="15"/>
      <c r="AXN79" s="16"/>
      <c r="AXO79" s="15"/>
      <c r="AXP79" s="16"/>
      <c r="AXQ79" s="15"/>
      <c r="AXR79" s="16"/>
      <c r="AXS79" s="15"/>
      <c r="AXT79" s="16"/>
      <c r="AXU79" s="15"/>
      <c r="AXV79" s="16"/>
      <c r="AXW79" s="15"/>
      <c r="AXX79" s="16"/>
      <c r="AXY79" s="15"/>
      <c r="AXZ79" s="16"/>
      <c r="AYA79" s="15"/>
      <c r="AYB79" s="16"/>
      <c r="AYC79" s="15"/>
      <c r="AYD79" s="16"/>
      <c r="AYE79" s="15"/>
      <c r="AYF79" s="16"/>
      <c r="AYG79" s="15"/>
      <c r="AYH79" s="16"/>
      <c r="AYI79" s="15"/>
      <c r="AYJ79" s="16"/>
      <c r="AYK79" s="15"/>
      <c r="AYL79" s="16"/>
      <c r="AYM79" s="15"/>
      <c r="AYN79" s="16"/>
      <c r="AYO79" s="15"/>
      <c r="AYP79" s="16"/>
      <c r="AYQ79" s="15"/>
      <c r="AYR79" s="16"/>
      <c r="AYS79" s="15"/>
      <c r="AYT79" s="16"/>
      <c r="AYU79" s="15"/>
      <c r="AYV79" s="16"/>
      <c r="AYW79" s="15"/>
      <c r="AYX79" s="16"/>
      <c r="AYY79" s="15"/>
      <c r="AYZ79" s="16"/>
      <c r="AZA79" s="15"/>
      <c r="AZB79" s="16"/>
      <c r="AZC79" s="15"/>
      <c r="AZD79" s="16"/>
      <c r="AZE79" s="15"/>
      <c r="AZF79" s="16"/>
      <c r="AZG79" s="15"/>
      <c r="AZH79" s="16"/>
      <c r="AZI79" s="15"/>
      <c r="AZJ79" s="16"/>
      <c r="AZK79" s="15"/>
      <c r="AZL79" s="16"/>
      <c r="AZM79" s="15"/>
      <c r="AZN79" s="16"/>
      <c r="AZO79" s="15"/>
      <c r="AZP79" s="16"/>
      <c r="AZQ79" s="15"/>
      <c r="AZR79" s="16"/>
      <c r="AZS79" s="15"/>
      <c r="AZT79" s="16"/>
      <c r="AZU79" s="15"/>
      <c r="AZV79" s="16"/>
      <c r="AZW79" s="15"/>
      <c r="AZX79" s="16"/>
      <c r="AZY79" s="15"/>
      <c r="AZZ79" s="16"/>
      <c r="BAA79" s="15"/>
      <c r="BAB79" s="16"/>
      <c r="BAC79" s="15"/>
      <c r="BAD79" s="16"/>
      <c r="BAE79" s="15"/>
      <c r="BAF79" s="16"/>
      <c r="BAG79" s="15"/>
      <c r="BAH79" s="16"/>
      <c r="BAI79" s="15"/>
      <c r="BAJ79" s="16"/>
      <c r="BAK79" s="15"/>
      <c r="BAL79" s="16"/>
      <c r="BAM79" s="15"/>
      <c r="BAN79" s="16"/>
      <c r="BAO79" s="15"/>
      <c r="BAP79" s="16"/>
      <c r="BAQ79" s="15"/>
      <c r="BAR79" s="16"/>
      <c r="BAS79" s="15"/>
      <c r="BAT79" s="16"/>
      <c r="BAU79" s="15"/>
      <c r="BAV79" s="16"/>
      <c r="BAW79" s="15"/>
      <c r="BAX79" s="16"/>
      <c r="BAY79" s="15"/>
      <c r="BAZ79" s="16"/>
      <c r="BBA79" s="15"/>
      <c r="BBB79" s="16"/>
      <c r="BBC79" s="15"/>
      <c r="BBD79" s="16"/>
      <c r="BBE79" s="15"/>
      <c r="BBF79" s="16"/>
      <c r="BBG79" s="15"/>
      <c r="BBH79" s="16"/>
      <c r="BBI79" s="15"/>
      <c r="BBJ79" s="16"/>
      <c r="BBK79" s="15"/>
      <c r="BBL79" s="16"/>
      <c r="BBM79" s="15"/>
      <c r="BBN79" s="16"/>
      <c r="BBO79" s="15"/>
      <c r="BBP79" s="16"/>
      <c r="BBQ79" s="15"/>
      <c r="BBR79" s="16"/>
      <c r="BBS79" s="15"/>
      <c r="BBT79" s="16"/>
      <c r="BBU79" s="15"/>
      <c r="BBV79" s="16"/>
      <c r="BBW79" s="15"/>
      <c r="BBX79" s="16"/>
      <c r="BBY79" s="15"/>
      <c r="BBZ79" s="16"/>
      <c r="BCA79" s="15"/>
      <c r="BCB79" s="16"/>
      <c r="BCC79" s="15"/>
      <c r="BCD79" s="16"/>
      <c r="BCE79" s="15"/>
      <c r="BCF79" s="16"/>
      <c r="BCG79" s="15"/>
      <c r="BCH79" s="16"/>
      <c r="BCI79" s="15"/>
      <c r="BCJ79" s="16"/>
      <c r="BCK79" s="15"/>
      <c r="BCL79" s="16"/>
      <c r="BCM79" s="15"/>
      <c r="BCN79" s="16"/>
      <c r="BCO79" s="15"/>
      <c r="BCP79" s="16"/>
      <c r="BCQ79" s="15"/>
      <c r="BCR79" s="16"/>
      <c r="BCS79" s="15"/>
      <c r="BCT79" s="16"/>
      <c r="BCU79" s="15"/>
      <c r="BCV79" s="16"/>
      <c r="BCW79" s="15"/>
      <c r="BCX79" s="16"/>
      <c r="BCY79" s="15"/>
      <c r="BCZ79" s="16"/>
      <c r="BDA79" s="15"/>
      <c r="BDB79" s="16"/>
      <c r="BDC79" s="15"/>
      <c r="BDD79" s="16"/>
      <c r="BDE79" s="15"/>
      <c r="BDF79" s="16"/>
      <c r="BDG79" s="15"/>
      <c r="BDH79" s="16"/>
      <c r="BDI79" s="15"/>
      <c r="BDJ79" s="16"/>
      <c r="BDK79" s="15"/>
      <c r="BDL79" s="16"/>
      <c r="BDM79" s="15"/>
      <c r="BDN79" s="16"/>
      <c r="BDO79" s="15"/>
      <c r="BDP79" s="16"/>
      <c r="BDQ79" s="15"/>
      <c r="BDR79" s="16"/>
      <c r="BDS79" s="15"/>
      <c r="BDT79" s="16"/>
      <c r="BDU79" s="15"/>
      <c r="BDV79" s="16"/>
      <c r="BDW79" s="15"/>
      <c r="BDX79" s="16"/>
      <c r="BDY79" s="15"/>
      <c r="BDZ79" s="16"/>
      <c r="BEA79" s="15"/>
      <c r="BEB79" s="16"/>
      <c r="BEC79" s="15"/>
      <c r="BED79" s="16"/>
      <c r="BEE79" s="15"/>
      <c r="BEF79" s="16"/>
      <c r="BEG79" s="15"/>
      <c r="BEH79" s="16"/>
      <c r="BEI79" s="15"/>
      <c r="BEJ79" s="16"/>
      <c r="BEK79" s="15"/>
      <c r="BEL79" s="16"/>
      <c r="BEM79" s="15"/>
      <c r="BEN79" s="16"/>
      <c r="BEO79" s="15"/>
      <c r="BEP79" s="16"/>
      <c r="BEQ79" s="15"/>
      <c r="BER79" s="16"/>
      <c r="BES79" s="15"/>
      <c r="BET79" s="16"/>
      <c r="BEU79" s="15"/>
      <c r="BEV79" s="16"/>
      <c r="BEW79" s="15"/>
      <c r="BEX79" s="16"/>
      <c r="BEY79" s="15"/>
      <c r="BEZ79" s="16"/>
      <c r="BFA79" s="15"/>
      <c r="BFB79" s="16"/>
      <c r="BFC79" s="15"/>
      <c r="BFD79" s="16"/>
      <c r="BFE79" s="15"/>
      <c r="BFF79" s="16"/>
      <c r="BFG79" s="15"/>
      <c r="BFH79" s="16"/>
      <c r="BFI79" s="15"/>
      <c r="BFJ79" s="16"/>
      <c r="BFK79" s="15"/>
      <c r="BFL79" s="16"/>
      <c r="BFM79" s="15"/>
      <c r="BFN79" s="16"/>
      <c r="BFO79" s="15"/>
      <c r="BFP79" s="16"/>
      <c r="BFQ79" s="15"/>
      <c r="BFR79" s="16"/>
      <c r="BFS79" s="15"/>
      <c r="BFT79" s="16"/>
      <c r="BFU79" s="15"/>
      <c r="BFV79" s="16"/>
      <c r="BFW79" s="15"/>
      <c r="BFX79" s="16"/>
      <c r="BFY79" s="15"/>
      <c r="BFZ79" s="16"/>
      <c r="BGA79" s="15"/>
      <c r="BGB79" s="16"/>
      <c r="BGC79" s="15"/>
      <c r="BGD79" s="16"/>
      <c r="BGE79" s="15"/>
      <c r="BGF79" s="16"/>
      <c r="BGG79" s="15"/>
      <c r="BGH79" s="16"/>
      <c r="BGI79" s="15"/>
      <c r="BGJ79" s="16"/>
      <c r="BGK79" s="15"/>
      <c r="BGL79" s="16"/>
      <c r="BGM79" s="15"/>
      <c r="BGN79" s="16"/>
      <c r="BGO79" s="15"/>
      <c r="BGP79" s="16"/>
      <c r="BGQ79" s="15"/>
      <c r="BGR79" s="16"/>
      <c r="BGS79" s="15"/>
      <c r="BGT79" s="16"/>
      <c r="BGU79" s="15"/>
      <c r="BGV79" s="16"/>
      <c r="BGW79" s="15"/>
      <c r="BGX79" s="16"/>
      <c r="BGY79" s="15"/>
      <c r="BGZ79" s="16"/>
      <c r="BHA79" s="15"/>
      <c r="BHB79" s="16"/>
      <c r="BHC79" s="15"/>
      <c r="BHD79" s="16"/>
      <c r="BHE79" s="15"/>
      <c r="BHF79" s="16"/>
      <c r="BHG79" s="15"/>
      <c r="BHH79" s="16"/>
      <c r="BHI79" s="15"/>
      <c r="BHJ79" s="16"/>
      <c r="BHK79" s="15"/>
      <c r="BHL79" s="16"/>
      <c r="BHM79" s="15"/>
      <c r="BHN79" s="16"/>
      <c r="BHO79" s="15"/>
      <c r="BHP79" s="16"/>
      <c r="BHQ79" s="15"/>
      <c r="BHR79" s="16"/>
      <c r="BHS79" s="15"/>
      <c r="BHT79" s="16"/>
      <c r="BHU79" s="15"/>
      <c r="BHV79" s="16"/>
      <c r="BHW79" s="15"/>
      <c r="BHX79" s="16"/>
      <c r="BHY79" s="15"/>
      <c r="BHZ79" s="16"/>
      <c r="BIA79" s="15"/>
      <c r="BIB79" s="16"/>
      <c r="BIC79" s="15"/>
      <c r="BID79" s="16"/>
      <c r="BIE79" s="15"/>
      <c r="BIF79" s="16"/>
      <c r="BIG79" s="15"/>
      <c r="BIH79" s="16"/>
      <c r="BII79" s="15"/>
      <c r="BIJ79" s="16"/>
      <c r="BIK79" s="15"/>
      <c r="BIL79" s="16"/>
      <c r="BIM79" s="15"/>
      <c r="BIN79" s="16"/>
      <c r="BIO79" s="15"/>
      <c r="BIP79" s="16"/>
      <c r="BIQ79" s="15"/>
      <c r="BIR79" s="16"/>
      <c r="BIS79" s="15"/>
      <c r="BIT79" s="16"/>
      <c r="BIU79" s="15"/>
      <c r="BIV79" s="16"/>
      <c r="BIW79" s="15"/>
      <c r="BIX79" s="16"/>
      <c r="BIY79" s="15"/>
      <c r="BIZ79" s="16"/>
      <c r="BJA79" s="15"/>
      <c r="BJB79" s="16"/>
      <c r="BJC79" s="15"/>
      <c r="BJD79" s="16"/>
      <c r="BJE79" s="15"/>
      <c r="BJF79" s="16"/>
      <c r="BJG79" s="15"/>
      <c r="BJH79" s="16"/>
      <c r="BJI79" s="15"/>
      <c r="BJJ79" s="16"/>
      <c r="BJK79" s="15"/>
      <c r="BJL79" s="16"/>
      <c r="BJM79" s="15"/>
      <c r="BJN79" s="16"/>
      <c r="BJO79" s="15"/>
      <c r="BJP79" s="16"/>
      <c r="BJQ79" s="15"/>
      <c r="BJR79" s="16"/>
      <c r="BJS79" s="15"/>
      <c r="BJT79" s="16"/>
      <c r="BJU79" s="15"/>
      <c r="BJV79" s="16"/>
      <c r="BJW79" s="15"/>
      <c r="BJX79" s="16"/>
      <c r="BJY79" s="15"/>
      <c r="BJZ79" s="16"/>
      <c r="BKA79" s="15"/>
      <c r="BKB79" s="16"/>
      <c r="BKC79" s="15"/>
      <c r="BKD79" s="16"/>
      <c r="BKE79" s="15"/>
      <c r="BKF79" s="16"/>
      <c r="BKG79" s="15"/>
      <c r="BKH79" s="16"/>
      <c r="BKI79" s="15"/>
      <c r="BKJ79" s="16"/>
      <c r="BKK79" s="15"/>
      <c r="BKL79" s="16"/>
      <c r="BKM79" s="15"/>
      <c r="BKN79" s="16"/>
      <c r="BKO79" s="15"/>
      <c r="BKP79" s="16"/>
      <c r="BKQ79" s="15"/>
      <c r="BKR79" s="16"/>
      <c r="BKS79" s="15"/>
      <c r="BKT79" s="16"/>
      <c r="BKU79" s="15"/>
      <c r="BKV79" s="16"/>
      <c r="BKW79" s="15"/>
      <c r="BKX79" s="16"/>
      <c r="BKY79" s="15"/>
      <c r="BKZ79" s="16"/>
      <c r="BLA79" s="15"/>
      <c r="BLB79" s="16"/>
      <c r="BLC79" s="15"/>
      <c r="BLD79" s="16"/>
      <c r="BLE79" s="15"/>
      <c r="BLF79" s="16"/>
      <c r="BLG79" s="15"/>
      <c r="BLH79" s="16"/>
      <c r="BLI79" s="15"/>
      <c r="BLJ79" s="16"/>
      <c r="BLK79" s="15"/>
      <c r="BLL79" s="16"/>
      <c r="BLM79" s="15"/>
      <c r="BLN79" s="16"/>
      <c r="BLO79" s="15"/>
      <c r="BLP79" s="16"/>
      <c r="BLQ79" s="15"/>
      <c r="BLR79" s="16"/>
      <c r="BLS79" s="15"/>
      <c r="BLT79" s="16"/>
      <c r="BLU79" s="15"/>
      <c r="BLV79" s="16"/>
      <c r="BLW79" s="15"/>
      <c r="BLX79" s="16"/>
      <c r="BLY79" s="15"/>
      <c r="BLZ79" s="16"/>
      <c r="BMA79" s="15"/>
      <c r="BMB79" s="16"/>
      <c r="BMC79" s="15"/>
      <c r="BMD79" s="16"/>
      <c r="BME79" s="15"/>
      <c r="BMF79" s="16"/>
      <c r="BMG79" s="15"/>
      <c r="BMH79" s="16"/>
      <c r="BMI79" s="15"/>
      <c r="BMJ79" s="16"/>
      <c r="BMK79" s="15"/>
      <c r="BML79" s="16"/>
      <c r="BMM79" s="15"/>
      <c r="BMN79" s="16"/>
      <c r="BMO79" s="15"/>
      <c r="BMP79" s="16"/>
      <c r="BMQ79" s="15"/>
      <c r="BMR79" s="16"/>
      <c r="BMS79" s="15"/>
      <c r="BMT79" s="16"/>
      <c r="BMU79" s="15"/>
      <c r="BMV79" s="16"/>
      <c r="BMW79" s="15"/>
      <c r="BMX79" s="16"/>
      <c r="BMY79" s="15"/>
      <c r="BMZ79" s="16"/>
      <c r="BNA79" s="15"/>
      <c r="BNB79" s="16"/>
      <c r="BNC79" s="15"/>
      <c r="BND79" s="16"/>
      <c r="BNE79" s="15"/>
      <c r="BNF79" s="16"/>
      <c r="BNG79" s="15"/>
      <c r="BNH79" s="16"/>
      <c r="BNI79" s="15"/>
      <c r="BNJ79" s="16"/>
      <c r="BNK79" s="15"/>
      <c r="BNL79" s="16"/>
      <c r="BNM79" s="15"/>
      <c r="BNN79" s="16"/>
      <c r="BNO79" s="15"/>
      <c r="BNP79" s="16"/>
      <c r="BNQ79" s="15"/>
      <c r="BNR79" s="16"/>
      <c r="BNS79" s="15"/>
      <c r="BNT79" s="16"/>
      <c r="BNU79" s="15"/>
      <c r="BNV79" s="16"/>
      <c r="BNW79" s="15"/>
      <c r="BNX79" s="16"/>
      <c r="BNY79" s="15"/>
      <c r="BNZ79" s="16"/>
      <c r="BOA79" s="15"/>
      <c r="BOB79" s="16"/>
      <c r="BOC79" s="15"/>
      <c r="BOD79" s="16"/>
      <c r="BOE79" s="15"/>
      <c r="BOF79" s="16"/>
      <c r="BOG79" s="15"/>
      <c r="BOH79" s="16"/>
      <c r="BOI79" s="15"/>
      <c r="BOJ79" s="16"/>
      <c r="BOK79" s="15"/>
      <c r="BOL79" s="16"/>
      <c r="BOM79" s="15"/>
      <c r="BON79" s="16"/>
      <c r="BOO79" s="15"/>
      <c r="BOP79" s="16"/>
      <c r="BOQ79" s="15"/>
      <c r="BOR79" s="16"/>
      <c r="BOS79" s="15"/>
      <c r="BOT79" s="16"/>
      <c r="BOU79" s="15"/>
      <c r="BOV79" s="16"/>
      <c r="BOW79" s="15"/>
      <c r="BOX79" s="16"/>
      <c r="BOY79" s="15"/>
      <c r="BOZ79" s="16"/>
      <c r="BPA79" s="15"/>
      <c r="BPB79" s="16"/>
      <c r="BPC79" s="15"/>
      <c r="BPD79" s="16"/>
      <c r="BPE79" s="15"/>
      <c r="BPF79" s="16"/>
      <c r="BPG79" s="15"/>
      <c r="BPH79" s="16"/>
      <c r="BPI79" s="15"/>
      <c r="BPJ79" s="16"/>
      <c r="BPK79" s="15"/>
      <c r="BPL79" s="16"/>
      <c r="BPM79" s="15"/>
      <c r="BPN79" s="16"/>
      <c r="BPO79" s="15"/>
      <c r="BPP79" s="16"/>
      <c r="BPQ79" s="15"/>
      <c r="BPR79" s="16"/>
      <c r="BPS79" s="15"/>
      <c r="BPT79" s="16"/>
      <c r="BPU79" s="15"/>
      <c r="BPV79" s="16"/>
      <c r="BPW79" s="15"/>
      <c r="BPX79" s="16"/>
      <c r="BPY79" s="15"/>
      <c r="BPZ79" s="16"/>
      <c r="BQA79" s="15"/>
      <c r="BQB79" s="16"/>
      <c r="BQC79" s="15"/>
      <c r="BQD79" s="16"/>
      <c r="BQE79" s="15"/>
      <c r="BQF79" s="16"/>
      <c r="BQG79" s="15"/>
      <c r="BQH79" s="16"/>
      <c r="BQI79" s="15"/>
      <c r="BQJ79" s="16"/>
      <c r="BQK79" s="15"/>
      <c r="BQL79" s="16"/>
      <c r="BQM79" s="15"/>
      <c r="BQN79" s="16"/>
      <c r="BQO79" s="15"/>
      <c r="BQP79" s="16"/>
      <c r="BQQ79" s="15"/>
      <c r="BQR79" s="16"/>
      <c r="BQS79" s="15"/>
      <c r="BQT79" s="16"/>
      <c r="BQU79" s="15"/>
      <c r="BQV79" s="16"/>
      <c r="BQW79" s="15"/>
      <c r="BQX79" s="16"/>
      <c r="BQY79" s="15"/>
      <c r="BQZ79" s="16"/>
      <c r="BRA79" s="15"/>
      <c r="BRB79" s="16"/>
      <c r="BRC79" s="15"/>
      <c r="BRD79" s="16"/>
      <c r="BRE79" s="15"/>
      <c r="BRF79" s="16"/>
      <c r="BRG79" s="15"/>
      <c r="BRH79" s="16"/>
      <c r="BRI79" s="15"/>
      <c r="BRJ79" s="16"/>
      <c r="BRK79" s="15"/>
      <c r="BRL79" s="16"/>
      <c r="BRM79" s="15"/>
      <c r="BRN79" s="16"/>
      <c r="BRO79" s="15"/>
      <c r="BRP79" s="16"/>
      <c r="BRQ79" s="15"/>
      <c r="BRR79" s="16"/>
      <c r="BRS79" s="15"/>
      <c r="BRT79" s="16"/>
      <c r="BRU79" s="15"/>
      <c r="BRV79" s="16"/>
      <c r="BRW79" s="15"/>
      <c r="BRX79" s="16"/>
      <c r="BRY79" s="15"/>
      <c r="BRZ79" s="16"/>
      <c r="BSA79" s="15"/>
      <c r="BSB79" s="16"/>
      <c r="BSC79" s="15"/>
      <c r="BSD79" s="16"/>
      <c r="BSE79" s="15"/>
      <c r="BSF79" s="16"/>
      <c r="BSG79" s="15"/>
      <c r="BSH79" s="16"/>
      <c r="BSI79" s="15"/>
      <c r="BSJ79" s="16"/>
      <c r="BSK79" s="15"/>
      <c r="BSL79" s="16"/>
      <c r="BSM79" s="15"/>
      <c r="BSN79" s="16"/>
      <c r="BSO79" s="15"/>
      <c r="BSP79" s="16"/>
      <c r="BSQ79" s="15"/>
      <c r="BSR79" s="16"/>
      <c r="BSS79" s="15"/>
      <c r="BST79" s="16"/>
      <c r="BSU79" s="15"/>
      <c r="BSV79" s="16"/>
      <c r="BSW79" s="15"/>
      <c r="BSX79" s="16"/>
      <c r="BSY79" s="15"/>
      <c r="BSZ79" s="16"/>
      <c r="BTA79" s="15"/>
      <c r="BTB79" s="16"/>
      <c r="BTC79" s="15"/>
      <c r="BTD79" s="16"/>
      <c r="BTE79" s="15"/>
      <c r="BTF79" s="16"/>
      <c r="BTG79" s="15"/>
      <c r="BTH79" s="16"/>
      <c r="BTI79" s="15"/>
      <c r="BTJ79" s="16"/>
      <c r="BTK79" s="15"/>
      <c r="BTL79" s="16"/>
      <c r="BTM79" s="15"/>
      <c r="BTN79" s="16"/>
      <c r="BTO79" s="15"/>
      <c r="BTP79" s="16"/>
      <c r="BTQ79" s="15"/>
      <c r="BTR79" s="16"/>
      <c r="BTS79" s="15"/>
      <c r="BTT79" s="16"/>
      <c r="BTU79" s="15"/>
      <c r="BTV79" s="16"/>
      <c r="BTW79" s="15"/>
      <c r="BTX79" s="16"/>
      <c r="BTY79" s="15"/>
      <c r="BTZ79" s="16"/>
      <c r="BUA79" s="15"/>
      <c r="BUB79" s="16"/>
      <c r="BUC79" s="15"/>
      <c r="BUD79" s="16"/>
      <c r="BUE79" s="15"/>
      <c r="BUF79" s="16"/>
      <c r="BUG79" s="15"/>
      <c r="BUH79" s="16"/>
      <c r="BUI79" s="15"/>
      <c r="BUJ79" s="16"/>
      <c r="BUK79" s="15"/>
      <c r="BUL79" s="16"/>
      <c r="BUM79" s="15"/>
      <c r="BUN79" s="16"/>
      <c r="BUO79" s="15"/>
      <c r="BUP79" s="16"/>
      <c r="BUQ79" s="15"/>
      <c r="BUR79" s="16"/>
      <c r="BUS79" s="15"/>
      <c r="BUT79" s="16"/>
      <c r="BUU79" s="15"/>
      <c r="BUV79" s="16"/>
      <c r="BUW79" s="15"/>
      <c r="BUX79" s="16"/>
      <c r="BUY79" s="15"/>
      <c r="BUZ79" s="16"/>
      <c r="BVA79" s="15"/>
      <c r="BVB79" s="16"/>
      <c r="BVC79" s="15"/>
      <c r="BVD79" s="16"/>
      <c r="BVE79" s="15"/>
      <c r="BVF79" s="16"/>
      <c r="BVG79" s="15"/>
      <c r="BVH79" s="16"/>
      <c r="BVI79" s="15"/>
      <c r="BVJ79" s="16"/>
      <c r="BVK79" s="15"/>
      <c r="BVL79" s="16"/>
      <c r="BVM79" s="15"/>
      <c r="BVN79" s="16"/>
      <c r="BVO79" s="15"/>
      <c r="BVP79" s="16"/>
      <c r="BVQ79" s="15"/>
      <c r="BVR79" s="16"/>
      <c r="BVS79" s="15"/>
      <c r="BVT79" s="16"/>
      <c r="BVU79" s="15"/>
      <c r="BVV79" s="16"/>
      <c r="BVW79" s="15"/>
      <c r="BVX79" s="16"/>
      <c r="BVY79" s="15"/>
      <c r="BVZ79" s="16"/>
      <c r="BWA79" s="15"/>
      <c r="BWB79" s="16"/>
      <c r="BWC79" s="15"/>
      <c r="BWD79" s="16"/>
      <c r="BWE79" s="15"/>
      <c r="BWF79" s="16"/>
      <c r="BWG79" s="15"/>
      <c r="BWH79" s="16"/>
      <c r="BWI79" s="15"/>
      <c r="BWJ79" s="16"/>
      <c r="BWK79" s="15"/>
      <c r="BWL79" s="16"/>
      <c r="BWM79" s="15"/>
      <c r="BWN79" s="16"/>
      <c r="BWO79" s="15"/>
      <c r="BWP79" s="16"/>
      <c r="BWQ79" s="15"/>
      <c r="BWR79" s="16"/>
      <c r="BWS79" s="15"/>
      <c r="BWT79" s="16"/>
      <c r="BWU79" s="15"/>
      <c r="BWV79" s="16"/>
      <c r="BWW79" s="15"/>
      <c r="BWX79" s="16"/>
      <c r="BWY79" s="15"/>
      <c r="BWZ79" s="16"/>
      <c r="BXA79" s="15"/>
      <c r="BXB79" s="16"/>
      <c r="BXC79" s="15"/>
      <c r="BXD79" s="16"/>
      <c r="BXE79" s="15"/>
      <c r="BXF79" s="16"/>
      <c r="BXG79" s="15"/>
      <c r="BXH79" s="16"/>
      <c r="BXI79" s="15"/>
      <c r="BXJ79" s="16"/>
      <c r="BXK79" s="15"/>
      <c r="BXL79" s="16"/>
      <c r="BXM79" s="15"/>
      <c r="BXN79" s="16"/>
      <c r="BXO79" s="15"/>
      <c r="BXP79" s="16"/>
      <c r="BXQ79" s="15"/>
      <c r="BXR79" s="16"/>
      <c r="BXS79" s="15"/>
      <c r="BXT79" s="16"/>
      <c r="BXU79" s="15"/>
      <c r="BXV79" s="16"/>
      <c r="BXW79" s="15"/>
      <c r="BXX79" s="16"/>
      <c r="BXY79" s="15"/>
      <c r="BXZ79" s="16"/>
      <c r="BYA79" s="15"/>
      <c r="BYB79" s="16"/>
      <c r="BYC79" s="15"/>
      <c r="BYD79" s="16"/>
      <c r="BYE79" s="15"/>
      <c r="BYF79" s="16"/>
      <c r="BYG79" s="15"/>
      <c r="BYH79" s="16"/>
      <c r="BYI79" s="15"/>
      <c r="BYJ79" s="16"/>
      <c r="BYK79" s="15"/>
      <c r="BYL79" s="16"/>
      <c r="BYM79" s="15"/>
      <c r="BYN79" s="16"/>
      <c r="BYO79" s="15"/>
      <c r="BYP79" s="16"/>
      <c r="BYQ79" s="15"/>
      <c r="BYR79" s="16"/>
      <c r="BYS79" s="15"/>
      <c r="BYT79" s="16"/>
      <c r="BYU79" s="15"/>
      <c r="BYV79" s="16"/>
      <c r="BYW79" s="15"/>
      <c r="BYX79" s="16"/>
      <c r="BYY79" s="15"/>
      <c r="BYZ79" s="16"/>
      <c r="BZA79" s="15"/>
      <c r="BZB79" s="16"/>
      <c r="BZC79" s="15"/>
      <c r="BZD79" s="16"/>
      <c r="BZE79" s="15"/>
      <c r="BZF79" s="16"/>
      <c r="BZG79" s="15"/>
      <c r="BZH79" s="16"/>
      <c r="BZI79" s="15"/>
      <c r="BZJ79" s="16"/>
      <c r="BZK79" s="15"/>
      <c r="BZL79" s="16"/>
      <c r="BZM79" s="15"/>
      <c r="BZN79" s="16"/>
      <c r="BZO79" s="15"/>
      <c r="BZP79" s="16"/>
      <c r="BZQ79" s="15"/>
      <c r="BZR79" s="16"/>
      <c r="BZS79" s="15"/>
      <c r="BZT79" s="16"/>
      <c r="BZU79" s="15"/>
      <c r="BZV79" s="16"/>
      <c r="BZW79" s="15"/>
      <c r="BZX79" s="16"/>
      <c r="BZY79" s="15"/>
      <c r="BZZ79" s="16"/>
      <c r="CAA79" s="15"/>
      <c r="CAB79" s="16"/>
      <c r="CAC79" s="15"/>
      <c r="CAD79" s="16"/>
      <c r="CAE79" s="15"/>
      <c r="CAF79" s="16"/>
      <c r="CAG79" s="15"/>
      <c r="CAH79" s="16"/>
      <c r="CAI79" s="15"/>
      <c r="CAJ79" s="16"/>
      <c r="CAK79" s="15"/>
      <c r="CAL79" s="16"/>
      <c r="CAM79" s="15"/>
      <c r="CAN79" s="16"/>
      <c r="CAO79" s="15"/>
      <c r="CAP79" s="16"/>
      <c r="CAQ79" s="15"/>
      <c r="CAR79" s="16"/>
      <c r="CAS79" s="15"/>
      <c r="CAT79" s="16"/>
      <c r="CAU79" s="15"/>
      <c r="CAV79" s="16"/>
      <c r="CAW79" s="15"/>
      <c r="CAX79" s="16"/>
      <c r="CAY79" s="15"/>
      <c r="CAZ79" s="16"/>
      <c r="CBA79" s="15"/>
      <c r="CBB79" s="16"/>
      <c r="CBC79" s="15"/>
      <c r="CBD79" s="16"/>
      <c r="CBE79" s="15"/>
      <c r="CBF79" s="16"/>
      <c r="CBG79" s="15"/>
      <c r="CBH79" s="16"/>
      <c r="CBI79" s="15"/>
      <c r="CBJ79" s="16"/>
      <c r="CBK79" s="15"/>
      <c r="CBL79" s="16"/>
      <c r="CBM79" s="15"/>
      <c r="CBN79" s="16"/>
      <c r="CBO79" s="15"/>
      <c r="CBP79" s="16"/>
      <c r="CBQ79" s="15"/>
      <c r="CBR79" s="16"/>
      <c r="CBS79" s="15"/>
      <c r="CBT79" s="16"/>
      <c r="CBU79" s="15"/>
      <c r="CBV79" s="16"/>
      <c r="CBW79" s="15"/>
      <c r="CBX79" s="16"/>
      <c r="CBY79" s="15"/>
      <c r="CBZ79" s="16"/>
      <c r="CCA79" s="15"/>
      <c r="CCB79" s="16"/>
      <c r="CCC79" s="15"/>
      <c r="CCD79" s="16"/>
      <c r="CCE79" s="15"/>
      <c r="CCF79" s="16"/>
      <c r="CCG79" s="15"/>
      <c r="CCH79" s="16"/>
      <c r="CCI79" s="15"/>
      <c r="CCJ79" s="16"/>
      <c r="CCK79" s="15"/>
      <c r="CCL79" s="16"/>
      <c r="CCM79" s="15"/>
      <c r="CCN79" s="16"/>
      <c r="CCO79" s="15"/>
      <c r="CCP79" s="16"/>
      <c r="CCQ79" s="15"/>
      <c r="CCR79" s="16"/>
      <c r="CCS79" s="15"/>
      <c r="CCT79" s="16"/>
      <c r="CCU79" s="15"/>
      <c r="CCV79" s="16"/>
      <c r="CCW79" s="15"/>
      <c r="CCX79" s="16"/>
      <c r="CCY79" s="15"/>
      <c r="CCZ79" s="16"/>
      <c r="CDA79" s="15"/>
      <c r="CDB79" s="16"/>
      <c r="CDC79" s="15"/>
      <c r="CDD79" s="16"/>
      <c r="CDE79" s="15"/>
      <c r="CDF79" s="16"/>
      <c r="CDG79" s="15"/>
      <c r="CDH79" s="16"/>
      <c r="CDI79" s="15"/>
      <c r="CDJ79" s="16"/>
      <c r="CDK79" s="15"/>
      <c r="CDL79" s="16"/>
      <c r="CDM79" s="15"/>
      <c r="CDN79" s="16"/>
      <c r="CDO79" s="15"/>
      <c r="CDP79" s="16"/>
      <c r="CDQ79" s="15"/>
      <c r="CDR79" s="16"/>
      <c r="CDS79" s="15"/>
      <c r="CDT79" s="16"/>
      <c r="CDU79" s="15"/>
      <c r="CDV79" s="16"/>
      <c r="CDW79" s="15"/>
      <c r="CDX79" s="16"/>
      <c r="CDY79" s="15"/>
      <c r="CDZ79" s="16"/>
      <c r="CEA79" s="15"/>
      <c r="CEB79" s="16"/>
      <c r="CEC79" s="15"/>
      <c r="CED79" s="16"/>
      <c r="CEE79" s="15"/>
      <c r="CEF79" s="16"/>
      <c r="CEG79" s="15"/>
      <c r="CEH79" s="16"/>
      <c r="CEI79" s="15"/>
      <c r="CEJ79" s="16"/>
      <c r="CEK79" s="15"/>
      <c r="CEL79" s="16"/>
      <c r="CEM79" s="15"/>
      <c r="CEN79" s="16"/>
      <c r="CEO79" s="15"/>
      <c r="CEP79" s="16"/>
      <c r="CEQ79" s="15"/>
      <c r="CER79" s="16"/>
      <c r="CES79" s="15"/>
      <c r="CET79" s="16"/>
      <c r="CEU79" s="15"/>
      <c r="CEV79" s="16"/>
      <c r="CEW79" s="15"/>
      <c r="CEX79" s="16"/>
      <c r="CEY79" s="15"/>
      <c r="CEZ79" s="16"/>
      <c r="CFA79" s="15"/>
      <c r="CFB79" s="16"/>
      <c r="CFC79" s="15"/>
      <c r="CFD79" s="16"/>
      <c r="CFE79" s="15"/>
      <c r="CFF79" s="16"/>
      <c r="CFG79" s="15"/>
      <c r="CFH79" s="16"/>
      <c r="CFI79" s="15"/>
      <c r="CFJ79" s="16"/>
      <c r="CFK79" s="15"/>
      <c r="CFL79" s="16"/>
      <c r="CFM79" s="15"/>
      <c r="CFN79" s="16"/>
      <c r="CFO79" s="15"/>
      <c r="CFP79" s="16"/>
      <c r="CFQ79" s="15"/>
      <c r="CFR79" s="16"/>
      <c r="CFS79" s="15"/>
      <c r="CFT79" s="16"/>
      <c r="CFU79" s="15"/>
      <c r="CFV79" s="16"/>
      <c r="CFW79" s="15"/>
      <c r="CFX79" s="16"/>
      <c r="CFY79" s="15"/>
      <c r="CFZ79" s="16"/>
      <c r="CGA79" s="15"/>
      <c r="CGB79" s="16"/>
      <c r="CGC79" s="15"/>
      <c r="CGD79" s="16"/>
      <c r="CGE79" s="15"/>
      <c r="CGF79" s="16"/>
      <c r="CGG79" s="15"/>
      <c r="CGH79" s="16"/>
      <c r="CGI79" s="15"/>
      <c r="CGJ79" s="16"/>
      <c r="CGK79" s="15"/>
      <c r="CGL79" s="16"/>
      <c r="CGM79" s="15"/>
      <c r="CGN79" s="16"/>
      <c r="CGO79" s="15"/>
      <c r="CGP79" s="16"/>
      <c r="CGQ79" s="15"/>
      <c r="CGR79" s="16"/>
      <c r="CGS79" s="15"/>
      <c r="CGT79" s="16"/>
      <c r="CGU79" s="15"/>
      <c r="CGV79" s="16"/>
      <c r="CGW79" s="15"/>
      <c r="CGX79" s="16"/>
      <c r="CGY79" s="15"/>
      <c r="CGZ79" s="16"/>
      <c r="CHA79" s="15"/>
      <c r="CHB79" s="16"/>
      <c r="CHC79" s="15"/>
      <c r="CHD79" s="16"/>
      <c r="CHE79" s="15"/>
      <c r="CHF79" s="16"/>
      <c r="CHG79" s="15"/>
      <c r="CHH79" s="16"/>
      <c r="CHI79" s="15"/>
      <c r="CHJ79" s="16"/>
      <c r="CHK79" s="15"/>
      <c r="CHL79" s="16"/>
      <c r="CHM79" s="15"/>
      <c r="CHN79" s="16"/>
      <c r="CHO79" s="15"/>
      <c r="CHP79" s="16"/>
      <c r="CHQ79" s="15"/>
      <c r="CHR79" s="16"/>
      <c r="CHS79" s="15"/>
      <c r="CHT79" s="16"/>
      <c r="CHU79" s="15"/>
      <c r="CHV79" s="16"/>
      <c r="CHW79" s="15"/>
      <c r="CHX79" s="16"/>
      <c r="CHY79" s="15"/>
      <c r="CHZ79" s="16"/>
      <c r="CIA79" s="15"/>
      <c r="CIB79" s="16"/>
      <c r="CIC79" s="15"/>
      <c r="CID79" s="16"/>
      <c r="CIE79" s="15"/>
      <c r="CIF79" s="16"/>
      <c r="CIG79" s="15"/>
      <c r="CIH79" s="16"/>
      <c r="CII79" s="15"/>
      <c r="CIJ79" s="16"/>
      <c r="CIK79" s="15"/>
      <c r="CIL79" s="16"/>
      <c r="CIM79" s="15"/>
      <c r="CIN79" s="16"/>
      <c r="CIO79" s="15"/>
      <c r="CIP79" s="16"/>
      <c r="CIQ79" s="15"/>
      <c r="CIR79" s="16"/>
      <c r="CIS79" s="15"/>
      <c r="CIT79" s="16"/>
      <c r="CIU79" s="15"/>
      <c r="CIV79" s="16"/>
      <c r="CIW79" s="15"/>
      <c r="CIX79" s="16"/>
      <c r="CIY79" s="15"/>
      <c r="CIZ79" s="16"/>
      <c r="CJA79" s="15"/>
      <c r="CJB79" s="16"/>
      <c r="CJC79" s="15"/>
      <c r="CJD79" s="16"/>
      <c r="CJE79" s="15"/>
      <c r="CJF79" s="16"/>
      <c r="CJG79" s="15"/>
      <c r="CJH79" s="16"/>
      <c r="CJI79" s="15"/>
      <c r="CJJ79" s="16"/>
      <c r="CJK79" s="15"/>
      <c r="CJL79" s="16"/>
      <c r="CJM79" s="15"/>
      <c r="CJN79" s="16"/>
      <c r="CJO79" s="15"/>
      <c r="CJP79" s="16"/>
      <c r="CJQ79" s="15"/>
      <c r="CJR79" s="16"/>
      <c r="CJS79" s="15"/>
      <c r="CJT79" s="16"/>
      <c r="CJU79" s="15"/>
      <c r="CJV79" s="16"/>
      <c r="CJW79" s="15"/>
      <c r="CJX79" s="16"/>
      <c r="CJY79" s="15"/>
      <c r="CJZ79" s="16"/>
      <c r="CKA79" s="15"/>
      <c r="CKB79" s="16"/>
      <c r="CKC79" s="15"/>
      <c r="CKD79" s="16"/>
      <c r="CKE79" s="15"/>
      <c r="CKF79" s="16"/>
      <c r="CKG79" s="15"/>
      <c r="CKH79" s="16"/>
      <c r="CKI79" s="15"/>
      <c r="CKJ79" s="16"/>
      <c r="CKK79" s="15"/>
      <c r="CKL79" s="16"/>
      <c r="CKM79" s="15"/>
      <c r="CKN79" s="16"/>
      <c r="CKO79" s="15"/>
      <c r="CKP79" s="16"/>
      <c r="CKQ79" s="15"/>
      <c r="CKR79" s="16"/>
      <c r="CKS79" s="15"/>
      <c r="CKT79" s="16"/>
      <c r="CKU79" s="15"/>
      <c r="CKV79" s="16"/>
      <c r="CKW79" s="15"/>
      <c r="CKX79" s="16"/>
      <c r="CKY79" s="15"/>
      <c r="CKZ79" s="16"/>
      <c r="CLA79" s="15"/>
      <c r="CLB79" s="16"/>
      <c r="CLC79" s="15"/>
      <c r="CLD79" s="16"/>
      <c r="CLE79" s="15"/>
      <c r="CLF79" s="16"/>
      <c r="CLG79" s="15"/>
      <c r="CLH79" s="16"/>
      <c r="CLI79" s="15"/>
      <c r="CLJ79" s="16"/>
      <c r="CLK79" s="15"/>
      <c r="CLL79" s="16"/>
      <c r="CLM79" s="15"/>
      <c r="CLN79" s="16"/>
      <c r="CLO79" s="15"/>
      <c r="CLP79" s="16"/>
      <c r="CLQ79" s="15"/>
      <c r="CLR79" s="16"/>
      <c r="CLS79" s="15"/>
      <c r="CLT79" s="16"/>
      <c r="CLU79" s="15"/>
      <c r="CLV79" s="16"/>
      <c r="CLW79" s="15"/>
      <c r="CLX79" s="16"/>
      <c r="CLY79" s="15"/>
      <c r="CLZ79" s="16"/>
      <c r="CMA79" s="15"/>
      <c r="CMB79" s="16"/>
      <c r="CMC79" s="15"/>
      <c r="CMD79" s="16"/>
      <c r="CME79" s="15"/>
      <c r="CMF79" s="16"/>
      <c r="CMG79" s="15"/>
      <c r="CMH79" s="16"/>
      <c r="CMI79" s="15"/>
      <c r="CMJ79" s="16"/>
      <c r="CMK79" s="15"/>
      <c r="CML79" s="16"/>
      <c r="CMM79" s="15"/>
      <c r="CMN79" s="16"/>
      <c r="CMO79" s="15"/>
      <c r="CMP79" s="16"/>
      <c r="CMQ79" s="15"/>
      <c r="CMR79" s="16"/>
      <c r="CMS79" s="15"/>
      <c r="CMT79" s="16"/>
      <c r="CMU79" s="15"/>
      <c r="CMV79" s="16"/>
      <c r="CMW79" s="15"/>
      <c r="CMX79" s="16"/>
      <c r="CMY79" s="15"/>
      <c r="CMZ79" s="16"/>
      <c r="CNA79" s="15"/>
      <c r="CNB79" s="16"/>
      <c r="CNC79" s="15"/>
      <c r="CND79" s="16"/>
      <c r="CNE79" s="15"/>
      <c r="CNF79" s="16"/>
      <c r="CNG79" s="15"/>
      <c r="CNH79" s="16"/>
      <c r="CNI79" s="15"/>
      <c r="CNJ79" s="16"/>
      <c r="CNK79" s="15"/>
      <c r="CNL79" s="16"/>
      <c r="CNM79" s="15"/>
      <c r="CNN79" s="16"/>
      <c r="CNO79" s="15"/>
      <c r="CNP79" s="16"/>
      <c r="CNQ79" s="15"/>
      <c r="CNR79" s="16"/>
      <c r="CNS79" s="15"/>
      <c r="CNT79" s="16"/>
      <c r="CNU79" s="15"/>
      <c r="CNV79" s="16"/>
      <c r="CNW79" s="15"/>
      <c r="CNX79" s="16"/>
      <c r="CNY79" s="15"/>
      <c r="CNZ79" s="16"/>
      <c r="COA79" s="15"/>
      <c r="COB79" s="16"/>
      <c r="COC79" s="15"/>
      <c r="COD79" s="16"/>
      <c r="COE79" s="15"/>
      <c r="COF79" s="16"/>
      <c r="COG79" s="15"/>
      <c r="COH79" s="16"/>
      <c r="COI79" s="15"/>
      <c r="COJ79" s="16"/>
      <c r="COK79" s="15"/>
      <c r="COL79" s="16"/>
      <c r="COM79" s="15"/>
      <c r="CON79" s="16"/>
      <c r="COO79" s="15"/>
      <c r="COP79" s="16"/>
      <c r="COQ79" s="15"/>
      <c r="COR79" s="16"/>
      <c r="COS79" s="15"/>
      <c r="COT79" s="16"/>
      <c r="COU79" s="15"/>
      <c r="COV79" s="16"/>
      <c r="COW79" s="15"/>
      <c r="COX79" s="16"/>
      <c r="COY79" s="15"/>
      <c r="COZ79" s="16"/>
      <c r="CPA79" s="15"/>
      <c r="CPB79" s="16"/>
      <c r="CPC79" s="15"/>
      <c r="CPD79" s="16"/>
      <c r="CPE79" s="15"/>
      <c r="CPF79" s="16"/>
      <c r="CPG79" s="15"/>
      <c r="CPH79" s="16"/>
      <c r="CPI79" s="15"/>
      <c r="CPJ79" s="16"/>
      <c r="CPK79" s="15"/>
      <c r="CPL79" s="16"/>
      <c r="CPM79" s="15"/>
      <c r="CPN79" s="16"/>
      <c r="CPO79" s="15"/>
      <c r="CPP79" s="16"/>
      <c r="CPQ79" s="15"/>
      <c r="CPR79" s="16"/>
      <c r="CPS79" s="15"/>
      <c r="CPT79" s="16"/>
      <c r="CPU79" s="15"/>
      <c r="CPV79" s="16"/>
      <c r="CPW79" s="15"/>
      <c r="CPX79" s="16"/>
      <c r="CPY79" s="15"/>
      <c r="CPZ79" s="16"/>
      <c r="CQA79" s="15"/>
      <c r="CQB79" s="16"/>
      <c r="CQC79" s="15"/>
      <c r="CQD79" s="16"/>
      <c r="CQE79" s="15"/>
      <c r="CQF79" s="16"/>
      <c r="CQG79" s="15"/>
      <c r="CQH79" s="16"/>
      <c r="CQI79" s="15"/>
      <c r="CQJ79" s="16"/>
      <c r="CQK79" s="15"/>
      <c r="CQL79" s="16"/>
      <c r="CQM79" s="15"/>
      <c r="CQN79" s="16"/>
      <c r="CQO79" s="15"/>
      <c r="CQP79" s="16"/>
      <c r="CQQ79" s="15"/>
      <c r="CQR79" s="16"/>
      <c r="CQS79" s="15"/>
      <c r="CQT79" s="16"/>
      <c r="CQU79" s="15"/>
      <c r="CQV79" s="16"/>
      <c r="CQW79" s="15"/>
      <c r="CQX79" s="16"/>
      <c r="CQY79" s="15"/>
      <c r="CQZ79" s="16"/>
      <c r="CRA79" s="15"/>
      <c r="CRB79" s="16"/>
      <c r="CRC79" s="15"/>
      <c r="CRD79" s="16"/>
      <c r="CRE79" s="15"/>
      <c r="CRF79" s="16"/>
      <c r="CRG79" s="15"/>
      <c r="CRH79" s="16"/>
      <c r="CRI79" s="15"/>
      <c r="CRJ79" s="16"/>
      <c r="CRK79" s="15"/>
      <c r="CRL79" s="16"/>
      <c r="CRM79" s="15"/>
      <c r="CRN79" s="16"/>
      <c r="CRO79" s="15"/>
      <c r="CRP79" s="16"/>
      <c r="CRQ79" s="15"/>
      <c r="CRR79" s="16"/>
      <c r="CRS79" s="15"/>
      <c r="CRT79" s="16"/>
      <c r="CRU79" s="15"/>
      <c r="CRV79" s="16"/>
      <c r="CRW79" s="15"/>
      <c r="CRX79" s="16"/>
      <c r="CRY79" s="15"/>
      <c r="CRZ79" s="16"/>
      <c r="CSA79" s="15"/>
      <c r="CSB79" s="16"/>
      <c r="CSC79" s="15"/>
      <c r="CSD79" s="16"/>
      <c r="CSE79" s="15"/>
      <c r="CSF79" s="16"/>
      <c r="CSG79" s="15"/>
      <c r="CSH79" s="16"/>
      <c r="CSI79" s="15"/>
      <c r="CSJ79" s="16"/>
      <c r="CSK79" s="15"/>
      <c r="CSL79" s="16"/>
      <c r="CSM79" s="15"/>
      <c r="CSN79" s="16"/>
      <c r="CSO79" s="15"/>
      <c r="CSP79" s="16"/>
      <c r="CSQ79" s="15"/>
      <c r="CSR79" s="16"/>
      <c r="CSS79" s="15"/>
      <c r="CST79" s="16"/>
      <c r="CSU79" s="15"/>
      <c r="CSV79" s="16"/>
      <c r="CSW79" s="15"/>
      <c r="CSX79" s="16"/>
      <c r="CSY79" s="15"/>
      <c r="CSZ79" s="16"/>
      <c r="CTA79" s="15"/>
      <c r="CTB79" s="16"/>
      <c r="CTC79" s="15"/>
      <c r="CTD79" s="16"/>
      <c r="CTE79" s="15"/>
      <c r="CTF79" s="16"/>
      <c r="CTG79" s="15"/>
      <c r="CTH79" s="16"/>
      <c r="CTI79" s="15"/>
      <c r="CTJ79" s="16"/>
      <c r="CTK79" s="15"/>
      <c r="CTL79" s="16"/>
      <c r="CTM79" s="15"/>
      <c r="CTN79" s="16"/>
      <c r="CTO79" s="15"/>
      <c r="CTP79" s="16"/>
      <c r="CTQ79" s="15"/>
      <c r="CTR79" s="16"/>
      <c r="CTS79" s="15"/>
      <c r="CTT79" s="16"/>
      <c r="CTU79" s="15"/>
      <c r="CTV79" s="16"/>
      <c r="CTW79" s="15"/>
      <c r="CTX79" s="16"/>
      <c r="CTY79" s="15"/>
      <c r="CTZ79" s="16"/>
      <c r="CUA79" s="15"/>
      <c r="CUB79" s="16"/>
      <c r="CUC79" s="15"/>
      <c r="CUD79" s="16"/>
      <c r="CUE79" s="15"/>
      <c r="CUF79" s="16"/>
      <c r="CUG79" s="15"/>
      <c r="CUH79" s="16"/>
      <c r="CUI79" s="15"/>
      <c r="CUJ79" s="16"/>
      <c r="CUK79" s="15"/>
      <c r="CUL79" s="16"/>
      <c r="CUM79" s="15"/>
      <c r="CUN79" s="16"/>
      <c r="CUO79" s="15"/>
      <c r="CUP79" s="16"/>
      <c r="CUQ79" s="15"/>
      <c r="CUR79" s="16"/>
      <c r="CUS79" s="15"/>
      <c r="CUT79" s="16"/>
      <c r="CUU79" s="15"/>
      <c r="CUV79" s="16"/>
      <c r="CUW79" s="15"/>
      <c r="CUX79" s="16"/>
      <c r="CUY79" s="15"/>
      <c r="CUZ79" s="16"/>
      <c r="CVA79" s="15"/>
      <c r="CVB79" s="16"/>
      <c r="CVC79" s="15"/>
      <c r="CVD79" s="16"/>
      <c r="CVE79" s="15"/>
      <c r="CVF79" s="16"/>
      <c r="CVG79" s="15"/>
      <c r="CVH79" s="16"/>
      <c r="CVI79" s="15"/>
      <c r="CVJ79" s="16"/>
      <c r="CVK79" s="15"/>
      <c r="CVL79" s="16"/>
      <c r="CVM79" s="15"/>
      <c r="CVN79" s="16"/>
      <c r="CVO79" s="15"/>
      <c r="CVP79" s="16"/>
      <c r="CVQ79" s="15"/>
      <c r="CVR79" s="16"/>
      <c r="CVS79" s="15"/>
      <c r="CVT79" s="16"/>
      <c r="CVU79" s="15"/>
      <c r="CVV79" s="16"/>
      <c r="CVW79" s="15"/>
      <c r="CVX79" s="16"/>
      <c r="CVY79" s="15"/>
      <c r="CVZ79" s="16"/>
      <c r="CWA79" s="15"/>
      <c r="CWB79" s="16"/>
      <c r="CWC79" s="15"/>
      <c r="CWD79" s="16"/>
      <c r="CWE79" s="15"/>
      <c r="CWF79" s="16"/>
      <c r="CWG79" s="15"/>
      <c r="CWH79" s="16"/>
      <c r="CWI79" s="15"/>
      <c r="CWJ79" s="16"/>
      <c r="CWK79" s="15"/>
      <c r="CWL79" s="16"/>
      <c r="CWM79" s="15"/>
      <c r="CWN79" s="16"/>
      <c r="CWO79" s="15"/>
      <c r="CWP79" s="16"/>
      <c r="CWQ79" s="15"/>
      <c r="CWR79" s="16"/>
      <c r="CWS79" s="15"/>
      <c r="CWT79" s="16"/>
      <c r="CWU79" s="15"/>
      <c r="CWV79" s="16"/>
      <c r="CWW79" s="15"/>
      <c r="CWX79" s="16"/>
      <c r="CWY79" s="15"/>
      <c r="CWZ79" s="16"/>
      <c r="CXA79" s="15"/>
      <c r="CXB79" s="16"/>
      <c r="CXC79" s="15"/>
      <c r="CXD79" s="16"/>
      <c r="CXE79" s="15"/>
      <c r="CXF79" s="16"/>
      <c r="CXG79" s="15"/>
      <c r="CXH79" s="16"/>
      <c r="CXI79" s="15"/>
      <c r="CXJ79" s="16"/>
      <c r="CXK79" s="15"/>
      <c r="CXL79" s="16"/>
      <c r="CXM79" s="15"/>
      <c r="CXN79" s="16"/>
      <c r="CXO79" s="15"/>
      <c r="CXP79" s="16"/>
      <c r="CXQ79" s="15"/>
      <c r="CXR79" s="16"/>
      <c r="CXS79" s="15"/>
      <c r="CXT79" s="16"/>
      <c r="CXU79" s="15"/>
      <c r="CXV79" s="16"/>
      <c r="CXW79" s="15"/>
      <c r="CXX79" s="16"/>
      <c r="CXY79" s="15"/>
      <c r="CXZ79" s="16"/>
      <c r="CYA79" s="15"/>
      <c r="CYB79" s="16"/>
      <c r="CYC79" s="15"/>
      <c r="CYD79" s="16"/>
      <c r="CYE79" s="15"/>
      <c r="CYF79" s="16"/>
      <c r="CYG79" s="15"/>
      <c r="CYH79" s="16"/>
      <c r="CYI79" s="15"/>
      <c r="CYJ79" s="16"/>
      <c r="CYK79" s="15"/>
      <c r="CYL79" s="16"/>
      <c r="CYM79" s="15"/>
      <c r="CYN79" s="16"/>
      <c r="CYO79" s="15"/>
      <c r="CYP79" s="16"/>
      <c r="CYQ79" s="15"/>
      <c r="CYR79" s="16"/>
      <c r="CYS79" s="15"/>
      <c r="CYT79" s="16"/>
      <c r="CYU79" s="15"/>
      <c r="CYV79" s="16"/>
      <c r="CYW79" s="15"/>
      <c r="CYX79" s="16"/>
      <c r="CYY79" s="15"/>
      <c r="CYZ79" s="16"/>
      <c r="CZA79" s="15"/>
      <c r="CZB79" s="16"/>
      <c r="CZC79" s="15"/>
      <c r="CZD79" s="16"/>
      <c r="CZE79" s="15"/>
      <c r="CZF79" s="16"/>
      <c r="CZG79" s="15"/>
      <c r="CZH79" s="16"/>
      <c r="CZI79" s="15"/>
      <c r="CZJ79" s="16"/>
      <c r="CZK79" s="15"/>
      <c r="CZL79" s="16"/>
      <c r="CZM79" s="15"/>
      <c r="CZN79" s="16"/>
      <c r="CZO79" s="15"/>
      <c r="CZP79" s="16"/>
      <c r="CZQ79" s="15"/>
      <c r="CZR79" s="16"/>
      <c r="CZS79" s="15"/>
      <c r="CZT79" s="16"/>
      <c r="CZU79" s="15"/>
      <c r="CZV79" s="16"/>
      <c r="CZW79" s="15"/>
      <c r="CZX79" s="16"/>
      <c r="CZY79" s="15"/>
      <c r="CZZ79" s="16"/>
      <c r="DAA79" s="15"/>
      <c r="DAB79" s="16"/>
      <c r="DAC79" s="15"/>
      <c r="DAD79" s="16"/>
      <c r="DAE79" s="15"/>
      <c r="DAF79" s="16"/>
      <c r="DAG79" s="15"/>
      <c r="DAH79" s="16"/>
      <c r="DAI79" s="15"/>
      <c r="DAJ79" s="16"/>
      <c r="DAK79" s="15"/>
      <c r="DAL79" s="16"/>
      <c r="DAM79" s="15"/>
      <c r="DAN79" s="16"/>
      <c r="DAO79" s="15"/>
      <c r="DAP79" s="16"/>
      <c r="DAQ79" s="15"/>
      <c r="DAR79" s="16"/>
      <c r="DAS79" s="15"/>
      <c r="DAT79" s="16"/>
      <c r="DAU79" s="15"/>
      <c r="DAV79" s="16"/>
      <c r="DAW79" s="15"/>
      <c r="DAX79" s="16"/>
      <c r="DAY79" s="15"/>
      <c r="DAZ79" s="16"/>
      <c r="DBA79" s="15"/>
      <c r="DBB79" s="16"/>
      <c r="DBC79" s="15"/>
      <c r="DBD79" s="16"/>
      <c r="DBE79" s="15"/>
      <c r="DBF79" s="16"/>
      <c r="DBG79" s="15"/>
      <c r="DBH79" s="16"/>
      <c r="DBI79" s="15"/>
      <c r="DBJ79" s="16"/>
      <c r="DBK79" s="15"/>
      <c r="DBL79" s="16"/>
      <c r="DBM79" s="15"/>
      <c r="DBN79" s="16"/>
      <c r="DBO79" s="15"/>
      <c r="DBP79" s="16"/>
      <c r="DBQ79" s="15"/>
      <c r="DBR79" s="16"/>
      <c r="DBS79" s="15"/>
      <c r="DBT79" s="16"/>
      <c r="DBU79" s="15"/>
      <c r="DBV79" s="16"/>
      <c r="DBW79" s="15"/>
      <c r="DBX79" s="16"/>
      <c r="DBY79" s="15"/>
      <c r="DBZ79" s="16"/>
      <c r="DCA79" s="15"/>
      <c r="DCB79" s="16"/>
      <c r="DCC79" s="15"/>
      <c r="DCD79" s="16"/>
      <c r="DCE79" s="15"/>
      <c r="DCF79" s="16"/>
      <c r="DCG79" s="15"/>
      <c r="DCH79" s="16"/>
      <c r="DCI79" s="15"/>
      <c r="DCJ79" s="16"/>
      <c r="DCK79" s="15"/>
      <c r="DCL79" s="16"/>
      <c r="DCM79" s="15"/>
      <c r="DCN79" s="16"/>
      <c r="DCO79" s="15"/>
      <c r="DCP79" s="16"/>
      <c r="DCQ79" s="15"/>
      <c r="DCR79" s="16"/>
      <c r="DCS79" s="15"/>
      <c r="DCT79" s="16"/>
      <c r="DCU79" s="15"/>
      <c r="DCV79" s="16"/>
      <c r="DCW79" s="15"/>
      <c r="DCX79" s="16"/>
      <c r="DCY79" s="15"/>
      <c r="DCZ79" s="16"/>
      <c r="DDA79" s="15"/>
      <c r="DDB79" s="16"/>
      <c r="DDC79" s="15"/>
      <c r="DDD79" s="16"/>
      <c r="DDE79" s="15"/>
      <c r="DDF79" s="16"/>
      <c r="DDG79" s="15"/>
      <c r="DDH79" s="16"/>
      <c r="DDI79" s="15"/>
      <c r="DDJ79" s="16"/>
      <c r="DDK79" s="15"/>
      <c r="DDL79" s="16"/>
      <c r="DDM79" s="15"/>
      <c r="DDN79" s="16"/>
      <c r="DDO79" s="15"/>
      <c r="DDP79" s="16"/>
      <c r="DDQ79" s="15"/>
      <c r="DDR79" s="16"/>
      <c r="DDS79" s="15"/>
      <c r="DDT79" s="16"/>
      <c r="DDU79" s="15"/>
      <c r="DDV79" s="16"/>
      <c r="DDW79" s="15"/>
      <c r="DDX79" s="16"/>
      <c r="DDY79" s="15"/>
      <c r="DDZ79" s="16"/>
      <c r="DEA79" s="15"/>
      <c r="DEB79" s="16"/>
      <c r="DEC79" s="15"/>
      <c r="DED79" s="16"/>
      <c r="DEE79" s="15"/>
      <c r="DEF79" s="16"/>
      <c r="DEG79" s="15"/>
      <c r="DEH79" s="16"/>
      <c r="DEI79" s="15"/>
      <c r="DEJ79" s="16"/>
      <c r="DEK79" s="15"/>
      <c r="DEL79" s="16"/>
      <c r="DEM79" s="15"/>
      <c r="DEN79" s="16"/>
      <c r="DEO79" s="15"/>
      <c r="DEP79" s="16"/>
      <c r="DEQ79" s="15"/>
      <c r="DER79" s="16"/>
      <c r="DES79" s="15"/>
      <c r="DET79" s="16"/>
      <c r="DEU79" s="15"/>
      <c r="DEV79" s="16"/>
      <c r="DEW79" s="15"/>
      <c r="DEX79" s="16"/>
      <c r="DEY79" s="15"/>
      <c r="DEZ79" s="16"/>
      <c r="DFA79" s="15"/>
      <c r="DFB79" s="16"/>
      <c r="DFC79" s="15"/>
      <c r="DFD79" s="16"/>
      <c r="DFE79" s="15"/>
      <c r="DFF79" s="16"/>
      <c r="DFG79" s="15"/>
      <c r="DFH79" s="16"/>
      <c r="DFI79" s="15"/>
      <c r="DFJ79" s="16"/>
      <c r="DFK79" s="15"/>
      <c r="DFL79" s="16"/>
      <c r="DFM79" s="15"/>
      <c r="DFN79" s="16"/>
      <c r="DFO79" s="15"/>
      <c r="DFP79" s="16"/>
      <c r="DFQ79" s="15"/>
      <c r="DFR79" s="16"/>
      <c r="DFS79" s="15"/>
      <c r="DFT79" s="16"/>
      <c r="DFU79" s="15"/>
      <c r="DFV79" s="16"/>
      <c r="DFW79" s="15"/>
      <c r="DFX79" s="16"/>
      <c r="DFY79" s="15"/>
      <c r="DFZ79" s="16"/>
      <c r="DGA79" s="15"/>
      <c r="DGB79" s="16"/>
      <c r="DGC79" s="15"/>
      <c r="DGD79" s="16"/>
      <c r="DGE79" s="15"/>
      <c r="DGF79" s="16"/>
      <c r="DGG79" s="15"/>
      <c r="DGH79" s="16"/>
      <c r="DGI79" s="15"/>
      <c r="DGJ79" s="16"/>
      <c r="DGK79" s="15"/>
      <c r="DGL79" s="16"/>
      <c r="DGM79" s="15"/>
      <c r="DGN79" s="16"/>
      <c r="DGO79" s="15"/>
      <c r="DGP79" s="16"/>
      <c r="DGQ79" s="15"/>
      <c r="DGR79" s="16"/>
      <c r="DGS79" s="15"/>
      <c r="DGT79" s="16"/>
      <c r="DGU79" s="15"/>
      <c r="DGV79" s="16"/>
      <c r="DGW79" s="15"/>
      <c r="DGX79" s="16"/>
      <c r="DGY79" s="15"/>
      <c r="DGZ79" s="16"/>
      <c r="DHA79" s="15"/>
      <c r="DHB79" s="16"/>
      <c r="DHC79" s="15"/>
      <c r="DHD79" s="16"/>
      <c r="DHE79" s="15"/>
      <c r="DHF79" s="16"/>
      <c r="DHG79" s="15"/>
      <c r="DHH79" s="16"/>
      <c r="DHI79" s="15"/>
      <c r="DHJ79" s="16"/>
      <c r="DHK79" s="15"/>
      <c r="DHL79" s="16"/>
      <c r="DHM79" s="15"/>
      <c r="DHN79" s="16"/>
      <c r="DHO79" s="15"/>
      <c r="DHP79" s="16"/>
      <c r="DHQ79" s="15"/>
      <c r="DHR79" s="16"/>
      <c r="DHS79" s="15"/>
      <c r="DHT79" s="16"/>
      <c r="DHU79" s="15"/>
      <c r="DHV79" s="16"/>
      <c r="DHW79" s="15"/>
      <c r="DHX79" s="16"/>
      <c r="DHY79" s="15"/>
      <c r="DHZ79" s="16"/>
      <c r="DIA79" s="15"/>
      <c r="DIB79" s="16"/>
      <c r="DIC79" s="15"/>
      <c r="DID79" s="16"/>
      <c r="DIE79" s="15"/>
      <c r="DIF79" s="16"/>
      <c r="DIG79" s="15"/>
      <c r="DIH79" s="16"/>
      <c r="DII79" s="15"/>
      <c r="DIJ79" s="16"/>
      <c r="DIK79" s="15"/>
      <c r="DIL79" s="16"/>
      <c r="DIM79" s="15"/>
      <c r="DIN79" s="16"/>
      <c r="DIO79" s="15"/>
      <c r="DIP79" s="16"/>
      <c r="DIQ79" s="15"/>
      <c r="DIR79" s="16"/>
      <c r="DIS79" s="15"/>
      <c r="DIT79" s="16"/>
      <c r="DIU79" s="15"/>
      <c r="DIV79" s="16"/>
      <c r="DIW79" s="15"/>
      <c r="DIX79" s="16"/>
      <c r="DIY79" s="15"/>
      <c r="DIZ79" s="16"/>
      <c r="DJA79" s="15"/>
      <c r="DJB79" s="16"/>
      <c r="DJC79" s="15"/>
      <c r="DJD79" s="16"/>
      <c r="DJE79" s="15"/>
      <c r="DJF79" s="16"/>
      <c r="DJG79" s="15"/>
      <c r="DJH79" s="16"/>
      <c r="DJI79" s="15"/>
      <c r="DJJ79" s="16"/>
      <c r="DJK79" s="15"/>
      <c r="DJL79" s="16"/>
      <c r="DJM79" s="15"/>
      <c r="DJN79" s="16"/>
      <c r="DJO79" s="15"/>
      <c r="DJP79" s="16"/>
      <c r="DJQ79" s="15"/>
      <c r="DJR79" s="16"/>
      <c r="DJS79" s="15"/>
      <c r="DJT79" s="16"/>
      <c r="DJU79" s="15"/>
      <c r="DJV79" s="16"/>
      <c r="DJW79" s="15"/>
      <c r="DJX79" s="16"/>
      <c r="DJY79" s="15"/>
      <c r="DJZ79" s="16"/>
      <c r="DKA79" s="15"/>
      <c r="DKB79" s="16"/>
      <c r="DKC79" s="15"/>
      <c r="DKD79" s="16"/>
      <c r="DKE79" s="15"/>
      <c r="DKF79" s="16"/>
      <c r="DKG79" s="15"/>
      <c r="DKH79" s="16"/>
      <c r="DKI79" s="15"/>
      <c r="DKJ79" s="16"/>
      <c r="DKK79" s="15"/>
      <c r="DKL79" s="16"/>
      <c r="DKM79" s="15"/>
      <c r="DKN79" s="16"/>
      <c r="DKO79" s="15"/>
      <c r="DKP79" s="16"/>
      <c r="DKQ79" s="15"/>
      <c r="DKR79" s="16"/>
      <c r="DKS79" s="15"/>
      <c r="DKT79" s="16"/>
      <c r="DKU79" s="15"/>
      <c r="DKV79" s="16"/>
      <c r="DKW79" s="15"/>
      <c r="DKX79" s="16"/>
      <c r="DKY79" s="15"/>
      <c r="DKZ79" s="16"/>
      <c r="DLA79" s="15"/>
      <c r="DLB79" s="16"/>
      <c r="DLC79" s="15"/>
      <c r="DLD79" s="16"/>
      <c r="DLE79" s="15"/>
      <c r="DLF79" s="16"/>
      <c r="DLG79" s="15"/>
      <c r="DLH79" s="16"/>
      <c r="DLI79" s="15"/>
      <c r="DLJ79" s="16"/>
      <c r="DLK79" s="15"/>
      <c r="DLL79" s="16"/>
      <c r="DLM79" s="15"/>
      <c r="DLN79" s="16"/>
      <c r="DLO79" s="15"/>
      <c r="DLP79" s="16"/>
      <c r="DLQ79" s="15"/>
      <c r="DLR79" s="16"/>
      <c r="DLS79" s="15"/>
      <c r="DLT79" s="16"/>
      <c r="DLU79" s="15"/>
      <c r="DLV79" s="16"/>
      <c r="DLW79" s="15"/>
      <c r="DLX79" s="16"/>
      <c r="DLY79" s="15"/>
      <c r="DLZ79" s="16"/>
      <c r="DMA79" s="15"/>
      <c r="DMB79" s="16"/>
      <c r="DMC79" s="15"/>
      <c r="DMD79" s="16"/>
      <c r="DME79" s="15"/>
      <c r="DMF79" s="16"/>
      <c r="DMG79" s="15"/>
      <c r="DMH79" s="16"/>
      <c r="DMI79" s="15"/>
      <c r="DMJ79" s="16"/>
      <c r="DMK79" s="15"/>
      <c r="DML79" s="16"/>
      <c r="DMM79" s="15"/>
      <c r="DMN79" s="16"/>
      <c r="DMO79" s="15"/>
      <c r="DMP79" s="16"/>
      <c r="DMQ79" s="15"/>
      <c r="DMR79" s="16"/>
      <c r="DMS79" s="15"/>
      <c r="DMT79" s="16"/>
      <c r="DMU79" s="15"/>
      <c r="DMV79" s="16"/>
      <c r="DMW79" s="15"/>
      <c r="DMX79" s="16"/>
      <c r="DMY79" s="15"/>
      <c r="DMZ79" s="16"/>
      <c r="DNA79" s="15"/>
      <c r="DNB79" s="16"/>
      <c r="DNC79" s="15"/>
      <c r="DND79" s="16"/>
      <c r="DNE79" s="15"/>
      <c r="DNF79" s="16"/>
      <c r="DNG79" s="15"/>
      <c r="DNH79" s="16"/>
      <c r="DNI79" s="15"/>
      <c r="DNJ79" s="16"/>
      <c r="DNK79" s="15"/>
      <c r="DNL79" s="16"/>
      <c r="DNM79" s="15"/>
      <c r="DNN79" s="16"/>
      <c r="DNO79" s="15"/>
      <c r="DNP79" s="16"/>
      <c r="DNQ79" s="15"/>
      <c r="DNR79" s="16"/>
      <c r="DNS79" s="15"/>
      <c r="DNT79" s="16"/>
      <c r="DNU79" s="15"/>
      <c r="DNV79" s="16"/>
      <c r="DNW79" s="15"/>
      <c r="DNX79" s="16"/>
      <c r="DNY79" s="15"/>
      <c r="DNZ79" s="16"/>
      <c r="DOA79" s="15"/>
      <c r="DOB79" s="16"/>
      <c r="DOC79" s="15"/>
      <c r="DOD79" s="16"/>
      <c r="DOE79" s="15"/>
      <c r="DOF79" s="16"/>
      <c r="DOG79" s="15"/>
      <c r="DOH79" s="16"/>
      <c r="DOI79" s="15"/>
      <c r="DOJ79" s="16"/>
      <c r="DOK79" s="15"/>
      <c r="DOL79" s="16"/>
      <c r="DOM79" s="15"/>
      <c r="DON79" s="16"/>
      <c r="DOO79" s="15"/>
      <c r="DOP79" s="16"/>
      <c r="DOQ79" s="15"/>
      <c r="DOR79" s="16"/>
      <c r="DOS79" s="15"/>
      <c r="DOT79" s="16"/>
      <c r="DOU79" s="15"/>
      <c r="DOV79" s="16"/>
      <c r="DOW79" s="15"/>
      <c r="DOX79" s="16"/>
      <c r="DOY79" s="15"/>
      <c r="DOZ79" s="16"/>
      <c r="DPA79" s="15"/>
      <c r="DPB79" s="16"/>
      <c r="DPC79" s="15"/>
      <c r="DPD79" s="16"/>
      <c r="DPE79" s="15"/>
      <c r="DPF79" s="16"/>
      <c r="DPG79" s="15"/>
      <c r="DPH79" s="16"/>
      <c r="DPI79" s="15"/>
      <c r="DPJ79" s="16"/>
      <c r="DPK79" s="15"/>
      <c r="DPL79" s="16"/>
      <c r="DPM79" s="15"/>
      <c r="DPN79" s="16"/>
      <c r="DPO79" s="15"/>
      <c r="DPP79" s="16"/>
      <c r="DPQ79" s="15"/>
      <c r="DPR79" s="16"/>
      <c r="DPS79" s="15"/>
      <c r="DPT79" s="16"/>
      <c r="DPU79" s="15"/>
      <c r="DPV79" s="16"/>
      <c r="DPW79" s="15"/>
      <c r="DPX79" s="16"/>
      <c r="DPY79" s="15"/>
      <c r="DPZ79" s="16"/>
      <c r="DQA79" s="15"/>
      <c r="DQB79" s="16"/>
      <c r="DQC79" s="15"/>
      <c r="DQD79" s="16"/>
      <c r="DQE79" s="15"/>
      <c r="DQF79" s="16"/>
      <c r="DQG79" s="15"/>
      <c r="DQH79" s="16"/>
      <c r="DQI79" s="15"/>
      <c r="DQJ79" s="16"/>
      <c r="DQK79" s="15"/>
      <c r="DQL79" s="16"/>
      <c r="DQM79" s="15"/>
      <c r="DQN79" s="16"/>
      <c r="DQO79" s="15"/>
      <c r="DQP79" s="16"/>
      <c r="DQQ79" s="15"/>
      <c r="DQR79" s="16"/>
      <c r="DQS79" s="15"/>
      <c r="DQT79" s="16"/>
      <c r="DQU79" s="15"/>
      <c r="DQV79" s="16"/>
      <c r="DQW79" s="15"/>
      <c r="DQX79" s="16"/>
      <c r="DQY79" s="15"/>
      <c r="DQZ79" s="16"/>
      <c r="DRA79" s="15"/>
      <c r="DRB79" s="16"/>
      <c r="DRC79" s="15"/>
      <c r="DRD79" s="16"/>
      <c r="DRE79" s="15"/>
      <c r="DRF79" s="16"/>
      <c r="DRG79" s="15"/>
      <c r="DRH79" s="16"/>
      <c r="DRI79" s="15"/>
      <c r="DRJ79" s="16"/>
      <c r="DRK79" s="15"/>
      <c r="DRL79" s="16"/>
      <c r="DRM79" s="15"/>
      <c r="DRN79" s="16"/>
      <c r="DRO79" s="15"/>
      <c r="DRP79" s="16"/>
      <c r="DRQ79" s="15"/>
      <c r="DRR79" s="16"/>
      <c r="DRS79" s="15"/>
      <c r="DRT79" s="16"/>
      <c r="DRU79" s="15"/>
      <c r="DRV79" s="16"/>
      <c r="DRW79" s="15"/>
      <c r="DRX79" s="16"/>
      <c r="DRY79" s="15"/>
      <c r="DRZ79" s="16"/>
      <c r="DSA79" s="15"/>
      <c r="DSB79" s="16"/>
      <c r="DSC79" s="15"/>
      <c r="DSD79" s="16"/>
      <c r="DSE79" s="15"/>
      <c r="DSF79" s="16"/>
      <c r="DSG79" s="15"/>
      <c r="DSH79" s="16"/>
      <c r="DSI79" s="15"/>
      <c r="DSJ79" s="16"/>
      <c r="DSK79" s="15"/>
      <c r="DSL79" s="16"/>
      <c r="DSM79" s="15"/>
      <c r="DSN79" s="16"/>
      <c r="DSO79" s="15"/>
      <c r="DSP79" s="16"/>
      <c r="DSQ79" s="15"/>
      <c r="DSR79" s="16"/>
      <c r="DSS79" s="15"/>
      <c r="DST79" s="16"/>
      <c r="DSU79" s="15"/>
      <c r="DSV79" s="16"/>
      <c r="DSW79" s="15"/>
      <c r="DSX79" s="16"/>
      <c r="DSY79" s="15"/>
      <c r="DSZ79" s="16"/>
      <c r="DTA79" s="15"/>
      <c r="DTB79" s="16"/>
      <c r="DTC79" s="15"/>
      <c r="DTD79" s="16"/>
      <c r="DTE79" s="15"/>
      <c r="DTF79" s="16"/>
      <c r="DTG79" s="15"/>
      <c r="DTH79" s="16"/>
      <c r="DTI79" s="15"/>
      <c r="DTJ79" s="16"/>
      <c r="DTK79" s="15"/>
      <c r="DTL79" s="16"/>
      <c r="DTM79" s="15"/>
      <c r="DTN79" s="16"/>
      <c r="DTO79" s="15"/>
      <c r="DTP79" s="16"/>
      <c r="DTQ79" s="15"/>
      <c r="DTR79" s="16"/>
      <c r="DTS79" s="15"/>
      <c r="DTT79" s="16"/>
      <c r="DTU79" s="15"/>
      <c r="DTV79" s="16"/>
      <c r="DTW79" s="15"/>
      <c r="DTX79" s="16"/>
      <c r="DTY79" s="15"/>
      <c r="DTZ79" s="16"/>
      <c r="DUA79" s="15"/>
      <c r="DUB79" s="16"/>
      <c r="DUC79" s="15"/>
      <c r="DUD79" s="16"/>
      <c r="DUE79" s="15"/>
      <c r="DUF79" s="16"/>
      <c r="DUG79" s="15"/>
      <c r="DUH79" s="16"/>
      <c r="DUI79" s="15"/>
      <c r="DUJ79" s="16"/>
      <c r="DUK79" s="15"/>
      <c r="DUL79" s="16"/>
      <c r="DUM79" s="15"/>
      <c r="DUN79" s="16"/>
      <c r="DUO79" s="15"/>
      <c r="DUP79" s="16"/>
      <c r="DUQ79" s="15"/>
      <c r="DUR79" s="16"/>
      <c r="DUS79" s="15"/>
      <c r="DUT79" s="16"/>
      <c r="DUU79" s="15"/>
      <c r="DUV79" s="16"/>
      <c r="DUW79" s="15"/>
      <c r="DUX79" s="16"/>
      <c r="DUY79" s="15"/>
      <c r="DUZ79" s="16"/>
      <c r="DVA79" s="15"/>
      <c r="DVB79" s="16"/>
      <c r="DVC79" s="15"/>
      <c r="DVD79" s="16"/>
      <c r="DVE79" s="15"/>
      <c r="DVF79" s="16"/>
      <c r="DVG79" s="15"/>
      <c r="DVH79" s="16"/>
      <c r="DVI79" s="15"/>
      <c r="DVJ79" s="16"/>
      <c r="DVK79" s="15"/>
      <c r="DVL79" s="16"/>
      <c r="DVM79" s="15"/>
      <c r="DVN79" s="16"/>
      <c r="DVO79" s="15"/>
      <c r="DVP79" s="16"/>
      <c r="DVQ79" s="15"/>
      <c r="DVR79" s="16"/>
      <c r="DVS79" s="15"/>
      <c r="DVT79" s="16"/>
      <c r="DVU79" s="15"/>
      <c r="DVV79" s="16"/>
      <c r="DVW79" s="15"/>
      <c r="DVX79" s="16"/>
      <c r="DVY79" s="15"/>
      <c r="DVZ79" s="16"/>
      <c r="DWA79" s="15"/>
      <c r="DWB79" s="16"/>
      <c r="DWC79" s="15"/>
      <c r="DWD79" s="16"/>
      <c r="DWE79" s="15"/>
      <c r="DWF79" s="16"/>
      <c r="DWG79" s="15"/>
      <c r="DWH79" s="16"/>
      <c r="DWI79" s="15"/>
      <c r="DWJ79" s="16"/>
      <c r="DWK79" s="15"/>
      <c r="DWL79" s="16"/>
      <c r="DWM79" s="15"/>
      <c r="DWN79" s="16"/>
      <c r="DWO79" s="15"/>
      <c r="DWP79" s="16"/>
      <c r="DWQ79" s="15"/>
      <c r="DWR79" s="16"/>
      <c r="DWS79" s="15"/>
      <c r="DWT79" s="16"/>
      <c r="DWU79" s="15"/>
      <c r="DWV79" s="16"/>
      <c r="DWW79" s="15"/>
      <c r="DWX79" s="16"/>
      <c r="DWY79" s="15"/>
      <c r="DWZ79" s="16"/>
      <c r="DXA79" s="15"/>
      <c r="DXB79" s="16"/>
      <c r="DXC79" s="15"/>
      <c r="DXD79" s="16"/>
      <c r="DXE79" s="15"/>
      <c r="DXF79" s="16"/>
      <c r="DXG79" s="15"/>
      <c r="DXH79" s="16"/>
      <c r="DXI79" s="15"/>
      <c r="DXJ79" s="16"/>
      <c r="DXK79" s="15"/>
      <c r="DXL79" s="16"/>
      <c r="DXM79" s="15"/>
      <c r="DXN79" s="16"/>
      <c r="DXO79" s="15"/>
      <c r="DXP79" s="16"/>
      <c r="DXQ79" s="15"/>
      <c r="DXR79" s="16"/>
      <c r="DXS79" s="15"/>
      <c r="DXT79" s="16"/>
      <c r="DXU79" s="15"/>
      <c r="DXV79" s="16"/>
      <c r="DXW79" s="15"/>
      <c r="DXX79" s="16"/>
      <c r="DXY79" s="15"/>
      <c r="DXZ79" s="16"/>
      <c r="DYA79" s="15"/>
      <c r="DYB79" s="16"/>
      <c r="DYC79" s="15"/>
      <c r="DYD79" s="16"/>
      <c r="DYE79" s="15"/>
      <c r="DYF79" s="16"/>
      <c r="DYG79" s="15"/>
      <c r="DYH79" s="16"/>
      <c r="DYI79" s="15"/>
      <c r="DYJ79" s="16"/>
      <c r="DYK79" s="15"/>
      <c r="DYL79" s="16"/>
      <c r="DYM79" s="15"/>
      <c r="DYN79" s="16"/>
      <c r="DYO79" s="15"/>
      <c r="DYP79" s="16"/>
      <c r="DYQ79" s="15"/>
      <c r="DYR79" s="16"/>
      <c r="DYS79" s="15"/>
      <c r="DYT79" s="16"/>
      <c r="DYU79" s="15"/>
      <c r="DYV79" s="16"/>
      <c r="DYW79" s="15"/>
      <c r="DYX79" s="16"/>
      <c r="DYY79" s="15"/>
      <c r="DYZ79" s="16"/>
      <c r="DZA79" s="15"/>
      <c r="DZB79" s="16"/>
      <c r="DZC79" s="15"/>
      <c r="DZD79" s="16"/>
      <c r="DZE79" s="15"/>
      <c r="DZF79" s="16"/>
      <c r="DZG79" s="15"/>
      <c r="DZH79" s="16"/>
      <c r="DZI79" s="15"/>
      <c r="DZJ79" s="16"/>
      <c r="DZK79" s="15"/>
      <c r="DZL79" s="16"/>
      <c r="DZM79" s="15"/>
      <c r="DZN79" s="16"/>
      <c r="DZO79" s="15"/>
      <c r="DZP79" s="16"/>
      <c r="DZQ79" s="15"/>
      <c r="DZR79" s="16"/>
      <c r="DZS79" s="15"/>
      <c r="DZT79" s="16"/>
      <c r="DZU79" s="15"/>
      <c r="DZV79" s="16"/>
      <c r="DZW79" s="15"/>
      <c r="DZX79" s="16"/>
      <c r="DZY79" s="15"/>
      <c r="DZZ79" s="16"/>
      <c r="EAA79" s="15"/>
      <c r="EAB79" s="16"/>
      <c r="EAC79" s="15"/>
      <c r="EAD79" s="16"/>
      <c r="EAE79" s="15"/>
      <c r="EAF79" s="16"/>
      <c r="EAG79" s="15"/>
      <c r="EAH79" s="16"/>
      <c r="EAI79" s="15"/>
      <c r="EAJ79" s="16"/>
      <c r="EAK79" s="15"/>
      <c r="EAL79" s="16"/>
      <c r="EAM79" s="15"/>
      <c r="EAN79" s="16"/>
      <c r="EAO79" s="15"/>
      <c r="EAP79" s="16"/>
      <c r="EAQ79" s="15"/>
      <c r="EAR79" s="16"/>
      <c r="EAS79" s="15"/>
      <c r="EAT79" s="16"/>
      <c r="EAU79" s="15"/>
      <c r="EAV79" s="16"/>
      <c r="EAW79" s="15"/>
      <c r="EAX79" s="16"/>
      <c r="EAY79" s="15"/>
      <c r="EAZ79" s="16"/>
      <c r="EBA79" s="15"/>
      <c r="EBB79" s="16"/>
      <c r="EBC79" s="15"/>
      <c r="EBD79" s="16"/>
      <c r="EBE79" s="15"/>
      <c r="EBF79" s="16"/>
      <c r="EBG79" s="15"/>
      <c r="EBH79" s="16"/>
      <c r="EBI79" s="15"/>
      <c r="EBJ79" s="16"/>
      <c r="EBK79" s="15"/>
      <c r="EBL79" s="16"/>
      <c r="EBM79" s="15"/>
      <c r="EBN79" s="16"/>
      <c r="EBO79" s="15"/>
      <c r="EBP79" s="16"/>
      <c r="EBQ79" s="15"/>
      <c r="EBR79" s="16"/>
      <c r="EBS79" s="15"/>
      <c r="EBT79" s="16"/>
      <c r="EBU79" s="15"/>
      <c r="EBV79" s="16"/>
      <c r="EBW79" s="15"/>
      <c r="EBX79" s="16"/>
      <c r="EBY79" s="15"/>
      <c r="EBZ79" s="16"/>
      <c r="ECA79" s="15"/>
      <c r="ECB79" s="16"/>
      <c r="ECC79" s="15"/>
      <c r="ECD79" s="16"/>
      <c r="ECE79" s="15"/>
      <c r="ECF79" s="16"/>
      <c r="ECG79" s="15"/>
      <c r="ECH79" s="16"/>
      <c r="ECI79" s="15"/>
      <c r="ECJ79" s="16"/>
      <c r="ECK79" s="15"/>
      <c r="ECL79" s="16"/>
      <c r="ECM79" s="15"/>
      <c r="ECN79" s="16"/>
      <c r="ECO79" s="15"/>
      <c r="ECP79" s="16"/>
      <c r="ECQ79" s="15"/>
      <c r="ECR79" s="16"/>
      <c r="ECS79" s="15"/>
      <c r="ECT79" s="16"/>
      <c r="ECU79" s="15"/>
      <c r="ECV79" s="16"/>
      <c r="ECW79" s="15"/>
      <c r="ECX79" s="16"/>
      <c r="ECY79" s="15"/>
      <c r="ECZ79" s="16"/>
      <c r="EDA79" s="15"/>
      <c r="EDB79" s="16"/>
      <c r="EDC79" s="15"/>
      <c r="EDD79" s="16"/>
      <c r="EDE79" s="15"/>
      <c r="EDF79" s="16"/>
      <c r="EDG79" s="15"/>
      <c r="EDH79" s="16"/>
      <c r="EDI79" s="15"/>
      <c r="EDJ79" s="16"/>
      <c r="EDK79" s="15"/>
      <c r="EDL79" s="16"/>
      <c r="EDM79" s="15"/>
      <c r="EDN79" s="16"/>
      <c r="EDO79" s="15"/>
      <c r="EDP79" s="16"/>
      <c r="EDQ79" s="15"/>
      <c r="EDR79" s="16"/>
      <c r="EDS79" s="15"/>
      <c r="EDT79" s="16"/>
      <c r="EDU79" s="15"/>
      <c r="EDV79" s="16"/>
      <c r="EDW79" s="15"/>
      <c r="EDX79" s="16"/>
      <c r="EDY79" s="15"/>
      <c r="EDZ79" s="16"/>
      <c r="EEA79" s="15"/>
      <c r="EEB79" s="16"/>
      <c r="EEC79" s="15"/>
      <c r="EED79" s="16"/>
      <c r="EEE79" s="15"/>
      <c r="EEF79" s="16"/>
      <c r="EEG79" s="15"/>
      <c r="EEH79" s="16"/>
      <c r="EEI79" s="15"/>
      <c r="EEJ79" s="16"/>
      <c r="EEK79" s="15"/>
      <c r="EEL79" s="16"/>
      <c r="EEM79" s="15"/>
      <c r="EEN79" s="16"/>
      <c r="EEO79" s="15"/>
      <c r="EEP79" s="16"/>
      <c r="EEQ79" s="15"/>
      <c r="EER79" s="16"/>
      <c r="EES79" s="15"/>
      <c r="EET79" s="16"/>
      <c r="EEU79" s="15"/>
      <c r="EEV79" s="16"/>
      <c r="EEW79" s="15"/>
      <c r="EEX79" s="16"/>
      <c r="EEY79" s="15"/>
      <c r="EEZ79" s="16"/>
      <c r="EFA79" s="15"/>
      <c r="EFB79" s="16"/>
      <c r="EFC79" s="15"/>
      <c r="EFD79" s="16"/>
      <c r="EFE79" s="15"/>
      <c r="EFF79" s="16"/>
      <c r="EFG79" s="15"/>
      <c r="EFH79" s="16"/>
      <c r="EFI79" s="15"/>
      <c r="EFJ79" s="16"/>
      <c r="EFK79" s="15"/>
      <c r="EFL79" s="16"/>
      <c r="EFM79" s="15"/>
      <c r="EFN79" s="16"/>
      <c r="EFO79" s="15"/>
      <c r="EFP79" s="16"/>
      <c r="EFQ79" s="15"/>
      <c r="EFR79" s="16"/>
      <c r="EFS79" s="15"/>
      <c r="EFT79" s="16"/>
      <c r="EFU79" s="15"/>
      <c r="EFV79" s="16"/>
      <c r="EFW79" s="15"/>
      <c r="EFX79" s="16"/>
      <c r="EFY79" s="15"/>
      <c r="EFZ79" s="16"/>
      <c r="EGA79" s="15"/>
      <c r="EGB79" s="16"/>
      <c r="EGC79" s="15"/>
      <c r="EGD79" s="16"/>
      <c r="EGE79" s="15"/>
      <c r="EGF79" s="16"/>
      <c r="EGG79" s="15"/>
      <c r="EGH79" s="16"/>
      <c r="EGI79" s="15"/>
      <c r="EGJ79" s="16"/>
      <c r="EGK79" s="15"/>
      <c r="EGL79" s="16"/>
      <c r="EGM79" s="15"/>
      <c r="EGN79" s="16"/>
      <c r="EGO79" s="15"/>
      <c r="EGP79" s="16"/>
      <c r="EGQ79" s="15"/>
      <c r="EGR79" s="16"/>
      <c r="EGS79" s="15"/>
      <c r="EGT79" s="16"/>
      <c r="EGU79" s="15"/>
      <c r="EGV79" s="16"/>
      <c r="EGW79" s="15"/>
      <c r="EGX79" s="16"/>
      <c r="EGY79" s="15"/>
      <c r="EGZ79" s="16"/>
      <c r="EHA79" s="15"/>
      <c r="EHB79" s="16"/>
      <c r="EHC79" s="15"/>
      <c r="EHD79" s="16"/>
      <c r="EHE79" s="15"/>
      <c r="EHF79" s="16"/>
      <c r="EHG79" s="15"/>
      <c r="EHH79" s="16"/>
      <c r="EHI79" s="15"/>
      <c r="EHJ79" s="16"/>
      <c r="EHK79" s="15"/>
      <c r="EHL79" s="16"/>
      <c r="EHM79" s="15"/>
      <c r="EHN79" s="16"/>
      <c r="EHO79" s="15"/>
      <c r="EHP79" s="16"/>
      <c r="EHQ79" s="15"/>
      <c r="EHR79" s="16"/>
      <c r="EHS79" s="15"/>
      <c r="EHT79" s="16"/>
      <c r="EHU79" s="15"/>
      <c r="EHV79" s="16"/>
      <c r="EHW79" s="15"/>
      <c r="EHX79" s="16"/>
      <c r="EHY79" s="15"/>
      <c r="EHZ79" s="16"/>
      <c r="EIA79" s="15"/>
      <c r="EIB79" s="16"/>
      <c r="EIC79" s="15"/>
      <c r="EID79" s="16"/>
      <c r="EIE79" s="15"/>
      <c r="EIF79" s="16"/>
      <c r="EIG79" s="15"/>
      <c r="EIH79" s="16"/>
      <c r="EII79" s="15"/>
      <c r="EIJ79" s="16"/>
      <c r="EIK79" s="15"/>
      <c r="EIL79" s="16"/>
      <c r="EIM79" s="15"/>
      <c r="EIN79" s="16"/>
      <c r="EIO79" s="15"/>
      <c r="EIP79" s="16"/>
      <c r="EIQ79" s="15"/>
      <c r="EIR79" s="16"/>
      <c r="EIS79" s="15"/>
      <c r="EIT79" s="16"/>
      <c r="EIU79" s="15"/>
      <c r="EIV79" s="16"/>
      <c r="EIW79" s="15"/>
      <c r="EIX79" s="16"/>
      <c r="EIY79" s="15"/>
      <c r="EIZ79" s="16"/>
      <c r="EJA79" s="15"/>
      <c r="EJB79" s="16"/>
      <c r="EJC79" s="15"/>
      <c r="EJD79" s="16"/>
      <c r="EJE79" s="15"/>
      <c r="EJF79" s="16"/>
      <c r="EJG79" s="15"/>
      <c r="EJH79" s="16"/>
      <c r="EJI79" s="15"/>
      <c r="EJJ79" s="16"/>
      <c r="EJK79" s="15"/>
      <c r="EJL79" s="16"/>
      <c r="EJM79" s="15"/>
      <c r="EJN79" s="16"/>
      <c r="EJO79" s="15"/>
      <c r="EJP79" s="16"/>
      <c r="EJQ79" s="15"/>
      <c r="EJR79" s="16"/>
      <c r="EJS79" s="15"/>
      <c r="EJT79" s="16"/>
      <c r="EJU79" s="15"/>
      <c r="EJV79" s="16"/>
      <c r="EJW79" s="15"/>
      <c r="EJX79" s="16"/>
      <c r="EJY79" s="15"/>
      <c r="EJZ79" s="16"/>
      <c r="EKA79" s="15"/>
      <c r="EKB79" s="16"/>
      <c r="EKC79" s="15"/>
      <c r="EKD79" s="16"/>
      <c r="EKE79" s="15"/>
      <c r="EKF79" s="16"/>
      <c r="EKG79" s="15"/>
      <c r="EKH79" s="16"/>
      <c r="EKI79" s="15"/>
      <c r="EKJ79" s="16"/>
      <c r="EKK79" s="15"/>
      <c r="EKL79" s="16"/>
      <c r="EKM79" s="15"/>
      <c r="EKN79" s="16"/>
      <c r="EKO79" s="15"/>
      <c r="EKP79" s="16"/>
      <c r="EKQ79" s="15"/>
      <c r="EKR79" s="16"/>
      <c r="EKS79" s="15"/>
      <c r="EKT79" s="16"/>
      <c r="EKU79" s="15"/>
      <c r="EKV79" s="16"/>
      <c r="EKW79" s="15"/>
      <c r="EKX79" s="16"/>
      <c r="EKY79" s="15"/>
      <c r="EKZ79" s="16"/>
      <c r="ELA79" s="15"/>
      <c r="ELB79" s="16"/>
      <c r="ELC79" s="15"/>
      <c r="ELD79" s="16"/>
      <c r="ELE79" s="15"/>
      <c r="ELF79" s="16"/>
      <c r="ELG79" s="15"/>
      <c r="ELH79" s="16"/>
      <c r="ELI79" s="15"/>
      <c r="ELJ79" s="16"/>
      <c r="ELK79" s="15"/>
      <c r="ELL79" s="16"/>
      <c r="ELM79" s="15"/>
      <c r="ELN79" s="16"/>
      <c r="ELO79" s="15"/>
      <c r="ELP79" s="16"/>
      <c r="ELQ79" s="15"/>
      <c r="ELR79" s="16"/>
      <c r="ELS79" s="15"/>
      <c r="ELT79" s="16"/>
      <c r="ELU79" s="15"/>
      <c r="ELV79" s="16"/>
      <c r="ELW79" s="15"/>
      <c r="ELX79" s="16"/>
      <c r="ELY79" s="15"/>
      <c r="ELZ79" s="16"/>
      <c r="EMA79" s="15"/>
      <c r="EMB79" s="16"/>
      <c r="EMC79" s="15"/>
      <c r="EMD79" s="16"/>
      <c r="EME79" s="15"/>
      <c r="EMF79" s="16"/>
      <c r="EMG79" s="15"/>
      <c r="EMH79" s="16"/>
      <c r="EMI79" s="15"/>
      <c r="EMJ79" s="16"/>
      <c r="EMK79" s="15"/>
      <c r="EML79" s="16"/>
      <c r="EMM79" s="15"/>
      <c r="EMN79" s="16"/>
      <c r="EMO79" s="15"/>
      <c r="EMP79" s="16"/>
      <c r="EMQ79" s="15"/>
      <c r="EMR79" s="16"/>
      <c r="EMS79" s="15"/>
      <c r="EMT79" s="16"/>
      <c r="EMU79" s="15"/>
      <c r="EMV79" s="16"/>
      <c r="EMW79" s="15"/>
      <c r="EMX79" s="16"/>
      <c r="EMY79" s="15"/>
      <c r="EMZ79" s="16"/>
      <c r="ENA79" s="15"/>
      <c r="ENB79" s="16"/>
      <c r="ENC79" s="15"/>
      <c r="END79" s="16"/>
      <c r="ENE79" s="15"/>
      <c r="ENF79" s="16"/>
      <c r="ENG79" s="15"/>
      <c r="ENH79" s="16"/>
      <c r="ENI79" s="15"/>
      <c r="ENJ79" s="16"/>
      <c r="ENK79" s="15"/>
      <c r="ENL79" s="16"/>
      <c r="ENM79" s="15"/>
      <c r="ENN79" s="16"/>
      <c r="ENO79" s="15"/>
      <c r="ENP79" s="16"/>
      <c r="ENQ79" s="15"/>
      <c r="ENR79" s="16"/>
      <c r="ENS79" s="15"/>
      <c r="ENT79" s="16"/>
      <c r="ENU79" s="15"/>
      <c r="ENV79" s="16"/>
      <c r="ENW79" s="15"/>
      <c r="ENX79" s="16"/>
      <c r="ENY79" s="15"/>
      <c r="ENZ79" s="16"/>
      <c r="EOA79" s="15"/>
      <c r="EOB79" s="16"/>
      <c r="EOC79" s="15"/>
      <c r="EOD79" s="16"/>
      <c r="EOE79" s="15"/>
      <c r="EOF79" s="16"/>
      <c r="EOG79" s="15"/>
      <c r="EOH79" s="16"/>
      <c r="EOI79" s="15"/>
      <c r="EOJ79" s="16"/>
      <c r="EOK79" s="15"/>
      <c r="EOL79" s="16"/>
      <c r="EOM79" s="15"/>
      <c r="EON79" s="16"/>
      <c r="EOO79" s="15"/>
      <c r="EOP79" s="16"/>
      <c r="EOQ79" s="15"/>
      <c r="EOR79" s="16"/>
      <c r="EOS79" s="15"/>
      <c r="EOT79" s="16"/>
      <c r="EOU79" s="15"/>
      <c r="EOV79" s="16"/>
      <c r="EOW79" s="15"/>
      <c r="EOX79" s="16"/>
      <c r="EOY79" s="15"/>
      <c r="EOZ79" s="16"/>
      <c r="EPA79" s="15"/>
      <c r="EPB79" s="16"/>
      <c r="EPC79" s="15"/>
      <c r="EPD79" s="16"/>
      <c r="EPE79" s="15"/>
      <c r="EPF79" s="16"/>
      <c r="EPG79" s="15"/>
      <c r="EPH79" s="16"/>
      <c r="EPI79" s="15"/>
      <c r="EPJ79" s="16"/>
      <c r="EPK79" s="15"/>
      <c r="EPL79" s="16"/>
      <c r="EPM79" s="15"/>
      <c r="EPN79" s="16"/>
      <c r="EPO79" s="15"/>
      <c r="EPP79" s="16"/>
      <c r="EPQ79" s="15"/>
      <c r="EPR79" s="16"/>
      <c r="EPS79" s="15"/>
      <c r="EPT79" s="16"/>
      <c r="EPU79" s="15"/>
      <c r="EPV79" s="16"/>
      <c r="EPW79" s="15"/>
      <c r="EPX79" s="16"/>
      <c r="EPY79" s="15"/>
      <c r="EPZ79" s="16"/>
      <c r="EQA79" s="15"/>
      <c r="EQB79" s="16"/>
      <c r="EQC79" s="15"/>
      <c r="EQD79" s="16"/>
      <c r="EQE79" s="15"/>
      <c r="EQF79" s="16"/>
      <c r="EQG79" s="15"/>
      <c r="EQH79" s="16"/>
      <c r="EQI79" s="15"/>
      <c r="EQJ79" s="16"/>
      <c r="EQK79" s="15"/>
      <c r="EQL79" s="16"/>
      <c r="EQM79" s="15"/>
      <c r="EQN79" s="16"/>
      <c r="EQO79" s="15"/>
      <c r="EQP79" s="16"/>
      <c r="EQQ79" s="15"/>
      <c r="EQR79" s="16"/>
      <c r="EQS79" s="15"/>
      <c r="EQT79" s="16"/>
      <c r="EQU79" s="15"/>
      <c r="EQV79" s="16"/>
      <c r="EQW79" s="15"/>
      <c r="EQX79" s="16"/>
      <c r="EQY79" s="15"/>
      <c r="EQZ79" s="16"/>
      <c r="ERA79" s="15"/>
      <c r="ERB79" s="16"/>
      <c r="ERC79" s="15"/>
      <c r="ERD79" s="16"/>
      <c r="ERE79" s="15"/>
      <c r="ERF79" s="16"/>
      <c r="ERG79" s="15"/>
      <c r="ERH79" s="16"/>
      <c r="ERI79" s="15"/>
      <c r="ERJ79" s="16"/>
      <c r="ERK79" s="15"/>
      <c r="ERL79" s="16"/>
      <c r="ERM79" s="15"/>
      <c r="ERN79" s="16"/>
      <c r="ERO79" s="15"/>
      <c r="ERP79" s="16"/>
      <c r="ERQ79" s="15"/>
      <c r="ERR79" s="16"/>
      <c r="ERS79" s="15"/>
      <c r="ERT79" s="16"/>
      <c r="ERU79" s="15"/>
      <c r="ERV79" s="16"/>
      <c r="ERW79" s="15"/>
      <c r="ERX79" s="16"/>
      <c r="ERY79" s="15"/>
      <c r="ERZ79" s="16"/>
      <c r="ESA79" s="15"/>
      <c r="ESB79" s="16"/>
      <c r="ESC79" s="15"/>
      <c r="ESD79" s="16"/>
      <c r="ESE79" s="15"/>
      <c r="ESF79" s="16"/>
      <c r="ESG79" s="15"/>
      <c r="ESH79" s="16"/>
      <c r="ESI79" s="15"/>
      <c r="ESJ79" s="16"/>
      <c r="ESK79" s="15"/>
      <c r="ESL79" s="16"/>
      <c r="ESM79" s="15"/>
      <c r="ESN79" s="16"/>
      <c r="ESO79" s="15"/>
      <c r="ESP79" s="16"/>
      <c r="ESQ79" s="15"/>
      <c r="ESR79" s="16"/>
      <c r="ESS79" s="15"/>
      <c r="EST79" s="16"/>
      <c r="ESU79" s="15"/>
      <c r="ESV79" s="16"/>
      <c r="ESW79" s="15"/>
      <c r="ESX79" s="16"/>
      <c r="ESY79" s="15"/>
      <c r="ESZ79" s="16"/>
      <c r="ETA79" s="15"/>
      <c r="ETB79" s="16"/>
      <c r="ETC79" s="15"/>
      <c r="ETD79" s="16"/>
      <c r="ETE79" s="15"/>
      <c r="ETF79" s="16"/>
      <c r="ETG79" s="15"/>
      <c r="ETH79" s="16"/>
      <c r="ETI79" s="15"/>
      <c r="ETJ79" s="16"/>
      <c r="ETK79" s="15"/>
      <c r="ETL79" s="16"/>
      <c r="ETM79" s="15"/>
      <c r="ETN79" s="16"/>
      <c r="ETO79" s="15"/>
      <c r="ETP79" s="16"/>
      <c r="ETQ79" s="15"/>
      <c r="ETR79" s="16"/>
      <c r="ETS79" s="15"/>
      <c r="ETT79" s="16"/>
      <c r="ETU79" s="15"/>
      <c r="ETV79" s="16"/>
      <c r="ETW79" s="15"/>
      <c r="ETX79" s="16"/>
      <c r="ETY79" s="15"/>
      <c r="ETZ79" s="16"/>
      <c r="EUA79" s="15"/>
      <c r="EUB79" s="16"/>
      <c r="EUC79" s="15"/>
      <c r="EUD79" s="16"/>
      <c r="EUE79" s="15"/>
      <c r="EUF79" s="16"/>
      <c r="EUG79" s="15"/>
      <c r="EUH79" s="16"/>
      <c r="EUI79" s="15"/>
      <c r="EUJ79" s="16"/>
      <c r="EUK79" s="15"/>
      <c r="EUL79" s="16"/>
      <c r="EUM79" s="15"/>
      <c r="EUN79" s="16"/>
      <c r="EUO79" s="15"/>
      <c r="EUP79" s="16"/>
      <c r="EUQ79" s="15"/>
      <c r="EUR79" s="16"/>
      <c r="EUS79" s="15"/>
      <c r="EUT79" s="16"/>
      <c r="EUU79" s="15"/>
      <c r="EUV79" s="16"/>
      <c r="EUW79" s="15"/>
      <c r="EUX79" s="16"/>
      <c r="EUY79" s="15"/>
      <c r="EUZ79" s="16"/>
      <c r="EVA79" s="15"/>
      <c r="EVB79" s="16"/>
      <c r="EVC79" s="15"/>
      <c r="EVD79" s="16"/>
      <c r="EVE79" s="15"/>
      <c r="EVF79" s="16"/>
      <c r="EVG79" s="15"/>
      <c r="EVH79" s="16"/>
      <c r="EVI79" s="15"/>
      <c r="EVJ79" s="16"/>
      <c r="EVK79" s="15"/>
      <c r="EVL79" s="16"/>
      <c r="EVM79" s="15"/>
      <c r="EVN79" s="16"/>
      <c r="EVO79" s="15"/>
      <c r="EVP79" s="16"/>
      <c r="EVQ79" s="15"/>
      <c r="EVR79" s="16"/>
      <c r="EVS79" s="15"/>
      <c r="EVT79" s="16"/>
      <c r="EVU79" s="15"/>
      <c r="EVV79" s="16"/>
      <c r="EVW79" s="15"/>
      <c r="EVX79" s="16"/>
      <c r="EVY79" s="15"/>
      <c r="EVZ79" s="16"/>
      <c r="EWA79" s="15"/>
      <c r="EWB79" s="16"/>
      <c r="EWC79" s="15"/>
      <c r="EWD79" s="16"/>
      <c r="EWE79" s="15"/>
      <c r="EWF79" s="16"/>
      <c r="EWG79" s="15"/>
      <c r="EWH79" s="16"/>
      <c r="EWI79" s="15"/>
      <c r="EWJ79" s="16"/>
      <c r="EWK79" s="15"/>
      <c r="EWL79" s="16"/>
      <c r="EWM79" s="15"/>
      <c r="EWN79" s="16"/>
      <c r="EWO79" s="15"/>
      <c r="EWP79" s="16"/>
      <c r="EWQ79" s="15"/>
      <c r="EWR79" s="16"/>
      <c r="EWS79" s="15"/>
      <c r="EWT79" s="16"/>
      <c r="EWU79" s="15"/>
      <c r="EWV79" s="16"/>
      <c r="EWW79" s="15"/>
      <c r="EWX79" s="16"/>
      <c r="EWY79" s="15"/>
      <c r="EWZ79" s="16"/>
      <c r="EXA79" s="15"/>
      <c r="EXB79" s="16"/>
      <c r="EXC79" s="15"/>
      <c r="EXD79" s="16"/>
      <c r="EXE79" s="15"/>
      <c r="EXF79" s="16"/>
      <c r="EXG79" s="15"/>
      <c r="EXH79" s="16"/>
      <c r="EXI79" s="15"/>
      <c r="EXJ79" s="16"/>
      <c r="EXK79" s="15"/>
      <c r="EXL79" s="16"/>
      <c r="EXM79" s="15"/>
      <c r="EXN79" s="16"/>
      <c r="EXO79" s="15"/>
      <c r="EXP79" s="16"/>
      <c r="EXQ79" s="15"/>
      <c r="EXR79" s="16"/>
      <c r="EXS79" s="15"/>
      <c r="EXT79" s="16"/>
      <c r="EXU79" s="15"/>
      <c r="EXV79" s="16"/>
      <c r="EXW79" s="15"/>
      <c r="EXX79" s="16"/>
      <c r="EXY79" s="15"/>
      <c r="EXZ79" s="16"/>
      <c r="EYA79" s="15"/>
      <c r="EYB79" s="16"/>
      <c r="EYC79" s="15"/>
      <c r="EYD79" s="16"/>
      <c r="EYE79" s="15"/>
      <c r="EYF79" s="16"/>
      <c r="EYG79" s="15"/>
      <c r="EYH79" s="16"/>
      <c r="EYI79" s="15"/>
      <c r="EYJ79" s="16"/>
      <c r="EYK79" s="15"/>
      <c r="EYL79" s="16"/>
      <c r="EYM79" s="15"/>
      <c r="EYN79" s="16"/>
      <c r="EYO79" s="15"/>
      <c r="EYP79" s="16"/>
      <c r="EYQ79" s="15"/>
      <c r="EYR79" s="16"/>
      <c r="EYS79" s="15"/>
      <c r="EYT79" s="16"/>
      <c r="EYU79" s="15"/>
      <c r="EYV79" s="16"/>
      <c r="EYW79" s="15"/>
      <c r="EYX79" s="16"/>
      <c r="EYY79" s="15"/>
      <c r="EYZ79" s="16"/>
      <c r="EZA79" s="15"/>
      <c r="EZB79" s="16"/>
      <c r="EZC79" s="15"/>
      <c r="EZD79" s="16"/>
      <c r="EZE79" s="15"/>
      <c r="EZF79" s="16"/>
      <c r="EZG79" s="15"/>
      <c r="EZH79" s="16"/>
      <c r="EZI79" s="15"/>
      <c r="EZJ79" s="16"/>
      <c r="EZK79" s="15"/>
      <c r="EZL79" s="16"/>
      <c r="EZM79" s="15"/>
      <c r="EZN79" s="16"/>
      <c r="EZO79" s="15"/>
      <c r="EZP79" s="16"/>
      <c r="EZQ79" s="15"/>
      <c r="EZR79" s="16"/>
      <c r="EZS79" s="15"/>
      <c r="EZT79" s="16"/>
      <c r="EZU79" s="15"/>
      <c r="EZV79" s="16"/>
      <c r="EZW79" s="15"/>
      <c r="EZX79" s="16"/>
      <c r="EZY79" s="15"/>
      <c r="EZZ79" s="16"/>
      <c r="FAA79" s="15"/>
      <c r="FAB79" s="16"/>
      <c r="FAC79" s="15"/>
      <c r="FAD79" s="16"/>
      <c r="FAE79" s="15"/>
      <c r="FAF79" s="16"/>
      <c r="FAG79" s="15"/>
      <c r="FAH79" s="16"/>
      <c r="FAI79" s="15"/>
      <c r="FAJ79" s="16"/>
      <c r="FAK79" s="15"/>
      <c r="FAL79" s="16"/>
      <c r="FAM79" s="15"/>
      <c r="FAN79" s="16"/>
      <c r="FAO79" s="15"/>
      <c r="FAP79" s="16"/>
      <c r="FAQ79" s="15"/>
      <c r="FAR79" s="16"/>
      <c r="FAS79" s="15"/>
      <c r="FAT79" s="16"/>
      <c r="FAU79" s="15"/>
      <c r="FAV79" s="16"/>
      <c r="FAW79" s="15"/>
      <c r="FAX79" s="16"/>
      <c r="FAY79" s="15"/>
      <c r="FAZ79" s="16"/>
      <c r="FBA79" s="15"/>
      <c r="FBB79" s="16"/>
      <c r="FBC79" s="15"/>
      <c r="FBD79" s="16"/>
      <c r="FBE79" s="15"/>
      <c r="FBF79" s="16"/>
      <c r="FBG79" s="15"/>
      <c r="FBH79" s="16"/>
      <c r="FBI79" s="15"/>
      <c r="FBJ79" s="16"/>
      <c r="FBK79" s="15"/>
      <c r="FBL79" s="16"/>
      <c r="FBM79" s="15"/>
      <c r="FBN79" s="16"/>
      <c r="FBO79" s="15"/>
      <c r="FBP79" s="16"/>
      <c r="FBQ79" s="15"/>
      <c r="FBR79" s="16"/>
      <c r="FBS79" s="15"/>
      <c r="FBT79" s="16"/>
      <c r="FBU79" s="15"/>
      <c r="FBV79" s="16"/>
      <c r="FBW79" s="15"/>
      <c r="FBX79" s="16"/>
      <c r="FBY79" s="15"/>
      <c r="FBZ79" s="16"/>
      <c r="FCA79" s="15"/>
      <c r="FCB79" s="16"/>
      <c r="FCC79" s="15"/>
      <c r="FCD79" s="16"/>
      <c r="FCE79" s="15"/>
      <c r="FCF79" s="16"/>
      <c r="FCG79" s="15"/>
      <c r="FCH79" s="16"/>
      <c r="FCI79" s="15"/>
      <c r="FCJ79" s="16"/>
      <c r="FCK79" s="15"/>
      <c r="FCL79" s="16"/>
      <c r="FCM79" s="15"/>
      <c r="FCN79" s="16"/>
      <c r="FCO79" s="15"/>
      <c r="FCP79" s="16"/>
      <c r="FCQ79" s="15"/>
      <c r="FCR79" s="16"/>
      <c r="FCS79" s="15"/>
      <c r="FCT79" s="16"/>
      <c r="FCU79" s="15"/>
      <c r="FCV79" s="16"/>
      <c r="FCW79" s="15"/>
      <c r="FCX79" s="16"/>
      <c r="FCY79" s="15"/>
      <c r="FCZ79" s="16"/>
      <c r="FDA79" s="15"/>
      <c r="FDB79" s="16"/>
      <c r="FDC79" s="15"/>
      <c r="FDD79" s="16"/>
      <c r="FDE79" s="15"/>
      <c r="FDF79" s="16"/>
      <c r="FDG79" s="15"/>
      <c r="FDH79" s="16"/>
      <c r="FDI79" s="15"/>
      <c r="FDJ79" s="16"/>
      <c r="FDK79" s="15"/>
      <c r="FDL79" s="16"/>
      <c r="FDM79" s="15"/>
      <c r="FDN79" s="16"/>
      <c r="FDO79" s="15"/>
      <c r="FDP79" s="16"/>
      <c r="FDQ79" s="15"/>
      <c r="FDR79" s="16"/>
      <c r="FDS79" s="15"/>
      <c r="FDT79" s="16"/>
      <c r="FDU79" s="15"/>
      <c r="FDV79" s="16"/>
      <c r="FDW79" s="15"/>
      <c r="FDX79" s="16"/>
      <c r="FDY79" s="15"/>
      <c r="FDZ79" s="16"/>
      <c r="FEA79" s="15"/>
      <c r="FEB79" s="16"/>
      <c r="FEC79" s="15"/>
      <c r="FED79" s="16"/>
      <c r="FEE79" s="15"/>
      <c r="FEF79" s="16"/>
      <c r="FEG79" s="15"/>
      <c r="FEH79" s="16"/>
      <c r="FEI79" s="15"/>
      <c r="FEJ79" s="16"/>
      <c r="FEK79" s="15"/>
      <c r="FEL79" s="16"/>
      <c r="FEM79" s="15"/>
      <c r="FEN79" s="16"/>
      <c r="FEO79" s="15"/>
      <c r="FEP79" s="16"/>
      <c r="FEQ79" s="15"/>
      <c r="FER79" s="16"/>
      <c r="FES79" s="15"/>
      <c r="FET79" s="16"/>
      <c r="FEU79" s="15"/>
      <c r="FEV79" s="16"/>
      <c r="FEW79" s="15"/>
      <c r="FEX79" s="16"/>
      <c r="FEY79" s="15"/>
      <c r="FEZ79" s="16"/>
      <c r="FFA79" s="15"/>
      <c r="FFB79" s="16"/>
      <c r="FFC79" s="15"/>
      <c r="FFD79" s="16"/>
      <c r="FFE79" s="15"/>
      <c r="FFF79" s="16"/>
      <c r="FFG79" s="15"/>
      <c r="FFH79" s="16"/>
      <c r="FFI79" s="15"/>
      <c r="FFJ79" s="16"/>
      <c r="FFK79" s="15"/>
      <c r="FFL79" s="16"/>
      <c r="FFM79" s="15"/>
      <c r="FFN79" s="16"/>
      <c r="FFO79" s="15"/>
      <c r="FFP79" s="16"/>
      <c r="FFQ79" s="15"/>
      <c r="FFR79" s="16"/>
      <c r="FFS79" s="15"/>
      <c r="FFT79" s="16"/>
      <c r="FFU79" s="15"/>
      <c r="FFV79" s="16"/>
      <c r="FFW79" s="15"/>
      <c r="FFX79" s="16"/>
      <c r="FFY79" s="15"/>
      <c r="FFZ79" s="16"/>
      <c r="FGA79" s="15"/>
      <c r="FGB79" s="16"/>
      <c r="FGC79" s="15"/>
      <c r="FGD79" s="16"/>
      <c r="FGE79" s="15"/>
      <c r="FGF79" s="16"/>
      <c r="FGG79" s="15"/>
      <c r="FGH79" s="16"/>
      <c r="FGI79" s="15"/>
      <c r="FGJ79" s="16"/>
      <c r="FGK79" s="15"/>
      <c r="FGL79" s="16"/>
      <c r="FGM79" s="15"/>
      <c r="FGN79" s="16"/>
      <c r="FGO79" s="15"/>
      <c r="FGP79" s="16"/>
      <c r="FGQ79" s="15"/>
      <c r="FGR79" s="16"/>
      <c r="FGS79" s="15"/>
      <c r="FGT79" s="16"/>
      <c r="FGU79" s="15"/>
      <c r="FGV79" s="16"/>
      <c r="FGW79" s="15"/>
      <c r="FGX79" s="16"/>
      <c r="FGY79" s="15"/>
      <c r="FGZ79" s="16"/>
      <c r="FHA79" s="15"/>
      <c r="FHB79" s="16"/>
      <c r="FHC79" s="15"/>
      <c r="FHD79" s="16"/>
      <c r="FHE79" s="15"/>
      <c r="FHF79" s="16"/>
      <c r="FHG79" s="15"/>
      <c r="FHH79" s="16"/>
      <c r="FHI79" s="15"/>
      <c r="FHJ79" s="16"/>
      <c r="FHK79" s="15"/>
      <c r="FHL79" s="16"/>
      <c r="FHM79" s="15"/>
      <c r="FHN79" s="16"/>
      <c r="FHO79" s="15"/>
      <c r="FHP79" s="16"/>
      <c r="FHQ79" s="15"/>
      <c r="FHR79" s="16"/>
      <c r="FHS79" s="15"/>
      <c r="FHT79" s="16"/>
      <c r="FHU79" s="15"/>
      <c r="FHV79" s="16"/>
      <c r="FHW79" s="15"/>
      <c r="FHX79" s="16"/>
      <c r="FHY79" s="15"/>
      <c r="FHZ79" s="16"/>
      <c r="FIA79" s="15"/>
      <c r="FIB79" s="16"/>
      <c r="FIC79" s="15"/>
      <c r="FID79" s="16"/>
      <c r="FIE79" s="15"/>
      <c r="FIF79" s="16"/>
      <c r="FIG79" s="15"/>
      <c r="FIH79" s="16"/>
      <c r="FII79" s="15"/>
      <c r="FIJ79" s="16"/>
      <c r="FIK79" s="15"/>
      <c r="FIL79" s="16"/>
      <c r="FIM79" s="15"/>
      <c r="FIN79" s="16"/>
      <c r="FIO79" s="15"/>
      <c r="FIP79" s="16"/>
      <c r="FIQ79" s="15"/>
      <c r="FIR79" s="16"/>
      <c r="FIS79" s="15"/>
      <c r="FIT79" s="16"/>
      <c r="FIU79" s="15"/>
      <c r="FIV79" s="16"/>
      <c r="FIW79" s="15"/>
      <c r="FIX79" s="16"/>
      <c r="FIY79" s="15"/>
      <c r="FIZ79" s="16"/>
      <c r="FJA79" s="15"/>
      <c r="FJB79" s="16"/>
      <c r="FJC79" s="15"/>
      <c r="FJD79" s="16"/>
      <c r="FJE79" s="15"/>
      <c r="FJF79" s="16"/>
      <c r="FJG79" s="15"/>
      <c r="FJH79" s="16"/>
      <c r="FJI79" s="15"/>
      <c r="FJJ79" s="16"/>
      <c r="FJK79" s="15"/>
      <c r="FJL79" s="16"/>
      <c r="FJM79" s="15"/>
      <c r="FJN79" s="16"/>
      <c r="FJO79" s="15"/>
      <c r="FJP79" s="16"/>
      <c r="FJQ79" s="15"/>
      <c r="FJR79" s="16"/>
      <c r="FJS79" s="15"/>
      <c r="FJT79" s="16"/>
      <c r="FJU79" s="15"/>
      <c r="FJV79" s="16"/>
      <c r="FJW79" s="15"/>
      <c r="FJX79" s="16"/>
      <c r="FJY79" s="15"/>
      <c r="FJZ79" s="16"/>
      <c r="FKA79" s="15"/>
      <c r="FKB79" s="16"/>
      <c r="FKC79" s="15"/>
      <c r="FKD79" s="16"/>
      <c r="FKE79" s="15"/>
      <c r="FKF79" s="16"/>
      <c r="FKG79" s="15"/>
      <c r="FKH79" s="16"/>
      <c r="FKI79" s="15"/>
      <c r="FKJ79" s="16"/>
      <c r="FKK79" s="15"/>
      <c r="FKL79" s="16"/>
      <c r="FKM79" s="15"/>
      <c r="FKN79" s="16"/>
      <c r="FKO79" s="15"/>
      <c r="FKP79" s="16"/>
      <c r="FKQ79" s="15"/>
      <c r="FKR79" s="16"/>
      <c r="FKS79" s="15"/>
      <c r="FKT79" s="16"/>
      <c r="FKU79" s="15"/>
      <c r="FKV79" s="16"/>
      <c r="FKW79" s="15"/>
      <c r="FKX79" s="16"/>
      <c r="FKY79" s="15"/>
      <c r="FKZ79" s="16"/>
      <c r="FLA79" s="15"/>
      <c r="FLB79" s="16"/>
      <c r="FLC79" s="15"/>
      <c r="FLD79" s="16"/>
      <c r="FLE79" s="15"/>
      <c r="FLF79" s="16"/>
      <c r="FLG79" s="15"/>
      <c r="FLH79" s="16"/>
      <c r="FLI79" s="15"/>
      <c r="FLJ79" s="16"/>
      <c r="FLK79" s="15"/>
      <c r="FLL79" s="16"/>
      <c r="FLM79" s="15"/>
      <c r="FLN79" s="16"/>
      <c r="FLO79" s="15"/>
      <c r="FLP79" s="16"/>
      <c r="FLQ79" s="15"/>
      <c r="FLR79" s="16"/>
      <c r="FLS79" s="15"/>
      <c r="FLT79" s="16"/>
      <c r="FLU79" s="15"/>
      <c r="FLV79" s="16"/>
      <c r="FLW79" s="15"/>
      <c r="FLX79" s="16"/>
      <c r="FLY79" s="15"/>
      <c r="FLZ79" s="16"/>
      <c r="FMA79" s="15"/>
      <c r="FMB79" s="16"/>
      <c r="FMC79" s="15"/>
      <c r="FMD79" s="16"/>
      <c r="FME79" s="15"/>
      <c r="FMF79" s="16"/>
      <c r="FMG79" s="15"/>
      <c r="FMH79" s="16"/>
      <c r="FMI79" s="15"/>
      <c r="FMJ79" s="16"/>
      <c r="FMK79" s="15"/>
      <c r="FML79" s="16"/>
      <c r="FMM79" s="15"/>
      <c r="FMN79" s="16"/>
      <c r="FMO79" s="15"/>
      <c r="FMP79" s="16"/>
      <c r="FMQ79" s="15"/>
      <c r="FMR79" s="16"/>
      <c r="FMS79" s="15"/>
      <c r="FMT79" s="16"/>
      <c r="FMU79" s="15"/>
      <c r="FMV79" s="16"/>
      <c r="FMW79" s="15"/>
      <c r="FMX79" s="16"/>
      <c r="FMY79" s="15"/>
      <c r="FMZ79" s="16"/>
      <c r="FNA79" s="15"/>
      <c r="FNB79" s="16"/>
      <c r="FNC79" s="15"/>
      <c r="FND79" s="16"/>
      <c r="FNE79" s="15"/>
      <c r="FNF79" s="16"/>
      <c r="FNG79" s="15"/>
      <c r="FNH79" s="16"/>
      <c r="FNI79" s="15"/>
      <c r="FNJ79" s="16"/>
      <c r="FNK79" s="15"/>
      <c r="FNL79" s="16"/>
      <c r="FNM79" s="15"/>
      <c r="FNN79" s="16"/>
      <c r="FNO79" s="15"/>
      <c r="FNP79" s="16"/>
      <c r="FNQ79" s="15"/>
      <c r="FNR79" s="16"/>
      <c r="FNS79" s="15"/>
      <c r="FNT79" s="16"/>
      <c r="FNU79" s="15"/>
      <c r="FNV79" s="16"/>
      <c r="FNW79" s="15"/>
      <c r="FNX79" s="16"/>
      <c r="FNY79" s="15"/>
      <c r="FNZ79" s="16"/>
      <c r="FOA79" s="15"/>
      <c r="FOB79" s="16"/>
      <c r="FOC79" s="15"/>
      <c r="FOD79" s="16"/>
      <c r="FOE79" s="15"/>
      <c r="FOF79" s="16"/>
      <c r="FOG79" s="15"/>
      <c r="FOH79" s="16"/>
      <c r="FOI79" s="15"/>
      <c r="FOJ79" s="16"/>
      <c r="FOK79" s="15"/>
      <c r="FOL79" s="16"/>
      <c r="FOM79" s="15"/>
      <c r="FON79" s="16"/>
      <c r="FOO79" s="15"/>
      <c r="FOP79" s="16"/>
      <c r="FOQ79" s="15"/>
      <c r="FOR79" s="16"/>
      <c r="FOS79" s="15"/>
      <c r="FOT79" s="16"/>
      <c r="FOU79" s="15"/>
      <c r="FOV79" s="16"/>
      <c r="FOW79" s="15"/>
      <c r="FOX79" s="16"/>
      <c r="FOY79" s="15"/>
      <c r="FOZ79" s="16"/>
      <c r="FPA79" s="15"/>
      <c r="FPB79" s="16"/>
      <c r="FPC79" s="15"/>
      <c r="FPD79" s="16"/>
      <c r="FPE79" s="15"/>
      <c r="FPF79" s="16"/>
      <c r="FPG79" s="15"/>
      <c r="FPH79" s="16"/>
      <c r="FPI79" s="15"/>
      <c r="FPJ79" s="16"/>
      <c r="FPK79" s="15"/>
      <c r="FPL79" s="16"/>
      <c r="FPM79" s="15"/>
      <c r="FPN79" s="16"/>
      <c r="FPO79" s="15"/>
      <c r="FPP79" s="16"/>
      <c r="FPQ79" s="15"/>
      <c r="FPR79" s="16"/>
      <c r="FPS79" s="15"/>
      <c r="FPT79" s="16"/>
      <c r="FPU79" s="15"/>
      <c r="FPV79" s="16"/>
      <c r="FPW79" s="15"/>
      <c r="FPX79" s="16"/>
      <c r="FPY79" s="15"/>
      <c r="FPZ79" s="16"/>
      <c r="FQA79" s="15"/>
      <c r="FQB79" s="16"/>
      <c r="FQC79" s="15"/>
      <c r="FQD79" s="16"/>
      <c r="FQE79" s="15"/>
      <c r="FQF79" s="16"/>
      <c r="FQG79" s="15"/>
      <c r="FQH79" s="16"/>
      <c r="FQI79" s="15"/>
      <c r="FQJ79" s="16"/>
      <c r="FQK79" s="15"/>
      <c r="FQL79" s="16"/>
      <c r="FQM79" s="15"/>
      <c r="FQN79" s="16"/>
      <c r="FQO79" s="15"/>
      <c r="FQP79" s="16"/>
      <c r="FQQ79" s="15"/>
      <c r="FQR79" s="16"/>
      <c r="FQS79" s="15"/>
      <c r="FQT79" s="16"/>
      <c r="FQU79" s="15"/>
      <c r="FQV79" s="16"/>
      <c r="FQW79" s="15"/>
      <c r="FQX79" s="16"/>
      <c r="FQY79" s="15"/>
      <c r="FQZ79" s="16"/>
      <c r="FRA79" s="15"/>
      <c r="FRB79" s="16"/>
      <c r="FRC79" s="15"/>
      <c r="FRD79" s="16"/>
      <c r="FRE79" s="15"/>
      <c r="FRF79" s="16"/>
      <c r="FRG79" s="15"/>
      <c r="FRH79" s="16"/>
      <c r="FRI79" s="15"/>
      <c r="FRJ79" s="16"/>
      <c r="FRK79" s="15"/>
      <c r="FRL79" s="16"/>
      <c r="FRM79" s="15"/>
      <c r="FRN79" s="16"/>
      <c r="FRO79" s="15"/>
      <c r="FRP79" s="16"/>
      <c r="FRQ79" s="15"/>
      <c r="FRR79" s="16"/>
      <c r="FRS79" s="15"/>
      <c r="FRT79" s="16"/>
      <c r="FRU79" s="15"/>
      <c r="FRV79" s="16"/>
      <c r="FRW79" s="15"/>
      <c r="FRX79" s="16"/>
      <c r="FRY79" s="15"/>
      <c r="FRZ79" s="16"/>
      <c r="FSA79" s="15"/>
      <c r="FSB79" s="16"/>
      <c r="FSC79" s="15"/>
      <c r="FSD79" s="16"/>
      <c r="FSE79" s="15"/>
      <c r="FSF79" s="16"/>
      <c r="FSG79" s="15"/>
      <c r="FSH79" s="16"/>
      <c r="FSI79" s="15"/>
      <c r="FSJ79" s="16"/>
      <c r="FSK79" s="15"/>
      <c r="FSL79" s="16"/>
      <c r="FSM79" s="15"/>
      <c r="FSN79" s="16"/>
      <c r="FSO79" s="15"/>
      <c r="FSP79" s="16"/>
      <c r="FSQ79" s="15"/>
      <c r="FSR79" s="16"/>
      <c r="FSS79" s="15"/>
      <c r="FST79" s="16"/>
      <c r="FSU79" s="15"/>
      <c r="FSV79" s="16"/>
      <c r="FSW79" s="15"/>
      <c r="FSX79" s="16"/>
      <c r="FSY79" s="15"/>
      <c r="FSZ79" s="16"/>
      <c r="FTA79" s="15"/>
      <c r="FTB79" s="16"/>
      <c r="FTC79" s="15"/>
      <c r="FTD79" s="16"/>
      <c r="FTE79" s="15"/>
      <c r="FTF79" s="16"/>
      <c r="FTG79" s="15"/>
      <c r="FTH79" s="16"/>
      <c r="FTI79" s="15"/>
      <c r="FTJ79" s="16"/>
      <c r="FTK79" s="15"/>
      <c r="FTL79" s="16"/>
      <c r="FTM79" s="15"/>
      <c r="FTN79" s="16"/>
      <c r="FTO79" s="15"/>
      <c r="FTP79" s="16"/>
      <c r="FTQ79" s="15"/>
      <c r="FTR79" s="16"/>
      <c r="FTS79" s="15"/>
      <c r="FTT79" s="16"/>
      <c r="FTU79" s="15"/>
      <c r="FTV79" s="16"/>
      <c r="FTW79" s="15"/>
      <c r="FTX79" s="16"/>
      <c r="FTY79" s="15"/>
      <c r="FTZ79" s="16"/>
      <c r="FUA79" s="15"/>
      <c r="FUB79" s="16"/>
      <c r="FUC79" s="15"/>
      <c r="FUD79" s="16"/>
      <c r="FUE79" s="15"/>
      <c r="FUF79" s="16"/>
      <c r="FUG79" s="15"/>
      <c r="FUH79" s="16"/>
      <c r="FUI79" s="15"/>
      <c r="FUJ79" s="16"/>
      <c r="FUK79" s="15"/>
      <c r="FUL79" s="16"/>
      <c r="FUM79" s="15"/>
      <c r="FUN79" s="16"/>
      <c r="FUO79" s="15"/>
      <c r="FUP79" s="16"/>
      <c r="FUQ79" s="15"/>
      <c r="FUR79" s="16"/>
      <c r="FUS79" s="15"/>
      <c r="FUT79" s="16"/>
      <c r="FUU79" s="15"/>
      <c r="FUV79" s="16"/>
      <c r="FUW79" s="15"/>
      <c r="FUX79" s="16"/>
      <c r="FUY79" s="15"/>
      <c r="FUZ79" s="16"/>
      <c r="FVA79" s="15"/>
      <c r="FVB79" s="16"/>
      <c r="FVC79" s="15"/>
      <c r="FVD79" s="16"/>
      <c r="FVE79" s="15"/>
      <c r="FVF79" s="16"/>
      <c r="FVG79" s="15"/>
      <c r="FVH79" s="16"/>
      <c r="FVI79" s="15"/>
      <c r="FVJ79" s="16"/>
      <c r="FVK79" s="15"/>
      <c r="FVL79" s="16"/>
      <c r="FVM79" s="15"/>
      <c r="FVN79" s="16"/>
      <c r="FVO79" s="15"/>
      <c r="FVP79" s="16"/>
      <c r="FVQ79" s="15"/>
      <c r="FVR79" s="16"/>
      <c r="FVS79" s="15"/>
      <c r="FVT79" s="16"/>
      <c r="FVU79" s="15"/>
      <c r="FVV79" s="16"/>
      <c r="FVW79" s="15"/>
      <c r="FVX79" s="16"/>
      <c r="FVY79" s="15"/>
      <c r="FVZ79" s="16"/>
      <c r="FWA79" s="15"/>
      <c r="FWB79" s="16"/>
      <c r="FWC79" s="15"/>
      <c r="FWD79" s="16"/>
      <c r="FWE79" s="15"/>
      <c r="FWF79" s="16"/>
      <c r="FWG79" s="15"/>
      <c r="FWH79" s="16"/>
      <c r="FWI79" s="15"/>
      <c r="FWJ79" s="16"/>
      <c r="FWK79" s="15"/>
      <c r="FWL79" s="16"/>
      <c r="FWM79" s="15"/>
      <c r="FWN79" s="16"/>
      <c r="FWO79" s="15"/>
      <c r="FWP79" s="16"/>
      <c r="FWQ79" s="15"/>
      <c r="FWR79" s="16"/>
      <c r="FWS79" s="15"/>
      <c r="FWT79" s="16"/>
      <c r="FWU79" s="15"/>
      <c r="FWV79" s="16"/>
      <c r="FWW79" s="15"/>
      <c r="FWX79" s="16"/>
      <c r="FWY79" s="15"/>
      <c r="FWZ79" s="16"/>
      <c r="FXA79" s="15"/>
      <c r="FXB79" s="16"/>
      <c r="FXC79" s="15"/>
      <c r="FXD79" s="16"/>
      <c r="FXE79" s="15"/>
      <c r="FXF79" s="16"/>
      <c r="FXG79" s="15"/>
      <c r="FXH79" s="16"/>
      <c r="FXI79" s="15"/>
      <c r="FXJ79" s="16"/>
      <c r="FXK79" s="15"/>
      <c r="FXL79" s="16"/>
      <c r="FXM79" s="15"/>
      <c r="FXN79" s="16"/>
      <c r="FXO79" s="15"/>
      <c r="FXP79" s="16"/>
      <c r="FXQ79" s="15"/>
      <c r="FXR79" s="16"/>
      <c r="FXS79" s="15"/>
      <c r="FXT79" s="16"/>
      <c r="FXU79" s="15"/>
      <c r="FXV79" s="16"/>
      <c r="FXW79" s="15"/>
      <c r="FXX79" s="16"/>
      <c r="FXY79" s="15"/>
      <c r="FXZ79" s="16"/>
      <c r="FYA79" s="15"/>
      <c r="FYB79" s="16"/>
      <c r="FYC79" s="15"/>
      <c r="FYD79" s="16"/>
      <c r="FYE79" s="15"/>
      <c r="FYF79" s="16"/>
      <c r="FYG79" s="15"/>
      <c r="FYH79" s="16"/>
      <c r="FYI79" s="15"/>
      <c r="FYJ79" s="16"/>
      <c r="FYK79" s="15"/>
      <c r="FYL79" s="16"/>
      <c r="FYM79" s="15"/>
      <c r="FYN79" s="16"/>
      <c r="FYO79" s="15"/>
      <c r="FYP79" s="16"/>
      <c r="FYQ79" s="15"/>
      <c r="FYR79" s="16"/>
      <c r="FYS79" s="15"/>
      <c r="FYT79" s="16"/>
      <c r="FYU79" s="15"/>
      <c r="FYV79" s="16"/>
      <c r="FYW79" s="15"/>
      <c r="FYX79" s="16"/>
      <c r="FYY79" s="15"/>
      <c r="FYZ79" s="16"/>
      <c r="FZA79" s="15"/>
      <c r="FZB79" s="16"/>
      <c r="FZC79" s="15"/>
      <c r="FZD79" s="16"/>
      <c r="FZE79" s="15"/>
      <c r="FZF79" s="16"/>
      <c r="FZG79" s="15"/>
      <c r="FZH79" s="16"/>
      <c r="FZI79" s="15"/>
      <c r="FZJ79" s="16"/>
      <c r="FZK79" s="15"/>
      <c r="FZL79" s="16"/>
      <c r="FZM79" s="15"/>
      <c r="FZN79" s="16"/>
      <c r="FZO79" s="15"/>
      <c r="FZP79" s="16"/>
      <c r="FZQ79" s="15"/>
      <c r="FZR79" s="16"/>
      <c r="FZS79" s="15"/>
      <c r="FZT79" s="16"/>
      <c r="FZU79" s="15"/>
      <c r="FZV79" s="16"/>
      <c r="FZW79" s="15"/>
      <c r="FZX79" s="16"/>
      <c r="FZY79" s="15"/>
      <c r="FZZ79" s="16"/>
      <c r="GAA79" s="15"/>
      <c r="GAB79" s="16"/>
      <c r="GAC79" s="15"/>
      <c r="GAD79" s="16"/>
      <c r="GAE79" s="15"/>
      <c r="GAF79" s="16"/>
      <c r="GAG79" s="15"/>
      <c r="GAH79" s="16"/>
      <c r="GAI79" s="15"/>
      <c r="GAJ79" s="16"/>
      <c r="GAK79" s="15"/>
      <c r="GAL79" s="16"/>
      <c r="GAM79" s="15"/>
      <c r="GAN79" s="16"/>
      <c r="GAO79" s="15"/>
      <c r="GAP79" s="16"/>
      <c r="GAQ79" s="15"/>
      <c r="GAR79" s="16"/>
      <c r="GAS79" s="15"/>
      <c r="GAT79" s="16"/>
      <c r="GAU79" s="15"/>
      <c r="GAV79" s="16"/>
      <c r="GAW79" s="15"/>
      <c r="GAX79" s="16"/>
      <c r="GAY79" s="15"/>
      <c r="GAZ79" s="16"/>
      <c r="GBA79" s="15"/>
      <c r="GBB79" s="16"/>
      <c r="GBC79" s="15"/>
      <c r="GBD79" s="16"/>
      <c r="GBE79" s="15"/>
      <c r="GBF79" s="16"/>
      <c r="GBG79" s="15"/>
      <c r="GBH79" s="16"/>
      <c r="GBI79" s="15"/>
      <c r="GBJ79" s="16"/>
      <c r="GBK79" s="15"/>
      <c r="GBL79" s="16"/>
      <c r="GBM79" s="15"/>
      <c r="GBN79" s="16"/>
      <c r="GBO79" s="15"/>
      <c r="GBP79" s="16"/>
      <c r="GBQ79" s="15"/>
      <c r="GBR79" s="16"/>
      <c r="GBS79" s="15"/>
      <c r="GBT79" s="16"/>
      <c r="GBU79" s="15"/>
      <c r="GBV79" s="16"/>
      <c r="GBW79" s="15"/>
      <c r="GBX79" s="16"/>
      <c r="GBY79" s="15"/>
      <c r="GBZ79" s="16"/>
      <c r="GCA79" s="15"/>
      <c r="GCB79" s="16"/>
      <c r="GCC79" s="15"/>
      <c r="GCD79" s="16"/>
      <c r="GCE79" s="15"/>
      <c r="GCF79" s="16"/>
      <c r="GCG79" s="15"/>
      <c r="GCH79" s="16"/>
      <c r="GCI79" s="15"/>
      <c r="GCJ79" s="16"/>
      <c r="GCK79" s="15"/>
      <c r="GCL79" s="16"/>
      <c r="GCM79" s="15"/>
      <c r="GCN79" s="16"/>
      <c r="GCO79" s="15"/>
      <c r="GCP79" s="16"/>
      <c r="GCQ79" s="15"/>
      <c r="GCR79" s="16"/>
      <c r="GCS79" s="15"/>
      <c r="GCT79" s="16"/>
      <c r="GCU79" s="15"/>
      <c r="GCV79" s="16"/>
      <c r="GCW79" s="15"/>
      <c r="GCX79" s="16"/>
      <c r="GCY79" s="15"/>
      <c r="GCZ79" s="16"/>
      <c r="GDA79" s="15"/>
      <c r="GDB79" s="16"/>
      <c r="GDC79" s="15"/>
      <c r="GDD79" s="16"/>
      <c r="GDE79" s="15"/>
      <c r="GDF79" s="16"/>
      <c r="GDG79" s="15"/>
      <c r="GDH79" s="16"/>
      <c r="GDI79" s="15"/>
      <c r="GDJ79" s="16"/>
      <c r="GDK79" s="15"/>
      <c r="GDL79" s="16"/>
      <c r="GDM79" s="15"/>
      <c r="GDN79" s="16"/>
      <c r="GDO79" s="15"/>
      <c r="GDP79" s="16"/>
      <c r="GDQ79" s="15"/>
      <c r="GDR79" s="16"/>
      <c r="GDS79" s="15"/>
      <c r="GDT79" s="16"/>
      <c r="GDU79" s="15"/>
      <c r="GDV79" s="16"/>
      <c r="GDW79" s="15"/>
      <c r="GDX79" s="16"/>
      <c r="GDY79" s="15"/>
      <c r="GDZ79" s="16"/>
      <c r="GEA79" s="15"/>
      <c r="GEB79" s="16"/>
      <c r="GEC79" s="15"/>
      <c r="GED79" s="16"/>
      <c r="GEE79" s="15"/>
      <c r="GEF79" s="16"/>
      <c r="GEG79" s="15"/>
      <c r="GEH79" s="16"/>
      <c r="GEI79" s="15"/>
      <c r="GEJ79" s="16"/>
      <c r="GEK79" s="15"/>
      <c r="GEL79" s="16"/>
      <c r="GEM79" s="15"/>
      <c r="GEN79" s="16"/>
      <c r="GEO79" s="15"/>
      <c r="GEP79" s="16"/>
      <c r="GEQ79" s="15"/>
      <c r="GER79" s="16"/>
      <c r="GES79" s="15"/>
      <c r="GET79" s="16"/>
      <c r="GEU79" s="15"/>
      <c r="GEV79" s="16"/>
      <c r="GEW79" s="15"/>
      <c r="GEX79" s="16"/>
      <c r="GEY79" s="15"/>
      <c r="GEZ79" s="16"/>
      <c r="GFA79" s="15"/>
      <c r="GFB79" s="16"/>
      <c r="GFC79" s="15"/>
      <c r="GFD79" s="16"/>
      <c r="GFE79" s="15"/>
      <c r="GFF79" s="16"/>
      <c r="GFG79" s="15"/>
      <c r="GFH79" s="16"/>
      <c r="GFI79" s="15"/>
      <c r="GFJ79" s="16"/>
      <c r="GFK79" s="15"/>
      <c r="GFL79" s="16"/>
      <c r="GFM79" s="15"/>
      <c r="GFN79" s="16"/>
      <c r="GFO79" s="15"/>
      <c r="GFP79" s="16"/>
      <c r="GFQ79" s="15"/>
      <c r="GFR79" s="16"/>
      <c r="GFS79" s="15"/>
      <c r="GFT79" s="16"/>
      <c r="GFU79" s="15"/>
      <c r="GFV79" s="16"/>
      <c r="GFW79" s="15"/>
      <c r="GFX79" s="16"/>
      <c r="GFY79" s="15"/>
      <c r="GFZ79" s="16"/>
      <c r="GGA79" s="15"/>
      <c r="GGB79" s="16"/>
      <c r="GGC79" s="15"/>
      <c r="GGD79" s="16"/>
      <c r="GGE79" s="15"/>
      <c r="GGF79" s="16"/>
      <c r="GGG79" s="15"/>
      <c r="GGH79" s="16"/>
      <c r="GGI79" s="15"/>
      <c r="GGJ79" s="16"/>
      <c r="GGK79" s="15"/>
      <c r="GGL79" s="16"/>
      <c r="GGM79" s="15"/>
      <c r="GGN79" s="16"/>
      <c r="GGO79" s="15"/>
      <c r="GGP79" s="16"/>
      <c r="GGQ79" s="15"/>
      <c r="GGR79" s="16"/>
      <c r="GGS79" s="15"/>
      <c r="GGT79" s="16"/>
      <c r="GGU79" s="15"/>
      <c r="GGV79" s="16"/>
      <c r="GGW79" s="15"/>
      <c r="GGX79" s="16"/>
      <c r="GGY79" s="15"/>
      <c r="GGZ79" s="16"/>
      <c r="GHA79" s="15"/>
      <c r="GHB79" s="16"/>
      <c r="GHC79" s="15"/>
      <c r="GHD79" s="16"/>
      <c r="GHE79" s="15"/>
      <c r="GHF79" s="16"/>
      <c r="GHG79" s="15"/>
      <c r="GHH79" s="16"/>
      <c r="GHI79" s="15"/>
      <c r="GHJ79" s="16"/>
      <c r="GHK79" s="15"/>
      <c r="GHL79" s="16"/>
      <c r="GHM79" s="15"/>
      <c r="GHN79" s="16"/>
      <c r="GHO79" s="15"/>
      <c r="GHP79" s="16"/>
      <c r="GHQ79" s="15"/>
      <c r="GHR79" s="16"/>
      <c r="GHS79" s="15"/>
      <c r="GHT79" s="16"/>
      <c r="GHU79" s="15"/>
      <c r="GHV79" s="16"/>
      <c r="GHW79" s="15"/>
      <c r="GHX79" s="16"/>
      <c r="GHY79" s="15"/>
      <c r="GHZ79" s="16"/>
      <c r="GIA79" s="15"/>
      <c r="GIB79" s="16"/>
      <c r="GIC79" s="15"/>
      <c r="GID79" s="16"/>
      <c r="GIE79" s="15"/>
      <c r="GIF79" s="16"/>
      <c r="GIG79" s="15"/>
      <c r="GIH79" s="16"/>
      <c r="GII79" s="15"/>
      <c r="GIJ79" s="16"/>
      <c r="GIK79" s="15"/>
      <c r="GIL79" s="16"/>
      <c r="GIM79" s="15"/>
      <c r="GIN79" s="16"/>
      <c r="GIO79" s="15"/>
      <c r="GIP79" s="16"/>
      <c r="GIQ79" s="15"/>
      <c r="GIR79" s="16"/>
      <c r="GIS79" s="15"/>
      <c r="GIT79" s="16"/>
      <c r="GIU79" s="15"/>
      <c r="GIV79" s="16"/>
      <c r="GIW79" s="15"/>
      <c r="GIX79" s="16"/>
      <c r="GIY79" s="15"/>
      <c r="GIZ79" s="16"/>
      <c r="GJA79" s="15"/>
      <c r="GJB79" s="16"/>
      <c r="GJC79" s="15"/>
      <c r="GJD79" s="16"/>
      <c r="GJE79" s="15"/>
      <c r="GJF79" s="16"/>
      <c r="GJG79" s="15"/>
      <c r="GJH79" s="16"/>
      <c r="GJI79" s="15"/>
      <c r="GJJ79" s="16"/>
      <c r="GJK79" s="15"/>
      <c r="GJL79" s="16"/>
      <c r="GJM79" s="15"/>
      <c r="GJN79" s="16"/>
      <c r="GJO79" s="15"/>
      <c r="GJP79" s="16"/>
      <c r="GJQ79" s="15"/>
      <c r="GJR79" s="16"/>
      <c r="GJS79" s="15"/>
      <c r="GJT79" s="16"/>
      <c r="GJU79" s="15"/>
      <c r="GJV79" s="16"/>
      <c r="GJW79" s="15"/>
      <c r="GJX79" s="16"/>
      <c r="GJY79" s="15"/>
      <c r="GJZ79" s="16"/>
      <c r="GKA79" s="15"/>
      <c r="GKB79" s="16"/>
      <c r="GKC79" s="15"/>
      <c r="GKD79" s="16"/>
      <c r="GKE79" s="15"/>
      <c r="GKF79" s="16"/>
      <c r="GKG79" s="15"/>
      <c r="GKH79" s="16"/>
      <c r="GKI79" s="15"/>
      <c r="GKJ79" s="16"/>
      <c r="GKK79" s="15"/>
      <c r="GKL79" s="16"/>
      <c r="GKM79" s="15"/>
      <c r="GKN79" s="16"/>
      <c r="GKO79" s="15"/>
      <c r="GKP79" s="16"/>
      <c r="GKQ79" s="15"/>
      <c r="GKR79" s="16"/>
      <c r="GKS79" s="15"/>
      <c r="GKT79" s="16"/>
      <c r="GKU79" s="15"/>
      <c r="GKV79" s="16"/>
      <c r="GKW79" s="15"/>
      <c r="GKX79" s="16"/>
      <c r="GKY79" s="15"/>
      <c r="GKZ79" s="16"/>
      <c r="GLA79" s="15"/>
      <c r="GLB79" s="16"/>
      <c r="GLC79" s="15"/>
      <c r="GLD79" s="16"/>
      <c r="GLE79" s="15"/>
      <c r="GLF79" s="16"/>
      <c r="GLG79" s="15"/>
      <c r="GLH79" s="16"/>
      <c r="GLI79" s="15"/>
      <c r="GLJ79" s="16"/>
      <c r="GLK79" s="15"/>
      <c r="GLL79" s="16"/>
      <c r="GLM79" s="15"/>
      <c r="GLN79" s="16"/>
      <c r="GLO79" s="15"/>
      <c r="GLP79" s="16"/>
      <c r="GLQ79" s="15"/>
      <c r="GLR79" s="16"/>
      <c r="GLS79" s="15"/>
      <c r="GLT79" s="16"/>
      <c r="GLU79" s="15"/>
      <c r="GLV79" s="16"/>
      <c r="GLW79" s="15"/>
      <c r="GLX79" s="16"/>
      <c r="GLY79" s="15"/>
      <c r="GLZ79" s="16"/>
      <c r="GMA79" s="15"/>
      <c r="GMB79" s="16"/>
      <c r="GMC79" s="15"/>
      <c r="GMD79" s="16"/>
      <c r="GME79" s="15"/>
      <c r="GMF79" s="16"/>
      <c r="GMG79" s="15"/>
      <c r="GMH79" s="16"/>
      <c r="GMI79" s="15"/>
      <c r="GMJ79" s="16"/>
      <c r="GMK79" s="15"/>
      <c r="GML79" s="16"/>
      <c r="GMM79" s="15"/>
      <c r="GMN79" s="16"/>
      <c r="GMO79" s="15"/>
      <c r="GMP79" s="16"/>
      <c r="GMQ79" s="15"/>
      <c r="GMR79" s="16"/>
      <c r="GMS79" s="15"/>
      <c r="GMT79" s="16"/>
      <c r="GMU79" s="15"/>
      <c r="GMV79" s="16"/>
      <c r="GMW79" s="15"/>
      <c r="GMX79" s="16"/>
      <c r="GMY79" s="15"/>
      <c r="GMZ79" s="16"/>
      <c r="GNA79" s="15"/>
      <c r="GNB79" s="16"/>
      <c r="GNC79" s="15"/>
      <c r="GND79" s="16"/>
      <c r="GNE79" s="15"/>
      <c r="GNF79" s="16"/>
      <c r="GNG79" s="15"/>
      <c r="GNH79" s="16"/>
      <c r="GNI79" s="15"/>
      <c r="GNJ79" s="16"/>
      <c r="GNK79" s="15"/>
      <c r="GNL79" s="16"/>
      <c r="GNM79" s="15"/>
      <c r="GNN79" s="16"/>
      <c r="GNO79" s="15"/>
      <c r="GNP79" s="16"/>
      <c r="GNQ79" s="15"/>
      <c r="GNR79" s="16"/>
      <c r="GNS79" s="15"/>
      <c r="GNT79" s="16"/>
      <c r="GNU79" s="15"/>
      <c r="GNV79" s="16"/>
      <c r="GNW79" s="15"/>
      <c r="GNX79" s="16"/>
      <c r="GNY79" s="15"/>
      <c r="GNZ79" s="16"/>
      <c r="GOA79" s="15"/>
      <c r="GOB79" s="16"/>
      <c r="GOC79" s="15"/>
      <c r="GOD79" s="16"/>
      <c r="GOE79" s="15"/>
      <c r="GOF79" s="16"/>
      <c r="GOG79" s="15"/>
      <c r="GOH79" s="16"/>
      <c r="GOI79" s="15"/>
      <c r="GOJ79" s="16"/>
      <c r="GOK79" s="15"/>
      <c r="GOL79" s="16"/>
      <c r="GOM79" s="15"/>
      <c r="GON79" s="16"/>
      <c r="GOO79" s="15"/>
      <c r="GOP79" s="16"/>
      <c r="GOQ79" s="15"/>
      <c r="GOR79" s="16"/>
      <c r="GOS79" s="15"/>
      <c r="GOT79" s="16"/>
      <c r="GOU79" s="15"/>
      <c r="GOV79" s="16"/>
      <c r="GOW79" s="15"/>
      <c r="GOX79" s="16"/>
      <c r="GOY79" s="15"/>
      <c r="GOZ79" s="16"/>
      <c r="GPA79" s="15"/>
      <c r="GPB79" s="16"/>
      <c r="GPC79" s="15"/>
      <c r="GPD79" s="16"/>
      <c r="GPE79" s="15"/>
      <c r="GPF79" s="16"/>
      <c r="GPG79" s="15"/>
      <c r="GPH79" s="16"/>
      <c r="GPI79" s="15"/>
      <c r="GPJ79" s="16"/>
      <c r="GPK79" s="15"/>
      <c r="GPL79" s="16"/>
      <c r="GPM79" s="15"/>
      <c r="GPN79" s="16"/>
      <c r="GPO79" s="15"/>
      <c r="GPP79" s="16"/>
      <c r="GPQ79" s="15"/>
      <c r="GPR79" s="16"/>
      <c r="GPS79" s="15"/>
      <c r="GPT79" s="16"/>
      <c r="GPU79" s="15"/>
      <c r="GPV79" s="16"/>
      <c r="GPW79" s="15"/>
      <c r="GPX79" s="16"/>
      <c r="GPY79" s="15"/>
      <c r="GPZ79" s="16"/>
      <c r="GQA79" s="15"/>
      <c r="GQB79" s="16"/>
      <c r="GQC79" s="15"/>
      <c r="GQD79" s="16"/>
      <c r="GQE79" s="15"/>
      <c r="GQF79" s="16"/>
      <c r="GQG79" s="15"/>
      <c r="GQH79" s="16"/>
      <c r="GQI79" s="15"/>
      <c r="GQJ79" s="16"/>
      <c r="GQK79" s="15"/>
      <c r="GQL79" s="16"/>
      <c r="GQM79" s="15"/>
      <c r="GQN79" s="16"/>
      <c r="GQO79" s="15"/>
      <c r="GQP79" s="16"/>
      <c r="GQQ79" s="15"/>
      <c r="GQR79" s="16"/>
      <c r="GQS79" s="15"/>
      <c r="GQT79" s="16"/>
      <c r="GQU79" s="15"/>
      <c r="GQV79" s="16"/>
      <c r="GQW79" s="15"/>
      <c r="GQX79" s="16"/>
      <c r="GQY79" s="15"/>
      <c r="GQZ79" s="16"/>
      <c r="GRA79" s="15"/>
      <c r="GRB79" s="16"/>
      <c r="GRC79" s="15"/>
      <c r="GRD79" s="16"/>
      <c r="GRE79" s="15"/>
      <c r="GRF79" s="16"/>
      <c r="GRG79" s="15"/>
      <c r="GRH79" s="16"/>
      <c r="GRI79" s="15"/>
      <c r="GRJ79" s="16"/>
      <c r="GRK79" s="15"/>
      <c r="GRL79" s="16"/>
      <c r="GRM79" s="15"/>
      <c r="GRN79" s="16"/>
      <c r="GRO79" s="15"/>
      <c r="GRP79" s="16"/>
      <c r="GRQ79" s="15"/>
      <c r="GRR79" s="16"/>
      <c r="GRS79" s="15"/>
      <c r="GRT79" s="16"/>
      <c r="GRU79" s="15"/>
      <c r="GRV79" s="16"/>
      <c r="GRW79" s="15"/>
      <c r="GRX79" s="16"/>
      <c r="GRY79" s="15"/>
      <c r="GRZ79" s="16"/>
      <c r="GSA79" s="15"/>
      <c r="GSB79" s="16"/>
      <c r="GSC79" s="15"/>
      <c r="GSD79" s="16"/>
      <c r="GSE79" s="15"/>
      <c r="GSF79" s="16"/>
      <c r="GSG79" s="15"/>
      <c r="GSH79" s="16"/>
      <c r="GSI79" s="15"/>
      <c r="GSJ79" s="16"/>
      <c r="GSK79" s="15"/>
      <c r="GSL79" s="16"/>
      <c r="GSM79" s="15"/>
      <c r="GSN79" s="16"/>
      <c r="GSO79" s="15"/>
      <c r="GSP79" s="16"/>
      <c r="GSQ79" s="15"/>
      <c r="GSR79" s="16"/>
      <c r="GSS79" s="15"/>
      <c r="GST79" s="16"/>
      <c r="GSU79" s="15"/>
      <c r="GSV79" s="16"/>
      <c r="GSW79" s="15"/>
      <c r="GSX79" s="16"/>
      <c r="GSY79" s="15"/>
      <c r="GSZ79" s="16"/>
      <c r="GTA79" s="15"/>
      <c r="GTB79" s="16"/>
      <c r="GTC79" s="15"/>
      <c r="GTD79" s="16"/>
      <c r="GTE79" s="15"/>
      <c r="GTF79" s="16"/>
      <c r="GTG79" s="15"/>
      <c r="GTH79" s="16"/>
      <c r="GTI79" s="15"/>
      <c r="GTJ79" s="16"/>
      <c r="GTK79" s="15"/>
      <c r="GTL79" s="16"/>
      <c r="GTM79" s="15"/>
      <c r="GTN79" s="16"/>
      <c r="GTO79" s="15"/>
      <c r="GTP79" s="16"/>
      <c r="GTQ79" s="15"/>
      <c r="GTR79" s="16"/>
      <c r="GTS79" s="15"/>
      <c r="GTT79" s="16"/>
      <c r="GTU79" s="15"/>
      <c r="GTV79" s="16"/>
      <c r="GTW79" s="15"/>
      <c r="GTX79" s="16"/>
      <c r="GTY79" s="15"/>
      <c r="GTZ79" s="16"/>
      <c r="GUA79" s="15"/>
      <c r="GUB79" s="16"/>
      <c r="GUC79" s="15"/>
      <c r="GUD79" s="16"/>
      <c r="GUE79" s="15"/>
      <c r="GUF79" s="16"/>
      <c r="GUG79" s="15"/>
      <c r="GUH79" s="16"/>
      <c r="GUI79" s="15"/>
      <c r="GUJ79" s="16"/>
      <c r="GUK79" s="15"/>
      <c r="GUL79" s="16"/>
      <c r="GUM79" s="15"/>
      <c r="GUN79" s="16"/>
      <c r="GUO79" s="15"/>
      <c r="GUP79" s="16"/>
      <c r="GUQ79" s="15"/>
      <c r="GUR79" s="16"/>
      <c r="GUS79" s="15"/>
      <c r="GUT79" s="16"/>
      <c r="GUU79" s="15"/>
      <c r="GUV79" s="16"/>
      <c r="GUW79" s="15"/>
      <c r="GUX79" s="16"/>
      <c r="GUY79" s="15"/>
      <c r="GUZ79" s="16"/>
      <c r="GVA79" s="15"/>
      <c r="GVB79" s="16"/>
      <c r="GVC79" s="15"/>
      <c r="GVD79" s="16"/>
      <c r="GVE79" s="15"/>
      <c r="GVF79" s="16"/>
      <c r="GVG79" s="15"/>
      <c r="GVH79" s="16"/>
      <c r="GVI79" s="15"/>
      <c r="GVJ79" s="16"/>
      <c r="GVK79" s="15"/>
      <c r="GVL79" s="16"/>
      <c r="GVM79" s="15"/>
      <c r="GVN79" s="16"/>
      <c r="GVO79" s="15"/>
      <c r="GVP79" s="16"/>
      <c r="GVQ79" s="15"/>
      <c r="GVR79" s="16"/>
      <c r="GVS79" s="15"/>
      <c r="GVT79" s="16"/>
      <c r="GVU79" s="15"/>
      <c r="GVV79" s="16"/>
      <c r="GVW79" s="15"/>
      <c r="GVX79" s="16"/>
      <c r="GVY79" s="15"/>
      <c r="GVZ79" s="16"/>
      <c r="GWA79" s="15"/>
      <c r="GWB79" s="16"/>
      <c r="GWC79" s="15"/>
      <c r="GWD79" s="16"/>
      <c r="GWE79" s="15"/>
      <c r="GWF79" s="16"/>
      <c r="GWG79" s="15"/>
      <c r="GWH79" s="16"/>
      <c r="GWI79" s="15"/>
      <c r="GWJ79" s="16"/>
      <c r="GWK79" s="15"/>
      <c r="GWL79" s="16"/>
      <c r="GWM79" s="15"/>
      <c r="GWN79" s="16"/>
      <c r="GWO79" s="15"/>
      <c r="GWP79" s="16"/>
      <c r="GWQ79" s="15"/>
      <c r="GWR79" s="16"/>
      <c r="GWS79" s="15"/>
      <c r="GWT79" s="16"/>
      <c r="GWU79" s="15"/>
      <c r="GWV79" s="16"/>
      <c r="GWW79" s="15"/>
      <c r="GWX79" s="16"/>
      <c r="GWY79" s="15"/>
      <c r="GWZ79" s="16"/>
      <c r="GXA79" s="15"/>
      <c r="GXB79" s="16"/>
      <c r="GXC79" s="15"/>
      <c r="GXD79" s="16"/>
      <c r="GXE79" s="15"/>
      <c r="GXF79" s="16"/>
      <c r="GXG79" s="15"/>
      <c r="GXH79" s="16"/>
      <c r="GXI79" s="15"/>
      <c r="GXJ79" s="16"/>
      <c r="GXK79" s="15"/>
      <c r="GXL79" s="16"/>
      <c r="GXM79" s="15"/>
      <c r="GXN79" s="16"/>
      <c r="GXO79" s="15"/>
      <c r="GXP79" s="16"/>
      <c r="GXQ79" s="15"/>
      <c r="GXR79" s="16"/>
      <c r="GXS79" s="15"/>
      <c r="GXT79" s="16"/>
      <c r="GXU79" s="15"/>
      <c r="GXV79" s="16"/>
      <c r="GXW79" s="15"/>
      <c r="GXX79" s="16"/>
      <c r="GXY79" s="15"/>
      <c r="GXZ79" s="16"/>
      <c r="GYA79" s="15"/>
      <c r="GYB79" s="16"/>
      <c r="GYC79" s="15"/>
      <c r="GYD79" s="16"/>
      <c r="GYE79" s="15"/>
      <c r="GYF79" s="16"/>
      <c r="GYG79" s="15"/>
      <c r="GYH79" s="16"/>
      <c r="GYI79" s="15"/>
      <c r="GYJ79" s="16"/>
      <c r="GYK79" s="15"/>
      <c r="GYL79" s="16"/>
      <c r="GYM79" s="15"/>
      <c r="GYN79" s="16"/>
      <c r="GYO79" s="15"/>
      <c r="GYP79" s="16"/>
      <c r="GYQ79" s="15"/>
      <c r="GYR79" s="16"/>
      <c r="GYS79" s="15"/>
      <c r="GYT79" s="16"/>
      <c r="GYU79" s="15"/>
      <c r="GYV79" s="16"/>
      <c r="GYW79" s="15"/>
      <c r="GYX79" s="16"/>
      <c r="GYY79" s="15"/>
      <c r="GYZ79" s="16"/>
      <c r="GZA79" s="15"/>
      <c r="GZB79" s="16"/>
      <c r="GZC79" s="15"/>
      <c r="GZD79" s="16"/>
      <c r="GZE79" s="15"/>
      <c r="GZF79" s="16"/>
      <c r="GZG79" s="15"/>
      <c r="GZH79" s="16"/>
      <c r="GZI79" s="15"/>
      <c r="GZJ79" s="16"/>
      <c r="GZK79" s="15"/>
      <c r="GZL79" s="16"/>
      <c r="GZM79" s="15"/>
      <c r="GZN79" s="16"/>
      <c r="GZO79" s="15"/>
      <c r="GZP79" s="16"/>
      <c r="GZQ79" s="15"/>
      <c r="GZR79" s="16"/>
      <c r="GZS79" s="15"/>
      <c r="GZT79" s="16"/>
      <c r="GZU79" s="15"/>
      <c r="GZV79" s="16"/>
      <c r="GZW79" s="15"/>
      <c r="GZX79" s="16"/>
      <c r="GZY79" s="15"/>
      <c r="GZZ79" s="16"/>
      <c r="HAA79" s="15"/>
      <c r="HAB79" s="16"/>
      <c r="HAC79" s="15"/>
      <c r="HAD79" s="16"/>
      <c r="HAE79" s="15"/>
      <c r="HAF79" s="16"/>
      <c r="HAG79" s="15"/>
      <c r="HAH79" s="16"/>
      <c r="HAI79" s="15"/>
      <c r="HAJ79" s="16"/>
      <c r="HAK79" s="15"/>
      <c r="HAL79" s="16"/>
      <c r="HAM79" s="15"/>
      <c r="HAN79" s="16"/>
      <c r="HAO79" s="15"/>
      <c r="HAP79" s="16"/>
      <c r="HAQ79" s="15"/>
      <c r="HAR79" s="16"/>
      <c r="HAS79" s="15"/>
      <c r="HAT79" s="16"/>
      <c r="HAU79" s="15"/>
      <c r="HAV79" s="16"/>
      <c r="HAW79" s="15"/>
      <c r="HAX79" s="16"/>
      <c r="HAY79" s="15"/>
      <c r="HAZ79" s="16"/>
      <c r="HBA79" s="15"/>
      <c r="HBB79" s="16"/>
      <c r="HBC79" s="15"/>
      <c r="HBD79" s="16"/>
      <c r="HBE79" s="15"/>
      <c r="HBF79" s="16"/>
      <c r="HBG79" s="15"/>
      <c r="HBH79" s="16"/>
      <c r="HBI79" s="15"/>
      <c r="HBJ79" s="16"/>
      <c r="HBK79" s="15"/>
      <c r="HBL79" s="16"/>
      <c r="HBM79" s="15"/>
      <c r="HBN79" s="16"/>
      <c r="HBO79" s="15"/>
      <c r="HBP79" s="16"/>
      <c r="HBQ79" s="15"/>
      <c r="HBR79" s="16"/>
      <c r="HBS79" s="15"/>
      <c r="HBT79" s="16"/>
      <c r="HBU79" s="15"/>
      <c r="HBV79" s="16"/>
      <c r="HBW79" s="15"/>
      <c r="HBX79" s="16"/>
      <c r="HBY79" s="15"/>
      <c r="HBZ79" s="16"/>
      <c r="HCA79" s="15"/>
      <c r="HCB79" s="16"/>
      <c r="HCC79" s="15"/>
      <c r="HCD79" s="16"/>
      <c r="HCE79" s="15"/>
      <c r="HCF79" s="16"/>
      <c r="HCG79" s="15"/>
      <c r="HCH79" s="16"/>
      <c r="HCI79" s="15"/>
      <c r="HCJ79" s="16"/>
      <c r="HCK79" s="15"/>
      <c r="HCL79" s="16"/>
      <c r="HCM79" s="15"/>
      <c r="HCN79" s="16"/>
      <c r="HCO79" s="15"/>
      <c r="HCP79" s="16"/>
      <c r="HCQ79" s="15"/>
      <c r="HCR79" s="16"/>
      <c r="HCS79" s="15"/>
      <c r="HCT79" s="16"/>
      <c r="HCU79" s="15"/>
      <c r="HCV79" s="16"/>
      <c r="HCW79" s="15"/>
      <c r="HCX79" s="16"/>
      <c r="HCY79" s="15"/>
      <c r="HCZ79" s="16"/>
      <c r="HDA79" s="15"/>
      <c r="HDB79" s="16"/>
      <c r="HDC79" s="15"/>
      <c r="HDD79" s="16"/>
      <c r="HDE79" s="15"/>
      <c r="HDF79" s="16"/>
      <c r="HDG79" s="15"/>
      <c r="HDH79" s="16"/>
      <c r="HDI79" s="15"/>
      <c r="HDJ79" s="16"/>
      <c r="HDK79" s="15"/>
      <c r="HDL79" s="16"/>
      <c r="HDM79" s="15"/>
      <c r="HDN79" s="16"/>
      <c r="HDO79" s="15"/>
      <c r="HDP79" s="16"/>
      <c r="HDQ79" s="15"/>
      <c r="HDR79" s="16"/>
      <c r="HDS79" s="15"/>
      <c r="HDT79" s="16"/>
      <c r="HDU79" s="15"/>
      <c r="HDV79" s="16"/>
      <c r="HDW79" s="15"/>
      <c r="HDX79" s="16"/>
      <c r="HDY79" s="15"/>
      <c r="HDZ79" s="16"/>
      <c r="HEA79" s="15"/>
      <c r="HEB79" s="16"/>
      <c r="HEC79" s="15"/>
      <c r="HED79" s="16"/>
      <c r="HEE79" s="15"/>
      <c r="HEF79" s="16"/>
      <c r="HEG79" s="15"/>
      <c r="HEH79" s="16"/>
      <c r="HEI79" s="15"/>
      <c r="HEJ79" s="16"/>
      <c r="HEK79" s="15"/>
      <c r="HEL79" s="16"/>
      <c r="HEM79" s="15"/>
      <c r="HEN79" s="16"/>
      <c r="HEO79" s="15"/>
      <c r="HEP79" s="16"/>
      <c r="HEQ79" s="15"/>
      <c r="HER79" s="16"/>
      <c r="HES79" s="15"/>
      <c r="HET79" s="16"/>
      <c r="HEU79" s="15"/>
      <c r="HEV79" s="16"/>
      <c r="HEW79" s="15"/>
      <c r="HEX79" s="16"/>
      <c r="HEY79" s="15"/>
      <c r="HEZ79" s="16"/>
      <c r="HFA79" s="15"/>
      <c r="HFB79" s="16"/>
      <c r="HFC79" s="15"/>
      <c r="HFD79" s="16"/>
      <c r="HFE79" s="15"/>
      <c r="HFF79" s="16"/>
      <c r="HFG79" s="15"/>
      <c r="HFH79" s="16"/>
      <c r="HFI79" s="15"/>
      <c r="HFJ79" s="16"/>
      <c r="HFK79" s="15"/>
      <c r="HFL79" s="16"/>
      <c r="HFM79" s="15"/>
      <c r="HFN79" s="16"/>
      <c r="HFO79" s="15"/>
      <c r="HFP79" s="16"/>
      <c r="HFQ79" s="15"/>
      <c r="HFR79" s="16"/>
      <c r="HFS79" s="15"/>
      <c r="HFT79" s="16"/>
      <c r="HFU79" s="15"/>
      <c r="HFV79" s="16"/>
      <c r="HFW79" s="15"/>
      <c r="HFX79" s="16"/>
      <c r="HFY79" s="15"/>
      <c r="HFZ79" s="16"/>
      <c r="HGA79" s="15"/>
      <c r="HGB79" s="16"/>
      <c r="HGC79" s="15"/>
      <c r="HGD79" s="16"/>
      <c r="HGE79" s="15"/>
      <c r="HGF79" s="16"/>
      <c r="HGG79" s="15"/>
      <c r="HGH79" s="16"/>
      <c r="HGI79" s="15"/>
      <c r="HGJ79" s="16"/>
      <c r="HGK79" s="15"/>
      <c r="HGL79" s="16"/>
      <c r="HGM79" s="15"/>
      <c r="HGN79" s="16"/>
      <c r="HGO79" s="15"/>
      <c r="HGP79" s="16"/>
      <c r="HGQ79" s="15"/>
      <c r="HGR79" s="16"/>
      <c r="HGS79" s="15"/>
      <c r="HGT79" s="16"/>
      <c r="HGU79" s="15"/>
      <c r="HGV79" s="16"/>
      <c r="HGW79" s="15"/>
      <c r="HGX79" s="16"/>
      <c r="HGY79" s="15"/>
      <c r="HGZ79" s="16"/>
      <c r="HHA79" s="15"/>
      <c r="HHB79" s="16"/>
      <c r="HHC79" s="15"/>
      <c r="HHD79" s="16"/>
      <c r="HHE79" s="15"/>
      <c r="HHF79" s="16"/>
      <c r="HHG79" s="15"/>
      <c r="HHH79" s="16"/>
      <c r="HHI79" s="15"/>
      <c r="HHJ79" s="16"/>
      <c r="HHK79" s="15"/>
      <c r="HHL79" s="16"/>
      <c r="HHM79" s="15"/>
      <c r="HHN79" s="16"/>
      <c r="HHO79" s="15"/>
      <c r="HHP79" s="16"/>
      <c r="HHQ79" s="15"/>
      <c r="HHR79" s="16"/>
      <c r="HHS79" s="15"/>
      <c r="HHT79" s="16"/>
      <c r="HHU79" s="15"/>
      <c r="HHV79" s="16"/>
      <c r="HHW79" s="15"/>
      <c r="HHX79" s="16"/>
      <c r="HHY79" s="15"/>
      <c r="HHZ79" s="16"/>
      <c r="HIA79" s="15"/>
      <c r="HIB79" s="16"/>
      <c r="HIC79" s="15"/>
      <c r="HID79" s="16"/>
      <c r="HIE79" s="15"/>
      <c r="HIF79" s="16"/>
      <c r="HIG79" s="15"/>
      <c r="HIH79" s="16"/>
      <c r="HII79" s="15"/>
      <c r="HIJ79" s="16"/>
      <c r="HIK79" s="15"/>
      <c r="HIL79" s="16"/>
      <c r="HIM79" s="15"/>
      <c r="HIN79" s="16"/>
      <c r="HIO79" s="15"/>
      <c r="HIP79" s="16"/>
      <c r="HIQ79" s="15"/>
      <c r="HIR79" s="16"/>
      <c r="HIS79" s="15"/>
      <c r="HIT79" s="16"/>
      <c r="HIU79" s="15"/>
      <c r="HIV79" s="16"/>
      <c r="HIW79" s="15"/>
      <c r="HIX79" s="16"/>
      <c r="HIY79" s="15"/>
      <c r="HIZ79" s="16"/>
      <c r="HJA79" s="15"/>
      <c r="HJB79" s="16"/>
      <c r="HJC79" s="15"/>
      <c r="HJD79" s="16"/>
      <c r="HJE79" s="15"/>
      <c r="HJF79" s="16"/>
      <c r="HJG79" s="15"/>
      <c r="HJH79" s="16"/>
      <c r="HJI79" s="15"/>
      <c r="HJJ79" s="16"/>
      <c r="HJK79" s="15"/>
      <c r="HJL79" s="16"/>
      <c r="HJM79" s="15"/>
      <c r="HJN79" s="16"/>
      <c r="HJO79" s="15"/>
      <c r="HJP79" s="16"/>
      <c r="HJQ79" s="15"/>
      <c r="HJR79" s="16"/>
      <c r="HJS79" s="15"/>
      <c r="HJT79" s="16"/>
      <c r="HJU79" s="15"/>
      <c r="HJV79" s="16"/>
      <c r="HJW79" s="15"/>
      <c r="HJX79" s="16"/>
      <c r="HJY79" s="15"/>
      <c r="HJZ79" s="16"/>
      <c r="HKA79" s="15"/>
      <c r="HKB79" s="16"/>
      <c r="HKC79" s="15"/>
      <c r="HKD79" s="16"/>
      <c r="HKE79" s="15"/>
      <c r="HKF79" s="16"/>
      <c r="HKG79" s="15"/>
      <c r="HKH79" s="16"/>
      <c r="HKI79" s="15"/>
      <c r="HKJ79" s="16"/>
      <c r="HKK79" s="15"/>
      <c r="HKL79" s="16"/>
      <c r="HKM79" s="15"/>
      <c r="HKN79" s="16"/>
      <c r="HKO79" s="15"/>
      <c r="HKP79" s="16"/>
      <c r="HKQ79" s="15"/>
      <c r="HKR79" s="16"/>
      <c r="HKS79" s="15"/>
      <c r="HKT79" s="16"/>
      <c r="HKU79" s="15"/>
      <c r="HKV79" s="16"/>
      <c r="HKW79" s="15"/>
      <c r="HKX79" s="16"/>
      <c r="HKY79" s="15"/>
      <c r="HKZ79" s="16"/>
      <c r="HLA79" s="15"/>
      <c r="HLB79" s="16"/>
      <c r="HLC79" s="15"/>
      <c r="HLD79" s="16"/>
      <c r="HLE79" s="15"/>
      <c r="HLF79" s="16"/>
      <c r="HLG79" s="15"/>
      <c r="HLH79" s="16"/>
      <c r="HLI79" s="15"/>
      <c r="HLJ79" s="16"/>
      <c r="HLK79" s="15"/>
      <c r="HLL79" s="16"/>
      <c r="HLM79" s="15"/>
      <c r="HLN79" s="16"/>
      <c r="HLO79" s="15"/>
      <c r="HLP79" s="16"/>
      <c r="HLQ79" s="15"/>
      <c r="HLR79" s="16"/>
      <c r="HLS79" s="15"/>
      <c r="HLT79" s="16"/>
      <c r="HLU79" s="15"/>
      <c r="HLV79" s="16"/>
      <c r="HLW79" s="15"/>
      <c r="HLX79" s="16"/>
      <c r="HLY79" s="15"/>
      <c r="HLZ79" s="16"/>
      <c r="HMA79" s="15"/>
      <c r="HMB79" s="16"/>
      <c r="HMC79" s="15"/>
      <c r="HMD79" s="16"/>
      <c r="HME79" s="15"/>
      <c r="HMF79" s="16"/>
      <c r="HMG79" s="15"/>
      <c r="HMH79" s="16"/>
      <c r="HMI79" s="15"/>
      <c r="HMJ79" s="16"/>
      <c r="HMK79" s="15"/>
      <c r="HML79" s="16"/>
      <c r="HMM79" s="15"/>
      <c r="HMN79" s="16"/>
      <c r="HMO79" s="15"/>
      <c r="HMP79" s="16"/>
      <c r="HMQ79" s="15"/>
      <c r="HMR79" s="16"/>
      <c r="HMS79" s="15"/>
      <c r="HMT79" s="16"/>
      <c r="HMU79" s="15"/>
      <c r="HMV79" s="16"/>
      <c r="HMW79" s="15"/>
      <c r="HMX79" s="16"/>
      <c r="HMY79" s="15"/>
      <c r="HMZ79" s="16"/>
      <c r="HNA79" s="15"/>
      <c r="HNB79" s="16"/>
      <c r="HNC79" s="15"/>
      <c r="HND79" s="16"/>
      <c r="HNE79" s="15"/>
      <c r="HNF79" s="16"/>
      <c r="HNG79" s="15"/>
      <c r="HNH79" s="16"/>
      <c r="HNI79" s="15"/>
      <c r="HNJ79" s="16"/>
      <c r="HNK79" s="15"/>
      <c r="HNL79" s="16"/>
      <c r="HNM79" s="15"/>
      <c r="HNN79" s="16"/>
      <c r="HNO79" s="15"/>
      <c r="HNP79" s="16"/>
      <c r="HNQ79" s="15"/>
      <c r="HNR79" s="16"/>
      <c r="HNS79" s="15"/>
      <c r="HNT79" s="16"/>
      <c r="HNU79" s="15"/>
      <c r="HNV79" s="16"/>
      <c r="HNW79" s="15"/>
      <c r="HNX79" s="16"/>
      <c r="HNY79" s="15"/>
      <c r="HNZ79" s="16"/>
      <c r="HOA79" s="15"/>
      <c r="HOB79" s="16"/>
      <c r="HOC79" s="15"/>
      <c r="HOD79" s="16"/>
      <c r="HOE79" s="15"/>
      <c r="HOF79" s="16"/>
      <c r="HOG79" s="15"/>
      <c r="HOH79" s="16"/>
      <c r="HOI79" s="15"/>
      <c r="HOJ79" s="16"/>
      <c r="HOK79" s="15"/>
      <c r="HOL79" s="16"/>
      <c r="HOM79" s="15"/>
      <c r="HON79" s="16"/>
      <c r="HOO79" s="15"/>
      <c r="HOP79" s="16"/>
      <c r="HOQ79" s="15"/>
      <c r="HOR79" s="16"/>
      <c r="HOS79" s="15"/>
      <c r="HOT79" s="16"/>
      <c r="HOU79" s="15"/>
      <c r="HOV79" s="16"/>
      <c r="HOW79" s="15"/>
      <c r="HOX79" s="16"/>
      <c r="HOY79" s="15"/>
      <c r="HOZ79" s="16"/>
      <c r="HPA79" s="15"/>
      <c r="HPB79" s="16"/>
      <c r="HPC79" s="15"/>
      <c r="HPD79" s="16"/>
      <c r="HPE79" s="15"/>
      <c r="HPF79" s="16"/>
      <c r="HPG79" s="15"/>
      <c r="HPH79" s="16"/>
      <c r="HPI79" s="15"/>
      <c r="HPJ79" s="16"/>
      <c r="HPK79" s="15"/>
      <c r="HPL79" s="16"/>
      <c r="HPM79" s="15"/>
      <c r="HPN79" s="16"/>
      <c r="HPO79" s="15"/>
      <c r="HPP79" s="16"/>
      <c r="HPQ79" s="15"/>
      <c r="HPR79" s="16"/>
      <c r="HPS79" s="15"/>
      <c r="HPT79" s="16"/>
      <c r="HPU79" s="15"/>
      <c r="HPV79" s="16"/>
      <c r="HPW79" s="15"/>
      <c r="HPX79" s="16"/>
      <c r="HPY79" s="15"/>
      <c r="HPZ79" s="16"/>
      <c r="HQA79" s="15"/>
      <c r="HQB79" s="16"/>
      <c r="HQC79" s="15"/>
      <c r="HQD79" s="16"/>
      <c r="HQE79" s="15"/>
      <c r="HQF79" s="16"/>
      <c r="HQG79" s="15"/>
      <c r="HQH79" s="16"/>
      <c r="HQI79" s="15"/>
      <c r="HQJ79" s="16"/>
      <c r="HQK79" s="15"/>
      <c r="HQL79" s="16"/>
      <c r="HQM79" s="15"/>
      <c r="HQN79" s="16"/>
      <c r="HQO79" s="15"/>
      <c r="HQP79" s="16"/>
      <c r="HQQ79" s="15"/>
      <c r="HQR79" s="16"/>
      <c r="HQS79" s="15"/>
      <c r="HQT79" s="16"/>
      <c r="HQU79" s="15"/>
      <c r="HQV79" s="16"/>
      <c r="HQW79" s="15"/>
      <c r="HQX79" s="16"/>
      <c r="HQY79" s="15"/>
      <c r="HQZ79" s="16"/>
      <c r="HRA79" s="15"/>
      <c r="HRB79" s="16"/>
      <c r="HRC79" s="15"/>
      <c r="HRD79" s="16"/>
      <c r="HRE79" s="15"/>
      <c r="HRF79" s="16"/>
      <c r="HRG79" s="15"/>
      <c r="HRH79" s="16"/>
      <c r="HRI79" s="15"/>
      <c r="HRJ79" s="16"/>
      <c r="HRK79" s="15"/>
      <c r="HRL79" s="16"/>
      <c r="HRM79" s="15"/>
      <c r="HRN79" s="16"/>
      <c r="HRO79" s="15"/>
      <c r="HRP79" s="16"/>
      <c r="HRQ79" s="15"/>
      <c r="HRR79" s="16"/>
      <c r="HRS79" s="15"/>
      <c r="HRT79" s="16"/>
      <c r="HRU79" s="15"/>
      <c r="HRV79" s="16"/>
      <c r="HRW79" s="15"/>
      <c r="HRX79" s="16"/>
      <c r="HRY79" s="15"/>
      <c r="HRZ79" s="16"/>
      <c r="HSA79" s="15"/>
      <c r="HSB79" s="16"/>
      <c r="HSC79" s="15"/>
      <c r="HSD79" s="16"/>
      <c r="HSE79" s="15"/>
      <c r="HSF79" s="16"/>
      <c r="HSG79" s="15"/>
      <c r="HSH79" s="16"/>
      <c r="HSI79" s="15"/>
      <c r="HSJ79" s="16"/>
      <c r="HSK79" s="15"/>
      <c r="HSL79" s="16"/>
      <c r="HSM79" s="15"/>
      <c r="HSN79" s="16"/>
      <c r="HSO79" s="15"/>
      <c r="HSP79" s="16"/>
      <c r="HSQ79" s="15"/>
      <c r="HSR79" s="16"/>
      <c r="HSS79" s="15"/>
      <c r="HST79" s="16"/>
      <c r="HSU79" s="15"/>
      <c r="HSV79" s="16"/>
      <c r="HSW79" s="15"/>
      <c r="HSX79" s="16"/>
      <c r="HSY79" s="15"/>
      <c r="HSZ79" s="16"/>
      <c r="HTA79" s="15"/>
      <c r="HTB79" s="16"/>
      <c r="HTC79" s="15"/>
      <c r="HTD79" s="16"/>
      <c r="HTE79" s="15"/>
      <c r="HTF79" s="16"/>
      <c r="HTG79" s="15"/>
      <c r="HTH79" s="16"/>
      <c r="HTI79" s="15"/>
      <c r="HTJ79" s="16"/>
      <c r="HTK79" s="15"/>
      <c r="HTL79" s="16"/>
      <c r="HTM79" s="15"/>
      <c r="HTN79" s="16"/>
      <c r="HTO79" s="15"/>
      <c r="HTP79" s="16"/>
      <c r="HTQ79" s="15"/>
      <c r="HTR79" s="16"/>
      <c r="HTS79" s="15"/>
      <c r="HTT79" s="16"/>
      <c r="HTU79" s="15"/>
      <c r="HTV79" s="16"/>
      <c r="HTW79" s="15"/>
      <c r="HTX79" s="16"/>
      <c r="HTY79" s="15"/>
      <c r="HTZ79" s="16"/>
      <c r="HUA79" s="15"/>
      <c r="HUB79" s="16"/>
      <c r="HUC79" s="15"/>
      <c r="HUD79" s="16"/>
      <c r="HUE79" s="15"/>
      <c r="HUF79" s="16"/>
      <c r="HUG79" s="15"/>
      <c r="HUH79" s="16"/>
      <c r="HUI79" s="15"/>
      <c r="HUJ79" s="16"/>
      <c r="HUK79" s="15"/>
      <c r="HUL79" s="16"/>
      <c r="HUM79" s="15"/>
      <c r="HUN79" s="16"/>
      <c r="HUO79" s="15"/>
      <c r="HUP79" s="16"/>
      <c r="HUQ79" s="15"/>
      <c r="HUR79" s="16"/>
      <c r="HUS79" s="15"/>
      <c r="HUT79" s="16"/>
      <c r="HUU79" s="15"/>
      <c r="HUV79" s="16"/>
      <c r="HUW79" s="15"/>
      <c r="HUX79" s="16"/>
      <c r="HUY79" s="15"/>
      <c r="HUZ79" s="16"/>
      <c r="HVA79" s="15"/>
      <c r="HVB79" s="16"/>
      <c r="HVC79" s="15"/>
      <c r="HVD79" s="16"/>
      <c r="HVE79" s="15"/>
      <c r="HVF79" s="16"/>
      <c r="HVG79" s="15"/>
      <c r="HVH79" s="16"/>
      <c r="HVI79" s="15"/>
      <c r="HVJ79" s="16"/>
      <c r="HVK79" s="15"/>
      <c r="HVL79" s="16"/>
      <c r="HVM79" s="15"/>
      <c r="HVN79" s="16"/>
      <c r="HVO79" s="15"/>
      <c r="HVP79" s="16"/>
      <c r="HVQ79" s="15"/>
      <c r="HVR79" s="16"/>
      <c r="HVS79" s="15"/>
      <c r="HVT79" s="16"/>
      <c r="HVU79" s="15"/>
      <c r="HVV79" s="16"/>
      <c r="HVW79" s="15"/>
      <c r="HVX79" s="16"/>
      <c r="HVY79" s="15"/>
      <c r="HVZ79" s="16"/>
      <c r="HWA79" s="15"/>
      <c r="HWB79" s="16"/>
      <c r="HWC79" s="15"/>
      <c r="HWD79" s="16"/>
      <c r="HWE79" s="15"/>
      <c r="HWF79" s="16"/>
      <c r="HWG79" s="15"/>
      <c r="HWH79" s="16"/>
      <c r="HWI79" s="15"/>
      <c r="HWJ79" s="16"/>
      <c r="HWK79" s="15"/>
      <c r="HWL79" s="16"/>
      <c r="HWM79" s="15"/>
      <c r="HWN79" s="16"/>
      <c r="HWO79" s="15"/>
      <c r="HWP79" s="16"/>
      <c r="HWQ79" s="15"/>
      <c r="HWR79" s="16"/>
      <c r="HWS79" s="15"/>
      <c r="HWT79" s="16"/>
      <c r="HWU79" s="15"/>
      <c r="HWV79" s="16"/>
      <c r="HWW79" s="15"/>
      <c r="HWX79" s="16"/>
      <c r="HWY79" s="15"/>
      <c r="HWZ79" s="16"/>
      <c r="HXA79" s="15"/>
      <c r="HXB79" s="16"/>
      <c r="HXC79" s="15"/>
      <c r="HXD79" s="16"/>
      <c r="HXE79" s="15"/>
      <c r="HXF79" s="16"/>
      <c r="HXG79" s="15"/>
      <c r="HXH79" s="16"/>
      <c r="HXI79" s="15"/>
      <c r="HXJ79" s="16"/>
      <c r="HXK79" s="15"/>
      <c r="HXL79" s="16"/>
      <c r="HXM79" s="15"/>
      <c r="HXN79" s="16"/>
      <c r="HXO79" s="15"/>
      <c r="HXP79" s="16"/>
      <c r="HXQ79" s="15"/>
      <c r="HXR79" s="16"/>
      <c r="HXS79" s="15"/>
      <c r="HXT79" s="16"/>
      <c r="HXU79" s="15"/>
      <c r="HXV79" s="16"/>
      <c r="HXW79" s="15"/>
      <c r="HXX79" s="16"/>
      <c r="HXY79" s="15"/>
      <c r="HXZ79" s="16"/>
      <c r="HYA79" s="15"/>
      <c r="HYB79" s="16"/>
      <c r="HYC79" s="15"/>
      <c r="HYD79" s="16"/>
      <c r="HYE79" s="15"/>
      <c r="HYF79" s="16"/>
      <c r="HYG79" s="15"/>
      <c r="HYH79" s="16"/>
      <c r="HYI79" s="15"/>
      <c r="HYJ79" s="16"/>
      <c r="HYK79" s="15"/>
      <c r="HYL79" s="16"/>
      <c r="HYM79" s="15"/>
      <c r="HYN79" s="16"/>
      <c r="HYO79" s="15"/>
      <c r="HYP79" s="16"/>
      <c r="HYQ79" s="15"/>
      <c r="HYR79" s="16"/>
      <c r="HYS79" s="15"/>
      <c r="HYT79" s="16"/>
      <c r="HYU79" s="15"/>
      <c r="HYV79" s="16"/>
      <c r="HYW79" s="15"/>
      <c r="HYX79" s="16"/>
      <c r="HYY79" s="15"/>
      <c r="HYZ79" s="16"/>
      <c r="HZA79" s="15"/>
      <c r="HZB79" s="16"/>
      <c r="HZC79" s="15"/>
      <c r="HZD79" s="16"/>
      <c r="HZE79" s="15"/>
      <c r="HZF79" s="16"/>
      <c r="HZG79" s="15"/>
      <c r="HZH79" s="16"/>
      <c r="HZI79" s="15"/>
      <c r="HZJ79" s="16"/>
      <c r="HZK79" s="15"/>
      <c r="HZL79" s="16"/>
      <c r="HZM79" s="15"/>
      <c r="HZN79" s="16"/>
      <c r="HZO79" s="15"/>
      <c r="HZP79" s="16"/>
      <c r="HZQ79" s="15"/>
      <c r="HZR79" s="16"/>
      <c r="HZS79" s="15"/>
      <c r="HZT79" s="16"/>
      <c r="HZU79" s="15"/>
      <c r="HZV79" s="16"/>
      <c r="HZW79" s="15"/>
      <c r="HZX79" s="16"/>
      <c r="HZY79" s="15"/>
      <c r="HZZ79" s="16"/>
      <c r="IAA79" s="15"/>
      <c r="IAB79" s="16"/>
      <c r="IAC79" s="15"/>
      <c r="IAD79" s="16"/>
      <c r="IAE79" s="15"/>
      <c r="IAF79" s="16"/>
      <c r="IAG79" s="15"/>
      <c r="IAH79" s="16"/>
      <c r="IAI79" s="15"/>
      <c r="IAJ79" s="16"/>
      <c r="IAK79" s="15"/>
      <c r="IAL79" s="16"/>
      <c r="IAM79" s="15"/>
      <c r="IAN79" s="16"/>
      <c r="IAO79" s="15"/>
      <c r="IAP79" s="16"/>
      <c r="IAQ79" s="15"/>
      <c r="IAR79" s="16"/>
      <c r="IAS79" s="15"/>
      <c r="IAT79" s="16"/>
      <c r="IAU79" s="15"/>
      <c r="IAV79" s="16"/>
      <c r="IAW79" s="15"/>
      <c r="IAX79" s="16"/>
      <c r="IAY79" s="15"/>
      <c r="IAZ79" s="16"/>
      <c r="IBA79" s="15"/>
      <c r="IBB79" s="16"/>
      <c r="IBC79" s="15"/>
      <c r="IBD79" s="16"/>
      <c r="IBE79" s="15"/>
      <c r="IBF79" s="16"/>
      <c r="IBG79" s="15"/>
      <c r="IBH79" s="16"/>
      <c r="IBI79" s="15"/>
      <c r="IBJ79" s="16"/>
      <c r="IBK79" s="15"/>
      <c r="IBL79" s="16"/>
      <c r="IBM79" s="15"/>
      <c r="IBN79" s="16"/>
      <c r="IBO79" s="15"/>
      <c r="IBP79" s="16"/>
      <c r="IBQ79" s="15"/>
      <c r="IBR79" s="16"/>
      <c r="IBS79" s="15"/>
      <c r="IBT79" s="16"/>
      <c r="IBU79" s="15"/>
      <c r="IBV79" s="16"/>
      <c r="IBW79" s="15"/>
      <c r="IBX79" s="16"/>
      <c r="IBY79" s="15"/>
      <c r="IBZ79" s="16"/>
      <c r="ICA79" s="15"/>
      <c r="ICB79" s="16"/>
      <c r="ICC79" s="15"/>
      <c r="ICD79" s="16"/>
      <c r="ICE79" s="15"/>
      <c r="ICF79" s="16"/>
      <c r="ICG79" s="15"/>
      <c r="ICH79" s="16"/>
      <c r="ICI79" s="15"/>
      <c r="ICJ79" s="16"/>
      <c r="ICK79" s="15"/>
      <c r="ICL79" s="16"/>
      <c r="ICM79" s="15"/>
      <c r="ICN79" s="16"/>
      <c r="ICO79" s="15"/>
      <c r="ICP79" s="16"/>
      <c r="ICQ79" s="15"/>
      <c r="ICR79" s="16"/>
      <c r="ICS79" s="15"/>
      <c r="ICT79" s="16"/>
      <c r="ICU79" s="15"/>
      <c r="ICV79" s="16"/>
      <c r="ICW79" s="15"/>
      <c r="ICX79" s="16"/>
      <c r="ICY79" s="15"/>
      <c r="ICZ79" s="16"/>
      <c r="IDA79" s="15"/>
      <c r="IDB79" s="16"/>
      <c r="IDC79" s="15"/>
      <c r="IDD79" s="16"/>
      <c r="IDE79" s="15"/>
      <c r="IDF79" s="16"/>
      <c r="IDG79" s="15"/>
      <c r="IDH79" s="16"/>
      <c r="IDI79" s="15"/>
      <c r="IDJ79" s="16"/>
      <c r="IDK79" s="15"/>
      <c r="IDL79" s="16"/>
      <c r="IDM79" s="15"/>
      <c r="IDN79" s="16"/>
      <c r="IDO79" s="15"/>
      <c r="IDP79" s="16"/>
      <c r="IDQ79" s="15"/>
      <c r="IDR79" s="16"/>
      <c r="IDS79" s="15"/>
      <c r="IDT79" s="16"/>
      <c r="IDU79" s="15"/>
      <c r="IDV79" s="16"/>
      <c r="IDW79" s="15"/>
      <c r="IDX79" s="16"/>
      <c r="IDY79" s="15"/>
      <c r="IDZ79" s="16"/>
      <c r="IEA79" s="15"/>
      <c r="IEB79" s="16"/>
      <c r="IEC79" s="15"/>
      <c r="IED79" s="16"/>
      <c r="IEE79" s="15"/>
      <c r="IEF79" s="16"/>
      <c r="IEG79" s="15"/>
      <c r="IEH79" s="16"/>
      <c r="IEI79" s="15"/>
      <c r="IEJ79" s="16"/>
      <c r="IEK79" s="15"/>
      <c r="IEL79" s="16"/>
      <c r="IEM79" s="15"/>
      <c r="IEN79" s="16"/>
      <c r="IEO79" s="15"/>
      <c r="IEP79" s="16"/>
      <c r="IEQ79" s="15"/>
      <c r="IER79" s="16"/>
      <c r="IES79" s="15"/>
      <c r="IET79" s="16"/>
      <c r="IEU79" s="15"/>
      <c r="IEV79" s="16"/>
      <c r="IEW79" s="15"/>
      <c r="IEX79" s="16"/>
      <c r="IEY79" s="15"/>
      <c r="IEZ79" s="16"/>
      <c r="IFA79" s="15"/>
      <c r="IFB79" s="16"/>
      <c r="IFC79" s="15"/>
      <c r="IFD79" s="16"/>
      <c r="IFE79" s="15"/>
      <c r="IFF79" s="16"/>
      <c r="IFG79" s="15"/>
      <c r="IFH79" s="16"/>
      <c r="IFI79" s="15"/>
      <c r="IFJ79" s="16"/>
      <c r="IFK79" s="15"/>
      <c r="IFL79" s="16"/>
      <c r="IFM79" s="15"/>
      <c r="IFN79" s="16"/>
      <c r="IFO79" s="15"/>
      <c r="IFP79" s="16"/>
      <c r="IFQ79" s="15"/>
      <c r="IFR79" s="16"/>
      <c r="IFS79" s="15"/>
      <c r="IFT79" s="16"/>
      <c r="IFU79" s="15"/>
      <c r="IFV79" s="16"/>
      <c r="IFW79" s="15"/>
      <c r="IFX79" s="16"/>
      <c r="IFY79" s="15"/>
      <c r="IFZ79" s="16"/>
      <c r="IGA79" s="15"/>
      <c r="IGB79" s="16"/>
      <c r="IGC79" s="15"/>
      <c r="IGD79" s="16"/>
      <c r="IGE79" s="15"/>
      <c r="IGF79" s="16"/>
      <c r="IGG79" s="15"/>
      <c r="IGH79" s="16"/>
      <c r="IGI79" s="15"/>
      <c r="IGJ79" s="16"/>
      <c r="IGK79" s="15"/>
      <c r="IGL79" s="16"/>
      <c r="IGM79" s="15"/>
      <c r="IGN79" s="16"/>
      <c r="IGO79" s="15"/>
      <c r="IGP79" s="16"/>
      <c r="IGQ79" s="15"/>
      <c r="IGR79" s="16"/>
      <c r="IGS79" s="15"/>
      <c r="IGT79" s="16"/>
      <c r="IGU79" s="15"/>
      <c r="IGV79" s="16"/>
      <c r="IGW79" s="15"/>
      <c r="IGX79" s="16"/>
      <c r="IGY79" s="15"/>
      <c r="IGZ79" s="16"/>
      <c r="IHA79" s="15"/>
      <c r="IHB79" s="16"/>
      <c r="IHC79" s="15"/>
      <c r="IHD79" s="16"/>
      <c r="IHE79" s="15"/>
      <c r="IHF79" s="16"/>
      <c r="IHG79" s="15"/>
      <c r="IHH79" s="16"/>
      <c r="IHI79" s="15"/>
      <c r="IHJ79" s="16"/>
      <c r="IHK79" s="15"/>
      <c r="IHL79" s="16"/>
      <c r="IHM79" s="15"/>
      <c r="IHN79" s="16"/>
      <c r="IHO79" s="15"/>
      <c r="IHP79" s="16"/>
      <c r="IHQ79" s="15"/>
      <c r="IHR79" s="16"/>
      <c r="IHS79" s="15"/>
      <c r="IHT79" s="16"/>
      <c r="IHU79" s="15"/>
      <c r="IHV79" s="16"/>
      <c r="IHW79" s="15"/>
      <c r="IHX79" s="16"/>
      <c r="IHY79" s="15"/>
      <c r="IHZ79" s="16"/>
      <c r="IIA79" s="15"/>
      <c r="IIB79" s="16"/>
      <c r="IIC79" s="15"/>
      <c r="IID79" s="16"/>
      <c r="IIE79" s="15"/>
      <c r="IIF79" s="16"/>
      <c r="IIG79" s="15"/>
      <c r="IIH79" s="16"/>
      <c r="III79" s="15"/>
      <c r="IIJ79" s="16"/>
      <c r="IIK79" s="15"/>
      <c r="IIL79" s="16"/>
      <c r="IIM79" s="15"/>
      <c r="IIN79" s="16"/>
      <c r="IIO79" s="15"/>
      <c r="IIP79" s="16"/>
      <c r="IIQ79" s="15"/>
      <c r="IIR79" s="16"/>
      <c r="IIS79" s="15"/>
      <c r="IIT79" s="16"/>
      <c r="IIU79" s="15"/>
      <c r="IIV79" s="16"/>
      <c r="IIW79" s="15"/>
      <c r="IIX79" s="16"/>
      <c r="IIY79" s="15"/>
      <c r="IIZ79" s="16"/>
      <c r="IJA79" s="15"/>
      <c r="IJB79" s="16"/>
      <c r="IJC79" s="15"/>
      <c r="IJD79" s="16"/>
      <c r="IJE79" s="15"/>
      <c r="IJF79" s="16"/>
      <c r="IJG79" s="15"/>
      <c r="IJH79" s="16"/>
      <c r="IJI79" s="15"/>
      <c r="IJJ79" s="16"/>
      <c r="IJK79" s="15"/>
      <c r="IJL79" s="16"/>
      <c r="IJM79" s="15"/>
      <c r="IJN79" s="16"/>
      <c r="IJO79" s="15"/>
      <c r="IJP79" s="16"/>
      <c r="IJQ79" s="15"/>
      <c r="IJR79" s="16"/>
      <c r="IJS79" s="15"/>
      <c r="IJT79" s="16"/>
      <c r="IJU79" s="15"/>
      <c r="IJV79" s="16"/>
      <c r="IJW79" s="15"/>
      <c r="IJX79" s="16"/>
      <c r="IJY79" s="15"/>
      <c r="IJZ79" s="16"/>
      <c r="IKA79" s="15"/>
      <c r="IKB79" s="16"/>
      <c r="IKC79" s="15"/>
      <c r="IKD79" s="16"/>
      <c r="IKE79" s="15"/>
      <c r="IKF79" s="16"/>
      <c r="IKG79" s="15"/>
      <c r="IKH79" s="16"/>
      <c r="IKI79" s="15"/>
      <c r="IKJ79" s="16"/>
      <c r="IKK79" s="15"/>
      <c r="IKL79" s="16"/>
      <c r="IKM79" s="15"/>
      <c r="IKN79" s="16"/>
      <c r="IKO79" s="15"/>
      <c r="IKP79" s="16"/>
      <c r="IKQ79" s="15"/>
      <c r="IKR79" s="16"/>
      <c r="IKS79" s="15"/>
      <c r="IKT79" s="16"/>
      <c r="IKU79" s="15"/>
      <c r="IKV79" s="16"/>
      <c r="IKW79" s="15"/>
      <c r="IKX79" s="16"/>
      <c r="IKY79" s="15"/>
      <c r="IKZ79" s="16"/>
      <c r="ILA79" s="15"/>
      <c r="ILB79" s="16"/>
      <c r="ILC79" s="15"/>
      <c r="ILD79" s="16"/>
      <c r="ILE79" s="15"/>
      <c r="ILF79" s="16"/>
      <c r="ILG79" s="15"/>
      <c r="ILH79" s="16"/>
      <c r="ILI79" s="15"/>
      <c r="ILJ79" s="16"/>
      <c r="ILK79" s="15"/>
      <c r="ILL79" s="16"/>
      <c r="ILM79" s="15"/>
      <c r="ILN79" s="16"/>
      <c r="ILO79" s="15"/>
      <c r="ILP79" s="16"/>
      <c r="ILQ79" s="15"/>
      <c r="ILR79" s="16"/>
      <c r="ILS79" s="15"/>
      <c r="ILT79" s="16"/>
      <c r="ILU79" s="15"/>
      <c r="ILV79" s="16"/>
      <c r="ILW79" s="15"/>
      <c r="ILX79" s="16"/>
      <c r="ILY79" s="15"/>
      <c r="ILZ79" s="16"/>
      <c r="IMA79" s="15"/>
      <c r="IMB79" s="16"/>
      <c r="IMC79" s="15"/>
      <c r="IMD79" s="16"/>
      <c r="IME79" s="15"/>
      <c r="IMF79" s="16"/>
      <c r="IMG79" s="15"/>
      <c r="IMH79" s="16"/>
      <c r="IMI79" s="15"/>
      <c r="IMJ79" s="16"/>
      <c r="IMK79" s="15"/>
      <c r="IML79" s="16"/>
      <c r="IMM79" s="15"/>
      <c r="IMN79" s="16"/>
      <c r="IMO79" s="15"/>
      <c r="IMP79" s="16"/>
      <c r="IMQ79" s="15"/>
      <c r="IMR79" s="16"/>
      <c r="IMS79" s="15"/>
      <c r="IMT79" s="16"/>
      <c r="IMU79" s="15"/>
      <c r="IMV79" s="16"/>
      <c r="IMW79" s="15"/>
      <c r="IMX79" s="16"/>
      <c r="IMY79" s="15"/>
      <c r="IMZ79" s="16"/>
      <c r="INA79" s="15"/>
      <c r="INB79" s="16"/>
      <c r="INC79" s="15"/>
      <c r="IND79" s="16"/>
      <c r="INE79" s="15"/>
      <c r="INF79" s="16"/>
      <c r="ING79" s="15"/>
      <c r="INH79" s="16"/>
      <c r="INI79" s="15"/>
      <c r="INJ79" s="16"/>
      <c r="INK79" s="15"/>
      <c r="INL79" s="16"/>
      <c r="INM79" s="15"/>
      <c r="INN79" s="16"/>
      <c r="INO79" s="15"/>
      <c r="INP79" s="16"/>
      <c r="INQ79" s="15"/>
      <c r="INR79" s="16"/>
      <c r="INS79" s="15"/>
      <c r="INT79" s="16"/>
      <c r="INU79" s="15"/>
      <c r="INV79" s="16"/>
      <c r="INW79" s="15"/>
      <c r="INX79" s="16"/>
      <c r="INY79" s="15"/>
      <c r="INZ79" s="16"/>
      <c r="IOA79" s="15"/>
      <c r="IOB79" s="16"/>
      <c r="IOC79" s="15"/>
      <c r="IOD79" s="16"/>
      <c r="IOE79" s="15"/>
      <c r="IOF79" s="16"/>
      <c r="IOG79" s="15"/>
      <c r="IOH79" s="16"/>
      <c r="IOI79" s="15"/>
      <c r="IOJ79" s="16"/>
      <c r="IOK79" s="15"/>
      <c r="IOL79" s="16"/>
      <c r="IOM79" s="15"/>
      <c r="ION79" s="16"/>
      <c r="IOO79" s="15"/>
      <c r="IOP79" s="16"/>
      <c r="IOQ79" s="15"/>
      <c r="IOR79" s="16"/>
      <c r="IOS79" s="15"/>
      <c r="IOT79" s="16"/>
      <c r="IOU79" s="15"/>
      <c r="IOV79" s="16"/>
      <c r="IOW79" s="15"/>
      <c r="IOX79" s="16"/>
      <c r="IOY79" s="15"/>
      <c r="IOZ79" s="16"/>
      <c r="IPA79" s="15"/>
      <c r="IPB79" s="16"/>
      <c r="IPC79" s="15"/>
      <c r="IPD79" s="16"/>
      <c r="IPE79" s="15"/>
      <c r="IPF79" s="16"/>
      <c r="IPG79" s="15"/>
      <c r="IPH79" s="16"/>
      <c r="IPI79" s="15"/>
      <c r="IPJ79" s="16"/>
      <c r="IPK79" s="15"/>
      <c r="IPL79" s="16"/>
      <c r="IPM79" s="15"/>
      <c r="IPN79" s="16"/>
      <c r="IPO79" s="15"/>
      <c r="IPP79" s="16"/>
      <c r="IPQ79" s="15"/>
      <c r="IPR79" s="16"/>
      <c r="IPS79" s="15"/>
      <c r="IPT79" s="16"/>
      <c r="IPU79" s="15"/>
      <c r="IPV79" s="16"/>
      <c r="IPW79" s="15"/>
      <c r="IPX79" s="16"/>
      <c r="IPY79" s="15"/>
      <c r="IPZ79" s="16"/>
      <c r="IQA79" s="15"/>
      <c r="IQB79" s="16"/>
      <c r="IQC79" s="15"/>
      <c r="IQD79" s="16"/>
      <c r="IQE79" s="15"/>
      <c r="IQF79" s="16"/>
      <c r="IQG79" s="15"/>
      <c r="IQH79" s="16"/>
      <c r="IQI79" s="15"/>
      <c r="IQJ79" s="16"/>
      <c r="IQK79" s="15"/>
      <c r="IQL79" s="16"/>
      <c r="IQM79" s="15"/>
      <c r="IQN79" s="16"/>
      <c r="IQO79" s="15"/>
      <c r="IQP79" s="16"/>
      <c r="IQQ79" s="15"/>
      <c r="IQR79" s="16"/>
      <c r="IQS79" s="15"/>
      <c r="IQT79" s="16"/>
      <c r="IQU79" s="15"/>
      <c r="IQV79" s="16"/>
      <c r="IQW79" s="15"/>
      <c r="IQX79" s="16"/>
      <c r="IQY79" s="15"/>
      <c r="IQZ79" s="16"/>
      <c r="IRA79" s="15"/>
      <c r="IRB79" s="16"/>
      <c r="IRC79" s="15"/>
      <c r="IRD79" s="16"/>
      <c r="IRE79" s="15"/>
      <c r="IRF79" s="16"/>
      <c r="IRG79" s="15"/>
      <c r="IRH79" s="16"/>
      <c r="IRI79" s="15"/>
      <c r="IRJ79" s="16"/>
      <c r="IRK79" s="15"/>
      <c r="IRL79" s="16"/>
      <c r="IRM79" s="15"/>
      <c r="IRN79" s="16"/>
      <c r="IRO79" s="15"/>
      <c r="IRP79" s="16"/>
      <c r="IRQ79" s="15"/>
      <c r="IRR79" s="16"/>
      <c r="IRS79" s="15"/>
      <c r="IRT79" s="16"/>
      <c r="IRU79" s="15"/>
      <c r="IRV79" s="16"/>
      <c r="IRW79" s="15"/>
      <c r="IRX79" s="16"/>
      <c r="IRY79" s="15"/>
      <c r="IRZ79" s="16"/>
      <c r="ISA79" s="15"/>
      <c r="ISB79" s="16"/>
      <c r="ISC79" s="15"/>
      <c r="ISD79" s="16"/>
      <c r="ISE79" s="15"/>
      <c r="ISF79" s="16"/>
      <c r="ISG79" s="15"/>
      <c r="ISH79" s="16"/>
      <c r="ISI79" s="15"/>
      <c r="ISJ79" s="16"/>
      <c r="ISK79" s="15"/>
      <c r="ISL79" s="16"/>
      <c r="ISM79" s="15"/>
      <c r="ISN79" s="16"/>
      <c r="ISO79" s="15"/>
      <c r="ISP79" s="16"/>
      <c r="ISQ79" s="15"/>
      <c r="ISR79" s="16"/>
      <c r="ISS79" s="15"/>
      <c r="IST79" s="16"/>
      <c r="ISU79" s="15"/>
      <c r="ISV79" s="16"/>
      <c r="ISW79" s="15"/>
      <c r="ISX79" s="16"/>
      <c r="ISY79" s="15"/>
      <c r="ISZ79" s="16"/>
      <c r="ITA79" s="15"/>
      <c r="ITB79" s="16"/>
      <c r="ITC79" s="15"/>
      <c r="ITD79" s="16"/>
      <c r="ITE79" s="15"/>
      <c r="ITF79" s="16"/>
      <c r="ITG79" s="15"/>
      <c r="ITH79" s="16"/>
      <c r="ITI79" s="15"/>
      <c r="ITJ79" s="16"/>
      <c r="ITK79" s="15"/>
      <c r="ITL79" s="16"/>
      <c r="ITM79" s="15"/>
      <c r="ITN79" s="16"/>
      <c r="ITO79" s="15"/>
      <c r="ITP79" s="16"/>
      <c r="ITQ79" s="15"/>
      <c r="ITR79" s="16"/>
      <c r="ITS79" s="15"/>
      <c r="ITT79" s="16"/>
      <c r="ITU79" s="15"/>
      <c r="ITV79" s="16"/>
      <c r="ITW79" s="15"/>
      <c r="ITX79" s="16"/>
      <c r="ITY79" s="15"/>
      <c r="ITZ79" s="16"/>
      <c r="IUA79" s="15"/>
      <c r="IUB79" s="16"/>
      <c r="IUC79" s="15"/>
      <c r="IUD79" s="16"/>
      <c r="IUE79" s="15"/>
      <c r="IUF79" s="16"/>
      <c r="IUG79" s="15"/>
      <c r="IUH79" s="16"/>
      <c r="IUI79" s="15"/>
      <c r="IUJ79" s="16"/>
      <c r="IUK79" s="15"/>
      <c r="IUL79" s="16"/>
      <c r="IUM79" s="15"/>
      <c r="IUN79" s="16"/>
      <c r="IUO79" s="15"/>
      <c r="IUP79" s="16"/>
      <c r="IUQ79" s="15"/>
      <c r="IUR79" s="16"/>
      <c r="IUS79" s="15"/>
      <c r="IUT79" s="16"/>
      <c r="IUU79" s="15"/>
      <c r="IUV79" s="16"/>
      <c r="IUW79" s="15"/>
      <c r="IUX79" s="16"/>
      <c r="IUY79" s="15"/>
      <c r="IUZ79" s="16"/>
      <c r="IVA79" s="15"/>
      <c r="IVB79" s="16"/>
      <c r="IVC79" s="15"/>
      <c r="IVD79" s="16"/>
      <c r="IVE79" s="15"/>
      <c r="IVF79" s="16"/>
      <c r="IVG79" s="15"/>
      <c r="IVH79" s="16"/>
      <c r="IVI79" s="15"/>
      <c r="IVJ79" s="16"/>
      <c r="IVK79" s="15"/>
      <c r="IVL79" s="16"/>
      <c r="IVM79" s="15"/>
      <c r="IVN79" s="16"/>
      <c r="IVO79" s="15"/>
      <c r="IVP79" s="16"/>
      <c r="IVQ79" s="15"/>
      <c r="IVR79" s="16"/>
      <c r="IVS79" s="15"/>
      <c r="IVT79" s="16"/>
      <c r="IVU79" s="15"/>
      <c r="IVV79" s="16"/>
      <c r="IVW79" s="15"/>
      <c r="IVX79" s="16"/>
      <c r="IVY79" s="15"/>
      <c r="IVZ79" s="16"/>
      <c r="IWA79" s="15"/>
      <c r="IWB79" s="16"/>
      <c r="IWC79" s="15"/>
      <c r="IWD79" s="16"/>
      <c r="IWE79" s="15"/>
      <c r="IWF79" s="16"/>
      <c r="IWG79" s="15"/>
      <c r="IWH79" s="16"/>
      <c r="IWI79" s="15"/>
      <c r="IWJ79" s="16"/>
      <c r="IWK79" s="15"/>
      <c r="IWL79" s="16"/>
      <c r="IWM79" s="15"/>
      <c r="IWN79" s="16"/>
      <c r="IWO79" s="15"/>
      <c r="IWP79" s="16"/>
      <c r="IWQ79" s="15"/>
      <c r="IWR79" s="16"/>
      <c r="IWS79" s="15"/>
      <c r="IWT79" s="16"/>
      <c r="IWU79" s="15"/>
      <c r="IWV79" s="16"/>
      <c r="IWW79" s="15"/>
      <c r="IWX79" s="16"/>
      <c r="IWY79" s="15"/>
      <c r="IWZ79" s="16"/>
      <c r="IXA79" s="15"/>
      <c r="IXB79" s="16"/>
      <c r="IXC79" s="15"/>
      <c r="IXD79" s="16"/>
      <c r="IXE79" s="15"/>
      <c r="IXF79" s="16"/>
      <c r="IXG79" s="15"/>
      <c r="IXH79" s="16"/>
      <c r="IXI79" s="15"/>
      <c r="IXJ79" s="16"/>
      <c r="IXK79" s="15"/>
      <c r="IXL79" s="16"/>
      <c r="IXM79" s="15"/>
      <c r="IXN79" s="16"/>
      <c r="IXO79" s="15"/>
      <c r="IXP79" s="16"/>
      <c r="IXQ79" s="15"/>
      <c r="IXR79" s="16"/>
      <c r="IXS79" s="15"/>
      <c r="IXT79" s="16"/>
      <c r="IXU79" s="15"/>
      <c r="IXV79" s="16"/>
      <c r="IXW79" s="15"/>
      <c r="IXX79" s="16"/>
      <c r="IXY79" s="15"/>
      <c r="IXZ79" s="16"/>
      <c r="IYA79" s="15"/>
      <c r="IYB79" s="16"/>
      <c r="IYC79" s="15"/>
      <c r="IYD79" s="16"/>
      <c r="IYE79" s="15"/>
      <c r="IYF79" s="16"/>
      <c r="IYG79" s="15"/>
      <c r="IYH79" s="16"/>
      <c r="IYI79" s="15"/>
      <c r="IYJ79" s="16"/>
      <c r="IYK79" s="15"/>
      <c r="IYL79" s="16"/>
      <c r="IYM79" s="15"/>
      <c r="IYN79" s="16"/>
      <c r="IYO79" s="15"/>
      <c r="IYP79" s="16"/>
      <c r="IYQ79" s="15"/>
      <c r="IYR79" s="16"/>
      <c r="IYS79" s="15"/>
      <c r="IYT79" s="16"/>
      <c r="IYU79" s="15"/>
      <c r="IYV79" s="16"/>
      <c r="IYW79" s="15"/>
      <c r="IYX79" s="16"/>
      <c r="IYY79" s="15"/>
      <c r="IYZ79" s="16"/>
      <c r="IZA79" s="15"/>
      <c r="IZB79" s="16"/>
      <c r="IZC79" s="15"/>
      <c r="IZD79" s="16"/>
      <c r="IZE79" s="15"/>
      <c r="IZF79" s="16"/>
      <c r="IZG79" s="15"/>
      <c r="IZH79" s="16"/>
      <c r="IZI79" s="15"/>
      <c r="IZJ79" s="16"/>
      <c r="IZK79" s="15"/>
      <c r="IZL79" s="16"/>
      <c r="IZM79" s="15"/>
      <c r="IZN79" s="16"/>
      <c r="IZO79" s="15"/>
      <c r="IZP79" s="16"/>
      <c r="IZQ79" s="15"/>
      <c r="IZR79" s="16"/>
      <c r="IZS79" s="15"/>
      <c r="IZT79" s="16"/>
      <c r="IZU79" s="15"/>
      <c r="IZV79" s="16"/>
      <c r="IZW79" s="15"/>
      <c r="IZX79" s="16"/>
      <c r="IZY79" s="15"/>
      <c r="IZZ79" s="16"/>
      <c r="JAA79" s="15"/>
      <c r="JAB79" s="16"/>
      <c r="JAC79" s="15"/>
      <c r="JAD79" s="16"/>
      <c r="JAE79" s="15"/>
      <c r="JAF79" s="16"/>
      <c r="JAG79" s="15"/>
      <c r="JAH79" s="16"/>
      <c r="JAI79" s="15"/>
      <c r="JAJ79" s="16"/>
      <c r="JAK79" s="15"/>
      <c r="JAL79" s="16"/>
      <c r="JAM79" s="15"/>
      <c r="JAN79" s="16"/>
      <c r="JAO79" s="15"/>
      <c r="JAP79" s="16"/>
      <c r="JAQ79" s="15"/>
      <c r="JAR79" s="16"/>
      <c r="JAS79" s="15"/>
      <c r="JAT79" s="16"/>
      <c r="JAU79" s="15"/>
      <c r="JAV79" s="16"/>
      <c r="JAW79" s="15"/>
      <c r="JAX79" s="16"/>
      <c r="JAY79" s="15"/>
      <c r="JAZ79" s="16"/>
      <c r="JBA79" s="15"/>
      <c r="JBB79" s="16"/>
      <c r="JBC79" s="15"/>
      <c r="JBD79" s="16"/>
      <c r="JBE79" s="15"/>
      <c r="JBF79" s="16"/>
      <c r="JBG79" s="15"/>
      <c r="JBH79" s="16"/>
      <c r="JBI79" s="15"/>
      <c r="JBJ79" s="16"/>
      <c r="JBK79" s="15"/>
      <c r="JBL79" s="16"/>
      <c r="JBM79" s="15"/>
      <c r="JBN79" s="16"/>
      <c r="JBO79" s="15"/>
      <c r="JBP79" s="16"/>
      <c r="JBQ79" s="15"/>
      <c r="JBR79" s="16"/>
      <c r="JBS79" s="15"/>
      <c r="JBT79" s="16"/>
      <c r="JBU79" s="15"/>
      <c r="JBV79" s="16"/>
      <c r="JBW79" s="15"/>
      <c r="JBX79" s="16"/>
      <c r="JBY79" s="15"/>
      <c r="JBZ79" s="16"/>
      <c r="JCA79" s="15"/>
      <c r="JCB79" s="16"/>
      <c r="JCC79" s="15"/>
      <c r="JCD79" s="16"/>
      <c r="JCE79" s="15"/>
      <c r="JCF79" s="16"/>
      <c r="JCG79" s="15"/>
      <c r="JCH79" s="16"/>
      <c r="JCI79" s="15"/>
      <c r="JCJ79" s="16"/>
      <c r="JCK79" s="15"/>
      <c r="JCL79" s="16"/>
      <c r="JCM79" s="15"/>
      <c r="JCN79" s="16"/>
      <c r="JCO79" s="15"/>
      <c r="JCP79" s="16"/>
      <c r="JCQ79" s="15"/>
      <c r="JCR79" s="16"/>
      <c r="JCS79" s="15"/>
      <c r="JCT79" s="16"/>
      <c r="JCU79" s="15"/>
      <c r="JCV79" s="16"/>
      <c r="JCW79" s="15"/>
      <c r="JCX79" s="16"/>
      <c r="JCY79" s="15"/>
      <c r="JCZ79" s="16"/>
      <c r="JDA79" s="15"/>
      <c r="JDB79" s="16"/>
      <c r="JDC79" s="15"/>
      <c r="JDD79" s="16"/>
      <c r="JDE79" s="15"/>
      <c r="JDF79" s="16"/>
      <c r="JDG79" s="15"/>
      <c r="JDH79" s="16"/>
      <c r="JDI79" s="15"/>
      <c r="JDJ79" s="16"/>
      <c r="JDK79" s="15"/>
      <c r="JDL79" s="16"/>
      <c r="JDM79" s="15"/>
      <c r="JDN79" s="16"/>
      <c r="JDO79" s="15"/>
      <c r="JDP79" s="16"/>
      <c r="JDQ79" s="15"/>
      <c r="JDR79" s="16"/>
      <c r="JDS79" s="15"/>
      <c r="JDT79" s="16"/>
      <c r="JDU79" s="15"/>
      <c r="JDV79" s="16"/>
      <c r="JDW79" s="15"/>
      <c r="JDX79" s="16"/>
      <c r="JDY79" s="15"/>
      <c r="JDZ79" s="16"/>
      <c r="JEA79" s="15"/>
      <c r="JEB79" s="16"/>
      <c r="JEC79" s="15"/>
      <c r="JED79" s="16"/>
      <c r="JEE79" s="15"/>
      <c r="JEF79" s="16"/>
      <c r="JEG79" s="15"/>
      <c r="JEH79" s="16"/>
      <c r="JEI79" s="15"/>
      <c r="JEJ79" s="16"/>
      <c r="JEK79" s="15"/>
      <c r="JEL79" s="16"/>
      <c r="JEM79" s="15"/>
      <c r="JEN79" s="16"/>
      <c r="JEO79" s="15"/>
      <c r="JEP79" s="16"/>
      <c r="JEQ79" s="15"/>
      <c r="JER79" s="16"/>
      <c r="JES79" s="15"/>
      <c r="JET79" s="16"/>
      <c r="JEU79" s="15"/>
      <c r="JEV79" s="16"/>
      <c r="JEW79" s="15"/>
      <c r="JEX79" s="16"/>
      <c r="JEY79" s="15"/>
      <c r="JEZ79" s="16"/>
      <c r="JFA79" s="15"/>
      <c r="JFB79" s="16"/>
      <c r="JFC79" s="15"/>
      <c r="JFD79" s="16"/>
      <c r="JFE79" s="15"/>
      <c r="JFF79" s="16"/>
      <c r="JFG79" s="15"/>
      <c r="JFH79" s="16"/>
      <c r="JFI79" s="15"/>
      <c r="JFJ79" s="16"/>
      <c r="JFK79" s="15"/>
      <c r="JFL79" s="16"/>
      <c r="JFM79" s="15"/>
      <c r="JFN79" s="16"/>
      <c r="JFO79" s="15"/>
      <c r="JFP79" s="16"/>
      <c r="JFQ79" s="15"/>
      <c r="JFR79" s="16"/>
      <c r="JFS79" s="15"/>
      <c r="JFT79" s="16"/>
      <c r="JFU79" s="15"/>
      <c r="JFV79" s="16"/>
      <c r="JFW79" s="15"/>
      <c r="JFX79" s="16"/>
      <c r="JFY79" s="15"/>
      <c r="JFZ79" s="16"/>
      <c r="JGA79" s="15"/>
      <c r="JGB79" s="16"/>
      <c r="JGC79" s="15"/>
      <c r="JGD79" s="16"/>
      <c r="JGE79" s="15"/>
      <c r="JGF79" s="16"/>
      <c r="JGG79" s="15"/>
      <c r="JGH79" s="16"/>
      <c r="JGI79" s="15"/>
      <c r="JGJ79" s="16"/>
      <c r="JGK79" s="15"/>
      <c r="JGL79" s="16"/>
      <c r="JGM79" s="15"/>
      <c r="JGN79" s="16"/>
      <c r="JGO79" s="15"/>
      <c r="JGP79" s="16"/>
      <c r="JGQ79" s="15"/>
      <c r="JGR79" s="16"/>
      <c r="JGS79" s="15"/>
      <c r="JGT79" s="16"/>
      <c r="JGU79" s="15"/>
      <c r="JGV79" s="16"/>
      <c r="JGW79" s="15"/>
      <c r="JGX79" s="16"/>
      <c r="JGY79" s="15"/>
      <c r="JGZ79" s="16"/>
      <c r="JHA79" s="15"/>
      <c r="JHB79" s="16"/>
      <c r="JHC79" s="15"/>
      <c r="JHD79" s="16"/>
      <c r="JHE79" s="15"/>
      <c r="JHF79" s="16"/>
      <c r="JHG79" s="15"/>
      <c r="JHH79" s="16"/>
      <c r="JHI79" s="15"/>
      <c r="JHJ79" s="16"/>
      <c r="JHK79" s="15"/>
      <c r="JHL79" s="16"/>
      <c r="JHM79" s="15"/>
      <c r="JHN79" s="16"/>
      <c r="JHO79" s="15"/>
      <c r="JHP79" s="16"/>
      <c r="JHQ79" s="15"/>
      <c r="JHR79" s="16"/>
      <c r="JHS79" s="15"/>
      <c r="JHT79" s="16"/>
      <c r="JHU79" s="15"/>
      <c r="JHV79" s="16"/>
      <c r="JHW79" s="15"/>
      <c r="JHX79" s="16"/>
      <c r="JHY79" s="15"/>
      <c r="JHZ79" s="16"/>
      <c r="JIA79" s="15"/>
      <c r="JIB79" s="16"/>
      <c r="JIC79" s="15"/>
      <c r="JID79" s="16"/>
      <c r="JIE79" s="15"/>
      <c r="JIF79" s="16"/>
      <c r="JIG79" s="15"/>
      <c r="JIH79" s="16"/>
      <c r="JII79" s="15"/>
      <c r="JIJ79" s="16"/>
      <c r="JIK79" s="15"/>
      <c r="JIL79" s="16"/>
      <c r="JIM79" s="15"/>
      <c r="JIN79" s="16"/>
      <c r="JIO79" s="15"/>
      <c r="JIP79" s="16"/>
      <c r="JIQ79" s="15"/>
      <c r="JIR79" s="16"/>
      <c r="JIS79" s="15"/>
      <c r="JIT79" s="16"/>
      <c r="JIU79" s="15"/>
      <c r="JIV79" s="16"/>
      <c r="JIW79" s="15"/>
      <c r="JIX79" s="16"/>
      <c r="JIY79" s="15"/>
      <c r="JIZ79" s="16"/>
      <c r="JJA79" s="15"/>
      <c r="JJB79" s="16"/>
      <c r="JJC79" s="15"/>
      <c r="JJD79" s="16"/>
      <c r="JJE79" s="15"/>
      <c r="JJF79" s="16"/>
      <c r="JJG79" s="15"/>
      <c r="JJH79" s="16"/>
      <c r="JJI79" s="15"/>
      <c r="JJJ79" s="16"/>
      <c r="JJK79" s="15"/>
      <c r="JJL79" s="16"/>
      <c r="JJM79" s="15"/>
      <c r="JJN79" s="16"/>
      <c r="JJO79" s="15"/>
      <c r="JJP79" s="16"/>
      <c r="JJQ79" s="15"/>
      <c r="JJR79" s="16"/>
      <c r="JJS79" s="15"/>
      <c r="JJT79" s="16"/>
      <c r="JJU79" s="15"/>
      <c r="JJV79" s="16"/>
      <c r="JJW79" s="15"/>
      <c r="JJX79" s="16"/>
      <c r="JJY79" s="15"/>
      <c r="JJZ79" s="16"/>
      <c r="JKA79" s="15"/>
      <c r="JKB79" s="16"/>
      <c r="JKC79" s="15"/>
      <c r="JKD79" s="16"/>
      <c r="JKE79" s="15"/>
      <c r="JKF79" s="16"/>
      <c r="JKG79" s="15"/>
      <c r="JKH79" s="16"/>
      <c r="JKI79" s="15"/>
      <c r="JKJ79" s="16"/>
      <c r="JKK79" s="15"/>
      <c r="JKL79" s="16"/>
      <c r="JKM79" s="15"/>
      <c r="JKN79" s="16"/>
      <c r="JKO79" s="15"/>
      <c r="JKP79" s="16"/>
      <c r="JKQ79" s="15"/>
      <c r="JKR79" s="16"/>
      <c r="JKS79" s="15"/>
      <c r="JKT79" s="16"/>
      <c r="JKU79" s="15"/>
      <c r="JKV79" s="16"/>
      <c r="JKW79" s="15"/>
      <c r="JKX79" s="16"/>
      <c r="JKY79" s="15"/>
      <c r="JKZ79" s="16"/>
      <c r="JLA79" s="15"/>
      <c r="JLB79" s="16"/>
      <c r="JLC79" s="15"/>
      <c r="JLD79" s="16"/>
      <c r="JLE79" s="15"/>
      <c r="JLF79" s="16"/>
      <c r="JLG79" s="15"/>
      <c r="JLH79" s="16"/>
      <c r="JLI79" s="15"/>
      <c r="JLJ79" s="16"/>
      <c r="JLK79" s="15"/>
      <c r="JLL79" s="16"/>
      <c r="JLM79" s="15"/>
      <c r="JLN79" s="16"/>
      <c r="JLO79" s="15"/>
      <c r="JLP79" s="16"/>
      <c r="JLQ79" s="15"/>
      <c r="JLR79" s="16"/>
      <c r="JLS79" s="15"/>
      <c r="JLT79" s="16"/>
      <c r="JLU79" s="15"/>
      <c r="JLV79" s="16"/>
      <c r="JLW79" s="15"/>
      <c r="JLX79" s="16"/>
      <c r="JLY79" s="15"/>
      <c r="JLZ79" s="16"/>
      <c r="JMA79" s="15"/>
      <c r="JMB79" s="16"/>
      <c r="JMC79" s="15"/>
      <c r="JMD79" s="16"/>
      <c r="JME79" s="15"/>
      <c r="JMF79" s="16"/>
      <c r="JMG79" s="15"/>
      <c r="JMH79" s="16"/>
      <c r="JMI79" s="15"/>
      <c r="JMJ79" s="16"/>
      <c r="JMK79" s="15"/>
      <c r="JML79" s="16"/>
      <c r="JMM79" s="15"/>
      <c r="JMN79" s="16"/>
      <c r="JMO79" s="15"/>
      <c r="JMP79" s="16"/>
      <c r="JMQ79" s="15"/>
      <c r="JMR79" s="16"/>
      <c r="JMS79" s="15"/>
      <c r="JMT79" s="16"/>
      <c r="JMU79" s="15"/>
      <c r="JMV79" s="16"/>
      <c r="JMW79" s="15"/>
      <c r="JMX79" s="16"/>
      <c r="JMY79" s="15"/>
      <c r="JMZ79" s="16"/>
      <c r="JNA79" s="15"/>
      <c r="JNB79" s="16"/>
      <c r="JNC79" s="15"/>
      <c r="JND79" s="16"/>
      <c r="JNE79" s="15"/>
      <c r="JNF79" s="16"/>
      <c r="JNG79" s="15"/>
      <c r="JNH79" s="16"/>
      <c r="JNI79" s="15"/>
      <c r="JNJ79" s="16"/>
      <c r="JNK79" s="15"/>
      <c r="JNL79" s="16"/>
      <c r="JNM79" s="15"/>
      <c r="JNN79" s="16"/>
      <c r="JNO79" s="15"/>
      <c r="JNP79" s="16"/>
      <c r="JNQ79" s="15"/>
      <c r="JNR79" s="16"/>
      <c r="JNS79" s="15"/>
      <c r="JNT79" s="16"/>
      <c r="JNU79" s="15"/>
      <c r="JNV79" s="16"/>
      <c r="JNW79" s="15"/>
      <c r="JNX79" s="16"/>
      <c r="JNY79" s="15"/>
      <c r="JNZ79" s="16"/>
      <c r="JOA79" s="15"/>
      <c r="JOB79" s="16"/>
      <c r="JOC79" s="15"/>
      <c r="JOD79" s="16"/>
      <c r="JOE79" s="15"/>
      <c r="JOF79" s="16"/>
      <c r="JOG79" s="15"/>
      <c r="JOH79" s="16"/>
      <c r="JOI79" s="15"/>
      <c r="JOJ79" s="16"/>
      <c r="JOK79" s="15"/>
      <c r="JOL79" s="16"/>
      <c r="JOM79" s="15"/>
      <c r="JON79" s="16"/>
      <c r="JOO79" s="15"/>
      <c r="JOP79" s="16"/>
      <c r="JOQ79" s="15"/>
      <c r="JOR79" s="16"/>
      <c r="JOS79" s="15"/>
      <c r="JOT79" s="16"/>
      <c r="JOU79" s="15"/>
      <c r="JOV79" s="16"/>
      <c r="JOW79" s="15"/>
      <c r="JOX79" s="16"/>
      <c r="JOY79" s="15"/>
      <c r="JOZ79" s="16"/>
      <c r="JPA79" s="15"/>
      <c r="JPB79" s="16"/>
      <c r="JPC79" s="15"/>
      <c r="JPD79" s="16"/>
      <c r="JPE79" s="15"/>
      <c r="JPF79" s="16"/>
      <c r="JPG79" s="15"/>
      <c r="JPH79" s="16"/>
      <c r="JPI79" s="15"/>
      <c r="JPJ79" s="16"/>
      <c r="JPK79" s="15"/>
      <c r="JPL79" s="16"/>
      <c r="JPM79" s="15"/>
      <c r="JPN79" s="16"/>
      <c r="JPO79" s="15"/>
      <c r="JPP79" s="16"/>
      <c r="JPQ79" s="15"/>
      <c r="JPR79" s="16"/>
      <c r="JPS79" s="15"/>
      <c r="JPT79" s="16"/>
      <c r="JPU79" s="15"/>
      <c r="JPV79" s="16"/>
      <c r="JPW79" s="15"/>
      <c r="JPX79" s="16"/>
      <c r="JPY79" s="15"/>
      <c r="JPZ79" s="16"/>
      <c r="JQA79" s="15"/>
      <c r="JQB79" s="16"/>
      <c r="JQC79" s="15"/>
      <c r="JQD79" s="16"/>
      <c r="JQE79" s="15"/>
      <c r="JQF79" s="16"/>
      <c r="JQG79" s="15"/>
      <c r="JQH79" s="16"/>
      <c r="JQI79" s="15"/>
      <c r="JQJ79" s="16"/>
      <c r="JQK79" s="15"/>
      <c r="JQL79" s="16"/>
      <c r="JQM79" s="15"/>
      <c r="JQN79" s="16"/>
      <c r="JQO79" s="15"/>
      <c r="JQP79" s="16"/>
      <c r="JQQ79" s="15"/>
      <c r="JQR79" s="16"/>
      <c r="JQS79" s="15"/>
      <c r="JQT79" s="16"/>
      <c r="JQU79" s="15"/>
      <c r="JQV79" s="16"/>
      <c r="JQW79" s="15"/>
      <c r="JQX79" s="16"/>
      <c r="JQY79" s="15"/>
      <c r="JQZ79" s="16"/>
      <c r="JRA79" s="15"/>
      <c r="JRB79" s="16"/>
      <c r="JRC79" s="15"/>
      <c r="JRD79" s="16"/>
      <c r="JRE79" s="15"/>
      <c r="JRF79" s="16"/>
      <c r="JRG79" s="15"/>
      <c r="JRH79" s="16"/>
      <c r="JRI79" s="15"/>
      <c r="JRJ79" s="16"/>
      <c r="JRK79" s="15"/>
      <c r="JRL79" s="16"/>
      <c r="JRM79" s="15"/>
      <c r="JRN79" s="16"/>
      <c r="JRO79" s="15"/>
      <c r="JRP79" s="16"/>
      <c r="JRQ79" s="15"/>
      <c r="JRR79" s="16"/>
      <c r="JRS79" s="15"/>
      <c r="JRT79" s="16"/>
      <c r="JRU79" s="15"/>
      <c r="JRV79" s="16"/>
      <c r="JRW79" s="15"/>
      <c r="JRX79" s="16"/>
      <c r="JRY79" s="15"/>
      <c r="JRZ79" s="16"/>
      <c r="JSA79" s="15"/>
      <c r="JSB79" s="16"/>
      <c r="JSC79" s="15"/>
      <c r="JSD79" s="16"/>
      <c r="JSE79" s="15"/>
      <c r="JSF79" s="16"/>
      <c r="JSG79" s="15"/>
      <c r="JSH79" s="16"/>
      <c r="JSI79" s="15"/>
      <c r="JSJ79" s="16"/>
      <c r="JSK79" s="15"/>
      <c r="JSL79" s="16"/>
      <c r="JSM79" s="15"/>
      <c r="JSN79" s="16"/>
      <c r="JSO79" s="15"/>
      <c r="JSP79" s="16"/>
      <c r="JSQ79" s="15"/>
      <c r="JSR79" s="16"/>
      <c r="JSS79" s="15"/>
      <c r="JST79" s="16"/>
      <c r="JSU79" s="15"/>
      <c r="JSV79" s="16"/>
      <c r="JSW79" s="15"/>
      <c r="JSX79" s="16"/>
      <c r="JSY79" s="15"/>
      <c r="JSZ79" s="16"/>
      <c r="JTA79" s="15"/>
      <c r="JTB79" s="16"/>
      <c r="JTC79" s="15"/>
      <c r="JTD79" s="16"/>
      <c r="JTE79" s="15"/>
      <c r="JTF79" s="16"/>
      <c r="JTG79" s="15"/>
      <c r="JTH79" s="16"/>
      <c r="JTI79" s="15"/>
      <c r="JTJ79" s="16"/>
      <c r="JTK79" s="15"/>
      <c r="JTL79" s="16"/>
      <c r="JTM79" s="15"/>
      <c r="JTN79" s="16"/>
      <c r="JTO79" s="15"/>
      <c r="JTP79" s="16"/>
      <c r="JTQ79" s="15"/>
      <c r="JTR79" s="16"/>
      <c r="JTS79" s="15"/>
      <c r="JTT79" s="16"/>
      <c r="JTU79" s="15"/>
      <c r="JTV79" s="16"/>
      <c r="JTW79" s="15"/>
      <c r="JTX79" s="16"/>
      <c r="JTY79" s="15"/>
      <c r="JTZ79" s="16"/>
      <c r="JUA79" s="15"/>
      <c r="JUB79" s="16"/>
      <c r="JUC79" s="15"/>
      <c r="JUD79" s="16"/>
      <c r="JUE79" s="15"/>
      <c r="JUF79" s="16"/>
      <c r="JUG79" s="15"/>
      <c r="JUH79" s="16"/>
      <c r="JUI79" s="15"/>
      <c r="JUJ79" s="16"/>
      <c r="JUK79" s="15"/>
      <c r="JUL79" s="16"/>
      <c r="JUM79" s="15"/>
      <c r="JUN79" s="16"/>
      <c r="JUO79" s="15"/>
      <c r="JUP79" s="16"/>
      <c r="JUQ79" s="15"/>
      <c r="JUR79" s="16"/>
      <c r="JUS79" s="15"/>
      <c r="JUT79" s="16"/>
      <c r="JUU79" s="15"/>
      <c r="JUV79" s="16"/>
      <c r="JUW79" s="15"/>
      <c r="JUX79" s="16"/>
      <c r="JUY79" s="15"/>
      <c r="JUZ79" s="16"/>
      <c r="JVA79" s="15"/>
      <c r="JVB79" s="16"/>
      <c r="JVC79" s="15"/>
      <c r="JVD79" s="16"/>
      <c r="JVE79" s="15"/>
      <c r="JVF79" s="16"/>
      <c r="JVG79" s="15"/>
      <c r="JVH79" s="16"/>
      <c r="JVI79" s="15"/>
      <c r="JVJ79" s="16"/>
      <c r="JVK79" s="15"/>
      <c r="JVL79" s="16"/>
      <c r="JVM79" s="15"/>
      <c r="JVN79" s="16"/>
      <c r="JVO79" s="15"/>
      <c r="JVP79" s="16"/>
      <c r="JVQ79" s="15"/>
      <c r="JVR79" s="16"/>
      <c r="JVS79" s="15"/>
      <c r="JVT79" s="16"/>
      <c r="JVU79" s="15"/>
      <c r="JVV79" s="16"/>
      <c r="JVW79" s="15"/>
      <c r="JVX79" s="16"/>
      <c r="JVY79" s="15"/>
      <c r="JVZ79" s="16"/>
      <c r="JWA79" s="15"/>
      <c r="JWB79" s="16"/>
      <c r="JWC79" s="15"/>
      <c r="JWD79" s="16"/>
      <c r="JWE79" s="15"/>
      <c r="JWF79" s="16"/>
      <c r="JWG79" s="15"/>
      <c r="JWH79" s="16"/>
      <c r="JWI79" s="15"/>
      <c r="JWJ79" s="16"/>
      <c r="JWK79" s="15"/>
      <c r="JWL79" s="16"/>
      <c r="JWM79" s="15"/>
      <c r="JWN79" s="16"/>
      <c r="JWO79" s="15"/>
      <c r="JWP79" s="16"/>
      <c r="JWQ79" s="15"/>
      <c r="JWR79" s="16"/>
      <c r="JWS79" s="15"/>
      <c r="JWT79" s="16"/>
      <c r="JWU79" s="15"/>
      <c r="JWV79" s="16"/>
      <c r="JWW79" s="15"/>
      <c r="JWX79" s="16"/>
      <c r="JWY79" s="15"/>
      <c r="JWZ79" s="16"/>
      <c r="JXA79" s="15"/>
      <c r="JXB79" s="16"/>
      <c r="JXC79" s="15"/>
      <c r="JXD79" s="16"/>
      <c r="JXE79" s="15"/>
      <c r="JXF79" s="16"/>
      <c r="JXG79" s="15"/>
      <c r="JXH79" s="16"/>
      <c r="JXI79" s="15"/>
      <c r="JXJ79" s="16"/>
      <c r="JXK79" s="15"/>
      <c r="JXL79" s="16"/>
      <c r="JXM79" s="15"/>
      <c r="JXN79" s="16"/>
      <c r="JXO79" s="15"/>
      <c r="JXP79" s="16"/>
      <c r="JXQ79" s="15"/>
      <c r="JXR79" s="16"/>
      <c r="JXS79" s="15"/>
      <c r="JXT79" s="16"/>
      <c r="JXU79" s="15"/>
      <c r="JXV79" s="16"/>
      <c r="JXW79" s="15"/>
      <c r="JXX79" s="16"/>
      <c r="JXY79" s="15"/>
      <c r="JXZ79" s="16"/>
      <c r="JYA79" s="15"/>
      <c r="JYB79" s="16"/>
      <c r="JYC79" s="15"/>
      <c r="JYD79" s="16"/>
      <c r="JYE79" s="15"/>
      <c r="JYF79" s="16"/>
      <c r="JYG79" s="15"/>
      <c r="JYH79" s="16"/>
      <c r="JYI79" s="15"/>
      <c r="JYJ79" s="16"/>
      <c r="JYK79" s="15"/>
      <c r="JYL79" s="16"/>
      <c r="JYM79" s="15"/>
      <c r="JYN79" s="16"/>
      <c r="JYO79" s="15"/>
      <c r="JYP79" s="16"/>
      <c r="JYQ79" s="15"/>
      <c r="JYR79" s="16"/>
      <c r="JYS79" s="15"/>
      <c r="JYT79" s="16"/>
      <c r="JYU79" s="15"/>
      <c r="JYV79" s="16"/>
      <c r="JYW79" s="15"/>
      <c r="JYX79" s="16"/>
      <c r="JYY79" s="15"/>
      <c r="JYZ79" s="16"/>
      <c r="JZA79" s="15"/>
      <c r="JZB79" s="16"/>
      <c r="JZC79" s="15"/>
      <c r="JZD79" s="16"/>
      <c r="JZE79" s="15"/>
      <c r="JZF79" s="16"/>
      <c r="JZG79" s="15"/>
      <c r="JZH79" s="16"/>
      <c r="JZI79" s="15"/>
      <c r="JZJ79" s="16"/>
      <c r="JZK79" s="15"/>
      <c r="JZL79" s="16"/>
      <c r="JZM79" s="15"/>
      <c r="JZN79" s="16"/>
      <c r="JZO79" s="15"/>
      <c r="JZP79" s="16"/>
      <c r="JZQ79" s="15"/>
      <c r="JZR79" s="16"/>
      <c r="JZS79" s="15"/>
      <c r="JZT79" s="16"/>
      <c r="JZU79" s="15"/>
      <c r="JZV79" s="16"/>
      <c r="JZW79" s="15"/>
      <c r="JZX79" s="16"/>
      <c r="JZY79" s="15"/>
      <c r="JZZ79" s="16"/>
      <c r="KAA79" s="15"/>
      <c r="KAB79" s="16"/>
      <c r="KAC79" s="15"/>
      <c r="KAD79" s="16"/>
      <c r="KAE79" s="15"/>
      <c r="KAF79" s="16"/>
      <c r="KAG79" s="15"/>
      <c r="KAH79" s="16"/>
      <c r="KAI79" s="15"/>
      <c r="KAJ79" s="16"/>
      <c r="KAK79" s="15"/>
      <c r="KAL79" s="16"/>
      <c r="KAM79" s="15"/>
      <c r="KAN79" s="16"/>
      <c r="KAO79" s="15"/>
      <c r="KAP79" s="16"/>
      <c r="KAQ79" s="15"/>
      <c r="KAR79" s="16"/>
      <c r="KAS79" s="15"/>
      <c r="KAT79" s="16"/>
      <c r="KAU79" s="15"/>
      <c r="KAV79" s="16"/>
      <c r="KAW79" s="15"/>
      <c r="KAX79" s="16"/>
      <c r="KAY79" s="15"/>
      <c r="KAZ79" s="16"/>
      <c r="KBA79" s="15"/>
      <c r="KBB79" s="16"/>
      <c r="KBC79" s="15"/>
      <c r="KBD79" s="16"/>
      <c r="KBE79" s="15"/>
      <c r="KBF79" s="16"/>
      <c r="KBG79" s="15"/>
      <c r="KBH79" s="16"/>
      <c r="KBI79" s="15"/>
      <c r="KBJ79" s="16"/>
      <c r="KBK79" s="15"/>
      <c r="KBL79" s="16"/>
      <c r="KBM79" s="15"/>
      <c r="KBN79" s="16"/>
      <c r="KBO79" s="15"/>
      <c r="KBP79" s="16"/>
      <c r="KBQ79" s="15"/>
      <c r="KBR79" s="16"/>
      <c r="KBS79" s="15"/>
      <c r="KBT79" s="16"/>
      <c r="KBU79" s="15"/>
      <c r="KBV79" s="16"/>
      <c r="KBW79" s="15"/>
      <c r="KBX79" s="16"/>
      <c r="KBY79" s="15"/>
      <c r="KBZ79" s="16"/>
      <c r="KCA79" s="15"/>
      <c r="KCB79" s="16"/>
      <c r="KCC79" s="15"/>
      <c r="KCD79" s="16"/>
      <c r="KCE79" s="15"/>
      <c r="KCF79" s="16"/>
      <c r="KCG79" s="15"/>
      <c r="KCH79" s="16"/>
      <c r="KCI79" s="15"/>
      <c r="KCJ79" s="16"/>
      <c r="KCK79" s="15"/>
      <c r="KCL79" s="16"/>
      <c r="KCM79" s="15"/>
      <c r="KCN79" s="16"/>
      <c r="KCO79" s="15"/>
      <c r="KCP79" s="16"/>
      <c r="KCQ79" s="15"/>
      <c r="KCR79" s="16"/>
      <c r="KCS79" s="15"/>
      <c r="KCT79" s="16"/>
      <c r="KCU79" s="15"/>
      <c r="KCV79" s="16"/>
      <c r="KCW79" s="15"/>
      <c r="KCX79" s="16"/>
      <c r="KCY79" s="15"/>
      <c r="KCZ79" s="16"/>
      <c r="KDA79" s="15"/>
      <c r="KDB79" s="16"/>
      <c r="KDC79" s="15"/>
      <c r="KDD79" s="16"/>
      <c r="KDE79" s="15"/>
      <c r="KDF79" s="16"/>
      <c r="KDG79" s="15"/>
      <c r="KDH79" s="16"/>
      <c r="KDI79" s="15"/>
      <c r="KDJ79" s="16"/>
      <c r="KDK79" s="15"/>
      <c r="KDL79" s="16"/>
      <c r="KDM79" s="15"/>
      <c r="KDN79" s="16"/>
      <c r="KDO79" s="15"/>
      <c r="KDP79" s="16"/>
      <c r="KDQ79" s="15"/>
      <c r="KDR79" s="16"/>
      <c r="KDS79" s="15"/>
      <c r="KDT79" s="16"/>
      <c r="KDU79" s="15"/>
      <c r="KDV79" s="16"/>
      <c r="KDW79" s="15"/>
      <c r="KDX79" s="16"/>
      <c r="KDY79" s="15"/>
      <c r="KDZ79" s="16"/>
      <c r="KEA79" s="15"/>
      <c r="KEB79" s="16"/>
      <c r="KEC79" s="15"/>
      <c r="KED79" s="16"/>
      <c r="KEE79" s="15"/>
      <c r="KEF79" s="16"/>
      <c r="KEG79" s="15"/>
      <c r="KEH79" s="16"/>
      <c r="KEI79" s="15"/>
      <c r="KEJ79" s="16"/>
      <c r="KEK79" s="15"/>
      <c r="KEL79" s="16"/>
      <c r="KEM79" s="15"/>
      <c r="KEN79" s="16"/>
      <c r="KEO79" s="15"/>
      <c r="KEP79" s="16"/>
      <c r="KEQ79" s="15"/>
      <c r="KER79" s="16"/>
      <c r="KES79" s="15"/>
      <c r="KET79" s="16"/>
      <c r="KEU79" s="15"/>
      <c r="KEV79" s="16"/>
      <c r="KEW79" s="15"/>
      <c r="KEX79" s="16"/>
      <c r="KEY79" s="15"/>
      <c r="KEZ79" s="16"/>
      <c r="KFA79" s="15"/>
      <c r="KFB79" s="16"/>
      <c r="KFC79" s="15"/>
      <c r="KFD79" s="16"/>
      <c r="KFE79" s="15"/>
      <c r="KFF79" s="16"/>
      <c r="KFG79" s="15"/>
      <c r="KFH79" s="16"/>
      <c r="KFI79" s="15"/>
      <c r="KFJ79" s="16"/>
      <c r="KFK79" s="15"/>
      <c r="KFL79" s="16"/>
      <c r="KFM79" s="15"/>
      <c r="KFN79" s="16"/>
      <c r="KFO79" s="15"/>
      <c r="KFP79" s="16"/>
      <c r="KFQ79" s="15"/>
      <c r="KFR79" s="16"/>
      <c r="KFS79" s="15"/>
      <c r="KFT79" s="16"/>
      <c r="KFU79" s="15"/>
      <c r="KFV79" s="16"/>
      <c r="KFW79" s="15"/>
      <c r="KFX79" s="16"/>
      <c r="KFY79" s="15"/>
      <c r="KFZ79" s="16"/>
      <c r="KGA79" s="15"/>
      <c r="KGB79" s="16"/>
      <c r="KGC79" s="15"/>
      <c r="KGD79" s="16"/>
      <c r="KGE79" s="15"/>
      <c r="KGF79" s="16"/>
      <c r="KGG79" s="15"/>
      <c r="KGH79" s="16"/>
      <c r="KGI79" s="15"/>
      <c r="KGJ79" s="16"/>
      <c r="KGK79" s="15"/>
      <c r="KGL79" s="16"/>
      <c r="KGM79" s="15"/>
      <c r="KGN79" s="16"/>
      <c r="KGO79" s="15"/>
      <c r="KGP79" s="16"/>
      <c r="KGQ79" s="15"/>
      <c r="KGR79" s="16"/>
      <c r="KGS79" s="15"/>
      <c r="KGT79" s="16"/>
      <c r="KGU79" s="15"/>
      <c r="KGV79" s="16"/>
      <c r="KGW79" s="15"/>
      <c r="KGX79" s="16"/>
      <c r="KGY79" s="15"/>
      <c r="KGZ79" s="16"/>
      <c r="KHA79" s="15"/>
      <c r="KHB79" s="16"/>
      <c r="KHC79" s="15"/>
      <c r="KHD79" s="16"/>
      <c r="KHE79" s="15"/>
      <c r="KHF79" s="16"/>
      <c r="KHG79" s="15"/>
      <c r="KHH79" s="16"/>
      <c r="KHI79" s="15"/>
      <c r="KHJ79" s="16"/>
      <c r="KHK79" s="15"/>
      <c r="KHL79" s="16"/>
      <c r="KHM79" s="15"/>
      <c r="KHN79" s="16"/>
      <c r="KHO79" s="15"/>
      <c r="KHP79" s="16"/>
      <c r="KHQ79" s="15"/>
      <c r="KHR79" s="16"/>
      <c r="KHS79" s="15"/>
      <c r="KHT79" s="16"/>
      <c r="KHU79" s="15"/>
      <c r="KHV79" s="16"/>
      <c r="KHW79" s="15"/>
      <c r="KHX79" s="16"/>
      <c r="KHY79" s="15"/>
      <c r="KHZ79" s="16"/>
      <c r="KIA79" s="15"/>
      <c r="KIB79" s="16"/>
      <c r="KIC79" s="15"/>
      <c r="KID79" s="16"/>
      <c r="KIE79" s="15"/>
      <c r="KIF79" s="16"/>
      <c r="KIG79" s="15"/>
      <c r="KIH79" s="16"/>
      <c r="KII79" s="15"/>
      <c r="KIJ79" s="16"/>
      <c r="KIK79" s="15"/>
      <c r="KIL79" s="16"/>
      <c r="KIM79" s="15"/>
      <c r="KIN79" s="16"/>
      <c r="KIO79" s="15"/>
      <c r="KIP79" s="16"/>
      <c r="KIQ79" s="15"/>
      <c r="KIR79" s="16"/>
      <c r="KIS79" s="15"/>
      <c r="KIT79" s="16"/>
      <c r="KIU79" s="15"/>
      <c r="KIV79" s="16"/>
      <c r="KIW79" s="15"/>
      <c r="KIX79" s="16"/>
      <c r="KIY79" s="15"/>
      <c r="KIZ79" s="16"/>
      <c r="KJA79" s="15"/>
      <c r="KJB79" s="16"/>
      <c r="KJC79" s="15"/>
      <c r="KJD79" s="16"/>
      <c r="KJE79" s="15"/>
      <c r="KJF79" s="16"/>
      <c r="KJG79" s="15"/>
      <c r="KJH79" s="16"/>
      <c r="KJI79" s="15"/>
      <c r="KJJ79" s="16"/>
      <c r="KJK79" s="15"/>
      <c r="KJL79" s="16"/>
      <c r="KJM79" s="15"/>
      <c r="KJN79" s="16"/>
      <c r="KJO79" s="15"/>
      <c r="KJP79" s="16"/>
      <c r="KJQ79" s="15"/>
      <c r="KJR79" s="16"/>
      <c r="KJS79" s="15"/>
      <c r="KJT79" s="16"/>
      <c r="KJU79" s="15"/>
      <c r="KJV79" s="16"/>
      <c r="KJW79" s="15"/>
      <c r="KJX79" s="16"/>
      <c r="KJY79" s="15"/>
      <c r="KJZ79" s="16"/>
      <c r="KKA79" s="15"/>
      <c r="KKB79" s="16"/>
      <c r="KKC79" s="15"/>
      <c r="KKD79" s="16"/>
      <c r="KKE79" s="15"/>
      <c r="KKF79" s="16"/>
      <c r="KKG79" s="15"/>
      <c r="KKH79" s="16"/>
      <c r="KKI79" s="15"/>
      <c r="KKJ79" s="16"/>
      <c r="KKK79" s="15"/>
      <c r="KKL79" s="16"/>
      <c r="KKM79" s="15"/>
      <c r="KKN79" s="16"/>
      <c r="KKO79" s="15"/>
      <c r="KKP79" s="16"/>
      <c r="KKQ79" s="15"/>
      <c r="KKR79" s="16"/>
      <c r="KKS79" s="15"/>
      <c r="KKT79" s="16"/>
      <c r="KKU79" s="15"/>
      <c r="KKV79" s="16"/>
      <c r="KKW79" s="15"/>
      <c r="KKX79" s="16"/>
      <c r="KKY79" s="15"/>
      <c r="KKZ79" s="16"/>
      <c r="KLA79" s="15"/>
      <c r="KLB79" s="16"/>
      <c r="KLC79" s="15"/>
      <c r="KLD79" s="16"/>
      <c r="KLE79" s="15"/>
      <c r="KLF79" s="16"/>
      <c r="KLG79" s="15"/>
      <c r="KLH79" s="16"/>
      <c r="KLI79" s="15"/>
      <c r="KLJ79" s="16"/>
      <c r="KLK79" s="15"/>
      <c r="KLL79" s="16"/>
      <c r="KLM79" s="15"/>
      <c r="KLN79" s="16"/>
      <c r="KLO79" s="15"/>
      <c r="KLP79" s="16"/>
      <c r="KLQ79" s="15"/>
      <c r="KLR79" s="16"/>
      <c r="KLS79" s="15"/>
      <c r="KLT79" s="16"/>
      <c r="KLU79" s="15"/>
      <c r="KLV79" s="16"/>
      <c r="KLW79" s="15"/>
      <c r="KLX79" s="16"/>
      <c r="KLY79" s="15"/>
      <c r="KLZ79" s="16"/>
      <c r="KMA79" s="15"/>
      <c r="KMB79" s="16"/>
      <c r="KMC79" s="15"/>
      <c r="KMD79" s="16"/>
      <c r="KME79" s="15"/>
      <c r="KMF79" s="16"/>
      <c r="KMG79" s="15"/>
      <c r="KMH79" s="16"/>
      <c r="KMI79" s="15"/>
      <c r="KMJ79" s="16"/>
      <c r="KMK79" s="15"/>
      <c r="KML79" s="16"/>
      <c r="KMM79" s="15"/>
      <c r="KMN79" s="16"/>
      <c r="KMO79" s="15"/>
      <c r="KMP79" s="16"/>
      <c r="KMQ79" s="15"/>
      <c r="KMR79" s="16"/>
      <c r="KMS79" s="15"/>
      <c r="KMT79" s="16"/>
      <c r="KMU79" s="15"/>
      <c r="KMV79" s="16"/>
      <c r="KMW79" s="15"/>
      <c r="KMX79" s="16"/>
      <c r="KMY79" s="15"/>
      <c r="KMZ79" s="16"/>
      <c r="KNA79" s="15"/>
      <c r="KNB79" s="16"/>
      <c r="KNC79" s="15"/>
      <c r="KND79" s="16"/>
      <c r="KNE79" s="15"/>
      <c r="KNF79" s="16"/>
      <c r="KNG79" s="15"/>
      <c r="KNH79" s="16"/>
      <c r="KNI79" s="15"/>
      <c r="KNJ79" s="16"/>
      <c r="KNK79" s="15"/>
      <c r="KNL79" s="16"/>
      <c r="KNM79" s="15"/>
      <c r="KNN79" s="16"/>
      <c r="KNO79" s="15"/>
      <c r="KNP79" s="16"/>
      <c r="KNQ79" s="15"/>
      <c r="KNR79" s="16"/>
      <c r="KNS79" s="15"/>
      <c r="KNT79" s="16"/>
      <c r="KNU79" s="15"/>
      <c r="KNV79" s="16"/>
      <c r="KNW79" s="15"/>
      <c r="KNX79" s="16"/>
      <c r="KNY79" s="15"/>
      <c r="KNZ79" s="16"/>
      <c r="KOA79" s="15"/>
      <c r="KOB79" s="16"/>
      <c r="KOC79" s="15"/>
      <c r="KOD79" s="16"/>
      <c r="KOE79" s="15"/>
      <c r="KOF79" s="16"/>
      <c r="KOG79" s="15"/>
      <c r="KOH79" s="16"/>
      <c r="KOI79" s="15"/>
      <c r="KOJ79" s="16"/>
      <c r="KOK79" s="15"/>
      <c r="KOL79" s="16"/>
      <c r="KOM79" s="15"/>
      <c r="KON79" s="16"/>
      <c r="KOO79" s="15"/>
      <c r="KOP79" s="16"/>
      <c r="KOQ79" s="15"/>
      <c r="KOR79" s="16"/>
      <c r="KOS79" s="15"/>
      <c r="KOT79" s="16"/>
      <c r="KOU79" s="15"/>
      <c r="KOV79" s="16"/>
      <c r="KOW79" s="15"/>
      <c r="KOX79" s="16"/>
      <c r="KOY79" s="15"/>
      <c r="KOZ79" s="16"/>
      <c r="KPA79" s="15"/>
      <c r="KPB79" s="16"/>
      <c r="KPC79" s="15"/>
      <c r="KPD79" s="16"/>
      <c r="KPE79" s="15"/>
      <c r="KPF79" s="16"/>
      <c r="KPG79" s="15"/>
      <c r="KPH79" s="16"/>
      <c r="KPI79" s="15"/>
      <c r="KPJ79" s="16"/>
      <c r="KPK79" s="15"/>
      <c r="KPL79" s="16"/>
      <c r="KPM79" s="15"/>
      <c r="KPN79" s="16"/>
      <c r="KPO79" s="15"/>
      <c r="KPP79" s="16"/>
      <c r="KPQ79" s="15"/>
      <c r="KPR79" s="16"/>
      <c r="KPS79" s="15"/>
      <c r="KPT79" s="16"/>
      <c r="KPU79" s="15"/>
      <c r="KPV79" s="16"/>
      <c r="KPW79" s="15"/>
      <c r="KPX79" s="16"/>
      <c r="KPY79" s="15"/>
      <c r="KPZ79" s="16"/>
      <c r="KQA79" s="15"/>
      <c r="KQB79" s="16"/>
      <c r="KQC79" s="15"/>
      <c r="KQD79" s="16"/>
      <c r="KQE79" s="15"/>
      <c r="KQF79" s="16"/>
      <c r="KQG79" s="15"/>
      <c r="KQH79" s="16"/>
      <c r="KQI79" s="15"/>
      <c r="KQJ79" s="16"/>
      <c r="KQK79" s="15"/>
      <c r="KQL79" s="16"/>
      <c r="KQM79" s="15"/>
      <c r="KQN79" s="16"/>
      <c r="KQO79" s="15"/>
      <c r="KQP79" s="16"/>
      <c r="KQQ79" s="15"/>
      <c r="KQR79" s="16"/>
      <c r="KQS79" s="15"/>
      <c r="KQT79" s="16"/>
      <c r="KQU79" s="15"/>
      <c r="KQV79" s="16"/>
      <c r="KQW79" s="15"/>
      <c r="KQX79" s="16"/>
      <c r="KQY79" s="15"/>
      <c r="KQZ79" s="16"/>
      <c r="KRA79" s="15"/>
      <c r="KRB79" s="16"/>
      <c r="KRC79" s="15"/>
      <c r="KRD79" s="16"/>
      <c r="KRE79" s="15"/>
      <c r="KRF79" s="16"/>
      <c r="KRG79" s="15"/>
      <c r="KRH79" s="16"/>
      <c r="KRI79" s="15"/>
      <c r="KRJ79" s="16"/>
      <c r="KRK79" s="15"/>
      <c r="KRL79" s="16"/>
      <c r="KRM79" s="15"/>
      <c r="KRN79" s="16"/>
      <c r="KRO79" s="15"/>
      <c r="KRP79" s="16"/>
      <c r="KRQ79" s="15"/>
      <c r="KRR79" s="16"/>
      <c r="KRS79" s="15"/>
      <c r="KRT79" s="16"/>
      <c r="KRU79" s="15"/>
      <c r="KRV79" s="16"/>
      <c r="KRW79" s="15"/>
      <c r="KRX79" s="16"/>
      <c r="KRY79" s="15"/>
      <c r="KRZ79" s="16"/>
      <c r="KSA79" s="15"/>
      <c r="KSB79" s="16"/>
      <c r="KSC79" s="15"/>
      <c r="KSD79" s="16"/>
      <c r="KSE79" s="15"/>
      <c r="KSF79" s="16"/>
      <c r="KSG79" s="15"/>
      <c r="KSH79" s="16"/>
      <c r="KSI79" s="15"/>
      <c r="KSJ79" s="16"/>
      <c r="KSK79" s="15"/>
      <c r="KSL79" s="16"/>
      <c r="KSM79" s="15"/>
      <c r="KSN79" s="16"/>
      <c r="KSO79" s="15"/>
      <c r="KSP79" s="16"/>
      <c r="KSQ79" s="15"/>
      <c r="KSR79" s="16"/>
      <c r="KSS79" s="15"/>
      <c r="KST79" s="16"/>
      <c r="KSU79" s="15"/>
      <c r="KSV79" s="16"/>
      <c r="KSW79" s="15"/>
      <c r="KSX79" s="16"/>
      <c r="KSY79" s="15"/>
      <c r="KSZ79" s="16"/>
      <c r="KTA79" s="15"/>
      <c r="KTB79" s="16"/>
      <c r="KTC79" s="15"/>
      <c r="KTD79" s="16"/>
      <c r="KTE79" s="15"/>
      <c r="KTF79" s="16"/>
      <c r="KTG79" s="15"/>
      <c r="KTH79" s="16"/>
      <c r="KTI79" s="15"/>
      <c r="KTJ79" s="16"/>
      <c r="KTK79" s="15"/>
      <c r="KTL79" s="16"/>
      <c r="KTM79" s="15"/>
      <c r="KTN79" s="16"/>
      <c r="KTO79" s="15"/>
      <c r="KTP79" s="16"/>
      <c r="KTQ79" s="15"/>
      <c r="KTR79" s="16"/>
      <c r="KTS79" s="15"/>
      <c r="KTT79" s="16"/>
      <c r="KTU79" s="15"/>
      <c r="KTV79" s="16"/>
      <c r="KTW79" s="15"/>
      <c r="KTX79" s="16"/>
      <c r="KTY79" s="15"/>
      <c r="KTZ79" s="16"/>
      <c r="KUA79" s="15"/>
      <c r="KUB79" s="16"/>
      <c r="KUC79" s="15"/>
      <c r="KUD79" s="16"/>
      <c r="KUE79" s="15"/>
      <c r="KUF79" s="16"/>
      <c r="KUG79" s="15"/>
      <c r="KUH79" s="16"/>
      <c r="KUI79" s="15"/>
      <c r="KUJ79" s="16"/>
      <c r="KUK79" s="15"/>
      <c r="KUL79" s="16"/>
      <c r="KUM79" s="15"/>
      <c r="KUN79" s="16"/>
      <c r="KUO79" s="15"/>
      <c r="KUP79" s="16"/>
      <c r="KUQ79" s="15"/>
      <c r="KUR79" s="16"/>
      <c r="KUS79" s="15"/>
      <c r="KUT79" s="16"/>
      <c r="KUU79" s="15"/>
      <c r="KUV79" s="16"/>
      <c r="KUW79" s="15"/>
      <c r="KUX79" s="16"/>
      <c r="KUY79" s="15"/>
      <c r="KUZ79" s="16"/>
      <c r="KVA79" s="15"/>
      <c r="KVB79" s="16"/>
      <c r="KVC79" s="15"/>
      <c r="KVD79" s="16"/>
      <c r="KVE79" s="15"/>
      <c r="KVF79" s="16"/>
      <c r="KVG79" s="15"/>
      <c r="KVH79" s="16"/>
      <c r="KVI79" s="15"/>
      <c r="KVJ79" s="16"/>
      <c r="KVK79" s="15"/>
      <c r="KVL79" s="16"/>
      <c r="KVM79" s="15"/>
      <c r="KVN79" s="16"/>
      <c r="KVO79" s="15"/>
      <c r="KVP79" s="16"/>
      <c r="KVQ79" s="15"/>
      <c r="KVR79" s="16"/>
      <c r="KVS79" s="15"/>
      <c r="KVT79" s="16"/>
      <c r="KVU79" s="15"/>
      <c r="KVV79" s="16"/>
      <c r="KVW79" s="15"/>
      <c r="KVX79" s="16"/>
      <c r="KVY79" s="15"/>
      <c r="KVZ79" s="16"/>
      <c r="KWA79" s="15"/>
      <c r="KWB79" s="16"/>
      <c r="KWC79" s="15"/>
      <c r="KWD79" s="16"/>
      <c r="KWE79" s="15"/>
      <c r="KWF79" s="16"/>
      <c r="KWG79" s="15"/>
      <c r="KWH79" s="16"/>
      <c r="KWI79" s="15"/>
      <c r="KWJ79" s="16"/>
      <c r="KWK79" s="15"/>
      <c r="KWL79" s="16"/>
      <c r="KWM79" s="15"/>
      <c r="KWN79" s="16"/>
      <c r="KWO79" s="15"/>
      <c r="KWP79" s="16"/>
      <c r="KWQ79" s="15"/>
      <c r="KWR79" s="16"/>
      <c r="KWS79" s="15"/>
      <c r="KWT79" s="16"/>
      <c r="KWU79" s="15"/>
      <c r="KWV79" s="16"/>
      <c r="KWW79" s="15"/>
      <c r="KWX79" s="16"/>
      <c r="KWY79" s="15"/>
      <c r="KWZ79" s="16"/>
      <c r="KXA79" s="15"/>
      <c r="KXB79" s="16"/>
      <c r="KXC79" s="15"/>
      <c r="KXD79" s="16"/>
      <c r="KXE79" s="15"/>
      <c r="KXF79" s="16"/>
      <c r="KXG79" s="15"/>
      <c r="KXH79" s="16"/>
      <c r="KXI79" s="15"/>
      <c r="KXJ79" s="16"/>
      <c r="KXK79" s="15"/>
      <c r="KXL79" s="16"/>
      <c r="KXM79" s="15"/>
      <c r="KXN79" s="16"/>
      <c r="KXO79" s="15"/>
      <c r="KXP79" s="16"/>
      <c r="KXQ79" s="15"/>
      <c r="KXR79" s="16"/>
      <c r="KXS79" s="15"/>
      <c r="KXT79" s="16"/>
      <c r="KXU79" s="15"/>
      <c r="KXV79" s="16"/>
      <c r="KXW79" s="15"/>
      <c r="KXX79" s="16"/>
      <c r="KXY79" s="15"/>
      <c r="KXZ79" s="16"/>
      <c r="KYA79" s="15"/>
      <c r="KYB79" s="16"/>
      <c r="KYC79" s="15"/>
      <c r="KYD79" s="16"/>
      <c r="KYE79" s="15"/>
      <c r="KYF79" s="16"/>
      <c r="KYG79" s="15"/>
      <c r="KYH79" s="16"/>
      <c r="KYI79" s="15"/>
      <c r="KYJ79" s="16"/>
      <c r="KYK79" s="15"/>
      <c r="KYL79" s="16"/>
      <c r="KYM79" s="15"/>
      <c r="KYN79" s="16"/>
      <c r="KYO79" s="15"/>
      <c r="KYP79" s="16"/>
      <c r="KYQ79" s="15"/>
      <c r="KYR79" s="16"/>
      <c r="KYS79" s="15"/>
      <c r="KYT79" s="16"/>
      <c r="KYU79" s="15"/>
      <c r="KYV79" s="16"/>
      <c r="KYW79" s="15"/>
      <c r="KYX79" s="16"/>
      <c r="KYY79" s="15"/>
      <c r="KYZ79" s="16"/>
      <c r="KZA79" s="15"/>
      <c r="KZB79" s="16"/>
      <c r="KZC79" s="15"/>
      <c r="KZD79" s="16"/>
      <c r="KZE79" s="15"/>
      <c r="KZF79" s="16"/>
      <c r="KZG79" s="15"/>
      <c r="KZH79" s="16"/>
      <c r="KZI79" s="15"/>
      <c r="KZJ79" s="16"/>
      <c r="KZK79" s="15"/>
      <c r="KZL79" s="16"/>
      <c r="KZM79" s="15"/>
      <c r="KZN79" s="16"/>
      <c r="KZO79" s="15"/>
      <c r="KZP79" s="16"/>
      <c r="KZQ79" s="15"/>
      <c r="KZR79" s="16"/>
      <c r="KZS79" s="15"/>
      <c r="KZT79" s="16"/>
      <c r="KZU79" s="15"/>
      <c r="KZV79" s="16"/>
      <c r="KZW79" s="15"/>
      <c r="KZX79" s="16"/>
      <c r="KZY79" s="15"/>
      <c r="KZZ79" s="16"/>
      <c r="LAA79" s="15"/>
      <c r="LAB79" s="16"/>
      <c r="LAC79" s="15"/>
      <c r="LAD79" s="16"/>
      <c r="LAE79" s="15"/>
      <c r="LAF79" s="16"/>
      <c r="LAG79" s="15"/>
      <c r="LAH79" s="16"/>
      <c r="LAI79" s="15"/>
      <c r="LAJ79" s="16"/>
      <c r="LAK79" s="15"/>
      <c r="LAL79" s="16"/>
      <c r="LAM79" s="15"/>
      <c r="LAN79" s="16"/>
      <c r="LAO79" s="15"/>
      <c r="LAP79" s="16"/>
      <c r="LAQ79" s="15"/>
      <c r="LAR79" s="16"/>
      <c r="LAS79" s="15"/>
      <c r="LAT79" s="16"/>
      <c r="LAU79" s="15"/>
      <c r="LAV79" s="16"/>
      <c r="LAW79" s="15"/>
      <c r="LAX79" s="16"/>
      <c r="LAY79" s="15"/>
      <c r="LAZ79" s="16"/>
      <c r="LBA79" s="15"/>
      <c r="LBB79" s="16"/>
      <c r="LBC79" s="15"/>
      <c r="LBD79" s="16"/>
      <c r="LBE79" s="15"/>
      <c r="LBF79" s="16"/>
      <c r="LBG79" s="15"/>
      <c r="LBH79" s="16"/>
      <c r="LBI79" s="15"/>
      <c r="LBJ79" s="16"/>
      <c r="LBK79" s="15"/>
      <c r="LBL79" s="16"/>
      <c r="LBM79" s="15"/>
      <c r="LBN79" s="16"/>
      <c r="LBO79" s="15"/>
      <c r="LBP79" s="16"/>
      <c r="LBQ79" s="15"/>
      <c r="LBR79" s="16"/>
      <c r="LBS79" s="15"/>
      <c r="LBT79" s="16"/>
      <c r="LBU79" s="15"/>
      <c r="LBV79" s="16"/>
      <c r="LBW79" s="15"/>
      <c r="LBX79" s="16"/>
      <c r="LBY79" s="15"/>
      <c r="LBZ79" s="16"/>
      <c r="LCA79" s="15"/>
      <c r="LCB79" s="16"/>
      <c r="LCC79" s="15"/>
      <c r="LCD79" s="16"/>
      <c r="LCE79" s="15"/>
      <c r="LCF79" s="16"/>
      <c r="LCG79" s="15"/>
      <c r="LCH79" s="16"/>
      <c r="LCI79" s="15"/>
      <c r="LCJ79" s="16"/>
      <c r="LCK79" s="15"/>
      <c r="LCL79" s="16"/>
      <c r="LCM79" s="15"/>
      <c r="LCN79" s="16"/>
      <c r="LCO79" s="15"/>
      <c r="LCP79" s="16"/>
      <c r="LCQ79" s="15"/>
      <c r="LCR79" s="16"/>
      <c r="LCS79" s="15"/>
      <c r="LCT79" s="16"/>
      <c r="LCU79" s="15"/>
      <c r="LCV79" s="16"/>
      <c r="LCW79" s="15"/>
      <c r="LCX79" s="16"/>
      <c r="LCY79" s="15"/>
      <c r="LCZ79" s="16"/>
      <c r="LDA79" s="15"/>
      <c r="LDB79" s="16"/>
      <c r="LDC79" s="15"/>
      <c r="LDD79" s="16"/>
      <c r="LDE79" s="15"/>
      <c r="LDF79" s="16"/>
      <c r="LDG79" s="15"/>
      <c r="LDH79" s="16"/>
      <c r="LDI79" s="15"/>
      <c r="LDJ79" s="16"/>
      <c r="LDK79" s="15"/>
      <c r="LDL79" s="16"/>
      <c r="LDM79" s="15"/>
      <c r="LDN79" s="16"/>
      <c r="LDO79" s="15"/>
      <c r="LDP79" s="16"/>
      <c r="LDQ79" s="15"/>
      <c r="LDR79" s="16"/>
      <c r="LDS79" s="15"/>
      <c r="LDT79" s="16"/>
      <c r="LDU79" s="15"/>
      <c r="LDV79" s="16"/>
      <c r="LDW79" s="15"/>
      <c r="LDX79" s="16"/>
      <c r="LDY79" s="15"/>
      <c r="LDZ79" s="16"/>
      <c r="LEA79" s="15"/>
      <c r="LEB79" s="16"/>
      <c r="LEC79" s="15"/>
      <c r="LED79" s="16"/>
      <c r="LEE79" s="15"/>
      <c r="LEF79" s="16"/>
      <c r="LEG79" s="15"/>
      <c r="LEH79" s="16"/>
      <c r="LEI79" s="15"/>
      <c r="LEJ79" s="16"/>
      <c r="LEK79" s="15"/>
      <c r="LEL79" s="16"/>
      <c r="LEM79" s="15"/>
      <c r="LEN79" s="16"/>
      <c r="LEO79" s="15"/>
      <c r="LEP79" s="16"/>
      <c r="LEQ79" s="15"/>
      <c r="LER79" s="16"/>
      <c r="LES79" s="15"/>
      <c r="LET79" s="16"/>
      <c r="LEU79" s="15"/>
      <c r="LEV79" s="16"/>
      <c r="LEW79" s="15"/>
      <c r="LEX79" s="16"/>
      <c r="LEY79" s="15"/>
      <c r="LEZ79" s="16"/>
      <c r="LFA79" s="15"/>
      <c r="LFB79" s="16"/>
      <c r="LFC79" s="15"/>
      <c r="LFD79" s="16"/>
      <c r="LFE79" s="15"/>
      <c r="LFF79" s="16"/>
      <c r="LFG79" s="15"/>
      <c r="LFH79" s="16"/>
      <c r="LFI79" s="15"/>
      <c r="LFJ79" s="16"/>
      <c r="LFK79" s="15"/>
      <c r="LFL79" s="16"/>
      <c r="LFM79" s="15"/>
      <c r="LFN79" s="16"/>
      <c r="LFO79" s="15"/>
      <c r="LFP79" s="16"/>
      <c r="LFQ79" s="15"/>
      <c r="LFR79" s="16"/>
      <c r="LFS79" s="15"/>
      <c r="LFT79" s="16"/>
      <c r="LFU79" s="15"/>
      <c r="LFV79" s="16"/>
      <c r="LFW79" s="15"/>
      <c r="LFX79" s="16"/>
      <c r="LFY79" s="15"/>
      <c r="LFZ79" s="16"/>
      <c r="LGA79" s="15"/>
      <c r="LGB79" s="16"/>
      <c r="LGC79" s="15"/>
      <c r="LGD79" s="16"/>
      <c r="LGE79" s="15"/>
      <c r="LGF79" s="16"/>
      <c r="LGG79" s="15"/>
      <c r="LGH79" s="16"/>
      <c r="LGI79" s="15"/>
      <c r="LGJ79" s="16"/>
      <c r="LGK79" s="15"/>
      <c r="LGL79" s="16"/>
      <c r="LGM79" s="15"/>
      <c r="LGN79" s="16"/>
      <c r="LGO79" s="15"/>
      <c r="LGP79" s="16"/>
      <c r="LGQ79" s="15"/>
      <c r="LGR79" s="16"/>
      <c r="LGS79" s="15"/>
      <c r="LGT79" s="16"/>
      <c r="LGU79" s="15"/>
      <c r="LGV79" s="16"/>
      <c r="LGW79" s="15"/>
      <c r="LGX79" s="16"/>
      <c r="LGY79" s="15"/>
      <c r="LGZ79" s="16"/>
      <c r="LHA79" s="15"/>
      <c r="LHB79" s="16"/>
      <c r="LHC79" s="15"/>
      <c r="LHD79" s="16"/>
      <c r="LHE79" s="15"/>
      <c r="LHF79" s="16"/>
      <c r="LHG79" s="15"/>
      <c r="LHH79" s="16"/>
      <c r="LHI79" s="15"/>
      <c r="LHJ79" s="16"/>
      <c r="LHK79" s="15"/>
      <c r="LHL79" s="16"/>
      <c r="LHM79" s="15"/>
      <c r="LHN79" s="16"/>
      <c r="LHO79" s="15"/>
      <c r="LHP79" s="16"/>
      <c r="LHQ79" s="15"/>
      <c r="LHR79" s="16"/>
      <c r="LHS79" s="15"/>
      <c r="LHT79" s="16"/>
      <c r="LHU79" s="15"/>
      <c r="LHV79" s="16"/>
      <c r="LHW79" s="15"/>
      <c r="LHX79" s="16"/>
      <c r="LHY79" s="15"/>
      <c r="LHZ79" s="16"/>
      <c r="LIA79" s="15"/>
      <c r="LIB79" s="16"/>
      <c r="LIC79" s="15"/>
      <c r="LID79" s="16"/>
      <c r="LIE79" s="15"/>
      <c r="LIF79" s="16"/>
      <c r="LIG79" s="15"/>
      <c r="LIH79" s="16"/>
      <c r="LII79" s="15"/>
      <c r="LIJ79" s="16"/>
      <c r="LIK79" s="15"/>
      <c r="LIL79" s="16"/>
      <c r="LIM79" s="15"/>
      <c r="LIN79" s="16"/>
      <c r="LIO79" s="15"/>
      <c r="LIP79" s="16"/>
      <c r="LIQ79" s="15"/>
      <c r="LIR79" s="16"/>
      <c r="LIS79" s="15"/>
      <c r="LIT79" s="16"/>
      <c r="LIU79" s="15"/>
      <c r="LIV79" s="16"/>
      <c r="LIW79" s="15"/>
      <c r="LIX79" s="16"/>
      <c r="LIY79" s="15"/>
      <c r="LIZ79" s="16"/>
      <c r="LJA79" s="15"/>
      <c r="LJB79" s="16"/>
      <c r="LJC79" s="15"/>
      <c r="LJD79" s="16"/>
      <c r="LJE79" s="15"/>
      <c r="LJF79" s="16"/>
      <c r="LJG79" s="15"/>
      <c r="LJH79" s="16"/>
      <c r="LJI79" s="15"/>
      <c r="LJJ79" s="16"/>
      <c r="LJK79" s="15"/>
      <c r="LJL79" s="16"/>
      <c r="LJM79" s="15"/>
      <c r="LJN79" s="16"/>
      <c r="LJO79" s="15"/>
      <c r="LJP79" s="16"/>
      <c r="LJQ79" s="15"/>
      <c r="LJR79" s="16"/>
      <c r="LJS79" s="15"/>
      <c r="LJT79" s="16"/>
      <c r="LJU79" s="15"/>
      <c r="LJV79" s="16"/>
      <c r="LJW79" s="15"/>
      <c r="LJX79" s="16"/>
      <c r="LJY79" s="15"/>
      <c r="LJZ79" s="16"/>
      <c r="LKA79" s="15"/>
      <c r="LKB79" s="16"/>
      <c r="LKC79" s="15"/>
      <c r="LKD79" s="16"/>
      <c r="LKE79" s="15"/>
      <c r="LKF79" s="16"/>
      <c r="LKG79" s="15"/>
      <c r="LKH79" s="16"/>
      <c r="LKI79" s="15"/>
      <c r="LKJ79" s="16"/>
      <c r="LKK79" s="15"/>
      <c r="LKL79" s="16"/>
      <c r="LKM79" s="15"/>
      <c r="LKN79" s="16"/>
      <c r="LKO79" s="15"/>
      <c r="LKP79" s="16"/>
      <c r="LKQ79" s="15"/>
      <c r="LKR79" s="16"/>
      <c r="LKS79" s="15"/>
      <c r="LKT79" s="16"/>
      <c r="LKU79" s="15"/>
      <c r="LKV79" s="16"/>
      <c r="LKW79" s="15"/>
      <c r="LKX79" s="16"/>
      <c r="LKY79" s="15"/>
      <c r="LKZ79" s="16"/>
      <c r="LLA79" s="15"/>
      <c r="LLB79" s="16"/>
      <c r="LLC79" s="15"/>
      <c r="LLD79" s="16"/>
      <c r="LLE79" s="15"/>
      <c r="LLF79" s="16"/>
      <c r="LLG79" s="15"/>
      <c r="LLH79" s="16"/>
      <c r="LLI79" s="15"/>
      <c r="LLJ79" s="16"/>
      <c r="LLK79" s="15"/>
      <c r="LLL79" s="16"/>
      <c r="LLM79" s="15"/>
      <c r="LLN79" s="16"/>
      <c r="LLO79" s="15"/>
      <c r="LLP79" s="16"/>
      <c r="LLQ79" s="15"/>
      <c r="LLR79" s="16"/>
      <c r="LLS79" s="15"/>
      <c r="LLT79" s="16"/>
      <c r="LLU79" s="15"/>
      <c r="LLV79" s="16"/>
      <c r="LLW79" s="15"/>
      <c r="LLX79" s="16"/>
      <c r="LLY79" s="15"/>
      <c r="LLZ79" s="16"/>
      <c r="LMA79" s="15"/>
      <c r="LMB79" s="16"/>
      <c r="LMC79" s="15"/>
      <c r="LMD79" s="16"/>
      <c r="LME79" s="15"/>
      <c r="LMF79" s="16"/>
      <c r="LMG79" s="15"/>
      <c r="LMH79" s="16"/>
      <c r="LMI79" s="15"/>
      <c r="LMJ79" s="16"/>
      <c r="LMK79" s="15"/>
      <c r="LML79" s="16"/>
      <c r="LMM79" s="15"/>
      <c r="LMN79" s="16"/>
      <c r="LMO79" s="15"/>
      <c r="LMP79" s="16"/>
      <c r="LMQ79" s="15"/>
      <c r="LMR79" s="16"/>
      <c r="LMS79" s="15"/>
      <c r="LMT79" s="16"/>
      <c r="LMU79" s="15"/>
      <c r="LMV79" s="16"/>
      <c r="LMW79" s="15"/>
      <c r="LMX79" s="16"/>
      <c r="LMY79" s="15"/>
      <c r="LMZ79" s="16"/>
      <c r="LNA79" s="15"/>
      <c r="LNB79" s="16"/>
      <c r="LNC79" s="15"/>
      <c r="LND79" s="16"/>
      <c r="LNE79" s="15"/>
      <c r="LNF79" s="16"/>
      <c r="LNG79" s="15"/>
      <c r="LNH79" s="16"/>
      <c r="LNI79" s="15"/>
      <c r="LNJ79" s="16"/>
      <c r="LNK79" s="15"/>
      <c r="LNL79" s="16"/>
      <c r="LNM79" s="15"/>
      <c r="LNN79" s="16"/>
      <c r="LNO79" s="15"/>
      <c r="LNP79" s="16"/>
      <c r="LNQ79" s="15"/>
      <c r="LNR79" s="16"/>
      <c r="LNS79" s="15"/>
      <c r="LNT79" s="16"/>
      <c r="LNU79" s="15"/>
      <c r="LNV79" s="16"/>
      <c r="LNW79" s="15"/>
      <c r="LNX79" s="16"/>
      <c r="LNY79" s="15"/>
      <c r="LNZ79" s="16"/>
      <c r="LOA79" s="15"/>
      <c r="LOB79" s="16"/>
      <c r="LOC79" s="15"/>
      <c r="LOD79" s="16"/>
      <c r="LOE79" s="15"/>
      <c r="LOF79" s="16"/>
      <c r="LOG79" s="15"/>
      <c r="LOH79" s="16"/>
      <c r="LOI79" s="15"/>
      <c r="LOJ79" s="16"/>
      <c r="LOK79" s="15"/>
      <c r="LOL79" s="16"/>
      <c r="LOM79" s="15"/>
      <c r="LON79" s="16"/>
      <c r="LOO79" s="15"/>
      <c r="LOP79" s="16"/>
      <c r="LOQ79" s="15"/>
      <c r="LOR79" s="16"/>
      <c r="LOS79" s="15"/>
      <c r="LOT79" s="16"/>
      <c r="LOU79" s="15"/>
      <c r="LOV79" s="16"/>
      <c r="LOW79" s="15"/>
      <c r="LOX79" s="16"/>
      <c r="LOY79" s="15"/>
      <c r="LOZ79" s="16"/>
      <c r="LPA79" s="15"/>
      <c r="LPB79" s="16"/>
      <c r="LPC79" s="15"/>
      <c r="LPD79" s="16"/>
      <c r="LPE79" s="15"/>
      <c r="LPF79" s="16"/>
      <c r="LPG79" s="15"/>
      <c r="LPH79" s="16"/>
      <c r="LPI79" s="15"/>
      <c r="LPJ79" s="16"/>
      <c r="LPK79" s="15"/>
      <c r="LPL79" s="16"/>
      <c r="LPM79" s="15"/>
      <c r="LPN79" s="16"/>
      <c r="LPO79" s="15"/>
      <c r="LPP79" s="16"/>
      <c r="LPQ79" s="15"/>
      <c r="LPR79" s="16"/>
      <c r="LPS79" s="15"/>
      <c r="LPT79" s="16"/>
      <c r="LPU79" s="15"/>
      <c r="LPV79" s="16"/>
      <c r="LPW79" s="15"/>
      <c r="LPX79" s="16"/>
      <c r="LPY79" s="15"/>
      <c r="LPZ79" s="16"/>
      <c r="LQA79" s="15"/>
      <c r="LQB79" s="16"/>
      <c r="LQC79" s="15"/>
      <c r="LQD79" s="16"/>
      <c r="LQE79" s="15"/>
      <c r="LQF79" s="16"/>
      <c r="LQG79" s="15"/>
      <c r="LQH79" s="16"/>
      <c r="LQI79" s="15"/>
      <c r="LQJ79" s="16"/>
      <c r="LQK79" s="15"/>
      <c r="LQL79" s="16"/>
      <c r="LQM79" s="15"/>
      <c r="LQN79" s="16"/>
      <c r="LQO79" s="15"/>
      <c r="LQP79" s="16"/>
      <c r="LQQ79" s="15"/>
      <c r="LQR79" s="16"/>
      <c r="LQS79" s="15"/>
      <c r="LQT79" s="16"/>
      <c r="LQU79" s="15"/>
      <c r="LQV79" s="16"/>
      <c r="LQW79" s="15"/>
      <c r="LQX79" s="16"/>
      <c r="LQY79" s="15"/>
      <c r="LQZ79" s="16"/>
      <c r="LRA79" s="15"/>
      <c r="LRB79" s="16"/>
      <c r="LRC79" s="15"/>
      <c r="LRD79" s="16"/>
      <c r="LRE79" s="15"/>
      <c r="LRF79" s="16"/>
      <c r="LRG79" s="15"/>
      <c r="LRH79" s="16"/>
      <c r="LRI79" s="15"/>
      <c r="LRJ79" s="16"/>
      <c r="LRK79" s="15"/>
      <c r="LRL79" s="16"/>
      <c r="LRM79" s="15"/>
      <c r="LRN79" s="16"/>
      <c r="LRO79" s="15"/>
      <c r="LRP79" s="16"/>
      <c r="LRQ79" s="15"/>
      <c r="LRR79" s="16"/>
      <c r="LRS79" s="15"/>
      <c r="LRT79" s="16"/>
      <c r="LRU79" s="15"/>
      <c r="LRV79" s="16"/>
      <c r="LRW79" s="15"/>
      <c r="LRX79" s="16"/>
      <c r="LRY79" s="15"/>
      <c r="LRZ79" s="16"/>
      <c r="LSA79" s="15"/>
      <c r="LSB79" s="16"/>
      <c r="LSC79" s="15"/>
      <c r="LSD79" s="16"/>
      <c r="LSE79" s="15"/>
      <c r="LSF79" s="16"/>
      <c r="LSG79" s="15"/>
      <c r="LSH79" s="16"/>
      <c r="LSI79" s="15"/>
      <c r="LSJ79" s="16"/>
      <c r="LSK79" s="15"/>
      <c r="LSL79" s="16"/>
      <c r="LSM79" s="15"/>
      <c r="LSN79" s="16"/>
      <c r="LSO79" s="15"/>
      <c r="LSP79" s="16"/>
      <c r="LSQ79" s="15"/>
      <c r="LSR79" s="16"/>
      <c r="LSS79" s="15"/>
      <c r="LST79" s="16"/>
      <c r="LSU79" s="15"/>
      <c r="LSV79" s="16"/>
      <c r="LSW79" s="15"/>
      <c r="LSX79" s="16"/>
      <c r="LSY79" s="15"/>
      <c r="LSZ79" s="16"/>
      <c r="LTA79" s="15"/>
      <c r="LTB79" s="16"/>
      <c r="LTC79" s="15"/>
      <c r="LTD79" s="16"/>
      <c r="LTE79" s="15"/>
      <c r="LTF79" s="16"/>
      <c r="LTG79" s="15"/>
      <c r="LTH79" s="16"/>
      <c r="LTI79" s="15"/>
      <c r="LTJ79" s="16"/>
      <c r="LTK79" s="15"/>
      <c r="LTL79" s="16"/>
      <c r="LTM79" s="15"/>
      <c r="LTN79" s="16"/>
      <c r="LTO79" s="15"/>
      <c r="LTP79" s="16"/>
      <c r="LTQ79" s="15"/>
      <c r="LTR79" s="16"/>
      <c r="LTS79" s="15"/>
      <c r="LTT79" s="16"/>
      <c r="LTU79" s="15"/>
      <c r="LTV79" s="16"/>
      <c r="LTW79" s="15"/>
      <c r="LTX79" s="16"/>
      <c r="LTY79" s="15"/>
      <c r="LTZ79" s="16"/>
      <c r="LUA79" s="15"/>
      <c r="LUB79" s="16"/>
      <c r="LUC79" s="15"/>
      <c r="LUD79" s="16"/>
      <c r="LUE79" s="15"/>
      <c r="LUF79" s="16"/>
      <c r="LUG79" s="15"/>
      <c r="LUH79" s="16"/>
      <c r="LUI79" s="15"/>
      <c r="LUJ79" s="16"/>
      <c r="LUK79" s="15"/>
      <c r="LUL79" s="16"/>
      <c r="LUM79" s="15"/>
      <c r="LUN79" s="16"/>
      <c r="LUO79" s="15"/>
      <c r="LUP79" s="16"/>
      <c r="LUQ79" s="15"/>
      <c r="LUR79" s="16"/>
      <c r="LUS79" s="15"/>
      <c r="LUT79" s="16"/>
      <c r="LUU79" s="15"/>
      <c r="LUV79" s="16"/>
      <c r="LUW79" s="15"/>
      <c r="LUX79" s="16"/>
      <c r="LUY79" s="15"/>
      <c r="LUZ79" s="16"/>
      <c r="LVA79" s="15"/>
      <c r="LVB79" s="16"/>
      <c r="LVC79" s="15"/>
      <c r="LVD79" s="16"/>
      <c r="LVE79" s="15"/>
      <c r="LVF79" s="16"/>
      <c r="LVG79" s="15"/>
      <c r="LVH79" s="16"/>
      <c r="LVI79" s="15"/>
      <c r="LVJ79" s="16"/>
      <c r="LVK79" s="15"/>
      <c r="LVL79" s="16"/>
      <c r="LVM79" s="15"/>
      <c r="LVN79" s="16"/>
      <c r="LVO79" s="15"/>
      <c r="LVP79" s="16"/>
      <c r="LVQ79" s="15"/>
      <c r="LVR79" s="16"/>
      <c r="LVS79" s="15"/>
      <c r="LVT79" s="16"/>
      <c r="LVU79" s="15"/>
      <c r="LVV79" s="16"/>
      <c r="LVW79" s="15"/>
      <c r="LVX79" s="16"/>
      <c r="LVY79" s="15"/>
      <c r="LVZ79" s="16"/>
      <c r="LWA79" s="15"/>
      <c r="LWB79" s="16"/>
      <c r="LWC79" s="15"/>
      <c r="LWD79" s="16"/>
      <c r="LWE79" s="15"/>
      <c r="LWF79" s="16"/>
      <c r="LWG79" s="15"/>
      <c r="LWH79" s="16"/>
      <c r="LWI79" s="15"/>
      <c r="LWJ79" s="16"/>
      <c r="LWK79" s="15"/>
      <c r="LWL79" s="16"/>
      <c r="LWM79" s="15"/>
      <c r="LWN79" s="16"/>
      <c r="LWO79" s="15"/>
      <c r="LWP79" s="16"/>
      <c r="LWQ79" s="15"/>
      <c r="LWR79" s="16"/>
      <c r="LWS79" s="15"/>
      <c r="LWT79" s="16"/>
      <c r="LWU79" s="15"/>
      <c r="LWV79" s="16"/>
      <c r="LWW79" s="15"/>
      <c r="LWX79" s="16"/>
      <c r="LWY79" s="15"/>
      <c r="LWZ79" s="16"/>
      <c r="LXA79" s="15"/>
      <c r="LXB79" s="16"/>
      <c r="LXC79" s="15"/>
      <c r="LXD79" s="16"/>
      <c r="LXE79" s="15"/>
      <c r="LXF79" s="16"/>
      <c r="LXG79" s="15"/>
      <c r="LXH79" s="16"/>
      <c r="LXI79" s="15"/>
      <c r="LXJ79" s="16"/>
      <c r="LXK79" s="15"/>
      <c r="LXL79" s="16"/>
      <c r="LXM79" s="15"/>
      <c r="LXN79" s="16"/>
      <c r="LXO79" s="15"/>
      <c r="LXP79" s="16"/>
      <c r="LXQ79" s="15"/>
      <c r="LXR79" s="16"/>
      <c r="LXS79" s="15"/>
      <c r="LXT79" s="16"/>
      <c r="LXU79" s="15"/>
      <c r="LXV79" s="16"/>
      <c r="LXW79" s="15"/>
      <c r="LXX79" s="16"/>
      <c r="LXY79" s="15"/>
      <c r="LXZ79" s="16"/>
      <c r="LYA79" s="15"/>
      <c r="LYB79" s="16"/>
      <c r="LYC79" s="15"/>
      <c r="LYD79" s="16"/>
      <c r="LYE79" s="15"/>
      <c r="LYF79" s="16"/>
      <c r="LYG79" s="15"/>
      <c r="LYH79" s="16"/>
      <c r="LYI79" s="15"/>
      <c r="LYJ79" s="16"/>
      <c r="LYK79" s="15"/>
      <c r="LYL79" s="16"/>
      <c r="LYM79" s="15"/>
      <c r="LYN79" s="16"/>
      <c r="LYO79" s="15"/>
      <c r="LYP79" s="16"/>
      <c r="LYQ79" s="15"/>
      <c r="LYR79" s="16"/>
      <c r="LYS79" s="15"/>
      <c r="LYT79" s="16"/>
      <c r="LYU79" s="15"/>
      <c r="LYV79" s="16"/>
      <c r="LYW79" s="15"/>
      <c r="LYX79" s="16"/>
      <c r="LYY79" s="15"/>
      <c r="LYZ79" s="16"/>
      <c r="LZA79" s="15"/>
      <c r="LZB79" s="16"/>
      <c r="LZC79" s="15"/>
      <c r="LZD79" s="16"/>
      <c r="LZE79" s="15"/>
      <c r="LZF79" s="16"/>
      <c r="LZG79" s="15"/>
      <c r="LZH79" s="16"/>
      <c r="LZI79" s="15"/>
      <c r="LZJ79" s="16"/>
      <c r="LZK79" s="15"/>
      <c r="LZL79" s="16"/>
      <c r="LZM79" s="15"/>
      <c r="LZN79" s="16"/>
      <c r="LZO79" s="15"/>
      <c r="LZP79" s="16"/>
      <c r="LZQ79" s="15"/>
      <c r="LZR79" s="16"/>
      <c r="LZS79" s="15"/>
      <c r="LZT79" s="16"/>
      <c r="LZU79" s="15"/>
      <c r="LZV79" s="16"/>
      <c r="LZW79" s="15"/>
      <c r="LZX79" s="16"/>
      <c r="LZY79" s="15"/>
      <c r="LZZ79" s="16"/>
      <c r="MAA79" s="15"/>
      <c r="MAB79" s="16"/>
      <c r="MAC79" s="15"/>
      <c r="MAD79" s="16"/>
      <c r="MAE79" s="15"/>
      <c r="MAF79" s="16"/>
      <c r="MAG79" s="15"/>
      <c r="MAH79" s="16"/>
      <c r="MAI79" s="15"/>
      <c r="MAJ79" s="16"/>
      <c r="MAK79" s="15"/>
      <c r="MAL79" s="16"/>
      <c r="MAM79" s="15"/>
      <c r="MAN79" s="16"/>
      <c r="MAO79" s="15"/>
      <c r="MAP79" s="16"/>
      <c r="MAQ79" s="15"/>
      <c r="MAR79" s="16"/>
      <c r="MAS79" s="15"/>
      <c r="MAT79" s="16"/>
      <c r="MAU79" s="15"/>
      <c r="MAV79" s="16"/>
      <c r="MAW79" s="15"/>
      <c r="MAX79" s="16"/>
      <c r="MAY79" s="15"/>
      <c r="MAZ79" s="16"/>
      <c r="MBA79" s="15"/>
      <c r="MBB79" s="16"/>
      <c r="MBC79" s="15"/>
      <c r="MBD79" s="16"/>
      <c r="MBE79" s="15"/>
      <c r="MBF79" s="16"/>
      <c r="MBG79" s="15"/>
      <c r="MBH79" s="16"/>
      <c r="MBI79" s="15"/>
      <c r="MBJ79" s="16"/>
      <c r="MBK79" s="15"/>
      <c r="MBL79" s="16"/>
      <c r="MBM79" s="15"/>
      <c r="MBN79" s="16"/>
      <c r="MBO79" s="15"/>
      <c r="MBP79" s="16"/>
      <c r="MBQ79" s="15"/>
      <c r="MBR79" s="16"/>
      <c r="MBS79" s="15"/>
      <c r="MBT79" s="16"/>
      <c r="MBU79" s="15"/>
      <c r="MBV79" s="16"/>
      <c r="MBW79" s="15"/>
      <c r="MBX79" s="16"/>
      <c r="MBY79" s="15"/>
      <c r="MBZ79" s="16"/>
      <c r="MCA79" s="15"/>
      <c r="MCB79" s="16"/>
      <c r="MCC79" s="15"/>
      <c r="MCD79" s="16"/>
      <c r="MCE79" s="15"/>
      <c r="MCF79" s="16"/>
      <c r="MCG79" s="15"/>
      <c r="MCH79" s="16"/>
      <c r="MCI79" s="15"/>
      <c r="MCJ79" s="16"/>
      <c r="MCK79" s="15"/>
      <c r="MCL79" s="16"/>
      <c r="MCM79" s="15"/>
      <c r="MCN79" s="16"/>
      <c r="MCO79" s="15"/>
      <c r="MCP79" s="16"/>
      <c r="MCQ79" s="15"/>
      <c r="MCR79" s="16"/>
      <c r="MCS79" s="15"/>
      <c r="MCT79" s="16"/>
      <c r="MCU79" s="15"/>
      <c r="MCV79" s="16"/>
      <c r="MCW79" s="15"/>
      <c r="MCX79" s="16"/>
      <c r="MCY79" s="15"/>
      <c r="MCZ79" s="16"/>
      <c r="MDA79" s="15"/>
      <c r="MDB79" s="16"/>
      <c r="MDC79" s="15"/>
      <c r="MDD79" s="16"/>
      <c r="MDE79" s="15"/>
      <c r="MDF79" s="16"/>
      <c r="MDG79" s="15"/>
      <c r="MDH79" s="16"/>
      <c r="MDI79" s="15"/>
      <c r="MDJ79" s="16"/>
      <c r="MDK79" s="15"/>
      <c r="MDL79" s="16"/>
      <c r="MDM79" s="15"/>
      <c r="MDN79" s="16"/>
      <c r="MDO79" s="15"/>
      <c r="MDP79" s="16"/>
      <c r="MDQ79" s="15"/>
      <c r="MDR79" s="16"/>
      <c r="MDS79" s="15"/>
      <c r="MDT79" s="16"/>
      <c r="MDU79" s="15"/>
      <c r="MDV79" s="16"/>
      <c r="MDW79" s="15"/>
      <c r="MDX79" s="16"/>
      <c r="MDY79" s="15"/>
      <c r="MDZ79" s="16"/>
      <c r="MEA79" s="15"/>
      <c r="MEB79" s="16"/>
      <c r="MEC79" s="15"/>
      <c r="MED79" s="16"/>
      <c r="MEE79" s="15"/>
      <c r="MEF79" s="16"/>
      <c r="MEG79" s="15"/>
      <c r="MEH79" s="16"/>
      <c r="MEI79" s="15"/>
      <c r="MEJ79" s="16"/>
      <c r="MEK79" s="15"/>
      <c r="MEL79" s="16"/>
      <c r="MEM79" s="15"/>
      <c r="MEN79" s="16"/>
      <c r="MEO79" s="15"/>
      <c r="MEP79" s="16"/>
      <c r="MEQ79" s="15"/>
      <c r="MER79" s="16"/>
      <c r="MES79" s="15"/>
      <c r="MET79" s="16"/>
      <c r="MEU79" s="15"/>
      <c r="MEV79" s="16"/>
      <c r="MEW79" s="15"/>
      <c r="MEX79" s="16"/>
      <c r="MEY79" s="15"/>
      <c r="MEZ79" s="16"/>
      <c r="MFA79" s="15"/>
      <c r="MFB79" s="16"/>
      <c r="MFC79" s="15"/>
      <c r="MFD79" s="16"/>
      <c r="MFE79" s="15"/>
      <c r="MFF79" s="16"/>
      <c r="MFG79" s="15"/>
      <c r="MFH79" s="16"/>
      <c r="MFI79" s="15"/>
      <c r="MFJ79" s="16"/>
      <c r="MFK79" s="15"/>
      <c r="MFL79" s="16"/>
      <c r="MFM79" s="15"/>
      <c r="MFN79" s="16"/>
      <c r="MFO79" s="15"/>
      <c r="MFP79" s="16"/>
      <c r="MFQ79" s="15"/>
      <c r="MFR79" s="16"/>
      <c r="MFS79" s="15"/>
      <c r="MFT79" s="16"/>
      <c r="MFU79" s="15"/>
      <c r="MFV79" s="16"/>
      <c r="MFW79" s="15"/>
      <c r="MFX79" s="16"/>
      <c r="MFY79" s="15"/>
      <c r="MFZ79" s="16"/>
      <c r="MGA79" s="15"/>
      <c r="MGB79" s="16"/>
      <c r="MGC79" s="15"/>
      <c r="MGD79" s="16"/>
      <c r="MGE79" s="15"/>
      <c r="MGF79" s="16"/>
      <c r="MGG79" s="15"/>
      <c r="MGH79" s="16"/>
      <c r="MGI79" s="15"/>
      <c r="MGJ79" s="16"/>
      <c r="MGK79" s="15"/>
      <c r="MGL79" s="16"/>
      <c r="MGM79" s="15"/>
      <c r="MGN79" s="16"/>
      <c r="MGO79" s="15"/>
      <c r="MGP79" s="16"/>
      <c r="MGQ79" s="15"/>
      <c r="MGR79" s="16"/>
      <c r="MGS79" s="15"/>
      <c r="MGT79" s="16"/>
      <c r="MGU79" s="15"/>
      <c r="MGV79" s="16"/>
      <c r="MGW79" s="15"/>
      <c r="MGX79" s="16"/>
      <c r="MGY79" s="15"/>
      <c r="MGZ79" s="16"/>
      <c r="MHA79" s="15"/>
      <c r="MHB79" s="16"/>
      <c r="MHC79" s="15"/>
      <c r="MHD79" s="16"/>
      <c r="MHE79" s="15"/>
      <c r="MHF79" s="16"/>
      <c r="MHG79" s="15"/>
      <c r="MHH79" s="16"/>
      <c r="MHI79" s="15"/>
      <c r="MHJ79" s="16"/>
      <c r="MHK79" s="15"/>
      <c r="MHL79" s="16"/>
      <c r="MHM79" s="15"/>
      <c r="MHN79" s="16"/>
      <c r="MHO79" s="15"/>
      <c r="MHP79" s="16"/>
      <c r="MHQ79" s="15"/>
      <c r="MHR79" s="16"/>
      <c r="MHS79" s="15"/>
      <c r="MHT79" s="16"/>
      <c r="MHU79" s="15"/>
      <c r="MHV79" s="16"/>
      <c r="MHW79" s="15"/>
      <c r="MHX79" s="16"/>
      <c r="MHY79" s="15"/>
      <c r="MHZ79" s="16"/>
      <c r="MIA79" s="15"/>
      <c r="MIB79" s="16"/>
      <c r="MIC79" s="15"/>
      <c r="MID79" s="16"/>
      <c r="MIE79" s="15"/>
      <c r="MIF79" s="16"/>
      <c r="MIG79" s="15"/>
      <c r="MIH79" s="16"/>
      <c r="MII79" s="15"/>
      <c r="MIJ79" s="16"/>
      <c r="MIK79" s="15"/>
      <c r="MIL79" s="16"/>
      <c r="MIM79" s="15"/>
      <c r="MIN79" s="16"/>
      <c r="MIO79" s="15"/>
      <c r="MIP79" s="16"/>
      <c r="MIQ79" s="15"/>
      <c r="MIR79" s="16"/>
      <c r="MIS79" s="15"/>
      <c r="MIT79" s="16"/>
      <c r="MIU79" s="15"/>
      <c r="MIV79" s="16"/>
      <c r="MIW79" s="15"/>
      <c r="MIX79" s="16"/>
      <c r="MIY79" s="15"/>
      <c r="MIZ79" s="16"/>
      <c r="MJA79" s="15"/>
      <c r="MJB79" s="16"/>
      <c r="MJC79" s="15"/>
      <c r="MJD79" s="16"/>
      <c r="MJE79" s="15"/>
      <c r="MJF79" s="16"/>
      <c r="MJG79" s="15"/>
      <c r="MJH79" s="16"/>
      <c r="MJI79" s="15"/>
      <c r="MJJ79" s="16"/>
      <c r="MJK79" s="15"/>
      <c r="MJL79" s="16"/>
      <c r="MJM79" s="15"/>
      <c r="MJN79" s="16"/>
      <c r="MJO79" s="15"/>
      <c r="MJP79" s="16"/>
      <c r="MJQ79" s="15"/>
      <c r="MJR79" s="16"/>
      <c r="MJS79" s="15"/>
      <c r="MJT79" s="16"/>
      <c r="MJU79" s="15"/>
      <c r="MJV79" s="16"/>
      <c r="MJW79" s="15"/>
      <c r="MJX79" s="16"/>
      <c r="MJY79" s="15"/>
      <c r="MJZ79" s="16"/>
      <c r="MKA79" s="15"/>
      <c r="MKB79" s="16"/>
      <c r="MKC79" s="15"/>
      <c r="MKD79" s="16"/>
      <c r="MKE79" s="15"/>
      <c r="MKF79" s="16"/>
      <c r="MKG79" s="15"/>
      <c r="MKH79" s="16"/>
      <c r="MKI79" s="15"/>
      <c r="MKJ79" s="16"/>
      <c r="MKK79" s="15"/>
      <c r="MKL79" s="16"/>
      <c r="MKM79" s="15"/>
      <c r="MKN79" s="16"/>
      <c r="MKO79" s="15"/>
      <c r="MKP79" s="16"/>
      <c r="MKQ79" s="15"/>
      <c r="MKR79" s="16"/>
      <c r="MKS79" s="15"/>
      <c r="MKT79" s="16"/>
      <c r="MKU79" s="15"/>
      <c r="MKV79" s="16"/>
      <c r="MKW79" s="15"/>
      <c r="MKX79" s="16"/>
      <c r="MKY79" s="15"/>
      <c r="MKZ79" s="16"/>
      <c r="MLA79" s="15"/>
      <c r="MLB79" s="16"/>
      <c r="MLC79" s="15"/>
      <c r="MLD79" s="16"/>
      <c r="MLE79" s="15"/>
      <c r="MLF79" s="16"/>
      <c r="MLG79" s="15"/>
      <c r="MLH79" s="16"/>
      <c r="MLI79" s="15"/>
      <c r="MLJ79" s="16"/>
      <c r="MLK79" s="15"/>
      <c r="MLL79" s="16"/>
      <c r="MLM79" s="15"/>
      <c r="MLN79" s="16"/>
      <c r="MLO79" s="15"/>
      <c r="MLP79" s="16"/>
      <c r="MLQ79" s="15"/>
      <c r="MLR79" s="16"/>
      <c r="MLS79" s="15"/>
      <c r="MLT79" s="16"/>
      <c r="MLU79" s="15"/>
      <c r="MLV79" s="16"/>
      <c r="MLW79" s="15"/>
      <c r="MLX79" s="16"/>
      <c r="MLY79" s="15"/>
      <c r="MLZ79" s="16"/>
      <c r="MMA79" s="15"/>
      <c r="MMB79" s="16"/>
      <c r="MMC79" s="15"/>
      <c r="MMD79" s="16"/>
      <c r="MME79" s="15"/>
      <c r="MMF79" s="16"/>
      <c r="MMG79" s="15"/>
      <c r="MMH79" s="16"/>
      <c r="MMI79" s="15"/>
      <c r="MMJ79" s="16"/>
      <c r="MMK79" s="15"/>
      <c r="MML79" s="16"/>
      <c r="MMM79" s="15"/>
      <c r="MMN79" s="16"/>
      <c r="MMO79" s="15"/>
      <c r="MMP79" s="16"/>
      <c r="MMQ79" s="15"/>
      <c r="MMR79" s="16"/>
      <c r="MMS79" s="15"/>
      <c r="MMT79" s="16"/>
      <c r="MMU79" s="15"/>
      <c r="MMV79" s="16"/>
      <c r="MMW79" s="15"/>
      <c r="MMX79" s="16"/>
      <c r="MMY79" s="15"/>
      <c r="MMZ79" s="16"/>
      <c r="MNA79" s="15"/>
      <c r="MNB79" s="16"/>
      <c r="MNC79" s="15"/>
      <c r="MND79" s="16"/>
      <c r="MNE79" s="15"/>
      <c r="MNF79" s="16"/>
      <c r="MNG79" s="15"/>
      <c r="MNH79" s="16"/>
      <c r="MNI79" s="15"/>
      <c r="MNJ79" s="16"/>
      <c r="MNK79" s="15"/>
      <c r="MNL79" s="16"/>
      <c r="MNM79" s="15"/>
      <c r="MNN79" s="16"/>
      <c r="MNO79" s="15"/>
      <c r="MNP79" s="16"/>
      <c r="MNQ79" s="15"/>
      <c r="MNR79" s="16"/>
      <c r="MNS79" s="15"/>
      <c r="MNT79" s="16"/>
      <c r="MNU79" s="15"/>
      <c r="MNV79" s="16"/>
      <c r="MNW79" s="15"/>
      <c r="MNX79" s="16"/>
      <c r="MNY79" s="15"/>
      <c r="MNZ79" s="16"/>
      <c r="MOA79" s="15"/>
      <c r="MOB79" s="16"/>
      <c r="MOC79" s="15"/>
      <c r="MOD79" s="16"/>
      <c r="MOE79" s="15"/>
      <c r="MOF79" s="16"/>
      <c r="MOG79" s="15"/>
      <c r="MOH79" s="16"/>
      <c r="MOI79" s="15"/>
      <c r="MOJ79" s="16"/>
      <c r="MOK79" s="15"/>
      <c r="MOL79" s="16"/>
      <c r="MOM79" s="15"/>
      <c r="MON79" s="16"/>
      <c r="MOO79" s="15"/>
      <c r="MOP79" s="16"/>
      <c r="MOQ79" s="15"/>
      <c r="MOR79" s="16"/>
      <c r="MOS79" s="15"/>
      <c r="MOT79" s="16"/>
      <c r="MOU79" s="15"/>
      <c r="MOV79" s="16"/>
      <c r="MOW79" s="15"/>
      <c r="MOX79" s="16"/>
      <c r="MOY79" s="15"/>
      <c r="MOZ79" s="16"/>
      <c r="MPA79" s="15"/>
      <c r="MPB79" s="16"/>
      <c r="MPC79" s="15"/>
      <c r="MPD79" s="16"/>
      <c r="MPE79" s="15"/>
      <c r="MPF79" s="16"/>
      <c r="MPG79" s="15"/>
      <c r="MPH79" s="16"/>
      <c r="MPI79" s="15"/>
      <c r="MPJ79" s="16"/>
      <c r="MPK79" s="15"/>
      <c r="MPL79" s="16"/>
      <c r="MPM79" s="15"/>
      <c r="MPN79" s="16"/>
      <c r="MPO79" s="15"/>
      <c r="MPP79" s="16"/>
      <c r="MPQ79" s="15"/>
      <c r="MPR79" s="16"/>
      <c r="MPS79" s="15"/>
      <c r="MPT79" s="16"/>
      <c r="MPU79" s="15"/>
      <c r="MPV79" s="16"/>
      <c r="MPW79" s="15"/>
      <c r="MPX79" s="16"/>
      <c r="MPY79" s="15"/>
      <c r="MPZ79" s="16"/>
      <c r="MQA79" s="15"/>
      <c r="MQB79" s="16"/>
      <c r="MQC79" s="15"/>
      <c r="MQD79" s="16"/>
      <c r="MQE79" s="15"/>
      <c r="MQF79" s="16"/>
      <c r="MQG79" s="15"/>
      <c r="MQH79" s="16"/>
      <c r="MQI79" s="15"/>
      <c r="MQJ79" s="16"/>
      <c r="MQK79" s="15"/>
      <c r="MQL79" s="16"/>
      <c r="MQM79" s="15"/>
      <c r="MQN79" s="16"/>
      <c r="MQO79" s="15"/>
      <c r="MQP79" s="16"/>
      <c r="MQQ79" s="15"/>
      <c r="MQR79" s="16"/>
      <c r="MQS79" s="15"/>
      <c r="MQT79" s="16"/>
      <c r="MQU79" s="15"/>
      <c r="MQV79" s="16"/>
      <c r="MQW79" s="15"/>
      <c r="MQX79" s="16"/>
      <c r="MQY79" s="15"/>
      <c r="MQZ79" s="16"/>
      <c r="MRA79" s="15"/>
      <c r="MRB79" s="16"/>
      <c r="MRC79" s="15"/>
      <c r="MRD79" s="16"/>
      <c r="MRE79" s="15"/>
      <c r="MRF79" s="16"/>
      <c r="MRG79" s="15"/>
      <c r="MRH79" s="16"/>
      <c r="MRI79" s="15"/>
      <c r="MRJ79" s="16"/>
      <c r="MRK79" s="15"/>
      <c r="MRL79" s="16"/>
      <c r="MRM79" s="15"/>
      <c r="MRN79" s="16"/>
      <c r="MRO79" s="15"/>
      <c r="MRP79" s="16"/>
      <c r="MRQ79" s="15"/>
      <c r="MRR79" s="16"/>
      <c r="MRS79" s="15"/>
      <c r="MRT79" s="16"/>
      <c r="MRU79" s="15"/>
      <c r="MRV79" s="16"/>
      <c r="MRW79" s="15"/>
      <c r="MRX79" s="16"/>
      <c r="MRY79" s="15"/>
      <c r="MRZ79" s="16"/>
      <c r="MSA79" s="15"/>
      <c r="MSB79" s="16"/>
      <c r="MSC79" s="15"/>
      <c r="MSD79" s="16"/>
      <c r="MSE79" s="15"/>
      <c r="MSF79" s="16"/>
      <c r="MSG79" s="15"/>
      <c r="MSH79" s="16"/>
      <c r="MSI79" s="15"/>
      <c r="MSJ79" s="16"/>
      <c r="MSK79" s="15"/>
      <c r="MSL79" s="16"/>
      <c r="MSM79" s="15"/>
      <c r="MSN79" s="16"/>
      <c r="MSO79" s="15"/>
      <c r="MSP79" s="16"/>
      <c r="MSQ79" s="15"/>
      <c r="MSR79" s="16"/>
      <c r="MSS79" s="15"/>
      <c r="MST79" s="16"/>
      <c r="MSU79" s="15"/>
      <c r="MSV79" s="16"/>
      <c r="MSW79" s="15"/>
      <c r="MSX79" s="16"/>
      <c r="MSY79" s="15"/>
      <c r="MSZ79" s="16"/>
      <c r="MTA79" s="15"/>
      <c r="MTB79" s="16"/>
      <c r="MTC79" s="15"/>
      <c r="MTD79" s="16"/>
      <c r="MTE79" s="15"/>
      <c r="MTF79" s="16"/>
      <c r="MTG79" s="15"/>
      <c r="MTH79" s="16"/>
      <c r="MTI79" s="15"/>
      <c r="MTJ79" s="16"/>
      <c r="MTK79" s="15"/>
      <c r="MTL79" s="16"/>
      <c r="MTM79" s="15"/>
      <c r="MTN79" s="16"/>
      <c r="MTO79" s="15"/>
      <c r="MTP79" s="16"/>
      <c r="MTQ79" s="15"/>
      <c r="MTR79" s="16"/>
      <c r="MTS79" s="15"/>
      <c r="MTT79" s="16"/>
      <c r="MTU79" s="15"/>
      <c r="MTV79" s="16"/>
      <c r="MTW79" s="15"/>
      <c r="MTX79" s="16"/>
      <c r="MTY79" s="15"/>
      <c r="MTZ79" s="16"/>
      <c r="MUA79" s="15"/>
      <c r="MUB79" s="16"/>
      <c r="MUC79" s="15"/>
      <c r="MUD79" s="16"/>
      <c r="MUE79" s="15"/>
      <c r="MUF79" s="16"/>
      <c r="MUG79" s="15"/>
      <c r="MUH79" s="16"/>
      <c r="MUI79" s="15"/>
      <c r="MUJ79" s="16"/>
      <c r="MUK79" s="15"/>
      <c r="MUL79" s="16"/>
      <c r="MUM79" s="15"/>
      <c r="MUN79" s="16"/>
      <c r="MUO79" s="15"/>
      <c r="MUP79" s="16"/>
      <c r="MUQ79" s="15"/>
      <c r="MUR79" s="16"/>
      <c r="MUS79" s="15"/>
      <c r="MUT79" s="16"/>
      <c r="MUU79" s="15"/>
      <c r="MUV79" s="16"/>
      <c r="MUW79" s="15"/>
      <c r="MUX79" s="16"/>
      <c r="MUY79" s="15"/>
      <c r="MUZ79" s="16"/>
      <c r="MVA79" s="15"/>
      <c r="MVB79" s="16"/>
      <c r="MVC79" s="15"/>
      <c r="MVD79" s="16"/>
      <c r="MVE79" s="15"/>
      <c r="MVF79" s="16"/>
      <c r="MVG79" s="15"/>
      <c r="MVH79" s="16"/>
      <c r="MVI79" s="15"/>
      <c r="MVJ79" s="16"/>
      <c r="MVK79" s="15"/>
      <c r="MVL79" s="16"/>
      <c r="MVM79" s="15"/>
      <c r="MVN79" s="16"/>
      <c r="MVO79" s="15"/>
      <c r="MVP79" s="16"/>
      <c r="MVQ79" s="15"/>
      <c r="MVR79" s="16"/>
      <c r="MVS79" s="15"/>
      <c r="MVT79" s="16"/>
      <c r="MVU79" s="15"/>
      <c r="MVV79" s="16"/>
      <c r="MVW79" s="15"/>
      <c r="MVX79" s="16"/>
      <c r="MVY79" s="15"/>
      <c r="MVZ79" s="16"/>
      <c r="MWA79" s="15"/>
      <c r="MWB79" s="16"/>
      <c r="MWC79" s="15"/>
      <c r="MWD79" s="16"/>
      <c r="MWE79" s="15"/>
      <c r="MWF79" s="16"/>
      <c r="MWG79" s="15"/>
      <c r="MWH79" s="16"/>
      <c r="MWI79" s="15"/>
      <c r="MWJ79" s="16"/>
      <c r="MWK79" s="15"/>
      <c r="MWL79" s="16"/>
      <c r="MWM79" s="15"/>
      <c r="MWN79" s="16"/>
      <c r="MWO79" s="15"/>
      <c r="MWP79" s="16"/>
      <c r="MWQ79" s="15"/>
      <c r="MWR79" s="16"/>
      <c r="MWS79" s="15"/>
      <c r="MWT79" s="16"/>
      <c r="MWU79" s="15"/>
      <c r="MWV79" s="16"/>
      <c r="MWW79" s="15"/>
      <c r="MWX79" s="16"/>
      <c r="MWY79" s="15"/>
      <c r="MWZ79" s="16"/>
      <c r="MXA79" s="15"/>
      <c r="MXB79" s="16"/>
      <c r="MXC79" s="15"/>
      <c r="MXD79" s="16"/>
      <c r="MXE79" s="15"/>
      <c r="MXF79" s="16"/>
      <c r="MXG79" s="15"/>
      <c r="MXH79" s="16"/>
      <c r="MXI79" s="15"/>
      <c r="MXJ79" s="16"/>
      <c r="MXK79" s="15"/>
      <c r="MXL79" s="16"/>
      <c r="MXM79" s="15"/>
      <c r="MXN79" s="16"/>
      <c r="MXO79" s="15"/>
      <c r="MXP79" s="16"/>
      <c r="MXQ79" s="15"/>
      <c r="MXR79" s="16"/>
      <c r="MXS79" s="15"/>
      <c r="MXT79" s="16"/>
      <c r="MXU79" s="15"/>
      <c r="MXV79" s="16"/>
      <c r="MXW79" s="15"/>
      <c r="MXX79" s="16"/>
      <c r="MXY79" s="15"/>
      <c r="MXZ79" s="16"/>
      <c r="MYA79" s="15"/>
      <c r="MYB79" s="16"/>
      <c r="MYC79" s="15"/>
      <c r="MYD79" s="16"/>
      <c r="MYE79" s="15"/>
      <c r="MYF79" s="16"/>
      <c r="MYG79" s="15"/>
      <c r="MYH79" s="16"/>
      <c r="MYI79" s="15"/>
      <c r="MYJ79" s="16"/>
      <c r="MYK79" s="15"/>
      <c r="MYL79" s="16"/>
      <c r="MYM79" s="15"/>
      <c r="MYN79" s="16"/>
      <c r="MYO79" s="15"/>
      <c r="MYP79" s="16"/>
      <c r="MYQ79" s="15"/>
      <c r="MYR79" s="16"/>
      <c r="MYS79" s="15"/>
      <c r="MYT79" s="16"/>
      <c r="MYU79" s="15"/>
      <c r="MYV79" s="16"/>
      <c r="MYW79" s="15"/>
      <c r="MYX79" s="16"/>
      <c r="MYY79" s="15"/>
      <c r="MYZ79" s="16"/>
      <c r="MZA79" s="15"/>
      <c r="MZB79" s="16"/>
      <c r="MZC79" s="15"/>
      <c r="MZD79" s="16"/>
      <c r="MZE79" s="15"/>
      <c r="MZF79" s="16"/>
      <c r="MZG79" s="15"/>
      <c r="MZH79" s="16"/>
      <c r="MZI79" s="15"/>
      <c r="MZJ79" s="16"/>
      <c r="MZK79" s="15"/>
      <c r="MZL79" s="16"/>
      <c r="MZM79" s="15"/>
      <c r="MZN79" s="16"/>
      <c r="MZO79" s="15"/>
      <c r="MZP79" s="16"/>
      <c r="MZQ79" s="15"/>
      <c r="MZR79" s="16"/>
      <c r="MZS79" s="15"/>
      <c r="MZT79" s="16"/>
      <c r="MZU79" s="15"/>
      <c r="MZV79" s="16"/>
      <c r="MZW79" s="15"/>
      <c r="MZX79" s="16"/>
      <c r="MZY79" s="15"/>
      <c r="MZZ79" s="16"/>
      <c r="NAA79" s="15"/>
      <c r="NAB79" s="16"/>
      <c r="NAC79" s="15"/>
      <c r="NAD79" s="16"/>
      <c r="NAE79" s="15"/>
      <c r="NAF79" s="16"/>
      <c r="NAG79" s="15"/>
      <c r="NAH79" s="16"/>
      <c r="NAI79" s="15"/>
      <c r="NAJ79" s="16"/>
      <c r="NAK79" s="15"/>
      <c r="NAL79" s="16"/>
      <c r="NAM79" s="15"/>
      <c r="NAN79" s="16"/>
      <c r="NAO79" s="15"/>
      <c r="NAP79" s="16"/>
      <c r="NAQ79" s="15"/>
      <c r="NAR79" s="16"/>
      <c r="NAS79" s="15"/>
      <c r="NAT79" s="16"/>
      <c r="NAU79" s="15"/>
      <c r="NAV79" s="16"/>
      <c r="NAW79" s="15"/>
      <c r="NAX79" s="16"/>
      <c r="NAY79" s="15"/>
      <c r="NAZ79" s="16"/>
      <c r="NBA79" s="15"/>
      <c r="NBB79" s="16"/>
      <c r="NBC79" s="15"/>
      <c r="NBD79" s="16"/>
      <c r="NBE79" s="15"/>
      <c r="NBF79" s="16"/>
      <c r="NBG79" s="15"/>
      <c r="NBH79" s="16"/>
      <c r="NBI79" s="15"/>
      <c r="NBJ79" s="16"/>
      <c r="NBK79" s="15"/>
      <c r="NBL79" s="16"/>
      <c r="NBM79" s="15"/>
      <c r="NBN79" s="16"/>
      <c r="NBO79" s="15"/>
      <c r="NBP79" s="16"/>
      <c r="NBQ79" s="15"/>
      <c r="NBR79" s="16"/>
      <c r="NBS79" s="15"/>
      <c r="NBT79" s="16"/>
      <c r="NBU79" s="15"/>
      <c r="NBV79" s="16"/>
      <c r="NBW79" s="15"/>
      <c r="NBX79" s="16"/>
      <c r="NBY79" s="15"/>
      <c r="NBZ79" s="16"/>
      <c r="NCA79" s="15"/>
      <c r="NCB79" s="16"/>
      <c r="NCC79" s="15"/>
      <c r="NCD79" s="16"/>
      <c r="NCE79" s="15"/>
      <c r="NCF79" s="16"/>
      <c r="NCG79" s="15"/>
      <c r="NCH79" s="16"/>
      <c r="NCI79" s="15"/>
      <c r="NCJ79" s="16"/>
      <c r="NCK79" s="15"/>
      <c r="NCL79" s="16"/>
      <c r="NCM79" s="15"/>
      <c r="NCN79" s="16"/>
      <c r="NCO79" s="15"/>
      <c r="NCP79" s="16"/>
      <c r="NCQ79" s="15"/>
      <c r="NCR79" s="16"/>
      <c r="NCS79" s="15"/>
      <c r="NCT79" s="16"/>
      <c r="NCU79" s="15"/>
      <c r="NCV79" s="16"/>
      <c r="NCW79" s="15"/>
      <c r="NCX79" s="16"/>
      <c r="NCY79" s="15"/>
      <c r="NCZ79" s="16"/>
      <c r="NDA79" s="15"/>
      <c r="NDB79" s="16"/>
      <c r="NDC79" s="15"/>
      <c r="NDD79" s="16"/>
      <c r="NDE79" s="15"/>
      <c r="NDF79" s="16"/>
      <c r="NDG79" s="15"/>
      <c r="NDH79" s="16"/>
      <c r="NDI79" s="15"/>
      <c r="NDJ79" s="16"/>
      <c r="NDK79" s="15"/>
      <c r="NDL79" s="16"/>
      <c r="NDM79" s="15"/>
      <c r="NDN79" s="16"/>
      <c r="NDO79" s="15"/>
      <c r="NDP79" s="16"/>
      <c r="NDQ79" s="15"/>
      <c r="NDR79" s="16"/>
      <c r="NDS79" s="15"/>
      <c r="NDT79" s="16"/>
      <c r="NDU79" s="15"/>
      <c r="NDV79" s="16"/>
      <c r="NDW79" s="15"/>
      <c r="NDX79" s="16"/>
      <c r="NDY79" s="15"/>
      <c r="NDZ79" s="16"/>
      <c r="NEA79" s="15"/>
      <c r="NEB79" s="16"/>
      <c r="NEC79" s="15"/>
      <c r="NED79" s="16"/>
      <c r="NEE79" s="15"/>
      <c r="NEF79" s="16"/>
      <c r="NEG79" s="15"/>
      <c r="NEH79" s="16"/>
      <c r="NEI79" s="15"/>
      <c r="NEJ79" s="16"/>
      <c r="NEK79" s="15"/>
      <c r="NEL79" s="16"/>
      <c r="NEM79" s="15"/>
      <c r="NEN79" s="16"/>
      <c r="NEO79" s="15"/>
      <c r="NEP79" s="16"/>
      <c r="NEQ79" s="15"/>
      <c r="NER79" s="16"/>
      <c r="NES79" s="15"/>
      <c r="NET79" s="16"/>
      <c r="NEU79" s="15"/>
      <c r="NEV79" s="16"/>
      <c r="NEW79" s="15"/>
      <c r="NEX79" s="16"/>
      <c r="NEY79" s="15"/>
      <c r="NEZ79" s="16"/>
      <c r="NFA79" s="15"/>
      <c r="NFB79" s="16"/>
      <c r="NFC79" s="15"/>
      <c r="NFD79" s="16"/>
      <c r="NFE79" s="15"/>
      <c r="NFF79" s="16"/>
      <c r="NFG79" s="15"/>
      <c r="NFH79" s="16"/>
      <c r="NFI79" s="15"/>
      <c r="NFJ79" s="16"/>
      <c r="NFK79" s="15"/>
      <c r="NFL79" s="16"/>
      <c r="NFM79" s="15"/>
      <c r="NFN79" s="16"/>
      <c r="NFO79" s="15"/>
      <c r="NFP79" s="16"/>
      <c r="NFQ79" s="15"/>
      <c r="NFR79" s="16"/>
      <c r="NFS79" s="15"/>
      <c r="NFT79" s="16"/>
      <c r="NFU79" s="15"/>
      <c r="NFV79" s="16"/>
      <c r="NFW79" s="15"/>
      <c r="NFX79" s="16"/>
      <c r="NFY79" s="15"/>
      <c r="NFZ79" s="16"/>
      <c r="NGA79" s="15"/>
      <c r="NGB79" s="16"/>
      <c r="NGC79" s="15"/>
      <c r="NGD79" s="16"/>
      <c r="NGE79" s="15"/>
      <c r="NGF79" s="16"/>
      <c r="NGG79" s="15"/>
      <c r="NGH79" s="16"/>
      <c r="NGI79" s="15"/>
      <c r="NGJ79" s="16"/>
      <c r="NGK79" s="15"/>
      <c r="NGL79" s="16"/>
      <c r="NGM79" s="15"/>
      <c r="NGN79" s="16"/>
      <c r="NGO79" s="15"/>
      <c r="NGP79" s="16"/>
      <c r="NGQ79" s="15"/>
      <c r="NGR79" s="16"/>
      <c r="NGS79" s="15"/>
      <c r="NGT79" s="16"/>
      <c r="NGU79" s="15"/>
      <c r="NGV79" s="16"/>
      <c r="NGW79" s="15"/>
      <c r="NGX79" s="16"/>
      <c r="NGY79" s="15"/>
      <c r="NGZ79" s="16"/>
      <c r="NHA79" s="15"/>
      <c r="NHB79" s="16"/>
      <c r="NHC79" s="15"/>
      <c r="NHD79" s="16"/>
      <c r="NHE79" s="15"/>
      <c r="NHF79" s="16"/>
      <c r="NHG79" s="15"/>
      <c r="NHH79" s="16"/>
      <c r="NHI79" s="15"/>
      <c r="NHJ79" s="16"/>
      <c r="NHK79" s="15"/>
      <c r="NHL79" s="16"/>
      <c r="NHM79" s="15"/>
      <c r="NHN79" s="16"/>
      <c r="NHO79" s="15"/>
      <c r="NHP79" s="16"/>
      <c r="NHQ79" s="15"/>
      <c r="NHR79" s="16"/>
      <c r="NHS79" s="15"/>
      <c r="NHT79" s="16"/>
      <c r="NHU79" s="15"/>
      <c r="NHV79" s="16"/>
      <c r="NHW79" s="15"/>
      <c r="NHX79" s="16"/>
      <c r="NHY79" s="15"/>
      <c r="NHZ79" s="16"/>
      <c r="NIA79" s="15"/>
      <c r="NIB79" s="16"/>
      <c r="NIC79" s="15"/>
      <c r="NID79" s="16"/>
      <c r="NIE79" s="15"/>
      <c r="NIF79" s="16"/>
      <c r="NIG79" s="15"/>
      <c r="NIH79" s="16"/>
      <c r="NII79" s="15"/>
      <c r="NIJ79" s="16"/>
      <c r="NIK79" s="15"/>
      <c r="NIL79" s="16"/>
      <c r="NIM79" s="15"/>
      <c r="NIN79" s="16"/>
      <c r="NIO79" s="15"/>
      <c r="NIP79" s="16"/>
      <c r="NIQ79" s="15"/>
      <c r="NIR79" s="16"/>
      <c r="NIS79" s="15"/>
      <c r="NIT79" s="16"/>
      <c r="NIU79" s="15"/>
      <c r="NIV79" s="16"/>
      <c r="NIW79" s="15"/>
      <c r="NIX79" s="16"/>
      <c r="NIY79" s="15"/>
      <c r="NIZ79" s="16"/>
      <c r="NJA79" s="15"/>
      <c r="NJB79" s="16"/>
      <c r="NJC79" s="15"/>
      <c r="NJD79" s="16"/>
      <c r="NJE79" s="15"/>
      <c r="NJF79" s="16"/>
      <c r="NJG79" s="15"/>
      <c r="NJH79" s="16"/>
      <c r="NJI79" s="15"/>
      <c r="NJJ79" s="16"/>
      <c r="NJK79" s="15"/>
      <c r="NJL79" s="16"/>
      <c r="NJM79" s="15"/>
      <c r="NJN79" s="16"/>
      <c r="NJO79" s="15"/>
      <c r="NJP79" s="16"/>
      <c r="NJQ79" s="15"/>
      <c r="NJR79" s="16"/>
      <c r="NJS79" s="15"/>
      <c r="NJT79" s="16"/>
      <c r="NJU79" s="15"/>
      <c r="NJV79" s="16"/>
      <c r="NJW79" s="15"/>
      <c r="NJX79" s="16"/>
      <c r="NJY79" s="15"/>
      <c r="NJZ79" s="16"/>
      <c r="NKA79" s="15"/>
      <c r="NKB79" s="16"/>
      <c r="NKC79" s="15"/>
      <c r="NKD79" s="16"/>
      <c r="NKE79" s="15"/>
      <c r="NKF79" s="16"/>
      <c r="NKG79" s="15"/>
      <c r="NKH79" s="16"/>
      <c r="NKI79" s="15"/>
      <c r="NKJ79" s="16"/>
      <c r="NKK79" s="15"/>
      <c r="NKL79" s="16"/>
      <c r="NKM79" s="15"/>
      <c r="NKN79" s="16"/>
      <c r="NKO79" s="15"/>
      <c r="NKP79" s="16"/>
      <c r="NKQ79" s="15"/>
      <c r="NKR79" s="16"/>
      <c r="NKS79" s="15"/>
      <c r="NKT79" s="16"/>
      <c r="NKU79" s="15"/>
      <c r="NKV79" s="16"/>
      <c r="NKW79" s="15"/>
      <c r="NKX79" s="16"/>
      <c r="NKY79" s="15"/>
      <c r="NKZ79" s="16"/>
      <c r="NLA79" s="15"/>
      <c r="NLB79" s="16"/>
      <c r="NLC79" s="15"/>
      <c r="NLD79" s="16"/>
      <c r="NLE79" s="15"/>
      <c r="NLF79" s="16"/>
      <c r="NLG79" s="15"/>
      <c r="NLH79" s="16"/>
      <c r="NLI79" s="15"/>
      <c r="NLJ79" s="16"/>
      <c r="NLK79" s="15"/>
      <c r="NLL79" s="16"/>
      <c r="NLM79" s="15"/>
      <c r="NLN79" s="16"/>
      <c r="NLO79" s="15"/>
      <c r="NLP79" s="16"/>
      <c r="NLQ79" s="15"/>
      <c r="NLR79" s="16"/>
      <c r="NLS79" s="15"/>
      <c r="NLT79" s="16"/>
      <c r="NLU79" s="15"/>
      <c r="NLV79" s="16"/>
      <c r="NLW79" s="15"/>
      <c r="NLX79" s="16"/>
      <c r="NLY79" s="15"/>
      <c r="NLZ79" s="16"/>
      <c r="NMA79" s="15"/>
      <c r="NMB79" s="16"/>
      <c r="NMC79" s="15"/>
      <c r="NMD79" s="16"/>
      <c r="NME79" s="15"/>
      <c r="NMF79" s="16"/>
      <c r="NMG79" s="15"/>
      <c r="NMH79" s="16"/>
      <c r="NMI79" s="15"/>
      <c r="NMJ79" s="16"/>
      <c r="NMK79" s="15"/>
      <c r="NML79" s="16"/>
      <c r="NMM79" s="15"/>
      <c r="NMN79" s="16"/>
      <c r="NMO79" s="15"/>
      <c r="NMP79" s="16"/>
      <c r="NMQ79" s="15"/>
      <c r="NMR79" s="16"/>
      <c r="NMS79" s="15"/>
      <c r="NMT79" s="16"/>
      <c r="NMU79" s="15"/>
      <c r="NMV79" s="16"/>
      <c r="NMW79" s="15"/>
      <c r="NMX79" s="16"/>
      <c r="NMY79" s="15"/>
      <c r="NMZ79" s="16"/>
      <c r="NNA79" s="15"/>
      <c r="NNB79" s="16"/>
      <c r="NNC79" s="15"/>
      <c r="NND79" s="16"/>
      <c r="NNE79" s="15"/>
      <c r="NNF79" s="16"/>
      <c r="NNG79" s="15"/>
      <c r="NNH79" s="16"/>
      <c r="NNI79" s="15"/>
      <c r="NNJ79" s="16"/>
      <c r="NNK79" s="15"/>
      <c r="NNL79" s="16"/>
      <c r="NNM79" s="15"/>
      <c r="NNN79" s="16"/>
      <c r="NNO79" s="15"/>
      <c r="NNP79" s="16"/>
      <c r="NNQ79" s="15"/>
      <c r="NNR79" s="16"/>
      <c r="NNS79" s="15"/>
      <c r="NNT79" s="16"/>
      <c r="NNU79" s="15"/>
      <c r="NNV79" s="16"/>
      <c r="NNW79" s="15"/>
      <c r="NNX79" s="16"/>
      <c r="NNY79" s="15"/>
      <c r="NNZ79" s="16"/>
      <c r="NOA79" s="15"/>
      <c r="NOB79" s="16"/>
      <c r="NOC79" s="15"/>
      <c r="NOD79" s="16"/>
      <c r="NOE79" s="15"/>
      <c r="NOF79" s="16"/>
      <c r="NOG79" s="15"/>
      <c r="NOH79" s="16"/>
      <c r="NOI79" s="15"/>
      <c r="NOJ79" s="16"/>
      <c r="NOK79" s="15"/>
      <c r="NOL79" s="16"/>
      <c r="NOM79" s="15"/>
      <c r="NON79" s="16"/>
      <c r="NOO79" s="15"/>
      <c r="NOP79" s="16"/>
      <c r="NOQ79" s="15"/>
      <c r="NOR79" s="16"/>
      <c r="NOS79" s="15"/>
      <c r="NOT79" s="16"/>
      <c r="NOU79" s="15"/>
      <c r="NOV79" s="16"/>
      <c r="NOW79" s="15"/>
      <c r="NOX79" s="16"/>
      <c r="NOY79" s="15"/>
      <c r="NOZ79" s="16"/>
      <c r="NPA79" s="15"/>
      <c r="NPB79" s="16"/>
      <c r="NPC79" s="15"/>
      <c r="NPD79" s="16"/>
      <c r="NPE79" s="15"/>
      <c r="NPF79" s="16"/>
      <c r="NPG79" s="15"/>
      <c r="NPH79" s="16"/>
      <c r="NPI79" s="15"/>
      <c r="NPJ79" s="16"/>
      <c r="NPK79" s="15"/>
      <c r="NPL79" s="16"/>
      <c r="NPM79" s="15"/>
      <c r="NPN79" s="16"/>
      <c r="NPO79" s="15"/>
      <c r="NPP79" s="16"/>
      <c r="NPQ79" s="15"/>
      <c r="NPR79" s="16"/>
      <c r="NPS79" s="15"/>
      <c r="NPT79" s="16"/>
      <c r="NPU79" s="15"/>
      <c r="NPV79" s="16"/>
      <c r="NPW79" s="15"/>
      <c r="NPX79" s="16"/>
      <c r="NPY79" s="15"/>
      <c r="NPZ79" s="16"/>
      <c r="NQA79" s="15"/>
      <c r="NQB79" s="16"/>
      <c r="NQC79" s="15"/>
      <c r="NQD79" s="16"/>
      <c r="NQE79" s="15"/>
      <c r="NQF79" s="16"/>
      <c r="NQG79" s="15"/>
      <c r="NQH79" s="16"/>
      <c r="NQI79" s="15"/>
      <c r="NQJ79" s="16"/>
      <c r="NQK79" s="15"/>
      <c r="NQL79" s="16"/>
      <c r="NQM79" s="15"/>
      <c r="NQN79" s="16"/>
      <c r="NQO79" s="15"/>
      <c r="NQP79" s="16"/>
      <c r="NQQ79" s="15"/>
      <c r="NQR79" s="16"/>
      <c r="NQS79" s="15"/>
      <c r="NQT79" s="16"/>
      <c r="NQU79" s="15"/>
      <c r="NQV79" s="16"/>
      <c r="NQW79" s="15"/>
      <c r="NQX79" s="16"/>
      <c r="NQY79" s="15"/>
      <c r="NQZ79" s="16"/>
      <c r="NRA79" s="15"/>
      <c r="NRB79" s="16"/>
      <c r="NRC79" s="15"/>
      <c r="NRD79" s="16"/>
      <c r="NRE79" s="15"/>
      <c r="NRF79" s="16"/>
      <c r="NRG79" s="15"/>
      <c r="NRH79" s="16"/>
      <c r="NRI79" s="15"/>
      <c r="NRJ79" s="16"/>
      <c r="NRK79" s="15"/>
      <c r="NRL79" s="16"/>
      <c r="NRM79" s="15"/>
      <c r="NRN79" s="16"/>
      <c r="NRO79" s="15"/>
      <c r="NRP79" s="16"/>
      <c r="NRQ79" s="15"/>
      <c r="NRR79" s="16"/>
      <c r="NRS79" s="15"/>
      <c r="NRT79" s="16"/>
      <c r="NRU79" s="15"/>
      <c r="NRV79" s="16"/>
      <c r="NRW79" s="15"/>
      <c r="NRX79" s="16"/>
      <c r="NRY79" s="15"/>
      <c r="NRZ79" s="16"/>
      <c r="NSA79" s="15"/>
      <c r="NSB79" s="16"/>
      <c r="NSC79" s="15"/>
      <c r="NSD79" s="16"/>
      <c r="NSE79" s="15"/>
      <c r="NSF79" s="16"/>
      <c r="NSG79" s="15"/>
      <c r="NSH79" s="16"/>
      <c r="NSI79" s="15"/>
      <c r="NSJ79" s="16"/>
      <c r="NSK79" s="15"/>
      <c r="NSL79" s="16"/>
      <c r="NSM79" s="15"/>
      <c r="NSN79" s="16"/>
      <c r="NSO79" s="15"/>
      <c r="NSP79" s="16"/>
      <c r="NSQ79" s="15"/>
      <c r="NSR79" s="16"/>
      <c r="NSS79" s="15"/>
      <c r="NST79" s="16"/>
      <c r="NSU79" s="15"/>
      <c r="NSV79" s="16"/>
      <c r="NSW79" s="15"/>
      <c r="NSX79" s="16"/>
      <c r="NSY79" s="15"/>
      <c r="NSZ79" s="16"/>
      <c r="NTA79" s="15"/>
      <c r="NTB79" s="16"/>
      <c r="NTC79" s="15"/>
      <c r="NTD79" s="16"/>
      <c r="NTE79" s="15"/>
      <c r="NTF79" s="16"/>
      <c r="NTG79" s="15"/>
      <c r="NTH79" s="16"/>
      <c r="NTI79" s="15"/>
      <c r="NTJ79" s="16"/>
      <c r="NTK79" s="15"/>
      <c r="NTL79" s="16"/>
      <c r="NTM79" s="15"/>
      <c r="NTN79" s="16"/>
      <c r="NTO79" s="15"/>
      <c r="NTP79" s="16"/>
      <c r="NTQ79" s="15"/>
      <c r="NTR79" s="16"/>
      <c r="NTS79" s="15"/>
      <c r="NTT79" s="16"/>
      <c r="NTU79" s="15"/>
      <c r="NTV79" s="16"/>
      <c r="NTW79" s="15"/>
      <c r="NTX79" s="16"/>
      <c r="NTY79" s="15"/>
      <c r="NTZ79" s="16"/>
      <c r="NUA79" s="15"/>
      <c r="NUB79" s="16"/>
      <c r="NUC79" s="15"/>
      <c r="NUD79" s="16"/>
      <c r="NUE79" s="15"/>
      <c r="NUF79" s="16"/>
      <c r="NUG79" s="15"/>
      <c r="NUH79" s="16"/>
      <c r="NUI79" s="15"/>
      <c r="NUJ79" s="16"/>
      <c r="NUK79" s="15"/>
      <c r="NUL79" s="16"/>
      <c r="NUM79" s="15"/>
      <c r="NUN79" s="16"/>
      <c r="NUO79" s="15"/>
      <c r="NUP79" s="16"/>
      <c r="NUQ79" s="15"/>
      <c r="NUR79" s="16"/>
      <c r="NUS79" s="15"/>
      <c r="NUT79" s="16"/>
      <c r="NUU79" s="15"/>
      <c r="NUV79" s="16"/>
      <c r="NUW79" s="15"/>
      <c r="NUX79" s="16"/>
      <c r="NUY79" s="15"/>
      <c r="NUZ79" s="16"/>
      <c r="NVA79" s="15"/>
      <c r="NVB79" s="16"/>
      <c r="NVC79" s="15"/>
      <c r="NVD79" s="16"/>
      <c r="NVE79" s="15"/>
      <c r="NVF79" s="16"/>
      <c r="NVG79" s="15"/>
      <c r="NVH79" s="16"/>
      <c r="NVI79" s="15"/>
      <c r="NVJ79" s="16"/>
      <c r="NVK79" s="15"/>
      <c r="NVL79" s="16"/>
      <c r="NVM79" s="15"/>
      <c r="NVN79" s="16"/>
      <c r="NVO79" s="15"/>
      <c r="NVP79" s="16"/>
      <c r="NVQ79" s="15"/>
      <c r="NVR79" s="16"/>
      <c r="NVS79" s="15"/>
      <c r="NVT79" s="16"/>
      <c r="NVU79" s="15"/>
      <c r="NVV79" s="16"/>
      <c r="NVW79" s="15"/>
      <c r="NVX79" s="16"/>
      <c r="NVY79" s="15"/>
      <c r="NVZ79" s="16"/>
      <c r="NWA79" s="15"/>
      <c r="NWB79" s="16"/>
      <c r="NWC79" s="15"/>
      <c r="NWD79" s="16"/>
      <c r="NWE79" s="15"/>
      <c r="NWF79" s="16"/>
      <c r="NWG79" s="15"/>
      <c r="NWH79" s="16"/>
      <c r="NWI79" s="15"/>
      <c r="NWJ79" s="16"/>
      <c r="NWK79" s="15"/>
      <c r="NWL79" s="16"/>
      <c r="NWM79" s="15"/>
      <c r="NWN79" s="16"/>
      <c r="NWO79" s="15"/>
      <c r="NWP79" s="16"/>
      <c r="NWQ79" s="15"/>
      <c r="NWR79" s="16"/>
      <c r="NWS79" s="15"/>
      <c r="NWT79" s="16"/>
      <c r="NWU79" s="15"/>
      <c r="NWV79" s="16"/>
      <c r="NWW79" s="15"/>
      <c r="NWX79" s="16"/>
      <c r="NWY79" s="15"/>
      <c r="NWZ79" s="16"/>
      <c r="NXA79" s="15"/>
      <c r="NXB79" s="16"/>
      <c r="NXC79" s="15"/>
      <c r="NXD79" s="16"/>
      <c r="NXE79" s="15"/>
      <c r="NXF79" s="16"/>
      <c r="NXG79" s="15"/>
      <c r="NXH79" s="16"/>
      <c r="NXI79" s="15"/>
      <c r="NXJ79" s="16"/>
      <c r="NXK79" s="15"/>
      <c r="NXL79" s="16"/>
      <c r="NXM79" s="15"/>
      <c r="NXN79" s="16"/>
      <c r="NXO79" s="15"/>
      <c r="NXP79" s="16"/>
      <c r="NXQ79" s="15"/>
      <c r="NXR79" s="16"/>
      <c r="NXS79" s="15"/>
      <c r="NXT79" s="16"/>
      <c r="NXU79" s="15"/>
      <c r="NXV79" s="16"/>
      <c r="NXW79" s="15"/>
      <c r="NXX79" s="16"/>
      <c r="NXY79" s="15"/>
      <c r="NXZ79" s="16"/>
      <c r="NYA79" s="15"/>
      <c r="NYB79" s="16"/>
      <c r="NYC79" s="15"/>
      <c r="NYD79" s="16"/>
      <c r="NYE79" s="15"/>
      <c r="NYF79" s="16"/>
      <c r="NYG79" s="15"/>
      <c r="NYH79" s="16"/>
      <c r="NYI79" s="15"/>
      <c r="NYJ79" s="16"/>
      <c r="NYK79" s="15"/>
      <c r="NYL79" s="16"/>
      <c r="NYM79" s="15"/>
      <c r="NYN79" s="16"/>
      <c r="NYO79" s="15"/>
      <c r="NYP79" s="16"/>
      <c r="NYQ79" s="15"/>
      <c r="NYR79" s="16"/>
      <c r="NYS79" s="15"/>
      <c r="NYT79" s="16"/>
      <c r="NYU79" s="15"/>
      <c r="NYV79" s="16"/>
      <c r="NYW79" s="15"/>
      <c r="NYX79" s="16"/>
      <c r="NYY79" s="15"/>
      <c r="NYZ79" s="16"/>
      <c r="NZA79" s="15"/>
      <c r="NZB79" s="16"/>
      <c r="NZC79" s="15"/>
      <c r="NZD79" s="16"/>
      <c r="NZE79" s="15"/>
      <c r="NZF79" s="16"/>
      <c r="NZG79" s="15"/>
      <c r="NZH79" s="16"/>
      <c r="NZI79" s="15"/>
      <c r="NZJ79" s="16"/>
      <c r="NZK79" s="15"/>
      <c r="NZL79" s="16"/>
      <c r="NZM79" s="15"/>
      <c r="NZN79" s="16"/>
      <c r="NZO79" s="15"/>
      <c r="NZP79" s="16"/>
      <c r="NZQ79" s="15"/>
      <c r="NZR79" s="16"/>
      <c r="NZS79" s="15"/>
      <c r="NZT79" s="16"/>
      <c r="NZU79" s="15"/>
      <c r="NZV79" s="16"/>
      <c r="NZW79" s="15"/>
      <c r="NZX79" s="16"/>
      <c r="NZY79" s="15"/>
      <c r="NZZ79" s="16"/>
      <c r="OAA79" s="15"/>
      <c r="OAB79" s="16"/>
      <c r="OAC79" s="15"/>
      <c r="OAD79" s="16"/>
      <c r="OAE79" s="15"/>
      <c r="OAF79" s="16"/>
      <c r="OAG79" s="15"/>
      <c r="OAH79" s="16"/>
      <c r="OAI79" s="15"/>
      <c r="OAJ79" s="16"/>
      <c r="OAK79" s="15"/>
      <c r="OAL79" s="16"/>
      <c r="OAM79" s="15"/>
      <c r="OAN79" s="16"/>
      <c r="OAO79" s="15"/>
      <c r="OAP79" s="16"/>
      <c r="OAQ79" s="15"/>
      <c r="OAR79" s="16"/>
      <c r="OAS79" s="15"/>
      <c r="OAT79" s="16"/>
      <c r="OAU79" s="15"/>
      <c r="OAV79" s="16"/>
      <c r="OAW79" s="15"/>
      <c r="OAX79" s="16"/>
      <c r="OAY79" s="15"/>
      <c r="OAZ79" s="16"/>
      <c r="OBA79" s="15"/>
      <c r="OBB79" s="16"/>
      <c r="OBC79" s="15"/>
      <c r="OBD79" s="16"/>
      <c r="OBE79" s="15"/>
      <c r="OBF79" s="16"/>
      <c r="OBG79" s="15"/>
      <c r="OBH79" s="16"/>
      <c r="OBI79" s="15"/>
      <c r="OBJ79" s="16"/>
      <c r="OBK79" s="15"/>
      <c r="OBL79" s="16"/>
      <c r="OBM79" s="15"/>
      <c r="OBN79" s="16"/>
      <c r="OBO79" s="15"/>
      <c r="OBP79" s="16"/>
      <c r="OBQ79" s="15"/>
      <c r="OBR79" s="16"/>
      <c r="OBS79" s="15"/>
      <c r="OBT79" s="16"/>
      <c r="OBU79" s="15"/>
      <c r="OBV79" s="16"/>
      <c r="OBW79" s="15"/>
      <c r="OBX79" s="16"/>
      <c r="OBY79" s="15"/>
      <c r="OBZ79" s="16"/>
      <c r="OCA79" s="15"/>
      <c r="OCB79" s="16"/>
      <c r="OCC79" s="15"/>
      <c r="OCD79" s="16"/>
      <c r="OCE79" s="15"/>
      <c r="OCF79" s="16"/>
      <c r="OCG79" s="15"/>
      <c r="OCH79" s="16"/>
      <c r="OCI79" s="15"/>
      <c r="OCJ79" s="16"/>
      <c r="OCK79" s="15"/>
      <c r="OCL79" s="16"/>
      <c r="OCM79" s="15"/>
      <c r="OCN79" s="16"/>
      <c r="OCO79" s="15"/>
      <c r="OCP79" s="16"/>
      <c r="OCQ79" s="15"/>
      <c r="OCR79" s="16"/>
      <c r="OCS79" s="15"/>
      <c r="OCT79" s="16"/>
      <c r="OCU79" s="15"/>
      <c r="OCV79" s="16"/>
      <c r="OCW79" s="15"/>
      <c r="OCX79" s="16"/>
      <c r="OCY79" s="15"/>
      <c r="OCZ79" s="16"/>
      <c r="ODA79" s="15"/>
      <c r="ODB79" s="16"/>
      <c r="ODC79" s="15"/>
      <c r="ODD79" s="16"/>
      <c r="ODE79" s="15"/>
      <c r="ODF79" s="16"/>
      <c r="ODG79" s="15"/>
      <c r="ODH79" s="16"/>
      <c r="ODI79" s="15"/>
      <c r="ODJ79" s="16"/>
      <c r="ODK79" s="15"/>
      <c r="ODL79" s="16"/>
      <c r="ODM79" s="15"/>
      <c r="ODN79" s="16"/>
      <c r="ODO79" s="15"/>
      <c r="ODP79" s="16"/>
      <c r="ODQ79" s="15"/>
      <c r="ODR79" s="16"/>
      <c r="ODS79" s="15"/>
      <c r="ODT79" s="16"/>
      <c r="ODU79" s="15"/>
      <c r="ODV79" s="16"/>
      <c r="ODW79" s="15"/>
      <c r="ODX79" s="16"/>
      <c r="ODY79" s="15"/>
      <c r="ODZ79" s="16"/>
      <c r="OEA79" s="15"/>
      <c r="OEB79" s="16"/>
      <c r="OEC79" s="15"/>
      <c r="OED79" s="16"/>
      <c r="OEE79" s="15"/>
      <c r="OEF79" s="16"/>
      <c r="OEG79" s="15"/>
      <c r="OEH79" s="16"/>
      <c r="OEI79" s="15"/>
      <c r="OEJ79" s="16"/>
      <c r="OEK79" s="15"/>
      <c r="OEL79" s="16"/>
      <c r="OEM79" s="15"/>
      <c r="OEN79" s="16"/>
      <c r="OEO79" s="15"/>
      <c r="OEP79" s="16"/>
      <c r="OEQ79" s="15"/>
      <c r="OER79" s="16"/>
      <c r="OES79" s="15"/>
      <c r="OET79" s="16"/>
      <c r="OEU79" s="15"/>
      <c r="OEV79" s="16"/>
      <c r="OEW79" s="15"/>
      <c r="OEX79" s="16"/>
      <c r="OEY79" s="15"/>
      <c r="OEZ79" s="16"/>
      <c r="OFA79" s="15"/>
      <c r="OFB79" s="16"/>
      <c r="OFC79" s="15"/>
      <c r="OFD79" s="16"/>
      <c r="OFE79" s="15"/>
      <c r="OFF79" s="16"/>
      <c r="OFG79" s="15"/>
      <c r="OFH79" s="16"/>
      <c r="OFI79" s="15"/>
      <c r="OFJ79" s="16"/>
      <c r="OFK79" s="15"/>
      <c r="OFL79" s="16"/>
      <c r="OFM79" s="15"/>
      <c r="OFN79" s="16"/>
      <c r="OFO79" s="15"/>
      <c r="OFP79" s="16"/>
      <c r="OFQ79" s="15"/>
      <c r="OFR79" s="16"/>
      <c r="OFS79" s="15"/>
      <c r="OFT79" s="16"/>
      <c r="OFU79" s="15"/>
      <c r="OFV79" s="16"/>
      <c r="OFW79" s="15"/>
      <c r="OFX79" s="16"/>
      <c r="OFY79" s="15"/>
      <c r="OFZ79" s="16"/>
      <c r="OGA79" s="15"/>
      <c r="OGB79" s="16"/>
      <c r="OGC79" s="15"/>
      <c r="OGD79" s="16"/>
      <c r="OGE79" s="15"/>
      <c r="OGF79" s="16"/>
      <c r="OGG79" s="15"/>
      <c r="OGH79" s="16"/>
      <c r="OGI79" s="15"/>
      <c r="OGJ79" s="16"/>
      <c r="OGK79" s="15"/>
      <c r="OGL79" s="16"/>
      <c r="OGM79" s="15"/>
      <c r="OGN79" s="16"/>
      <c r="OGO79" s="15"/>
      <c r="OGP79" s="16"/>
      <c r="OGQ79" s="15"/>
      <c r="OGR79" s="16"/>
      <c r="OGS79" s="15"/>
      <c r="OGT79" s="16"/>
      <c r="OGU79" s="15"/>
      <c r="OGV79" s="16"/>
      <c r="OGW79" s="15"/>
      <c r="OGX79" s="16"/>
      <c r="OGY79" s="15"/>
      <c r="OGZ79" s="16"/>
      <c r="OHA79" s="15"/>
      <c r="OHB79" s="16"/>
      <c r="OHC79" s="15"/>
      <c r="OHD79" s="16"/>
      <c r="OHE79" s="15"/>
      <c r="OHF79" s="16"/>
      <c r="OHG79" s="15"/>
      <c r="OHH79" s="16"/>
      <c r="OHI79" s="15"/>
      <c r="OHJ79" s="16"/>
      <c r="OHK79" s="15"/>
      <c r="OHL79" s="16"/>
      <c r="OHM79" s="15"/>
      <c r="OHN79" s="16"/>
      <c r="OHO79" s="15"/>
      <c r="OHP79" s="16"/>
      <c r="OHQ79" s="15"/>
      <c r="OHR79" s="16"/>
      <c r="OHS79" s="15"/>
      <c r="OHT79" s="16"/>
      <c r="OHU79" s="15"/>
      <c r="OHV79" s="16"/>
      <c r="OHW79" s="15"/>
      <c r="OHX79" s="16"/>
      <c r="OHY79" s="15"/>
      <c r="OHZ79" s="16"/>
      <c r="OIA79" s="15"/>
      <c r="OIB79" s="16"/>
      <c r="OIC79" s="15"/>
      <c r="OID79" s="16"/>
      <c r="OIE79" s="15"/>
      <c r="OIF79" s="16"/>
      <c r="OIG79" s="15"/>
      <c r="OIH79" s="16"/>
      <c r="OII79" s="15"/>
      <c r="OIJ79" s="16"/>
      <c r="OIK79" s="15"/>
      <c r="OIL79" s="16"/>
      <c r="OIM79" s="15"/>
      <c r="OIN79" s="16"/>
      <c r="OIO79" s="15"/>
      <c r="OIP79" s="16"/>
      <c r="OIQ79" s="15"/>
      <c r="OIR79" s="16"/>
      <c r="OIS79" s="15"/>
      <c r="OIT79" s="16"/>
      <c r="OIU79" s="15"/>
      <c r="OIV79" s="16"/>
      <c r="OIW79" s="15"/>
      <c r="OIX79" s="16"/>
      <c r="OIY79" s="15"/>
      <c r="OIZ79" s="16"/>
      <c r="OJA79" s="15"/>
      <c r="OJB79" s="16"/>
      <c r="OJC79" s="15"/>
      <c r="OJD79" s="16"/>
      <c r="OJE79" s="15"/>
      <c r="OJF79" s="16"/>
      <c r="OJG79" s="15"/>
      <c r="OJH79" s="16"/>
      <c r="OJI79" s="15"/>
      <c r="OJJ79" s="16"/>
      <c r="OJK79" s="15"/>
      <c r="OJL79" s="16"/>
      <c r="OJM79" s="15"/>
      <c r="OJN79" s="16"/>
      <c r="OJO79" s="15"/>
      <c r="OJP79" s="16"/>
      <c r="OJQ79" s="15"/>
      <c r="OJR79" s="16"/>
      <c r="OJS79" s="15"/>
      <c r="OJT79" s="16"/>
      <c r="OJU79" s="15"/>
      <c r="OJV79" s="16"/>
      <c r="OJW79" s="15"/>
      <c r="OJX79" s="16"/>
      <c r="OJY79" s="15"/>
      <c r="OJZ79" s="16"/>
      <c r="OKA79" s="15"/>
      <c r="OKB79" s="16"/>
      <c r="OKC79" s="15"/>
      <c r="OKD79" s="16"/>
      <c r="OKE79" s="15"/>
      <c r="OKF79" s="16"/>
      <c r="OKG79" s="15"/>
      <c r="OKH79" s="16"/>
      <c r="OKI79" s="15"/>
      <c r="OKJ79" s="16"/>
      <c r="OKK79" s="15"/>
      <c r="OKL79" s="16"/>
      <c r="OKM79" s="15"/>
      <c r="OKN79" s="16"/>
      <c r="OKO79" s="15"/>
      <c r="OKP79" s="16"/>
      <c r="OKQ79" s="15"/>
      <c r="OKR79" s="16"/>
      <c r="OKS79" s="15"/>
      <c r="OKT79" s="16"/>
      <c r="OKU79" s="15"/>
      <c r="OKV79" s="16"/>
      <c r="OKW79" s="15"/>
      <c r="OKX79" s="16"/>
      <c r="OKY79" s="15"/>
      <c r="OKZ79" s="16"/>
      <c r="OLA79" s="15"/>
      <c r="OLB79" s="16"/>
      <c r="OLC79" s="15"/>
      <c r="OLD79" s="16"/>
      <c r="OLE79" s="15"/>
      <c r="OLF79" s="16"/>
      <c r="OLG79" s="15"/>
      <c r="OLH79" s="16"/>
      <c r="OLI79" s="15"/>
      <c r="OLJ79" s="16"/>
      <c r="OLK79" s="15"/>
      <c r="OLL79" s="16"/>
      <c r="OLM79" s="15"/>
      <c r="OLN79" s="16"/>
      <c r="OLO79" s="15"/>
      <c r="OLP79" s="16"/>
      <c r="OLQ79" s="15"/>
      <c r="OLR79" s="16"/>
      <c r="OLS79" s="15"/>
      <c r="OLT79" s="16"/>
      <c r="OLU79" s="15"/>
      <c r="OLV79" s="16"/>
      <c r="OLW79" s="15"/>
      <c r="OLX79" s="16"/>
      <c r="OLY79" s="15"/>
      <c r="OLZ79" s="16"/>
      <c r="OMA79" s="15"/>
      <c r="OMB79" s="16"/>
      <c r="OMC79" s="15"/>
      <c r="OMD79" s="16"/>
      <c r="OME79" s="15"/>
      <c r="OMF79" s="16"/>
      <c r="OMG79" s="15"/>
      <c r="OMH79" s="16"/>
      <c r="OMI79" s="15"/>
      <c r="OMJ79" s="16"/>
      <c r="OMK79" s="15"/>
      <c r="OML79" s="16"/>
      <c r="OMM79" s="15"/>
      <c r="OMN79" s="16"/>
      <c r="OMO79" s="15"/>
      <c r="OMP79" s="16"/>
      <c r="OMQ79" s="15"/>
      <c r="OMR79" s="16"/>
      <c r="OMS79" s="15"/>
      <c r="OMT79" s="16"/>
      <c r="OMU79" s="15"/>
      <c r="OMV79" s="16"/>
      <c r="OMW79" s="15"/>
      <c r="OMX79" s="16"/>
      <c r="OMY79" s="15"/>
      <c r="OMZ79" s="16"/>
      <c r="ONA79" s="15"/>
      <c r="ONB79" s="16"/>
      <c r="ONC79" s="15"/>
      <c r="OND79" s="16"/>
      <c r="ONE79" s="15"/>
      <c r="ONF79" s="16"/>
      <c r="ONG79" s="15"/>
      <c r="ONH79" s="16"/>
      <c r="ONI79" s="15"/>
      <c r="ONJ79" s="16"/>
      <c r="ONK79" s="15"/>
      <c r="ONL79" s="16"/>
      <c r="ONM79" s="15"/>
      <c r="ONN79" s="16"/>
      <c r="ONO79" s="15"/>
      <c r="ONP79" s="16"/>
      <c r="ONQ79" s="15"/>
      <c r="ONR79" s="16"/>
      <c r="ONS79" s="15"/>
      <c r="ONT79" s="16"/>
      <c r="ONU79" s="15"/>
      <c r="ONV79" s="16"/>
      <c r="ONW79" s="15"/>
      <c r="ONX79" s="16"/>
      <c r="ONY79" s="15"/>
      <c r="ONZ79" s="16"/>
      <c r="OOA79" s="15"/>
      <c r="OOB79" s="16"/>
      <c r="OOC79" s="15"/>
      <c r="OOD79" s="16"/>
      <c r="OOE79" s="15"/>
      <c r="OOF79" s="16"/>
      <c r="OOG79" s="15"/>
      <c r="OOH79" s="16"/>
      <c r="OOI79" s="15"/>
      <c r="OOJ79" s="16"/>
      <c r="OOK79" s="15"/>
      <c r="OOL79" s="16"/>
      <c r="OOM79" s="15"/>
      <c r="OON79" s="16"/>
      <c r="OOO79" s="15"/>
      <c r="OOP79" s="16"/>
      <c r="OOQ79" s="15"/>
      <c r="OOR79" s="16"/>
      <c r="OOS79" s="15"/>
      <c r="OOT79" s="16"/>
      <c r="OOU79" s="15"/>
      <c r="OOV79" s="16"/>
      <c r="OOW79" s="15"/>
      <c r="OOX79" s="16"/>
      <c r="OOY79" s="15"/>
      <c r="OOZ79" s="16"/>
      <c r="OPA79" s="15"/>
      <c r="OPB79" s="16"/>
      <c r="OPC79" s="15"/>
      <c r="OPD79" s="16"/>
      <c r="OPE79" s="15"/>
      <c r="OPF79" s="16"/>
      <c r="OPG79" s="15"/>
      <c r="OPH79" s="16"/>
      <c r="OPI79" s="15"/>
      <c r="OPJ79" s="16"/>
      <c r="OPK79" s="15"/>
      <c r="OPL79" s="16"/>
      <c r="OPM79" s="15"/>
      <c r="OPN79" s="16"/>
      <c r="OPO79" s="15"/>
      <c r="OPP79" s="16"/>
      <c r="OPQ79" s="15"/>
      <c r="OPR79" s="16"/>
      <c r="OPS79" s="15"/>
      <c r="OPT79" s="16"/>
      <c r="OPU79" s="15"/>
      <c r="OPV79" s="16"/>
      <c r="OPW79" s="15"/>
      <c r="OPX79" s="16"/>
      <c r="OPY79" s="15"/>
      <c r="OPZ79" s="16"/>
      <c r="OQA79" s="15"/>
      <c r="OQB79" s="16"/>
      <c r="OQC79" s="15"/>
      <c r="OQD79" s="16"/>
      <c r="OQE79" s="15"/>
      <c r="OQF79" s="16"/>
      <c r="OQG79" s="15"/>
      <c r="OQH79" s="16"/>
      <c r="OQI79" s="15"/>
      <c r="OQJ79" s="16"/>
      <c r="OQK79" s="15"/>
      <c r="OQL79" s="16"/>
      <c r="OQM79" s="15"/>
      <c r="OQN79" s="16"/>
      <c r="OQO79" s="15"/>
      <c r="OQP79" s="16"/>
      <c r="OQQ79" s="15"/>
      <c r="OQR79" s="16"/>
      <c r="OQS79" s="15"/>
      <c r="OQT79" s="16"/>
      <c r="OQU79" s="15"/>
      <c r="OQV79" s="16"/>
      <c r="OQW79" s="15"/>
      <c r="OQX79" s="16"/>
      <c r="OQY79" s="15"/>
      <c r="OQZ79" s="16"/>
      <c r="ORA79" s="15"/>
      <c r="ORB79" s="16"/>
      <c r="ORC79" s="15"/>
      <c r="ORD79" s="16"/>
      <c r="ORE79" s="15"/>
      <c r="ORF79" s="16"/>
      <c r="ORG79" s="15"/>
      <c r="ORH79" s="16"/>
      <c r="ORI79" s="15"/>
      <c r="ORJ79" s="16"/>
      <c r="ORK79" s="15"/>
      <c r="ORL79" s="16"/>
      <c r="ORM79" s="15"/>
      <c r="ORN79" s="16"/>
      <c r="ORO79" s="15"/>
      <c r="ORP79" s="16"/>
      <c r="ORQ79" s="15"/>
      <c r="ORR79" s="16"/>
      <c r="ORS79" s="15"/>
      <c r="ORT79" s="16"/>
      <c r="ORU79" s="15"/>
      <c r="ORV79" s="16"/>
      <c r="ORW79" s="15"/>
      <c r="ORX79" s="16"/>
      <c r="ORY79" s="15"/>
      <c r="ORZ79" s="16"/>
      <c r="OSA79" s="15"/>
      <c r="OSB79" s="16"/>
      <c r="OSC79" s="15"/>
      <c r="OSD79" s="16"/>
      <c r="OSE79" s="15"/>
      <c r="OSF79" s="16"/>
      <c r="OSG79" s="15"/>
      <c r="OSH79" s="16"/>
      <c r="OSI79" s="15"/>
      <c r="OSJ79" s="16"/>
      <c r="OSK79" s="15"/>
      <c r="OSL79" s="16"/>
      <c r="OSM79" s="15"/>
      <c r="OSN79" s="16"/>
      <c r="OSO79" s="15"/>
      <c r="OSP79" s="16"/>
      <c r="OSQ79" s="15"/>
      <c r="OSR79" s="16"/>
      <c r="OSS79" s="15"/>
      <c r="OST79" s="16"/>
      <c r="OSU79" s="15"/>
      <c r="OSV79" s="16"/>
      <c r="OSW79" s="15"/>
      <c r="OSX79" s="16"/>
      <c r="OSY79" s="15"/>
      <c r="OSZ79" s="16"/>
      <c r="OTA79" s="15"/>
      <c r="OTB79" s="16"/>
      <c r="OTC79" s="15"/>
      <c r="OTD79" s="16"/>
      <c r="OTE79" s="15"/>
      <c r="OTF79" s="16"/>
      <c r="OTG79" s="15"/>
      <c r="OTH79" s="16"/>
      <c r="OTI79" s="15"/>
      <c r="OTJ79" s="16"/>
      <c r="OTK79" s="15"/>
      <c r="OTL79" s="16"/>
      <c r="OTM79" s="15"/>
      <c r="OTN79" s="16"/>
      <c r="OTO79" s="15"/>
      <c r="OTP79" s="16"/>
      <c r="OTQ79" s="15"/>
      <c r="OTR79" s="16"/>
      <c r="OTS79" s="15"/>
      <c r="OTT79" s="16"/>
      <c r="OTU79" s="15"/>
      <c r="OTV79" s="16"/>
      <c r="OTW79" s="15"/>
      <c r="OTX79" s="16"/>
      <c r="OTY79" s="15"/>
      <c r="OTZ79" s="16"/>
      <c r="OUA79" s="15"/>
      <c r="OUB79" s="16"/>
      <c r="OUC79" s="15"/>
      <c r="OUD79" s="16"/>
      <c r="OUE79" s="15"/>
      <c r="OUF79" s="16"/>
      <c r="OUG79" s="15"/>
      <c r="OUH79" s="16"/>
      <c r="OUI79" s="15"/>
      <c r="OUJ79" s="16"/>
      <c r="OUK79" s="15"/>
      <c r="OUL79" s="16"/>
      <c r="OUM79" s="15"/>
      <c r="OUN79" s="16"/>
      <c r="OUO79" s="15"/>
      <c r="OUP79" s="16"/>
      <c r="OUQ79" s="15"/>
      <c r="OUR79" s="16"/>
      <c r="OUS79" s="15"/>
      <c r="OUT79" s="16"/>
      <c r="OUU79" s="15"/>
      <c r="OUV79" s="16"/>
      <c r="OUW79" s="15"/>
      <c r="OUX79" s="16"/>
      <c r="OUY79" s="15"/>
      <c r="OUZ79" s="16"/>
      <c r="OVA79" s="15"/>
      <c r="OVB79" s="16"/>
      <c r="OVC79" s="15"/>
      <c r="OVD79" s="16"/>
      <c r="OVE79" s="15"/>
      <c r="OVF79" s="16"/>
      <c r="OVG79" s="15"/>
      <c r="OVH79" s="16"/>
      <c r="OVI79" s="15"/>
      <c r="OVJ79" s="16"/>
      <c r="OVK79" s="15"/>
      <c r="OVL79" s="16"/>
      <c r="OVM79" s="15"/>
      <c r="OVN79" s="16"/>
      <c r="OVO79" s="15"/>
      <c r="OVP79" s="16"/>
      <c r="OVQ79" s="15"/>
      <c r="OVR79" s="16"/>
      <c r="OVS79" s="15"/>
      <c r="OVT79" s="16"/>
      <c r="OVU79" s="15"/>
      <c r="OVV79" s="16"/>
      <c r="OVW79" s="15"/>
      <c r="OVX79" s="16"/>
      <c r="OVY79" s="15"/>
      <c r="OVZ79" s="16"/>
      <c r="OWA79" s="15"/>
      <c r="OWB79" s="16"/>
      <c r="OWC79" s="15"/>
      <c r="OWD79" s="16"/>
      <c r="OWE79" s="15"/>
      <c r="OWF79" s="16"/>
      <c r="OWG79" s="15"/>
      <c r="OWH79" s="16"/>
      <c r="OWI79" s="15"/>
      <c r="OWJ79" s="16"/>
      <c r="OWK79" s="15"/>
      <c r="OWL79" s="16"/>
      <c r="OWM79" s="15"/>
      <c r="OWN79" s="16"/>
      <c r="OWO79" s="15"/>
      <c r="OWP79" s="16"/>
      <c r="OWQ79" s="15"/>
      <c r="OWR79" s="16"/>
      <c r="OWS79" s="15"/>
      <c r="OWT79" s="16"/>
      <c r="OWU79" s="15"/>
      <c r="OWV79" s="16"/>
      <c r="OWW79" s="15"/>
      <c r="OWX79" s="16"/>
      <c r="OWY79" s="15"/>
      <c r="OWZ79" s="16"/>
      <c r="OXA79" s="15"/>
      <c r="OXB79" s="16"/>
      <c r="OXC79" s="15"/>
      <c r="OXD79" s="16"/>
      <c r="OXE79" s="15"/>
      <c r="OXF79" s="16"/>
      <c r="OXG79" s="15"/>
      <c r="OXH79" s="16"/>
      <c r="OXI79" s="15"/>
      <c r="OXJ79" s="16"/>
      <c r="OXK79" s="15"/>
      <c r="OXL79" s="16"/>
      <c r="OXM79" s="15"/>
      <c r="OXN79" s="16"/>
      <c r="OXO79" s="15"/>
      <c r="OXP79" s="16"/>
      <c r="OXQ79" s="15"/>
      <c r="OXR79" s="16"/>
      <c r="OXS79" s="15"/>
      <c r="OXT79" s="16"/>
      <c r="OXU79" s="15"/>
      <c r="OXV79" s="16"/>
      <c r="OXW79" s="15"/>
      <c r="OXX79" s="16"/>
      <c r="OXY79" s="15"/>
      <c r="OXZ79" s="16"/>
      <c r="OYA79" s="15"/>
      <c r="OYB79" s="16"/>
      <c r="OYC79" s="15"/>
      <c r="OYD79" s="16"/>
      <c r="OYE79" s="15"/>
      <c r="OYF79" s="16"/>
      <c r="OYG79" s="15"/>
      <c r="OYH79" s="16"/>
      <c r="OYI79" s="15"/>
      <c r="OYJ79" s="16"/>
      <c r="OYK79" s="15"/>
      <c r="OYL79" s="16"/>
      <c r="OYM79" s="15"/>
      <c r="OYN79" s="16"/>
      <c r="OYO79" s="15"/>
      <c r="OYP79" s="16"/>
      <c r="OYQ79" s="15"/>
      <c r="OYR79" s="16"/>
      <c r="OYS79" s="15"/>
      <c r="OYT79" s="16"/>
      <c r="OYU79" s="15"/>
      <c r="OYV79" s="16"/>
      <c r="OYW79" s="15"/>
      <c r="OYX79" s="16"/>
      <c r="OYY79" s="15"/>
      <c r="OYZ79" s="16"/>
      <c r="OZA79" s="15"/>
      <c r="OZB79" s="16"/>
      <c r="OZC79" s="15"/>
      <c r="OZD79" s="16"/>
      <c r="OZE79" s="15"/>
      <c r="OZF79" s="16"/>
      <c r="OZG79" s="15"/>
      <c r="OZH79" s="16"/>
      <c r="OZI79" s="15"/>
      <c r="OZJ79" s="16"/>
      <c r="OZK79" s="15"/>
      <c r="OZL79" s="16"/>
      <c r="OZM79" s="15"/>
      <c r="OZN79" s="16"/>
      <c r="OZO79" s="15"/>
      <c r="OZP79" s="16"/>
      <c r="OZQ79" s="15"/>
      <c r="OZR79" s="16"/>
      <c r="OZS79" s="15"/>
      <c r="OZT79" s="16"/>
      <c r="OZU79" s="15"/>
      <c r="OZV79" s="16"/>
      <c r="OZW79" s="15"/>
      <c r="OZX79" s="16"/>
      <c r="OZY79" s="15"/>
      <c r="OZZ79" s="16"/>
      <c r="PAA79" s="15"/>
      <c r="PAB79" s="16"/>
      <c r="PAC79" s="15"/>
      <c r="PAD79" s="16"/>
      <c r="PAE79" s="15"/>
      <c r="PAF79" s="16"/>
      <c r="PAG79" s="15"/>
      <c r="PAH79" s="16"/>
      <c r="PAI79" s="15"/>
      <c r="PAJ79" s="16"/>
      <c r="PAK79" s="15"/>
      <c r="PAL79" s="16"/>
      <c r="PAM79" s="15"/>
      <c r="PAN79" s="16"/>
      <c r="PAO79" s="15"/>
      <c r="PAP79" s="16"/>
      <c r="PAQ79" s="15"/>
      <c r="PAR79" s="16"/>
      <c r="PAS79" s="15"/>
      <c r="PAT79" s="16"/>
      <c r="PAU79" s="15"/>
      <c r="PAV79" s="16"/>
      <c r="PAW79" s="15"/>
      <c r="PAX79" s="16"/>
      <c r="PAY79" s="15"/>
      <c r="PAZ79" s="16"/>
      <c r="PBA79" s="15"/>
      <c r="PBB79" s="16"/>
      <c r="PBC79" s="15"/>
      <c r="PBD79" s="16"/>
      <c r="PBE79" s="15"/>
      <c r="PBF79" s="16"/>
      <c r="PBG79" s="15"/>
      <c r="PBH79" s="16"/>
      <c r="PBI79" s="15"/>
      <c r="PBJ79" s="16"/>
      <c r="PBK79" s="15"/>
      <c r="PBL79" s="16"/>
      <c r="PBM79" s="15"/>
      <c r="PBN79" s="16"/>
      <c r="PBO79" s="15"/>
      <c r="PBP79" s="16"/>
      <c r="PBQ79" s="15"/>
      <c r="PBR79" s="16"/>
      <c r="PBS79" s="15"/>
      <c r="PBT79" s="16"/>
      <c r="PBU79" s="15"/>
      <c r="PBV79" s="16"/>
      <c r="PBW79" s="15"/>
      <c r="PBX79" s="16"/>
      <c r="PBY79" s="15"/>
      <c r="PBZ79" s="16"/>
      <c r="PCA79" s="15"/>
      <c r="PCB79" s="16"/>
      <c r="PCC79" s="15"/>
      <c r="PCD79" s="16"/>
      <c r="PCE79" s="15"/>
      <c r="PCF79" s="16"/>
      <c r="PCG79" s="15"/>
      <c r="PCH79" s="16"/>
      <c r="PCI79" s="15"/>
      <c r="PCJ79" s="16"/>
      <c r="PCK79" s="15"/>
      <c r="PCL79" s="16"/>
      <c r="PCM79" s="15"/>
      <c r="PCN79" s="16"/>
      <c r="PCO79" s="15"/>
      <c r="PCP79" s="16"/>
      <c r="PCQ79" s="15"/>
      <c r="PCR79" s="16"/>
      <c r="PCS79" s="15"/>
      <c r="PCT79" s="16"/>
      <c r="PCU79" s="15"/>
      <c r="PCV79" s="16"/>
      <c r="PCW79" s="15"/>
      <c r="PCX79" s="16"/>
      <c r="PCY79" s="15"/>
      <c r="PCZ79" s="16"/>
      <c r="PDA79" s="15"/>
      <c r="PDB79" s="16"/>
      <c r="PDC79" s="15"/>
      <c r="PDD79" s="16"/>
      <c r="PDE79" s="15"/>
      <c r="PDF79" s="16"/>
      <c r="PDG79" s="15"/>
      <c r="PDH79" s="16"/>
      <c r="PDI79" s="15"/>
      <c r="PDJ79" s="16"/>
      <c r="PDK79" s="15"/>
      <c r="PDL79" s="16"/>
      <c r="PDM79" s="15"/>
      <c r="PDN79" s="16"/>
      <c r="PDO79" s="15"/>
      <c r="PDP79" s="16"/>
      <c r="PDQ79" s="15"/>
      <c r="PDR79" s="16"/>
      <c r="PDS79" s="15"/>
      <c r="PDT79" s="16"/>
      <c r="PDU79" s="15"/>
      <c r="PDV79" s="16"/>
      <c r="PDW79" s="15"/>
      <c r="PDX79" s="16"/>
      <c r="PDY79" s="15"/>
      <c r="PDZ79" s="16"/>
      <c r="PEA79" s="15"/>
      <c r="PEB79" s="16"/>
      <c r="PEC79" s="15"/>
      <c r="PED79" s="16"/>
      <c r="PEE79" s="15"/>
      <c r="PEF79" s="16"/>
      <c r="PEG79" s="15"/>
      <c r="PEH79" s="16"/>
      <c r="PEI79" s="15"/>
      <c r="PEJ79" s="16"/>
      <c r="PEK79" s="15"/>
      <c r="PEL79" s="16"/>
      <c r="PEM79" s="15"/>
      <c r="PEN79" s="16"/>
      <c r="PEO79" s="15"/>
      <c r="PEP79" s="16"/>
      <c r="PEQ79" s="15"/>
      <c r="PER79" s="16"/>
      <c r="PES79" s="15"/>
      <c r="PET79" s="16"/>
      <c r="PEU79" s="15"/>
      <c r="PEV79" s="16"/>
      <c r="PEW79" s="15"/>
      <c r="PEX79" s="16"/>
      <c r="PEY79" s="15"/>
      <c r="PEZ79" s="16"/>
      <c r="PFA79" s="15"/>
      <c r="PFB79" s="16"/>
      <c r="PFC79" s="15"/>
      <c r="PFD79" s="16"/>
      <c r="PFE79" s="15"/>
      <c r="PFF79" s="16"/>
      <c r="PFG79" s="15"/>
      <c r="PFH79" s="16"/>
      <c r="PFI79" s="15"/>
      <c r="PFJ79" s="16"/>
      <c r="PFK79" s="15"/>
      <c r="PFL79" s="16"/>
      <c r="PFM79" s="15"/>
      <c r="PFN79" s="16"/>
      <c r="PFO79" s="15"/>
      <c r="PFP79" s="16"/>
      <c r="PFQ79" s="15"/>
      <c r="PFR79" s="16"/>
      <c r="PFS79" s="15"/>
      <c r="PFT79" s="16"/>
      <c r="PFU79" s="15"/>
      <c r="PFV79" s="16"/>
      <c r="PFW79" s="15"/>
      <c r="PFX79" s="16"/>
      <c r="PFY79" s="15"/>
      <c r="PFZ79" s="16"/>
      <c r="PGA79" s="15"/>
      <c r="PGB79" s="16"/>
      <c r="PGC79" s="15"/>
      <c r="PGD79" s="16"/>
      <c r="PGE79" s="15"/>
      <c r="PGF79" s="16"/>
      <c r="PGG79" s="15"/>
      <c r="PGH79" s="16"/>
      <c r="PGI79" s="15"/>
      <c r="PGJ79" s="16"/>
      <c r="PGK79" s="15"/>
      <c r="PGL79" s="16"/>
      <c r="PGM79" s="15"/>
      <c r="PGN79" s="16"/>
      <c r="PGO79" s="15"/>
      <c r="PGP79" s="16"/>
      <c r="PGQ79" s="15"/>
      <c r="PGR79" s="16"/>
      <c r="PGS79" s="15"/>
      <c r="PGT79" s="16"/>
      <c r="PGU79" s="15"/>
      <c r="PGV79" s="16"/>
      <c r="PGW79" s="15"/>
      <c r="PGX79" s="16"/>
      <c r="PGY79" s="15"/>
      <c r="PGZ79" s="16"/>
      <c r="PHA79" s="15"/>
      <c r="PHB79" s="16"/>
      <c r="PHC79" s="15"/>
      <c r="PHD79" s="16"/>
      <c r="PHE79" s="15"/>
      <c r="PHF79" s="16"/>
      <c r="PHG79" s="15"/>
      <c r="PHH79" s="16"/>
      <c r="PHI79" s="15"/>
      <c r="PHJ79" s="16"/>
      <c r="PHK79" s="15"/>
      <c r="PHL79" s="16"/>
      <c r="PHM79" s="15"/>
      <c r="PHN79" s="16"/>
      <c r="PHO79" s="15"/>
      <c r="PHP79" s="16"/>
      <c r="PHQ79" s="15"/>
      <c r="PHR79" s="16"/>
      <c r="PHS79" s="15"/>
      <c r="PHT79" s="16"/>
      <c r="PHU79" s="15"/>
      <c r="PHV79" s="16"/>
      <c r="PHW79" s="15"/>
      <c r="PHX79" s="16"/>
      <c r="PHY79" s="15"/>
      <c r="PHZ79" s="16"/>
      <c r="PIA79" s="15"/>
      <c r="PIB79" s="16"/>
      <c r="PIC79" s="15"/>
      <c r="PID79" s="16"/>
      <c r="PIE79" s="15"/>
      <c r="PIF79" s="16"/>
      <c r="PIG79" s="15"/>
      <c r="PIH79" s="16"/>
      <c r="PII79" s="15"/>
      <c r="PIJ79" s="16"/>
      <c r="PIK79" s="15"/>
      <c r="PIL79" s="16"/>
      <c r="PIM79" s="15"/>
      <c r="PIN79" s="16"/>
      <c r="PIO79" s="15"/>
      <c r="PIP79" s="16"/>
      <c r="PIQ79" s="15"/>
      <c r="PIR79" s="16"/>
      <c r="PIS79" s="15"/>
      <c r="PIT79" s="16"/>
      <c r="PIU79" s="15"/>
      <c r="PIV79" s="16"/>
      <c r="PIW79" s="15"/>
      <c r="PIX79" s="16"/>
      <c r="PIY79" s="15"/>
      <c r="PIZ79" s="16"/>
      <c r="PJA79" s="15"/>
      <c r="PJB79" s="16"/>
      <c r="PJC79" s="15"/>
      <c r="PJD79" s="16"/>
      <c r="PJE79" s="15"/>
      <c r="PJF79" s="16"/>
      <c r="PJG79" s="15"/>
      <c r="PJH79" s="16"/>
      <c r="PJI79" s="15"/>
      <c r="PJJ79" s="16"/>
      <c r="PJK79" s="15"/>
      <c r="PJL79" s="16"/>
      <c r="PJM79" s="15"/>
      <c r="PJN79" s="16"/>
      <c r="PJO79" s="15"/>
      <c r="PJP79" s="16"/>
      <c r="PJQ79" s="15"/>
      <c r="PJR79" s="16"/>
      <c r="PJS79" s="15"/>
      <c r="PJT79" s="16"/>
      <c r="PJU79" s="15"/>
      <c r="PJV79" s="16"/>
      <c r="PJW79" s="15"/>
      <c r="PJX79" s="16"/>
      <c r="PJY79" s="15"/>
      <c r="PJZ79" s="16"/>
      <c r="PKA79" s="15"/>
      <c r="PKB79" s="16"/>
      <c r="PKC79" s="15"/>
      <c r="PKD79" s="16"/>
      <c r="PKE79" s="15"/>
      <c r="PKF79" s="16"/>
      <c r="PKG79" s="15"/>
      <c r="PKH79" s="16"/>
      <c r="PKI79" s="15"/>
      <c r="PKJ79" s="16"/>
      <c r="PKK79" s="15"/>
      <c r="PKL79" s="16"/>
      <c r="PKM79" s="15"/>
      <c r="PKN79" s="16"/>
      <c r="PKO79" s="15"/>
      <c r="PKP79" s="16"/>
      <c r="PKQ79" s="15"/>
      <c r="PKR79" s="16"/>
      <c r="PKS79" s="15"/>
      <c r="PKT79" s="16"/>
      <c r="PKU79" s="15"/>
      <c r="PKV79" s="16"/>
      <c r="PKW79" s="15"/>
      <c r="PKX79" s="16"/>
      <c r="PKY79" s="15"/>
      <c r="PKZ79" s="16"/>
      <c r="PLA79" s="15"/>
      <c r="PLB79" s="16"/>
      <c r="PLC79" s="15"/>
      <c r="PLD79" s="16"/>
      <c r="PLE79" s="15"/>
      <c r="PLF79" s="16"/>
      <c r="PLG79" s="15"/>
      <c r="PLH79" s="16"/>
      <c r="PLI79" s="15"/>
      <c r="PLJ79" s="16"/>
      <c r="PLK79" s="15"/>
      <c r="PLL79" s="16"/>
      <c r="PLM79" s="15"/>
      <c r="PLN79" s="16"/>
      <c r="PLO79" s="15"/>
      <c r="PLP79" s="16"/>
      <c r="PLQ79" s="15"/>
      <c r="PLR79" s="16"/>
      <c r="PLS79" s="15"/>
      <c r="PLT79" s="16"/>
      <c r="PLU79" s="15"/>
      <c r="PLV79" s="16"/>
      <c r="PLW79" s="15"/>
      <c r="PLX79" s="16"/>
      <c r="PLY79" s="15"/>
      <c r="PLZ79" s="16"/>
      <c r="PMA79" s="15"/>
      <c r="PMB79" s="16"/>
      <c r="PMC79" s="15"/>
      <c r="PMD79" s="16"/>
      <c r="PME79" s="15"/>
      <c r="PMF79" s="16"/>
      <c r="PMG79" s="15"/>
      <c r="PMH79" s="16"/>
      <c r="PMI79" s="15"/>
      <c r="PMJ79" s="16"/>
      <c r="PMK79" s="15"/>
      <c r="PML79" s="16"/>
      <c r="PMM79" s="15"/>
      <c r="PMN79" s="16"/>
      <c r="PMO79" s="15"/>
      <c r="PMP79" s="16"/>
      <c r="PMQ79" s="15"/>
      <c r="PMR79" s="16"/>
      <c r="PMS79" s="15"/>
      <c r="PMT79" s="16"/>
      <c r="PMU79" s="15"/>
      <c r="PMV79" s="16"/>
      <c r="PMW79" s="15"/>
      <c r="PMX79" s="16"/>
      <c r="PMY79" s="15"/>
      <c r="PMZ79" s="16"/>
      <c r="PNA79" s="15"/>
      <c r="PNB79" s="16"/>
      <c r="PNC79" s="15"/>
      <c r="PND79" s="16"/>
      <c r="PNE79" s="15"/>
      <c r="PNF79" s="16"/>
      <c r="PNG79" s="15"/>
      <c r="PNH79" s="16"/>
      <c r="PNI79" s="15"/>
      <c r="PNJ79" s="16"/>
      <c r="PNK79" s="15"/>
      <c r="PNL79" s="16"/>
      <c r="PNM79" s="15"/>
      <c r="PNN79" s="16"/>
      <c r="PNO79" s="15"/>
      <c r="PNP79" s="16"/>
      <c r="PNQ79" s="15"/>
      <c r="PNR79" s="16"/>
      <c r="PNS79" s="15"/>
      <c r="PNT79" s="16"/>
      <c r="PNU79" s="15"/>
      <c r="PNV79" s="16"/>
      <c r="PNW79" s="15"/>
      <c r="PNX79" s="16"/>
      <c r="PNY79" s="15"/>
      <c r="PNZ79" s="16"/>
      <c r="POA79" s="15"/>
      <c r="POB79" s="16"/>
      <c r="POC79" s="15"/>
      <c r="POD79" s="16"/>
      <c r="POE79" s="15"/>
      <c r="POF79" s="16"/>
      <c r="POG79" s="15"/>
      <c r="POH79" s="16"/>
      <c r="POI79" s="15"/>
      <c r="POJ79" s="16"/>
      <c r="POK79" s="15"/>
      <c r="POL79" s="16"/>
      <c r="POM79" s="15"/>
      <c r="PON79" s="16"/>
      <c r="POO79" s="15"/>
      <c r="POP79" s="16"/>
      <c r="POQ79" s="15"/>
      <c r="POR79" s="16"/>
      <c r="POS79" s="15"/>
      <c r="POT79" s="16"/>
      <c r="POU79" s="15"/>
      <c r="POV79" s="16"/>
      <c r="POW79" s="15"/>
      <c r="POX79" s="16"/>
      <c r="POY79" s="15"/>
      <c r="POZ79" s="16"/>
      <c r="PPA79" s="15"/>
      <c r="PPB79" s="16"/>
      <c r="PPC79" s="15"/>
      <c r="PPD79" s="16"/>
      <c r="PPE79" s="15"/>
      <c r="PPF79" s="16"/>
      <c r="PPG79" s="15"/>
      <c r="PPH79" s="16"/>
      <c r="PPI79" s="15"/>
      <c r="PPJ79" s="16"/>
      <c r="PPK79" s="15"/>
      <c r="PPL79" s="16"/>
      <c r="PPM79" s="15"/>
      <c r="PPN79" s="16"/>
      <c r="PPO79" s="15"/>
      <c r="PPP79" s="16"/>
      <c r="PPQ79" s="15"/>
      <c r="PPR79" s="16"/>
      <c r="PPS79" s="15"/>
      <c r="PPT79" s="16"/>
      <c r="PPU79" s="15"/>
      <c r="PPV79" s="16"/>
      <c r="PPW79" s="15"/>
      <c r="PPX79" s="16"/>
      <c r="PPY79" s="15"/>
      <c r="PPZ79" s="16"/>
      <c r="PQA79" s="15"/>
      <c r="PQB79" s="16"/>
      <c r="PQC79" s="15"/>
      <c r="PQD79" s="16"/>
      <c r="PQE79" s="15"/>
      <c r="PQF79" s="16"/>
      <c r="PQG79" s="15"/>
      <c r="PQH79" s="16"/>
      <c r="PQI79" s="15"/>
      <c r="PQJ79" s="16"/>
      <c r="PQK79" s="15"/>
      <c r="PQL79" s="16"/>
      <c r="PQM79" s="15"/>
      <c r="PQN79" s="16"/>
      <c r="PQO79" s="15"/>
      <c r="PQP79" s="16"/>
      <c r="PQQ79" s="15"/>
      <c r="PQR79" s="16"/>
      <c r="PQS79" s="15"/>
      <c r="PQT79" s="16"/>
      <c r="PQU79" s="15"/>
      <c r="PQV79" s="16"/>
      <c r="PQW79" s="15"/>
      <c r="PQX79" s="16"/>
      <c r="PQY79" s="15"/>
      <c r="PQZ79" s="16"/>
      <c r="PRA79" s="15"/>
      <c r="PRB79" s="16"/>
      <c r="PRC79" s="15"/>
      <c r="PRD79" s="16"/>
      <c r="PRE79" s="15"/>
      <c r="PRF79" s="16"/>
      <c r="PRG79" s="15"/>
      <c r="PRH79" s="16"/>
      <c r="PRI79" s="15"/>
      <c r="PRJ79" s="16"/>
      <c r="PRK79" s="15"/>
      <c r="PRL79" s="16"/>
      <c r="PRM79" s="15"/>
      <c r="PRN79" s="16"/>
      <c r="PRO79" s="15"/>
      <c r="PRP79" s="16"/>
      <c r="PRQ79" s="15"/>
      <c r="PRR79" s="16"/>
      <c r="PRS79" s="15"/>
      <c r="PRT79" s="16"/>
      <c r="PRU79" s="15"/>
      <c r="PRV79" s="16"/>
      <c r="PRW79" s="15"/>
      <c r="PRX79" s="16"/>
      <c r="PRY79" s="15"/>
      <c r="PRZ79" s="16"/>
      <c r="PSA79" s="15"/>
      <c r="PSB79" s="16"/>
      <c r="PSC79" s="15"/>
      <c r="PSD79" s="16"/>
      <c r="PSE79" s="15"/>
      <c r="PSF79" s="16"/>
      <c r="PSG79" s="15"/>
      <c r="PSH79" s="16"/>
      <c r="PSI79" s="15"/>
      <c r="PSJ79" s="16"/>
      <c r="PSK79" s="15"/>
      <c r="PSL79" s="16"/>
      <c r="PSM79" s="15"/>
      <c r="PSN79" s="16"/>
      <c r="PSO79" s="15"/>
      <c r="PSP79" s="16"/>
      <c r="PSQ79" s="15"/>
      <c r="PSR79" s="16"/>
      <c r="PSS79" s="15"/>
      <c r="PST79" s="16"/>
      <c r="PSU79" s="15"/>
      <c r="PSV79" s="16"/>
      <c r="PSW79" s="15"/>
      <c r="PSX79" s="16"/>
      <c r="PSY79" s="15"/>
      <c r="PSZ79" s="16"/>
      <c r="PTA79" s="15"/>
      <c r="PTB79" s="16"/>
      <c r="PTC79" s="15"/>
      <c r="PTD79" s="16"/>
      <c r="PTE79" s="15"/>
      <c r="PTF79" s="16"/>
      <c r="PTG79" s="15"/>
      <c r="PTH79" s="16"/>
      <c r="PTI79" s="15"/>
      <c r="PTJ79" s="16"/>
      <c r="PTK79" s="15"/>
      <c r="PTL79" s="16"/>
      <c r="PTM79" s="15"/>
      <c r="PTN79" s="16"/>
      <c r="PTO79" s="15"/>
      <c r="PTP79" s="16"/>
      <c r="PTQ79" s="15"/>
      <c r="PTR79" s="16"/>
      <c r="PTS79" s="15"/>
      <c r="PTT79" s="16"/>
      <c r="PTU79" s="15"/>
      <c r="PTV79" s="16"/>
      <c r="PTW79" s="15"/>
      <c r="PTX79" s="16"/>
      <c r="PTY79" s="15"/>
      <c r="PTZ79" s="16"/>
      <c r="PUA79" s="15"/>
      <c r="PUB79" s="16"/>
      <c r="PUC79" s="15"/>
      <c r="PUD79" s="16"/>
      <c r="PUE79" s="15"/>
      <c r="PUF79" s="16"/>
      <c r="PUG79" s="15"/>
      <c r="PUH79" s="16"/>
      <c r="PUI79" s="15"/>
      <c r="PUJ79" s="16"/>
      <c r="PUK79" s="15"/>
      <c r="PUL79" s="16"/>
      <c r="PUM79" s="15"/>
      <c r="PUN79" s="16"/>
      <c r="PUO79" s="15"/>
      <c r="PUP79" s="16"/>
      <c r="PUQ79" s="15"/>
      <c r="PUR79" s="16"/>
      <c r="PUS79" s="15"/>
      <c r="PUT79" s="16"/>
      <c r="PUU79" s="15"/>
      <c r="PUV79" s="16"/>
      <c r="PUW79" s="15"/>
      <c r="PUX79" s="16"/>
      <c r="PUY79" s="15"/>
      <c r="PUZ79" s="16"/>
      <c r="PVA79" s="15"/>
      <c r="PVB79" s="16"/>
      <c r="PVC79" s="15"/>
      <c r="PVD79" s="16"/>
      <c r="PVE79" s="15"/>
      <c r="PVF79" s="16"/>
      <c r="PVG79" s="15"/>
      <c r="PVH79" s="16"/>
      <c r="PVI79" s="15"/>
      <c r="PVJ79" s="16"/>
      <c r="PVK79" s="15"/>
      <c r="PVL79" s="16"/>
      <c r="PVM79" s="15"/>
      <c r="PVN79" s="16"/>
      <c r="PVO79" s="15"/>
      <c r="PVP79" s="16"/>
      <c r="PVQ79" s="15"/>
      <c r="PVR79" s="16"/>
      <c r="PVS79" s="15"/>
      <c r="PVT79" s="16"/>
      <c r="PVU79" s="15"/>
      <c r="PVV79" s="16"/>
      <c r="PVW79" s="15"/>
      <c r="PVX79" s="16"/>
      <c r="PVY79" s="15"/>
      <c r="PVZ79" s="16"/>
      <c r="PWA79" s="15"/>
      <c r="PWB79" s="16"/>
      <c r="PWC79" s="15"/>
      <c r="PWD79" s="16"/>
      <c r="PWE79" s="15"/>
      <c r="PWF79" s="16"/>
      <c r="PWG79" s="15"/>
      <c r="PWH79" s="16"/>
      <c r="PWI79" s="15"/>
      <c r="PWJ79" s="16"/>
      <c r="PWK79" s="15"/>
      <c r="PWL79" s="16"/>
      <c r="PWM79" s="15"/>
      <c r="PWN79" s="16"/>
      <c r="PWO79" s="15"/>
      <c r="PWP79" s="16"/>
      <c r="PWQ79" s="15"/>
      <c r="PWR79" s="16"/>
      <c r="PWS79" s="15"/>
      <c r="PWT79" s="16"/>
      <c r="PWU79" s="15"/>
      <c r="PWV79" s="16"/>
      <c r="PWW79" s="15"/>
      <c r="PWX79" s="16"/>
      <c r="PWY79" s="15"/>
      <c r="PWZ79" s="16"/>
      <c r="PXA79" s="15"/>
      <c r="PXB79" s="16"/>
      <c r="PXC79" s="15"/>
      <c r="PXD79" s="16"/>
      <c r="PXE79" s="15"/>
      <c r="PXF79" s="16"/>
      <c r="PXG79" s="15"/>
      <c r="PXH79" s="16"/>
      <c r="PXI79" s="15"/>
      <c r="PXJ79" s="16"/>
      <c r="PXK79" s="15"/>
      <c r="PXL79" s="16"/>
      <c r="PXM79" s="15"/>
      <c r="PXN79" s="16"/>
      <c r="PXO79" s="15"/>
      <c r="PXP79" s="16"/>
      <c r="PXQ79" s="15"/>
      <c r="PXR79" s="16"/>
      <c r="PXS79" s="15"/>
      <c r="PXT79" s="16"/>
      <c r="PXU79" s="15"/>
      <c r="PXV79" s="16"/>
      <c r="PXW79" s="15"/>
      <c r="PXX79" s="16"/>
      <c r="PXY79" s="15"/>
      <c r="PXZ79" s="16"/>
      <c r="PYA79" s="15"/>
      <c r="PYB79" s="16"/>
      <c r="PYC79" s="15"/>
      <c r="PYD79" s="16"/>
      <c r="PYE79" s="15"/>
      <c r="PYF79" s="16"/>
      <c r="PYG79" s="15"/>
      <c r="PYH79" s="16"/>
      <c r="PYI79" s="15"/>
      <c r="PYJ79" s="16"/>
      <c r="PYK79" s="15"/>
      <c r="PYL79" s="16"/>
      <c r="PYM79" s="15"/>
      <c r="PYN79" s="16"/>
      <c r="PYO79" s="15"/>
      <c r="PYP79" s="16"/>
      <c r="PYQ79" s="15"/>
      <c r="PYR79" s="16"/>
      <c r="PYS79" s="15"/>
      <c r="PYT79" s="16"/>
      <c r="PYU79" s="15"/>
      <c r="PYV79" s="16"/>
      <c r="PYW79" s="15"/>
      <c r="PYX79" s="16"/>
      <c r="PYY79" s="15"/>
      <c r="PYZ79" s="16"/>
      <c r="PZA79" s="15"/>
      <c r="PZB79" s="16"/>
      <c r="PZC79" s="15"/>
      <c r="PZD79" s="16"/>
      <c r="PZE79" s="15"/>
      <c r="PZF79" s="16"/>
      <c r="PZG79" s="15"/>
      <c r="PZH79" s="16"/>
      <c r="PZI79" s="15"/>
      <c r="PZJ79" s="16"/>
      <c r="PZK79" s="15"/>
      <c r="PZL79" s="16"/>
      <c r="PZM79" s="15"/>
      <c r="PZN79" s="16"/>
      <c r="PZO79" s="15"/>
      <c r="PZP79" s="16"/>
      <c r="PZQ79" s="15"/>
      <c r="PZR79" s="16"/>
      <c r="PZS79" s="15"/>
      <c r="PZT79" s="16"/>
      <c r="PZU79" s="15"/>
      <c r="PZV79" s="16"/>
      <c r="PZW79" s="15"/>
      <c r="PZX79" s="16"/>
      <c r="PZY79" s="15"/>
      <c r="PZZ79" s="16"/>
      <c r="QAA79" s="15"/>
      <c r="QAB79" s="16"/>
      <c r="QAC79" s="15"/>
      <c r="QAD79" s="16"/>
      <c r="QAE79" s="15"/>
      <c r="QAF79" s="16"/>
      <c r="QAG79" s="15"/>
      <c r="QAH79" s="16"/>
      <c r="QAI79" s="15"/>
      <c r="QAJ79" s="16"/>
      <c r="QAK79" s="15"/>
      <c r="QAL79" s="16"/>
      <c r="QAM79" s="15"/>
      <c r="QAN79" s="16"/>
      <c r="QAO79" s="15"/>
      <c r="QAP79" s="16"/>
      <c r="QAQ79" s="15"/>
      <c r="QAR79" s="16"/>
      <c r="QAS79" s="15"/>
      <c r="QAT79" s="16"/>
      <c r="QAU79" s="15"/>
      <c r="QAV79" s="16"/>
      <c r="QAW79" s="15"/>
      <c r="QAX79" s="16"/>
      <c r="QAY79" s="15"/>
      <c r="QAZ79" s="16"/>
      <c r="QBA79" s="15"/>
      <c r="QBB79" s="16"/>
      <c r="QBC79" s="15"/>
      <c r="QBD79" s="16"/>
      <c r="QBE79" s="15"/>
      <c r="QBF79" s="16"/>
      <c r="QBG79" s="15"/>
      <c r="QBH79" s="16"/>
      <c r="QBI79" s="15"/>
      <c r="QBJ79" s="16"/>
      <c r="QBK79" s="15"/>
      <c r="QBL79" s="16"/>
      <c r="QBM79" s="15"/>
      <c r="QBN79" s="16"/>
      <c r="QBO79" s="15"/>
      <c r="QBP79" s="16"/>
      <c r="QBQ79" s="15"/>
      <c r="QBR79" s="16"/>
      <c r="QBS79" s="15"/>
      <c r="QBT79" s="16"/>
      <c r="QBU79" s="15"/>
      <c r="QBV79" s="16"/>
      <c r="QBW79" s="15"/>
      <c r="QBX79" s="16"/>
      <c r="QBY79" s="15"/>
      <c r="QBZ79" s="16"/>
      <c r="QCA79" s="15"/>
      <c r="QCB79" s="16"/>
      <c r="QCC79" s="15"/>
      <c r="QCD79" s="16"/>
      <c r="QCE79" s="15"/>
      <c r="QCF79" s="16"/>
      <c r="QCG79" s="15"/>
      <c r="QCH79" s="16"/>
      <c r="QCI79" s="15"/>
      <c r="QCJ79" s="16"/>
      <c r="QCK79" s="15"/>
      <c r="QCL79" s="16"/>
      <c r="QCM79" s="15"/>
      <c r="QCN79" s="16"/>
      <c r="QCO79" s="15"/>
      <c r="QCP79" s="16"/>
      <c r="QCQ79" s="15"/>
      <c r="QCR79" s="16"/>
      <c r="QCS79" s="15"/>
      <c r="QCT79" s="16"/>
      <c r="QCU79" s="15"/>
      <c r="QCV79" s="16"/>
      <c r="QCW79" s="15"/>
      <c r="QCX79" s="16"/>
      <c r="QCY79" s="15"/>
      <c r="QCZ79" s="16"/>
      <c r="QDA79" s="15"/>
      <c r="QDB79" s="16"/>
      <c r="QDC79" s="15"/>
      <c r="QDD79" s="16"/>
      <c r="QDE79" s="15"/>
      <c r="QDF79" s="16"/>
      <c r="QDG79" s="15"/>
      <c r="QDH79" s="16"/>
      <c r="QDI79" s="15"/>
      <c r="QDJ79" s="16"/>
      <c r="QDK79" s="15"/>
      <c r="QDL79" s="16"/>
      <c r="QDM79" s="15"/>
      <c r="QDN79" s="16"/>
      <c r="QDO79" s="15"/>
      <c r="QDP79" s="16"/>
      <c r="QDQ79" s="15"/>
      <c r="QDR79" s="16"/>
      <c r="QDS79" s="15"/>
      <c r="QDT79" s="16"/>
      <c r="QDU79" s="15"/>
      <c r="QDV79" s="16"/>
      <c r="QDW79" s="15"/>
      <c r="QDX79" s="16"/>
      <c r="QDY79" s="15"/>
      <c r="QDZ79" s="16"/>
      <c r="QEA79" s="15"/>
      <c r="QEB79" s="16"/>
      <c r="QEC79" s="15"/>
      <c r="QED79" s="16"/>
      <c r="QEE79" s="15"/>
      <c r="QEF79" s="16"/>
      <c r="QEG79" s="15"/>
      <c r="QEH79" s="16"/>
      <c r="QEI79" s="15"/>
      <c r="QEJ79" s="16"/>
      <c r="QEK79" s="15"/>
      <c r="QEL79" s="16"/>
      <c r="QEM79" s="15"/>
      <c r="QEN79" s="16"/>
      <c r="QEO79" s="15"/>
      <c r="QEP79" s="16"/>
      <c r="QEQ79" s="15"/>
      <c r="QER79" s="16"/>
      <c r="QES79" s="15"/>
      <c r="QET79" s="16"/>
      <c r="QEU79" s="15"/>
      <c r="QEV79" s="16"/>
      <c r="QEW79" s="15"/>
      <c r="QEX79" s="16"/>
      <c r="QEY79" s="15"/>
      <c r="QEZ79" s="16"/>
      <c r="QFA79" s="15"/>
      <c r="QFB79" s="16"/>
      <c r="QFC79" s="15"/>
      <c r="QFD79" s="16"/>
      <c r="QFE79" s="15"/>
      <c r="QFF79" s="16"/>
      <c r="QFG79" s="15"/>
      <c r="QFH79" s="16"/>
      <c r="QFI79" s="15"/>
      <c r="QFJ79" s="16"/>
      <c r="QFK79" s="15"/>
      <c r="QFL79" s="16"/>
      <c r="QFM79" s="15"/>
      <c r="QFN79" s="16"/>
      <c r="QFO79" s="15"/>
      <c r="QFP79" s="16"/>
      <c r="QFQ79" s="15"/>
      <c r="QFR79" s="16"/>
      <c r="QFS79" s="15"/>
      <c r="QFT79" s="16"/>
      <c r="QFU79" s="15"/>
      <c r="QFV79" s="16"/>
      <c r="QFW79" s="15"/>
      <c r="QFX79" s="16"/>
      <c r="QFY79" s="15"/>
      <c r="QFZ79" s="16"/>
      <c r="QGA79" s="15"/>
      <c r="QGB79" s="16"/>
      <c r="QGC79" s="15"/>
      <c r="QGD79" s="16"/>
      <c r="QGE79" s="15"/>
      <c r="QGF79" s="16"/>
      <c r="QGG79" s="15"/>
      <c r="QGH79" s="16"/>
      <c r="QGI79" s="15"/>
      <c r="QGJ79" s="16"/>
      <c r="QGK79" s="15"/>
      <c r="QGL79" s="16"/>
      <c r="QGM79" s="15"/>
      <c r="QGN79" s="16"/>
      <c r="QGO79" s="15"/>
      <c r="QGP79" s="16"/>
      <c r="QGQ79" s="15"/>
      <c r="QGR79" s="16"/>
      <c r="QGS79" s="15"/>
      <c r="QGT79" s="16"/>
      <c r="QGU79" s="15"/>
      <c r="QGV79" s="16"/>
      <c r="QGW79" s="15"/>
      <c r="QGX79" s="16"/>
      <c r="QGY79" s="15"/>
      <c r="QGZ79" s="16"/>
      <c r="QHA79" s="15"/>
      <c r="QHB79" s="16"/>
      <c r="QHC79" s="15"/>
      <c r="QHD79" s="16"/>
      <c r="QHE79" s="15"/>
      <c r="QHF79" s="16"/>
      <c r="QHG79" s="15"/>
      <c r="QHH79" s="16"/>
      <c r="QHI79" s="15"/>
      <c r="QHJ79" s="16"/>
      <c r="QHK79" s="15"/>
      <c r="QHL79" s="16"/>
      <c r="QHM79" s="15"/>
      <c r="QHN79" s="16"/>
      <c r="QHO79" s="15"/>
      <c r="QHP79" s="16"/>
      <c r="QHQ79" s="15"/>
      <c r="QHR79" s="16"/>
      <c r="QHS79" s="15"/>
      <c r="QHT79" s="16"/>
      <c r="QHU79" s="15"/>
      <c r="QHV79" s="16"/>
      <c r="QHW79" s="15"/>
      <c r="QHX79" s="16"/>
      <c r="QHY79" s="15"/>
      <c r="QHZ79" s="16"/>
      <c r="QIA79" s="15"/>
      <c r="QIB79" s="16"/>
      <c r="QIC79" s="15"/>
      <c r="QID79" s="16"/>
      <c r="QIE79" s="15"/>
      <c r="QIF79" s="16"/>
      <c r="QIG79" s="15"/>
      <c r="QIH79" s="16"/>
      <c r="QII79" s="15"/>
      <c r="QIJ79" s="16"/>
      <c r="QIK79" s="15"/>
      <c r="QIL79" s="16"/>
      <c r="QIM79" s="15"/>
      <c r="QIN79" s="16"/>
      <c r="QIO79" s="15"/>
      <c r="QIP79" s="16"/>
      <c r="QIQ79" s="15"/>
      <c r="QIR79" s="16"/>
      <c r="QIS79" s="15"/>
      <c r="QIT79" s="16"/>
      <c r="QIU79" s="15"/>
      <c r="QIV79" s="16"/>
      <c r="QIW79" s="15"/>
      <c r="QIX79" s="16"/>
      <c r="QIY79" s="15"/>
      <c r="QIZ79" s="16"/>
      <c r="QJA79" s="15"/>
      <c r="QJB79" s="16"/>
      <c r="QJC79" s="15"/>
      <c r="QJD79" s="16"/>
      <c r="QJE79" s="15"/>
      <c r="QJF79" s="16"/>
      <c r="QJG79" s="15"/>
      <c r="QJH79" s="16"/>
      <c r="QJI79" s="15"/>
      <c r="QJJ79" s="16"/>
      <c r="QJK79" s="15"/>
      <c r="QJL79" s="16"/>
      <c r="QJM79" s="15"/>
      <c r="QJN79" s="16"/>
      <c r="QJO79" s="15"/>
      <c r="QJP79" s="16"/>
      <c r="QJQ79" s="15"/>
      <c r="QJR79" s="16"/>
      <c r="QJS79" s="15"/>
      <c r="QJT79" s="16"/>
      <c r="QJU79" s="15"/>
      <c r="QJV79" s="16"/>
      <c r="QJW79" s="15"/>
      <c r="QJX79" s="16"/>
      <c r="QJY79" s="15"/>
      <c r="QJZ79" s="16"/>
      <c r="QKA79" s="15"/>
      <c r="QKB79" s="16"/>
      <c r="QKC79" s="15"/>
      <c r="QKD79" s="16"/>
      <c r="QKE79" s="15"/>
      <c r="QKF79" s="16"/>
      <c r="QKG79" s="15"/>
      <c r="QKH79" s="16"/>
      <c r="QKI79" s="15"/>
      <c r="QKJ79" s="16"/>
      <c r="QKK79" s="15"/>
      <c r="QKL79" s="16"/>
      <c r="QKM79" s="15"/>
      <c r="QKN79" s="16"/>
      <c r="QKO79" s="15"/>
      <c r="QKP79" s="16"/>
      <c r="QKQ79" s="15"/>
      <c r="QKR79" s="16"/>
      <c r="QKS79" s="15"/>
      <c r="QKT79" s="16"/>
      <c r="QKU79" s="15"/>
      <c r="QKV79" s="16"/>
      <c r="QKW79" s="15"/>
      <c r="QKX79" s="16"/>
      <c r="QKY79" s="15"/>
      <c r="QKZ79" s="16"/>
      <c r="QLA79" s="15"/>
      <c r="QLB79" s="16"/>
      <c r="QLC79" s="15"/>
      <c r="QLD79" s="16"/>
      <c r="QLE79" s="15"/>
      <c r="QLF79" s="16"/>
      <c r="QLG79" s="15"/>
      <c r="QLH79" s="16"/>
      <c r="QLI79" s="15"/>
      <c r="QLJ79" s="16"/>
      <c r="QLK79" s="15"/>
      <c r="QLL79" s="16"/>
      <c r="QLM79" s="15"/>
      <c r="QLN79" s="16"/>
      <c r="QLO79" s="15"/>
      <c r="QLP79" s="16"/>
      <c r="QLQ79" s="15"/>
      <c r="QLR79" s="16"/>
      <c r="QLS79" s="15"/>
      <c r="QLT79" s="16"/>
      <c r="QLU79" s="15"/>
      <c r="QLV79" s="16"/>
      <c r="QLW79" s="15"/>
      <c r="QLX79" s="16"/>
      <c r="QLY79" s="15"/>
      <c r="QLZ79" s="16"/>
      <c r="QMA79" s="15"/>
      <c r="QMB79" s="16"/>
      <c r="QMC79" s="15"/>
      <c r="QMD79" s="16"/>
      <c r="QME79" s="15"/>
      <c r="QMF79" s="16"/>
      <c r="QMG79" s="15"/>
      <c r="QMH79" s="16"/>
      <c r="QMI79" s="15"/>
      <c r="QMJ79" s="16"/>
      <c r="QMK79" s="15"/>
      <c r="QML79" s="16"/>
      <c r="QMM79" s="15"/>
      <c r="QMN79" s="16"/>
      <c r="QMO79" s="15"/>
      <c r="QMP79" s="16"/>
      <c r="QMQ79" s="15"/>
      <c r="QMR79" s="16"/>
      <c r="QMS79" s="15"/>
      <c r="QMT79" s="16"/>
      <c r="QMU79" s="15"/>
      <c r="QMV79" s="16"/>
      <c r="QMW79" s="15"/>
      <c r="QMX79" s="16"/>
      <c r="QMY79" s="15"/>
      <c r="QMZ79" s="16"/>
      <c r="QNA79" s="15"/>
      <c r="QNB79" s="16"/>
      <c r="QNC79" s="15"/>
      <c r="QND79" s="16"/>
      <c r="QNE79" s="15"/>
      <c r="QNF79" s="16"/>
      <c r="QNG79" s="15"/>
      <c r="QNH79" s="16"/>
      <c r="QNI79" s="15"/>
      <c r="QNJ79" s="16"/>
      <c r="QNK79" s="15"/>
      <c r="QNL79" s="16"/>
      <c r="QNM79" s="15"/>
      <c r="QNN79" s="16"/>
      <c r="QNO79" s="15"/>
      <c r="QNP79" s="16"/>
      <c r="QNQ79" s="15"/>
      <c r="QNR79" s="16"/>
      <c r="QNS79" s="15"/>
      <c r="QNT79" s="16"/>
      <c r="QNU79" s="15"/>
      <c r="QNV79" s="16"/>
      <c r="QNW79" s="15"/>
      <c r="QNX79" s="16"/>
      <c r="QNY79" s="15"/>
      <c r="QNZ79" s="16"/>
      <c r="QOA79" s="15"/>
      <c r="QOB79" s="16"/>
      <c r="QOC79" s="15"/>
      <c r="QOD79" s="16"/>
      <c r="QOE79" s="15"/>
      <c r="QOF79" s="16"/>
      <c r="QOG79" s="15"/>
      <c r="QOH79" s="16"/>
      <c r="QOI79" s="15"/>
      <c r="QOJ79" s="16"/>
      <c r="QOK79" s="15"/>
      <c r="QOL79" s="16"/>
      <c r="QOM79" s="15"/>
      <c r="QON79" s="16"/>
      <c r="QOO79" s="15"/>
      <c r="QOP79" s="16"/>
      <c r="QOQ79" s="15"/>
      <c r="QOR79" s="16"/>
      <c r="QOS79" s="15"/>
      <c r="QOT79" s="16"/>
      <c r="QOU79" s="15"/>
      <c r="QOV79" s="16"/>
      <c r="QOW79" s="15"/>
      <c r="QOX79" s="16"/>
      <c r="QOY79" s="15"/>
      <c r="QOZ79" s="16"/>
      <c r="QPA79" s="15"/>
      <c r="QPB79" s="16"/>
      <c r="QPC79" s="15"/>
      <c r="QPD79" s="16"/>
      <c r="QPE79" s="15"/>
      <c r="QPF79" s="16"/>
      <c r="QPG79" s="15"/>
      <c r="QPH79" s="16"/>
      <c r="QPI79" s="15"/>
      <c r="QPJ79" s="16"/>
      <c r="QPK79" s="15"/>
      <c r="QPL79" s="16"/>
      <c r="QPM79" s="15"/>
      <c r="QPN79" s="16"/>
      <c r="QPO79" s="15"/>
      <c r="QPP79" s="16"/>
      <c r="QPQ79" s="15"/>
      <c r="QPR79" s="16"/>
      <c r="QPS79" s="15"/>
      <c r="QPT79" s="16"/>
      <c r="QPU79" s="15"/>
      <c r="QPV79" s="16"/>
      <c r="QPW79" s="15"/>
      <c r="QPX79" s="16"/>
      <c r="QPY79" s="15"/>
      <c r="QPZ79" s="16"/>
      <c r="QQA79" s="15"/>
      <c r="QQB79" s="16"/>
      <c r="QQC79" s="15"/>
      <c r="QQD79" s="16"/>
      <c r="QQE79" s="15"/>
      <c r="QQF79" s="16"/>
      <c r="QQG79" s="15"/>
      <c r="QQH79" s="16"/>
      <c r="QQI79" s="15"/>
      <c r="QQJ79" s="16"/>
      <c r="QQK79" s="15"/>
      <c r="QQL79" s="16"/>
      <c r="QQM79" s="15"/>
      <c r="QQN79" s="16"/>
      <c r="QQO79" s="15"/>
      <c r="QQP79" s="16"/>
      <c r="QQQ79" s="15"/>
      <c r="QQR79" s="16"/>
      <c r="QQS79" s="15"/>
      <c r="QQT79" s="16"/>
      <c r="QQU79" s="15"/>
      <c r="QQV79" s="16"/>
      <c r="QQW79" s="15"/>
      <c r="QQX79" s="16"/>
      <c r="QQY79" s="15"/>
      <c r="QQZ79" s="16"/>
      <c r="QRA79" s="15"/>
      <c r="QRB79" s="16"/>
      <c r="QRC79" s="15"/>
      <c r="QRD79" s="16"/>
      <c r="QRE79" s="15"/>
      <c r="QRF79" s="16"/>
      <c r="QRG79" s="15"/>
      <c r="QRH79" s="16"/>
      <c r="QRI79" s="15"/>
      <c r="QRJ79" s="16"/>
      <c r="QRK79" s="15"/>
      <c r="QRL79" s="16"/>
      <c r="QRM79" s="15"/>
      <c r="QRN79" s="16"/>
      <c r="QRO79" s="15"/>
      <c r="QRP79" s="16"/>
      <c r="QRQ79" s="15"/>
      <c r="QRR79" s="16"/>
      <c r="QRS79" s="15"/>
      <c r="QRT79" s="16"/>
      <c r="QRU79" s="15"/>
      <c r="QRV79" s="16"/>
      <c r="QRW79" s="15"/>
      <c r="QRX79" s="16"/>
      <c r="QRY79" s="15"/>
      <c r="QRZ79" s="16"/>
      <c r="QSA79" s="15"/>
      <c r="QSB79" s="16"/>
      <c r="QSC79" s="15"/>
      <c r="QSD79" s="16"/>
      <c r="QSE79" s="15"/>
      <c r="QSF79" s="16"/>
      <c r="QSG79" s="15"/>
      <c r="QSH79" s="16"/>
      <c r="QSI79" s="15"/>
      <c r="QSJ79" s="16"/>
      <c r="QSK79" s="15"/>
      <c r="QSL79" s="16"/>
      <c r="QSM79" s="15"/>
      <c r="QSN79" s="16"/>
      <c r="QSO79" s="15"/>
      <c r="QSP79" s="16"/>
      <c r="QSQ79" s="15"/>
      <c r="QSR79" s="16"/>
      <c r="QSS79" s="15"/>
      <c r="QST79" s="16"/>
      <c r="QSU79" s="15"/>
      <c r="QSV79" s="16"/>
      <c r="QSW79" s="15"/>
      <c r="QSX79" s="16"/>
      <c r="QSY79" s="15"/>
      <c r="QSZ79" s="16"/>
      <c r="QTA79" s="15"/>
      <c r="QTB79" s="16"/>
      <c r="QTC79" s="15"/>
      <c r="QTD79" s="16"/>
      <c r="QTE79" s="15"/>
      <c r="QTF79" s="16"/>
      <c r="QTG79" s="15"/>
      <c r="QTH79" s="16"/>
      <c r="QTI79" s="15"/>
      <c r="QTJ79" s="16"/>
      <c r="QTK79" s="15"/>
      <c r="QTL79" s="16"/>
      <c r="QTM79" s="15"/>
      <c r="QTN79" s="16"/>
      <c r="QTO79" s="15"/>
      <c r="QTP79" s="16"/>
      <c r="QTQ79" s="15"/>
      <c r="QTR79" s="16"/>
      <c r="QTS79" s="15"/>
      <c r="QTT79" s="16"/>
      <c r="QTU79" s="15"/>
      <c r="QTV79" s="16"/>
      <c r="QTW79" s="15"/>
      <c r="QTX79" s="16"/>
      <c r="QTY79" s="15"/>
      <c r="QTZ79" s="16"/>
      <c r="QUA79" s="15"/>
      <c r="QUB79" s="16"/>
      <c r="QUC79" s="15"/>
      <c r="QUD79" s="16"/>
      <c r="QUE79" s="15"/>
      <c r="QUF79" s="16"/>
      <c r="QUG79" s="15"/>
      <c r="QUH79" s="16"/>
      <c r="QUI79" s="15"/>
      <c r="QUJ79" s="16"/>
      <c r="QUK79" s="15"/>
      <c r="QUL79" s="16"/>
      <c r="QUM79" s="15"/>
      <c r="QUN79" s="16"/>
      <c r="QUO79" s="15"/>
      <c r="QUP79" s="16"/>
      <c r="QUQ79" s="15"/>
      <c r="QUR79" s="16"/>
      <c r="QUS79" s="15"/>
      <c r="QUT79" s="16"/>
      <c r="QUU79" s="15"/>
      <c r="QUV79" s="16"/>
      <c r="QUW79" s="15"/>
      <c r="QUX79" s="16"/>
      <c r="QUY79" s="15"/>
      <c r="QUZ79" s="16"/>
      <c r="QVA79" s="15"/>
      <c r="QVB79" s="16"/>
      <c r="QVC79" s="15"/>
      <c r="QVD79" s="16"/>
      <c r="QVE79" s="15"/>
      <c r="QVF79" s="16"/>
      <c r="QVG79" s="15"/>
      <c r="QVH79" s="16"/>
      <c r="QVI79" s="15"/>
      <c r="QVJ79" s="16"/>
      <c r="QVK79" s="15"/>
      <c r="QVL79" s="16"/>
      <c r="QVM79" s="15"/>
      <c r="QVN79" s="16"/>
      <c r="QVO79" s="15"/>
      <c r="QVP79" s="16"/>
      <c r="QVQ79" s="15"/>
      <c r="QVR79" s="16"/>
      <c r="QVS79" s="15"/>
      <c r="QVT79" s="16"/>
      <c r="QVU79" s="15"/>
      <c r="QVV79" s="16"/>
      <c r="QVW79" s="15"/>
      <c r="QVX79" s="16"/>
      <c r="QVY79" s="15"/>
      <c r="QVZ79" s="16"/>
      <c r="QWA79" s="15"/>
      <c r="QWB79" s="16"/>
      <c r="QWC79" s="15"/>
      <c r="QWD79" s="16"/>
      <c r="QWE79" s="15"/>
      <c r="QWF79" s="16"/>
      <c r="QWG79" s="15"/>
      <c r="QWH79" s="16"/>
      <c r="QWI79" s="15"/>
      <c r="QWJ79" s="16"/>
      <c r="QWK79" s="15"/>
      <c r="QWL79" s="16"/>
      <c r="QWM79" s="15"/>
      <c r="QWN79" s="16"/>
      <c r="QWO79" s="15"/>
      <c r="QWP79" s="16"/>
      <c r="QWQ79" s="15"/>
      <c r="QWR79" s="16"/>
      <c r="QWS79" s="15"/>
      <c r="QWT79" s="16"/>
      <c r="QWU79" s="15"/>
      <c r="QWV79" s="16"/>
      <c r="QWW79" s="15"/>
      <c r="QWX79" s="16"/>
      <c r="QWY79" s="15"/>
      <c r="QWZ79" s="16"/>
      <c r="QXA79" s="15"/>
      <c r="QXB79" s="16"/>
      <c r="QXC79" s="15"/>
      <c r="QXD79" s="16"/>
      <c r="QXE79" s="15"/>
      <c r="QXF79" s="16"/>
      <c r="QXG79" s="15"/>
      <c r="QXH79" s="16"/>
      <c r="QXI79" s="15"/>
      <c r="QXJ79" s="16"/>
      <c r="QXK79" s="15"/>
      <c r="QXL79" s="16"/>
      <c r="QXM79" s="15"/>
      <c r="QXN79" s="16"/>
      <c r="QXO79" s="15"/>
      <c r="QXP79" s="16"/>
      <c r="QXQ79" s="15"/>
      <c r="QXR79" s="16"/>
      <c r="QXS79" s="15"/>
      <c r="QXT79" s="16"/>
      <c r="QXU79" s="15"/>
      <c r="QXV79" s="16"/>
      <c r="QXW79" s="15"/>
      <c r="QXX79" s="16"/>
      <c r="QXY79" s="15"/>
      <c r="QXZ79" s="16"/>
      <c r="QYA79" s="15"/>
      <c r="QYB79" s="16"/>
      <c r="QYC79" s="15"/>
      <c r="QYD79" s="16"/>
      <c r="QYE79" s="15"/>
      <c r="QYF79" s="16"/>
      <c r="QYG79" s="15"/>
      <c r="QYH79" s="16"/>
      <c r="QYI79" s="15"/>
      <c r="QYJ79" s="16"/>
      <c r="QYK79" s="15"/>
      <c r="QYL79" s="16"/>
      <c r="QYM79" s="15"/>
      <c r="QYN79" s="16"/>
      <c r="QYO79" s="15"/>
      <c r="QYP79" s="16"/>
      <c r="QYQ79" s="15"/>
      <c r="QYR79" s="16"/>
      <c r="QYS79" s="15"/>
      <c r="QYT79" s="16"/>
      <c r="QYU79" s="15"/>
      <c r="QYV79" s="16"/>
      <c r="QYW79" s="15"/>
      <c r="QYX79" s="16"/>
      <c r="QYY79" s="15"/>
      <c r="QYZ79" s="16"/>
      <c r="QZA79" s="15"/>
      <c r="QZB79" s="16"/>
      <c r="QZC79" s="15"/>
      <c r="QZD79" s="16"/>
      <c r="QZE79" s="15"/>
      <c r="QZF79" s="16"/>
      <c r="QZG79" s="15"/>
      <c r="QZH79" s="16"/>
      <c r="QZI79" s="15"/>
      <c r="QZJ79" s="16"/>
      <c r="QZK79" s="15"/>
      <c r="QZL79" s="16"/>
      <c r="QZM79" s="15"/>
      <c r="QZN79" s="16"/>
      <c r="QZO79" s="15"/>
      <c r="QZP79" s="16"/>
      <c r="QZQ79" s="15"/>
      <c r="QZR79" s="16"/>
      <c r="QZS79" s="15"/>
      <c r="QZT79" s="16"/>
      <c r="QZU79" s="15"/>
      <c r="QZV79" s="16"/>
      <c r="QZW79" s="15"/>
      <c r="QZX79" s="16"/>
      <c r="QZY79" s="15"/>
      <c r="QZZ79" s="16"/>
      <c r="RAA79" s="15"/>
      <c r="RAB79" s="16"/>
      <c r="RAC79" s="15"/>
      <c r="RAD79" s="16"/>
      <c r="RAE79" s="15"/>
      <c r="RAF79" s="16"/>
      <c r="RAG79" s="15"/>
      <c r="RAH79" s="16"/>
      <c r="RAI79" s="15"/>
      <c r="RAJ79" s="16"/>
      <c r="RAK79" s="15"/>
      <c r="RAL79" s="16"/>
      <c r="RAM79" s="15"/>
      <c r="RAN79" s="16"/>
      <c r="RAO79" s="15"/>
      <c r="RAP79" s="16"/>
      <c r="RAQ79" s="15"/>
      <c r="RAR79" s="16"/>
      <c r="RAS79" s="15"/>
      <c r="RAT79" s="16"/>
      <c r="RAU79" s="15"/>
      <c r="RAV79" s="16"/>
      <c r="RAW79" s="15"/>
      <c r="RAX79" s="16"/>
      <c r="RAY79" s="15"/>
      <c r="RAZ79" s="16"/>
      <c r="RBA79" s="15"/>
      <c r="RBB79" s="16"/>
      <c r="RBC79" s="15"/>
      <c r="RBD79" s="16"/>
      <c r="RBE79" s="15"/>
      <c r="RBF79" s="16"/>
      <c r="RBG79" s="15"/>
      <c r="RBH79" s="16"/>
      <c r="RBI79" s="15"/>
      <c r="RBJ79" s="16"/>
      <c r="RBK79" s="15"/>
      <c r="RBL79" s="16"/>
      <c r="RBM79" s="15"/>
      <c r="RBN79" s="16"/>
      <c r="RBO79" s="15"/>
      <c r="RBP79" s="16"/>
      <c r="RBQ79" s="15"/>
      <c r="RBR79" s="16"/>
      <c r="RBS79" s="15"/>
      <c r="RBT79" s="16"/>
      <c r="RBU79" s="15"/>
      <c r="RBV79" s="16"/>
      <c r="RBW79" s="15"/>
      <c r="RBX79" s="16"/>
      <c r="RBY79" s="15"/>
      <c r="RBZ79" s="16"/>
      <c r="RCA79" s="15"/>
      <c r="RCB79" s="16"/>
      <c r="RCC79" s="15"/>
      <c r="RCD79" s="16"/>
      <c r="RCE79" s="15"/>
      <c r="RCF79" s="16"/>
      <c r="RCG79" s="15"/>
      <c r="RCH79" s="16"/>
      <c r="RCI79" s="15"/>
      <c r="RCJ79" s="16"/>
      <c r="RCK79" s="15"/>
      <c r="RCL79" s="16"/>
      <c r="RCM79" s="15"/>
      <c r="RCN79" s="16"/>
      <c r="RCO79" s="15"/>
      <c r="RCP79" s="16"/>
      <c r="RCQ79" s="15"/>
      <c r="RCR79" s="16"/>
      <c r="RCS79" s="15"/>
      <c r="RCT79" s="16"/>
      <c r="RCU79" s="15"/>
      <c r="RCV79" s="16"/>
      <c r="RCW79" s="15"/>
      <c r="RCX79" s="16"/>
      <c r="RCY79" s="15"/>
      <c r="RCZ79" s="16"/>
      <c r="RDA79" s="15"/>
      <c r="RDB79" s="16"/>
      <c r="RDC79" s="15"/>
      <c r="RDD79" s="16"/>
      <c r="RDE79" s="15"/>
      <c r="RDF79" s="16"/>
      <c r="RDG79" s="15"/>
      <c r="RDH79" s="16"/>
      <c r="RDI79" s="15"/>
      <c r="RDJ79" s="16"/>
      <c r="RDK79" s="15"/>
      <c r="RDL79" s="16"/>
      <c r="RDM79" s="15"/>
      <c r="RDN79" s="16"/>
      <c r="RDO79" s="15"/>
      <c r="RDP79" s="16"/>
      <c r="RDQ79" s="15"/>
      <c r="RDR79" s="16"/>
      <c r="RDS79" s="15"/>
      <c r="RDT79" s="16"/>
      <c r="RDU79" s="15"/>
      <c r="RDV79" s="16"/>
      <c r="RDW79" s="15"/>
      <c r="RDX79" s="16"/>
      <c r="RDY79" s="15"/>
      <c r="RDZ79" s="16"/>
      <c r="REA79" s="15"/>
      <c r="REB79" s="16"/>
      <c r="REC79" s="15"/>
      <c r="RED79" s="16"/>
      <c r="REE79" s="15"/>
      <c r="REF79" s="16"/>
      <c r="REG79" s="15"/>
      <c r="REH79" s="16"/>
      <c r="REI79" s="15"/>
      <c r="REJ79" s="16"/>
      <c r="REK79" s="15"/>
      <c r="REL79" s="16"/>
      <c r="REM79" s="15"/>
      <c r="REN79" s="16"/>
      <c r="REO79" s="15"/>
      <c r="REP79" s="16"/>
      <c r="REQ79" s="15"/>
      <c r="RER79" s="16"/>
      <c r="RES79" s="15"/>
      <c r="RET79" s="16"/>
      <c r="REU79" s="15"/>
      <c r="REV79" s="16"/>
      <c r="REW79" s="15"/>
      <c r="REX79" s="16"/>
      <c r="REY79" s="15"/>
      <c r="REZ79" s="16"/>
      <c r="RFA79" s="15"/>
      <c r="RFB79" s="16"/>
      <c r="RFC79" s="15"/>
      <c r="RFD79" s="16"/>
      <c r="RFE79" s="15"/>
      <c r="RFF79" s="16"/>
      <c r="RFG79" s="15"/>
      <c r="RFH79" s="16"/>
      <c r="RFI79" s="15"/>
      <c r="RFJ79" s="16"/>
      <c r="RFK79" s="15"/>
      <c r="RFL79" s="16"/>
      <c r="RFM79" s="15"/>
      <c r="RFN79" s="16"/>
      <c r="RFO79" s="15"/>
      <c r="RFP79" s="16"/>
      <c r="RFQ79" s="15"/>
      <c r="RFR79" s="16"/>
      <c r="RFS79" s="15"/>
      <c r="RFT79" s="16"/>
      <c r="RFU79" s="15"/>
      <c r="RFV79" s="16"/>
      <c r="RFW79" s="15"/>
      <c r="RFX79" s="16"/>
      <c r="RFY79" s="15"/>
      <c r="RFZ79" s="16"/>
      <c r="RGA79" s="15"/>
      <c r="RGB79" s="16"/>
      <c r="RGC79" s="15"/>
      <c r="RGD79" s="16"/>
      <c r="RGE79" s="15"/>
      <c r="RGF79" s="16"/>
      <c r="RGG79" s="15"/>
      <c r="RGH79" s="16"/>
      <c r="RGI79" s="15"/>
      <c r="RGJ79" s="16"/>
      <c r="RGK79" s="15"/>
      <c r="RGL79" s="16"/>
      <c r="RGM79" s="15"/>
      <c r="RGN79" s="16"/>
      <c r="RGO79" s="15"/>
      <c r="RGP79" s="16"/>
      <c r="RGQ79" s="15"/>
      <c r="RGR79" s="16"/>
      <c r="RGS79" s="15"/>
      <c r="RGT79" s="16"/>
      <c r="RGU79" s="15"/>
      <c r="RGV79" s="16"/>
      <c r="RGW79" s="15"/>
      <c r="RGX79" s="16"/>
      <c r="RGY79" s="15"/>
      <c r="RGZ79" s="16"/>
      <c r="RHA79" s="15"/>
      <c r="RHB79" s="16"/>
      <c r="RHC79" s="15"/>
      <c r="RHD79" s="16"/>
      <c r="RHE79" s="15"/>
      <c r="RHF79" s="16"/>
      <c r="RHG79" s="15"/>
      <c r="RHH79" s="16"/>
      <c r="RHI79" s="15"/>
      <c r="RHJ79" s="16"/>
      <c r="RHK79" s="15"/>
      <c r="RHL79" s="16"/>
      <c r="RHM79" s="15"/>
      <c r="RHN79" s="16"/>
      <c r="RHO79" s="15"/>
      <c r="RHP79" s="16"/>
      <c r="RHQ79" s="15"/>
      <c r="RHR79" s="16"/>
      <c r="RHS79" s="15"/>
      <c r="RHT79" s="16"/>
      <c r="RHU79" s="15"/>
      <c r="RHV79" s="16"/>
      <c r="RHW79" s="15"/>
      <c r="RHX79" s="16"/>
      <c r="RHY79" s="15"/>
      <c r="RHZ79" s="16"/>
      <c r="RIA79" s="15"/>
      <c r="RIB79" s="16"/>
      <c r="RIC79" s="15"/>
      <c r="RID79" s="16"/>
      <c r="RIE79" s="15"/>
      <c r="RIF79" s="16"/>
      <c r="RIG79" s="15"/>
      <c r="RIH79" s="16"/>
      <c r="RII79" s="15"/>
      <c r="RIJ79" s="16"/>
      <c r="RIK79" s="15"/>
      <c r="RIL79" s="16"/>
      <c r="RIM79" s="15"/>
      <c r="RIN79" s="16"/>
      <c r="RIO79" s="15"/>
      <c r="RIP79" s="16"/>
      <c r="RIQ79" s="15"/>
      <c r="RIR79" s="16"/>
      <c r="RIS79" s="15"/>
      <c r="RIT79" s="16"/>
      <c r="RIU79" s="15"/>
      <c r="RIV79" s="16"/>
      <c r="RIW79" s="15"/>
      <c r="RIX79" s="16"/>
      <c r="RIY79" s="15"/>
      <c r="RIZ79" s="16"/>
      <c r="RJA79" s="15"/>
      <c r="RJB79" s="16"/>
      <c r="RJC79" s="15"/>
      <c r="RJD79" s="16"/>
      <c r="RJE79" s="15"/>
      <c r="RJF79" s="16"/>
      <c r="RJG79" s="15"/>
      <c r="RJH79" s="16"/>
      <c r="RJI79" s="15"/>
      <c r="RJJ79" s="16"/>
      <c r="RJK79" s="15"/>
      <c r="RJL79" s="16"/>
      <c r="RJM79" s="15"/>
      <c r="RJN79" s="16"/>
      <c r="RJO79" s="15"/>
      <c r="RJP79" s="16"/>
      <c r="RJQ79" s="15"/>
      <c r="RJR79" s="16"/>
      <c r="RJS79" s="15"/>
      <c r="RJT79" s="16"/>
      <c r="RJU79" s="15"/>
      <c r="RJV79" s="16"/>
      <c r="RJW79" s="15"/>
      <c r="RJX79" s="16"/>
      <c r="RJY79" s="15"/>
      <c r="RJZ79" s="16"/>
      <c r="RKA79" s="15"/>
      <c r="RKB79" s="16"/>
      <c r="RKC79" s="15"/>
      <c r="RKD79" s="16"/>
      <c r="RKE79" s="15"/>
      <c r="RKF79" s="16"/>
      <c r="RKG79" s="15"/>
      <c r="RKH79" s="16"/>
      <c r="RKI79" s="15"/>
      <c r="RKJ79" s="16"/>
      <c r="RKK79" s="15"/>
      <c r="RKL79" s="16"/>
      <c r="RKM79" s="15"/>
      <c r="RKN79" s="16"/>
      <c r="RKO79" s="15"/>
      <c r="RKP79" s="16"/>
      <c r="RKQ79" s="15"/>
      <c r="RKR79" s="16"/>
      <c r="RKS79" s="15"/>
      <c r="RKT79" s="16"/>
      <c r="RKU79" s="15"/>
      <c r="RKV79" s="16"/>
      <c r="RKW79" s="15"/>
      <c r="RKX79" s="16"/>
      <c r="RKY79" s="15"/>
      <c r="RKZ79" s="16"/>
      <c r="RLA79" s="15"/>
      <c r="RLB79" s="16"/>
      <c r="RLC79" s="15"/>
      <c r="RLD79" s="16"/>
      <c r="RLE79" s="15"/>
      <c r="RLF79" s="16"/>
      <c r="RLG79" s="15"/>
      <c r="RLH79" s="16"/>
      <c r="RLI79" s="15"/>
      <c r="RLJ79" s="16"/>
      <c r="RLK79" s="15"/>
      <c r="RLL79" s="16"/>
      <c r="RLM79" s="15"/>
      <c r="RLN79" s="16"/>
      <c r="RLO79" s="15"/>
      <c r="RLP79" s="16"/>
      <c r="RLQ79" s="15"/>
      <c r="RLR79" s="16"/>
      <c r="RLS79" s="15"/>
      <c r="RLT79" s="16"/>
      <c r="RLU79" s="15"/>
      <c r="RLV79" s="16"/>
      <c r="RLW79" s="15"/>
      <c r="RLX79" s="16"/>
      <c r="RLY79" s="15"/>
      <c r="RLZ79" s="16"/>
      <c r="RMA79" s="15"/>
      <c r="RMB79" s="16"/>
      <c r="RMC79" s="15"/>
      <c r="RMD79" s="16"/>
      <c r="RME79" s="15"/>
      <c r="RMF79" s="16"/>
      <c r="RMG79" s="15"/>
      <c r="RMH79" s="16"/>
      <c r="RMI79" s="15"/>
      <c r="RMJ79" s="16"/>
      <c r="RMK79" s="15"/>
      <c r="RML79" s="16"/>
      <c r="RMM79" s="15"/>
      <c r="RMN79" s="16"/>
      <c r="RMO79" s="15"/>
      <c r="RMP79" s="16"/>
      <c r="RMQ79" s="15"/>
      <c r="RMR79" s="16"/>
      <c r="RMS79" s="15"/>
      <c r="RMT79" s="16"/>
      <c r="RMU79" s="15"/>
      <c r="RMV79" s="16"/>
      <c r="RMW79" s="15"/>
      <c r="RMX79" s="16"/>
      <c r="RMY79" s="15"/>
      <c r="RMZ79" s="16"/>
      <c r="RNA79" s="15"/>
      <c r="RNB79" s="16"/>
      <c r="RNC79" s="15"/>
      <c r="RND79" s="16"/>
      <c r="RNE79" s="15"/>
      <c r="RNF79" s="16"/>
      <c r="RNG79" s="15"/>
      <c r="RNH79" s="16"/>
      <c r="RNI79" s="15"/>
      <c r="RNJ79" s="16"/>
      <c r="RNK79" s="15"/>
      <c r="RNL79" s="16"/>
      <c r="RNM79" s="15"/>
      <c r="RNN79" s="16"/>
      <c r="RNO79" s="15"/>
      <c r="RNP79" s="16"/>
      <c r="RNQ79" s="15"/>
      <c r="RNR79" s="16"/>
      <c r="RNS79" s="15"/>
      <c r="RNT79" s="16"/>
      <c r="RNU79" s="15"/>
      <c r="RNV79" s="16"/>
      <c r="RNW79" s="15"/>
      <c r="RNX79" s="16"/>
      <c r="RNY79" s="15"/>
      <c r="RNZ79" s="16"/>
      <c r="ROA79" s="15"/>
      <c r="ROB79" s="16"/>
      <c r="ROC79" s="15"/>
      <c r="ROD79" s="16"/>
      <c r="ROE79" s="15"/>
      <c r="ROF79" s="16"/>
      <c r="ROG79" s="15"/>
      <c r="ROH79" s="16"/>
      <c r="ROI79" s="15"/>
      <c r="ROJ79" s="16"/>
      <c r="ROK79" s="15"/>
      <c r="ROL79" s="16"/>
      <c r="ROM79" s="15"/>
      <c r="RON79" s="16"/>
      <c r="ROO79" s="15"/>
      <c r="ROP79" s="16"/>
      <c r="ROQ79" s="15"/>
      <c r="ROR79" s="16"/>
      <c r="ROS79" s="15"/>
      <c r="ROT79" s="16"/>
      <c r="ROU79" s="15"/>
      <c r="ROV79" s="16"/>
      <c r="ROW79" s="15"/>
      <c r="ROX79" s="16"/>
      <c r="ROY79" s="15"/>
      <c r="ROZ79" s="16"/>
      <c r="RPA79" s="15"/>
      <c r="RPB79" s="16"/>
      <c r="RPC79" s="15"/>
      <c r="RPD79" s="16"/>
      <c r="RPE79" s="15"/>
      <c r="RPF79" s="16"/>
      <c r="RPG79" s="15"/>
      <c r="RPH79" s="16"/>
      <c r="RPI79" s="15"/>
      <c r="RPJ79" s="16"/>
      <c r="RPK79" s="15"/>
      <c r="RPL79" s="16"/>
      <c r="RPM79" s="15"/>
      <c r="RPN79" s="16"/>
      <c r="RPO79" s="15"/>
      <c r="RPP79" s="16"/>
      <c r="RPQ79" s="15"/>
      <c r="RPR79" s="16"/>
      <c r="RPS79" s="15"/>
      <c r="RPT79" s="16"/>
      <c r="RPU79" s="15"/>
      <c r="RPV79" s="16"/>
      <c r="RPW79" s="15"/>
      <c r="RPX79" s="16"/>
      <c r="RPY79" s="15"/>
      <c r="RPZ79" s="16"/>
      <c r="RQA79" s="15"/>
      <c r="RQB79" s="16"/>
      <c r="RQC79" s="15"/>
      <c r="RQD79" s="16"/>
      <c r="RQE79" s="15"/>
      <c r="RQF79" s="16"/>
      <c r="RQG79" s="15"/>
      <c r="RQH79" s="16"/>
      <c r="RQI79" s="15"/>
      <c r="RQJ79" s="16"/>
      <c r="RQK79" s="15"/>
      <c r="RQL79" s="16"/>
      <c r="RQM79" s="15"/>
      <c r="RQN79" s="16"/>
      <c r="RQO79" s="15"/>
      <c r="RQP79" s="16"/>
      <c r="RQQ79" s="15"/>
      <c r="RQR79" s="16"/>
      <c r="RQS79" s="15"/>
      <c r="RQT79" s="16"/>
      <c r="RQU79" s="15"/>
      <c r="RQV79" s="16"/>
      <c r="RQW79" s="15"/>
      <c r="RQX79" s="16"/>
      <c r="RQY79" s="15"/>
      <c r="RQZ79" s="16"/>
      <c r="RRA79" s="15"/>
      <c r="RRB79" s="16"/>
      <c r="RRC79" s="15"/>
      <c r="RRD79" s="16"/>
      <c r="RRE79" s="15"/>
      <c r="RRF79" s="16"/>
      <c r="RRG79" s="15"/>
      <c r="RRH79" s="16"/>
      <c r="RRI79" s="15"/>
      <c r="RRJ79" s="16"/>
      <c r="RRK79" s="15"/>
      <c r="RRL79" s="16"/>
      <c r="RRM79" s="15"/>
      <c r="RRN79" s="16"/>
      <c r="RRO79" s="15"/>
      <c r="RRP79" s="16"/>
      <c r="RRQ79" s="15"/>
      <c r="RRR79" s="16"/>
      <c r="RRS79" s="15"/>
      <c r="RRT79" s="16"/>
      <c r="RRU79" s="15"/>
      <c r="RRV79" s="16"/>
      <c r="RRW79" s="15"/>
      <c r="RRX79" s="16"/>
      <c r="RRY79" s="15"/>
      <c r="RRZ79" s="16"/>
      <c r="RSA79" s="15"/>
      <c r="RSB79" s="16"/>
      <c r="RSC79" s="15"/>
      <c r="RSD79" s="16"/>
      <c r="RSE79" s="15"/>
      <c r="RSF79" s="16"/>
      <c r="RSG79" s="15"/>
      <c r="RSH79" s="16"/>
      <c r="RSI79" s="15"/>
      <c r="RSJ79" s="16"/>
      <c r="RSK79" s="15"/>
      <c r="RSL79" s="16"/>
      <c r="RSM79" s="15"/>
      <c r="RSN79" s="16"/>
      <c r="RSO79" s="15"/>
      <c r="RSP79" s="16"/>
      <c r="RSQ79" s="15"/>
      <c r="RSR79" s="16"/>
      <c r="RSS79" s="15"/>
      <c r="RST79" s="16"/>
      <c r="RSU79" s="15"/>
      <c r="RSV79" s="16"/>
      <c r="RSW79" s="15"/>
      <c r="RSX79" s="16"/>
      <c r="RSY79" s="15"/>
      <c r="RSZ79" s="16"/>
      <c r="RTA79" s="15"/>
      <c r="RTB79" s="16"/>
      <c r="RTC79" s="15"/>
      <c r="RTD79" s="16"/>
      <c r="RTE79" s="15"/>
      <c r="RTF79" s="16"/>
      <c r="RTG79" s="15"/>
      <c r="RTH79" s="16"/>
      <c r="RTI79" s="15"/>
      <c r="RTJ79" s="16"/>
      <c r="RTK79" s="15"/>
      <c r="RTL79" s="16"/>
      <c r="RTM79" s="15"/>
      <c r="RTN79" s="16"/>
      <c r="RTO79" s="15"/>
      <c r="RTP79" s="16"/>
      <c r="RTQ79" s="15"/>
      <c r="RTR79" s="16"/>
      <c r="RTS79" s="15"/>
      <c r="RTT79" s="16"/>
      <c r="RTU79" s="15"/>
      <c r="RTV79" s="16"/>
      <c r="RTW79" s="15"/>
      <c r="RTX79" s="16"/>
      <c r="RTY79" s="15"/>
      <c r="RTZ79" s="16"/>
      <c r="RUA79" s="15"/>
      <c r="RUB79" s="16"/>
      <c r="RUC79" s="15"/>
      <c r="RUD79" s="16"/>
      <c r="RUE79" s="15"/>
      <c r="RUF79" s="16"/>
      <c r="RUG79" s="15"/>
      <c r="RUH79" s="16"/>
      <c r="RUI79" s="15"/>
      <c r="RUJ79" s="16"/>
      <c r="RUK79" s="15"/>
      <c r="RUL79" s="16"/>
      <c r="RUM79" s="15"/>
      <c r="RUN79" s="16"/>
      <c r="RUO79" s="15"/>
      <c r="RUP79" s="16"/>
      <c r="RUQ79" s="15"/>
      <c r="RUR79" s="16"/>
      <c r="RUS79" s="15"/>
      <c r="RUT79" s="16"/>
      <c r="RUU79" s="15"/>
      <c r="RUV79" s="16"/>
      <c r="RUW79" s="15"/>
      <c r="RUX79" s="16"/>
      <c r="RUY79" s="15"/>
      <c r="RUZ79" s="16"/>
      <c r="RVA79" s="15"/>
      <c r="RVB79" s="16"/>
      <c r="RVC79" s="15"/>
      <c r="RVD79" s="16"/>
      <c r="RVE79" s="15"/>
      <c r="RVF79" s="16"/>
      <c r="RVG79" s="15"/>
      <c r="RVH79" s="16"/>
      <c r="RVI79" s="15"/>
      <c r="RVJ79" s="16"/>
      <c r="RVK79" s="15"/>
      <c r="RVL79" s="16"/>
      <c r="RVM79" s="15"/>
      <c r="RVN79" s="16"/>
      <c r="RVO79" s="15"/>
      <c r="RVP79" s="16"/>
      <c r="RVQ79" s="15"/>
      <c r="RVR79" s="16"/>
      <c r="RVS79" s="15"/>
      <c r="RVT79" s="16"/>
      <c r="RVU79" s="15"/>
      <c r="RVV79" s="16"/>
      <c r="RVW79" s="15"/>
      <c r="RVX79" s="16"/>
      <c r="RVY79" s="15"/>
      <c r="RVZ79" s="16"/>
      <c r="RWA79" s="15"/>
      <c r="RWB79" s="16"/>
      <c r="RWC79" s="15"/>
      <c r="RWD79" s="16"/>
      <c r="RWE79" s="15"/>
      <c r="RWF79" s="16"/>
      <c r="RWG79" s="15"/>
      <c r="RWH79" s="16"/>
      <c r="RWI79" s="15"/>
      <c r="RWJ79" s="16"/>
      <c r="RWK79" s="15"/>
      <c r="RWL79" s="16"/>
      <c r="RWM79" s="15"/>
      <c r="RWN79" s="16"/>
      <c r="RWO79" s="15"/>
      <c r="RWP79" s="16"/>
      <c r="RWQ79" s="15"/>
      <c r="RWR79" s="16"/>
      <c r="RWS79" s="15"/>
      <c r="RWT79" s="16"/>
      <c r="RWU79" s="15"/>
      <c r="RWV79" s="16"/>
      <c r="RWW79" s="15"/>
      <c r="RWX79" s="16"/>
      <c r="RWY79" s="15"/>
      <c r="RWZ79" s="16"/>
      <c r="RXA79" s="15"/>
      <c r="RXB79" s="16"/>
      <c r="RXC79" s="15"/>
      <c r="RXD79" s="16"/>
      <c r="RXE79" s="15"/>
      <c r="RXF79" s="16"/>
      <c r="RXG79" s="15"/>
      <c r="RXH79" s="16"/>
      <c r="RXI79" s="15"/>
      <c r="RXJ79" s="16"/>
      <c r="RXK79" s="15"/>
      <c r="RXL79" s="16"/>
      <c r="RXM79" s="15"/>
      <c r="RXN79" s="16"/>
      <c r="RXO79" s="15"/>
      <c r="RXP79" s="16"/>
      <c r="RXQ79" s="15"/>
      <c r="RXR79" s="16"/>
      <c r="RXS79" s="15"/>
      <c r="RXT79" s="16"/>
      <c r="RXU79" s="15"/>
      <c r="RXV79" s="16"/>
      <c r="RXW79" s="15"/>
      <c r="RXX79" s="16"/>
      <c r="RXY79" s="15"/>
      <c r="RXZ79" s="16"/>
      <c r="RYA79" s="15"/>
      <c r="RYB79" s="16"/>
      <c r="RYC79" s="15"/>
      <c r="RYD79" s="16"/>
      <c r="RYE79" s="15"/>
      <c r="RYF79" s="16"/>
      <c r="RYG79" s="15"/>
      <c r="RYH79" s="16"/>
      <c r="RYI79" s="15"/>
      <c r="RYJ79" s="16"/>
      <c r="RYK79" s="15"/>
      <c r="RYL79" s="16"/>
      <c r="RYM79" s="15"/>
      <c r="RYN79" s="16"/>
      <c r="RYO79" s="15"/>
      <c r="RYP79" s="16"/>
      <c r="RYQ79" s="15"/>
      <c r="RYR79" s="16"/>
      <c r="RYS79" s="15"/>
      <c r="RYT79" s="16"/>
      <c r="RYU79" s="15"/>
      <c r="RYV79" s="16"/>
      <c r="RYW79" s="15"/>
      <c r="RYX79" s="16"/>
      <c r="RYY79" s="15"/>
      <c r="RYZ79" s="16"/>
      <c r="RZA79" s="15"/>
      <c r="RZB79" s="16"/>
      <c r="RZC79" s="15"/>
      <c r="RZD79" s="16"/>
      <c r="RZE79" s="15"/>
      <c r="RZF79" s="16"/>
      <c r="RZG79" s="15"/>
      <c r="RZH79" s="16"/>
      <c r="RZI79" s="15"/>
      <c r="RZJ79" s="16"/>
      <c r="RZK79" s="15"/>
      <c r="RZL79" s="16"/>
      <c r="RZM79" s="15"/>
      <c r="RZN79" s="16"/>
      <c r="RZO79" s="15"/>
      <c r="RZP79" s="16"/>
      <c r="RZQ79" s="15"/>
      <c r="RZR79" s="16"/>
      <c r="RZS79" s="15"/>
      <c r="RZT79" s="16"/>
      <c r="RZU79" s="15"/>
      <c r="RZV79" s="16"/>
      <c r="RZW79" s="15"/>
      <c r="RZX79" s="16"/>
      <c r="RZY79" s="15"/>
      <c r="RZZ79" s="16"/>
      <c r="SAA79" s="15"/>
      <c r="SAB79" s="16"/>
      <c r="SAC79" s="15"/>
      <c r="SAD79" s="16"/>
      <c r="SAE79" s="15"/>
      <c r="SAF79" s="16"/>
      <c r="SAG79" s="15"/>
      <c r="SAH79" s="16"/>
      <c r="SAI79" s="15"/>
      <c r="SAJ79" s="16"/>
      <c r="SAK79" s="15"/>
      <c r="SAL79" s="16"/>
      <c r="SAM79" s="15"/>
      <c r="SAN79" s="16"/>
      <c r="SAO79" s="15"/>
      <c r="SAP79" s="16"/>
      <c r="SAQ79" s="15"/>
      <c r="SAR79" s="16"/>
      <c r="SAS79" s="15"/>
      <c r="SAT79" s="16"/>
      <c r="SAU79" s="15"/>
      <c r="SAV79" s="16"/>
      <c r="SAW79" s="15"/>
      <c r="SAX79" s="16"/>
      <c r="SAY79" s="15"/>
      <c r="SAZ79" s="16"/>
      <c r="SBA79" s="15"/>
      <c r="SBB79" s="16"/>
      <c r="SBC79" s="15"/>
      <c r="SBD79" s="16"/>
      <c r="SBE79" s="15"/>
      <c r="SBF79" s="16"/>
      <c r="SBG79" s="15"/>
      <c r="SBH79" s="16"/>
      <c r="SBI79" s="15"/>
      <c r="SBJ79" s="16"/>
      <c r="SBK79" s="15"/>
      <c r="SBL79" s="16"/>
      <c r="SBM79" s="15"/>
      <c r="SBN79" s="16"/>
      <c r="SBO79" s="15"/>
      <c r="SBP79" s="16"/>
      <c r="SBQ79" s="15"/>
      <c r="SBR79" s="16"/>
      <c r="SBS79" s="15"/>
      <c r="SBT79" s="16"/>
      <c r="SBU79" s="15"/>
      <c r="SBV79" s="16"/>
      <c r="SBW79" s="15"/>
      <c r="SBX79" s="16"/>
      <c r="SBY79" s="15"/>
      <c r="SBZ79" s="16"/>
      <c r="SCA79" s="15"/>
      <c r="SCB79" s="16"/>
      <c r="SCC79" s="15"/>
      <c r="SCD79" s="16"/>
      <c r="SCE79" s="15"/>
      <c r="SCF79" s="16"/>
      <c r="SCG79" s="15"/>
      <c r="SCH79" s="16"/>
      <c r="SCI79" s="15"/>
      <c r="SCJ79" s="16"/>
      <c r="SCK79" s="15"/>
      <c r="SCL79" s="16"/>
      <c r="SCM79" s="15"/>
      <c r="SCN79" s="16"/>
      <c r="SCO79" s="15"/>
      <c r="SCP79" s="16"/>
      <c r="SCQ79" s="15"/>
      <c r="SCR79" s="16"/>
      <c r="SCS79" s="15"/>
      <c r="SCT79" s="16"/>
      <c r="SCU79" s="15"/>
      <c r="SCV79" s="16"/>
      <c r="SCW79" s="15"/>
      <c r="SCX79" s="16"/>
      <c r="SCY79" s="15"/>
      <c r="SCZ79" s="16"/>
      <c r="SDA79" s="15"/>
      <c r="SDB79" s="16"/>
      <c r="SDC79" s="15"/>
      <c r="SDD79" s="16"/>
      <c r="SDE79" s="15"/>
      <c r="SDF79" s="16"/>
      <c r="SDG79" s="15"/>
      <c r="SDH79" s="16"/>
      <c r="SDI79" s="15"/>
      <c r="SDJ79" s="16"/>
      <c r="SDK79" s="15"/>
      <c r="SDL79" s="16"/>
      <c r="SDM79" s="15"/>
      <c r="SDN79" s="16"/>
      <c r="SDO79" s="15"/>
      <c r="SDP79" s="16"/>
      <c r="SDQ79" s="15"/>
      <c r="SDR79" s="16"/>
      <c r="SDS79" s="15"/>
      <c r="SDT79" s="16"/>
      <c r="SDU79" s="15"/>
      <c r="SDV79" s="16"/>
      <c r="SDW79" s="15"/>
      <c r="SDX79" s="16"/>
      <c r="SDY79" s="15"/>
      <c r="SDZ79" s="16"/>
      <c r="SEA79" s="15"/>
      <c r="SEB79" s="16"/>
      <c r="SEC79" s="15"/>
      <c r="SED79" s="16"/>
      <c r="SEE79" s="15"/>
      <c r="SEF79" s="16"/>
      <c r="SEG79" s="15"/>
      <c r="SEH79" s="16"/>
      <c r="SEI79" s="15"/>
      <c r="SEJ79" s="16"/>
      <c r="SEK79" s="15"/>
      <c r="SEL79" s="16"/>
      <c r="SEM79" s="15"/>
      <c r="SEN79" s="16"/>
      <c r="SEO79" s="15"/>
      <c r="SEP79" s="16"/>
      <c r="SEQ79" s="15"/>
      <c r="SER79" s="16"/>
      <c r="SES79" s="15"/>
      <c r="SET79" s="16"/>
      <c r="SEU79" s="15"/>
      <c r="SEV79" s="16"/>
      <c r="SEW79" s="15"/>
      <c r="SEX79" s="16"/>
      <c r="SEY79" s="15"/>
      <c r="SEZ79" s="16"/>
      <c r="SFA79" s="15"/>
      <c r="SFB79" s="16"/>
      <c r="SFC79" s="15"/>
      <c r="SFD79" s="16"/>
      <c r="SFE79" s="15"/>
      <c r="SFF79" s="16"/>
      <c r="SFG79" s="15"/>
      <c r="SFH79" s="16"/>
      <c r="SFI79" s="15"/>
      <c r="SFJ79" s="16"/>
      <c r="SFK79" s="15"/>
      <c r="SFL79" s="16"/>
      <c r="SFM79" s="15"/>
      <c r="SFN79" s="16"/>
      <c r="SFO79" s="15"/>
      <c r="SFP79" s="16"/>
      <c r="SFQ79" s="15"/>
      <c r="SFR79" s="16"/>
      <c r="SFS79" s="15"/>
      <c r="SFT79" s="16"/>
      <c r="SFU79" s="15"/>
      <c r="SFV79" s="16"/>
      <c r="SFW79" s="15"/>
      <c r="SFX79" s="16"/>
      <c r="SFY79" s="15"/>
      <c r="SFZ79" s="16"/>
      <c r="SGA79" s="15"/>
      <c r="SGB79" s="16"/>
      <c r="SGC79" s="15"/>
      <c r="SGD79" s="16"/>
      <c r="SGE79" s="15"/>
      <c r="SGF79" s="16"/>
      <c r="SGG79" s="15"/>
      <c r="SGH79" s="16"/>
      <c r="SGI79" s="15"/>
      <c r="SGJ79" s="16"/>
      <c r="SGK79" s="15"/>
      <c r="SGL79" s="16"/>
      <c r="SGM79" s="15"/>
      <c r="SGN79" s="16"/>
      <c r="SGO79" s="15"/>
      <c r="SGP79" s="16"/>
      <c r="SGQ79" s="15"/>
      <c r="SGR79" s="16"/>
      <c r="SGS79" s="15"/>
      <c r="SGT79" s="16"/>
      <c r="SGU79" s="15"/>
      <c r="SGV79" s="16"/>
      <c r="SGW79" s="15"/>
      <c r="SGX79" s="16"/>
      <c r="SGY79" s="15"/>
      <c r="SGZ79" s="16"/>
      <c r="SHA79" s="15"/>
      <c r="SHB79" s="16"/>
      <c r="SHC79" s="15"/>
      <c r="SHD79" s="16"/>
      <c r="SHE79" s="15"/>
      <c r="SHF79" s="16"/>
      <c r="SHG79" s="15"/>
      <c r="SHH79" s="16"/>
      <c r="SHI79" s="15"/>
      <c r="SHJ79" s="16"/>
      <c r="SHK79" s="15"/>
      <c r="SHL79" s="16"/>
      <c r="SHM79" s="15"/>
      <c r="SHN79" s="16"/>
      <c r="SHO79" s="15"/>
      <c r="SHP79" s="16"/>
      <c r="SHQ79" s="15"/>
      <c r="SHR79" s="16"/>
      <c r="SHS79" s="15"/>
      <c r="SHT79" s="16"/>
      <c r="SHU79" s="15"/>
      <c r="SHV79" s="16"/>
      <c r="SHW79" s="15"/>
      <c r="SHX79" s="16"/>
      <c r="SHY79" s="15"/>
      <c r="SHZ79" s="16"/>
      <c r="SIA79" s="15"/>
      <c r="SIB79" s="16"/>
      <c r="SIC79" s="15"/>
      <c r="SID79" s="16"/>
      <c r="SIE79" s="15"/>
      <c r="SIF79" s="16"/>
      <c r="SIG79" s="15"/>
      <c r="SIH79" s="16"/>
      <c r="SII79" s="15"/>
      <c r="SIJ79" s="16"/>
      <c r="SIK79" s="15"/>
      <c r="SIL79" s="16"/>
      <c r="SIM79" s="15"/>
      <c r="SIN79" s="16"/>
      <c r="SIO79" s="15"/>
      <c r="SIP79" s="16"/>
      <c r="SIQ79" s="15"/>
      <c r="SIR79" s="16"/>
      <c r="SIS79" s="15"/>
      <c r="SIT79" s="16"/>
      <c r="SIU79" s="15"/>
      <c r="SIV79" s="16"/>
      <c r="SIW79" s="15"/>
      <c r="SIX79" s="16"/>
      <c r="SIY79" s="15"/>
      <c r="SIZ79" s="16"/>
      <c r="SJA79" s="15"/>
      <c r="SJB79" s="16"/>
      <c r="SJC79" s="15"/>
      <c r="SJD79" s="16"/>
      <c r="SJE79" s="15"/>
      <c r="SJF79" s="16"/>
      <c r="SJG79" s="15"/>
      <c r="SJH79" s="16"/>
      <c r="SJI79" s="15"/>
      <c r="SJJ79" s="16"/>
      <c r="SJK79" s="15"/>
      <c r="SJL79" s="16"/>
      <c r="SJM79" s="15"/>
      <c r="SJN79" s="16"/>
      <c r="SJO79" s="15"/>
      <c r="SJP79" s="16"/>
      <c r="SJQ79" s="15"/>
      <c r="SJR79" s="16"/>
      <c r="SJS79" s="15"/>
      <c r="SJT79" s="16"/>
      <c r="SJU79" s="15"/>
      <c r="SJV79" s="16"/>
      <c r="SJW79" s="15"/>
      <c r="SJX79" s="16"/>
      <c r="SJY79" s="15"/>
      <c r="SJZ79" s="16"/>
      <c r="SKA79" s="15"/>
      <c r="SKB79" s="16"/>
      <c r="SKC79" s="15"/>
      <c r="SKD79" s="16"/>
      <c r="SKE79" s="15"/>
      <c r="SKF79" s="16"/>
      <c r="SKG79" s="15"/>
      <c r="SKH79" s="16"/>
      <c r="SKI79" s="15"/>
      <c r="SKJ79" s="16"/>
      <c r="SKK79" s="15"/>
      <c r="SKL79" s="16"/>
      <c r="SKM79" s="15"/>
      <c r="SKN79" s="16"/>
      <c r="SKO79" s="15"/>
      <c r="SKP79" s="16"/>
      <c r="SKQ79" s="15"/>
      <c r="SKR79" s="16"/>
      <c r="SKS79" s="15"/>
      <c r="SKT79" s="16"/>
      <c r="SKU79" s="15"/>
      <c r="SKV79" s="16"/>
      <c r="SKW79" s="15"/>
      <c r="SKX79" s="16"/>
      <c r="SKY79" s="15"/>
      <c r="SKZ79" s="16"/>
      <c r="SLA79" s="15"/>
      <c r="SLB79" s="16"/>
      <c r="SLC79" s="15"/>
      <c r="SLD79" s="16"/>
      <c r="SLE79" s="15"/>
      <c r="SLF79" s="16"/>
      <c r="SLG79" s="15"/>
      <c r="SLH79" s="16"/>
      <c r="SLI79" s="15"/>
      <c r="SLJ79" s="16"/>
      <c r="SLK79" s="15"/>
      <c r="SLL79" s="16"/>
      <c r="SLM79" s="15"/>
      <c r="SLN79" s="16"/>
      <c r="SLO79" s="15"/>
      <c r="SLP79" s="16"/>
      <c r="SLQ79" s="15"/>
      <c r="SLR79" s="16"/>
      <c r="SLS79" s="15"/>
      <c r="SLT79" s="16"/>
      <c r="SLU79" s="15"/>
      <c r="SLV79" s="16"/>
      <c r="SLW79" s="15"/>
      <c r="SLX79" s="16"/>
      <c r="SLY79" s="15"/>
      <c r="SLZ79" s="16"/>
      <c r="SMA79" s="15"/>
      <c r="SMB79" s="16"/>
      <c r="SMC79" s="15"/>
      <c r="SMD79" s="16"/>
      <c r="SME79" s="15"/>
      <c r="SMF79" s="16"/>
      <c r="SMG79" s="15"/>
      <c r="SMH79" s="16"/>
      <c r="SMI79" s="15"/>
      <c r="SMJ79" s="16"/>
      <c r="SMK79" s="15"/>
      <c r="SML79" s="16"/>
      <c r="SMM79" s="15"/>
      <c r="SMN79" s="16"/>
      <c r="SMO79" s="15"/>
      <c r="SMP79" s="16"/>
      <c r="SMQ79" s="15"/>
      <c r="SMR79" s="16"/>
      <c r="SMS79" s="15"/>
      <c r="SMT79" s="16"/>
      <c r="SMU79" s="15"/>
      <c r="SMV79" s="16"/>
      <c r="SMW79" s="15"/>
      <c r="SMX79" s="16"/>
      <c r="SMY79" s="15"/>
      <c r="SMZ79" s="16"/>
      <c r="SNA79" s="15"/>
      <c r="SNB79" s="16"/>
      <c r="SNC79" s="15"/>
      <c r="SND79" s="16"/>
      <c r="SNE79" s="15"/>
      <c r="SNF79" s="16"/>
      <c r="SNG79" s="15"/>
      <c r="SNH79" s="16"/>
      <c r="SNI79" s="15"/>
      <c r="SNJ79" s="16"/>
      <c r="SNK79" s="15"/>
      <c r="SNL79" s="16"/>
      <c r="SNM79" s="15"/>
      <c r="SNN79" s="16"/>
      <c r="SNO79" s="15"/>
      <c r="SNP79" s="16"/>
      <c r="SNQ79" s="15"/>
      <c r="SNR79" s="16"/>
      <c r="SNS79" s="15"/>
      <c r="SNT79" s="16"/>
      <c r="SNU79" s="15"/>
      <c r="SNV79" s="16"/>
      <c r="SNW79" s="15"/>
      <c r="SNX79" s="16"/>
      <c r="SNY79" s="15"/>
      <c r="SNZ79" s="16"/>
      <c r="SOA79" s="15"/>
      <c r="SOB79" s="16"/>
      <c r="SOC79" s="15"/>
      <c r="SOD79" s="16"/>
      <c r="SOE79" s="15"/>
      <c r="SOF79" s="16"/>
      <c r="SOG79" s="15"/>
      <c r="SOH79" s="16"/>
      <c r="SOI79" s="15"/>
      <c r="SOJ79" s="16"/>
      <c r="SOK79" s="15"/>
      <c r="SOL79" s="16"/>
      <c r="SOM79" s="15"/>
      <c r="SON79" s="16"/>
      <c r="SOO79" s="15"/>
      <c r="SOP79" s="16"/>
      <c r="SOQ79" s="15"/>
      <c r="SOR79" s="16"/>
      <c r="SOS79" s="15"/>
      <c r="SOT79" s="16"/>
      <c r="SOU79" s="15"/>
      <c r="SOV79" s="16"/>
      <c r="SOW79" s="15"/>
      <c r="SOX79" s="16"/>
      <c r="SOY79" s="15"/>
      <c r="SOZ79" s="16"/>
      <c r="SPA79" s="15"/>
      <c r="SPB79" s="16"/>
      <c r="SPC79" s="15"/>
      <c r="SPD79" s="16"/>
      <c r="SPE79" s="15"/>
      <c r="SPF79" s="16"/>
      <c r="SPG79" s="15"/>
      <c r="SPH79" s="16"/>
      <c r="SPI79" s="15"/>
      <c r="SPJ79" s="16"/>
      <c r="SPK79" s="15"/>
      <c r="SPL79" s="16"/>
      <c r="SPM79" s="15"/>
      <c r="SPN79" s="16"/>
      <c r="SPO79" s="15"/>
      <c r="SPP79" s="16"/>
      <c r="SPQ79" s="15"/>
      <c r="SPR79" s="16"/>
      <c r="SPS79" s="15"/>
      <c r="SPT79" s="16"/>
      <c r="SPU79" s="15"/>
      <c r="SPV79" s="16"/>
      <c r="SPW79" s="15"/>
      <c r="SPX79" s="16"/>
      <c r="SPY79" s="15"/>
      <c r="SPZ79" s="16"/>
      <c r="SQA79" s="15"/>
      <c r="SQB79" s="16"/>
      <c r="SQC79" s="15"/>
      <c r="SQD79" s="16"/>
      <c r="SQE79" s="15"/>
      <c r="SQF79" s="16"/>
      <c r="SQG79" s="15"/>
      <c r="SQH79" s="16"/>
      <c r="SQI79" s="15"/>
      <c r="SQJ79" s="16"/>
      <c r="SQK79" s="15"/>
      <c r="SQL79" s="16"/>
      <c r="SQM79" s="15"/>
      <c r="SQN79" s="16"/>
      <c r="SQO79" s="15"/>
      <c r="SQP79" s="16"/>
      <c r="SQQ79" s="15"/>
      <c r="SQR79" s="16"/>
      <c r="SQS79" s="15"/>
      <c r="SQT79" s="16"/>
      <c r="SQU79" s="15"/>
      <c r="SQV79" s="16"/>
      <c r="SQW79" s="15"/>
      <c r="SQX79" s="16"/>
      <c r="SQY79" s="15"/>
      <c r="SQZ79" s="16"/>
      <c r="SRA79" s="15"/>
      <c r="SRB79" s="16"/>
      <c r="SRC79" s="15"/>
      <c r="SRD79" s="16"/>
      <c r="SRE79" s="15"/>
      <c r="SRF79" s="16"/>
      <c r="SRG79" s="15"/>
      <c r="SRH79" s="16"/>
      <c r="SRI79" s="15"/>
      <c r="SRJ79" s="16"/>
      <c r="SRK79" s="15"/>
      <c r="SRL79" s="16"/>
      <c r="SRM79" s="15"/>
      <c r="SRN79" s="16"/>
      <c r="SRO79" s="15"/>
      <c r="SRP79" s="16"/>
      <c r="SRQ79" s="15"/>
      <c r="SRR79" s="16"/>
      <c r="SRS79" s="15"/>
      <c r="SRT79" s="16"/>
      <c r="SRU79" s="15"/>
      <c r="SRV79" s="16"/>
      <c r="SRW79" s="15"/>
      <c r="SRX79" s="16"/>
      <c r="SRY79" s="15"/>
      <c r="SRZ79" s="16"/>
      <c r="SSA79" s="15"/>
      <c r="SSB79" s="16"/>
      <c r="SSC79" s="15"/>
      <c r="SSD79" s="16"/>
      <c r="SSE79" s="15"/>
      <c r="SSF79" s="16"/>
      <c r="SSG79" s="15"/>
      <c r="SSH79" s="16"/>
      <c r="SSI79" s="15"/>
      <c r="SSJ79" s="16"/>
      <c r="SSK79" s="15"/>
      <c r="SSL79" s="16"/>
      <c r="SSM79" s="15"/>
      <c r="SSN79" s="16"/>
      <c r="SSO79" s="15"/>
      <c r="SSP79" s="16"/>
      <c r="SSQ79" s="15"/>
      <c r="SSR79" s="16"/>
      <c r="SSS79" s="15"/>
      <c r="SST79" s="16"/>
      <c r="SSU79" s="15"/>
      <c r="SSV79" s="16"/>
      <c r="SSW79" s="15"/>
      <c r="SSX79" s="16"/>
      <c r="SSY79" s="15"/>
      <c r="SSZ79" s="16"/>
      <c r="STA79" s="15"/>
      <c r="STB79" s="16"/>
      <c r="STC79" s="15"/>
      <c r="STD79" s="16"/>
      <c r="STE79" s="15"/>
      <c r="STF79" s="16"/>
      <c r="STG79" s="15"/>
      <c r="STH79" s="16"/>
      <c r="STI79" s="15"/>
      <c r="STJ79" s="16"/>
      <c r="STK79" s="15"/>
      <c r="STL79" s="16"/>
      <c r="STM79" s="15"/>
      <c r="STN79" s="16"/>
      <c r="STO79" s="15"/>
      <c r="STP79" s="16"/>
      <c r="STQ79" s="15"/>
      <c r="STR79" s="16"/>
      <c r="STS79" s="15"/>
      <c r="STT79" s="16"/>
      <c r="STU79" s="15"/>
      <c r="STV79" s="16"/>
      <c r="STW79" s="15"/>
      <c r="STX79" s="16"/>
      <c r="STY79" s="15"/>
      <c r="STZ79" s="16"/>
      <c r="SUA79" s="15"/>
      <c r="SUB79" s="16"/>
      <c r="SUC79" s="15"/>
      <c r="SUD79" s="16"/>
      <c r="SUE79" s="15"/>
      <c r="SUF79" s="16"/>
      <c r="SUG79" s="15"/>
      <c r="SUH79" s="16"/>
      <c r="SUI79" s="15"/>
      <c r="SUJ79" s="16"/>
      <c r="SUK79" s="15"/>
      <c r="SUL79" s="16"/>
      <c r="SUM79" s="15"/>
      <c r="SUN79" s="16"/>
      <c r="SUO79" s="15"/>
      <c r="SUP79" s="16"/>
      <c r="SUQ79" s="15"/>
      <c r="SUR79" s="16"/>
      <c r="SUS79" s="15"/>
      <c r="SUT79" s="16"/>
      <c r="SUU79" s="15"/>
      <c r="SUV79" s="16"/>
      <c r="SUW79" s="15"/>
      <c r="SUX79" s="16"/>
      <c r="SUY79" s="15"/>
      <c r="SUZ79" s="16"/>
      <c r="SVA79" s="15"/>
      <c r="SVB79" s="16"/>
      <c r="SVC79" s="15"/>
      <c r="SVD79" s="16"/>
      <c r="SVE79" s="15"/>
      <c r="SVF79" s="16"/>
      <c r="SVG79" s="15"/>
      <c r="SVH79" s="16"/>
      <c r="SVI79" s="15"/>
      <c r="SVJ79" s="16"/>
      <c r="SVK79" s="15"/>
      <c r="SVL79" s="16"/>
      <c r="SVM79" s="15"/>
      <c r="SVN79" s="16"/>
      <c r="SVO79" s="15"/>
      <c r="SVP79" s="16"/>
      <c r="SVQ79" s="15"/>
      <c r="SVR79" s="16"/>
      <c r="SVS79" s="15"/>
      <c r="SVT79" s="16"/>
      <c r="SVU79" s="15"/>
      <c r="SVV79" s="16"/>
      <c r="SVW79" s="15"/>
      <c r="SVX79" s="16"/>
      <c r="SVY79" s="15"/>
      <c r="SVZ79" s="16"/>
      <c r="SWA79" s="15"/>
      <c r="SWB79" s="16"/>
      <c r="SWC79" s="15"/>
      <c r="SWD79" s="16"/>
      <c r="SWE79" s="15"/>
      <c r="SWF79" s="16"/>
      <c r="SWG79" s="15"/>
      <c r="SWH79" s="16"/>
      <c r="SWI79" s="15"/>
      <c r="SWJ79" s="16"/>
      <c r="SWK79" s="15"/>
      <c r="SWL79" s="16"/>
      <c r="SWM79" s="15"/>
      <c r="SWN79" s="16"/>
      <c r="SWO79" s="15"/>
      <c r="SWP79" s="16"/>
      <c r="SWQ79" s="15"/>
      <c r="SWR79" s="16"/>
      <c r="SWS79" s="15"/>
      <c r="SWT79" s="16"/>
      <c r="SWU79" s="15"/>
      <c r="SWV79" s="16"/>
      <c r="SWW79" s="15"/>
      <c r="SWX79" s="16"/>
      <c r="SWY79" s="15"/>
      <c r="SWZ79" s="16"/>
      <c r="SXA79" s="15"/>
      <c r="SXB79" s="16"/>
      <c r="SXC79" s="15"/>
      <c r="SXD79" s="16"/>
      <c r="SXE79" s="15"/>
      <c r="SXF79" s="16"/>
      <c r="SXG79" s="15"/>
      <c r="SXH79" s="16"/>
      <c r="SXI79" s="15"/>
      <c r="SXJ79" s="16"/>
      <c r="SXK79" s="15"/>
      <c r="SXL79" s="16"/>
      <c r="SXM79" s="15"/>
      <c r="SXN79" s="16"/>
      <c r="SXO79" s="15"/>
      <c r="SXP79" s="16"/>
      <c r="SXQ79" s="15"/>
      <c r="SXR79" s="16"/>
      <c r="SXS79" s="15"/>
      <c r="SXT79" s="16"/>
      <c r="SXU79" s="15"/>
      <c r="SXV79" s="16"/>
      <c r="SXW79" s="15"/>
      <c r="SXX79" s="16"/>
      <c r="SXY79" s="15"/>
      <c r="SXZ79" s="16"/>
      <c r="SYA79" s="15"/>
      <c r="SYB79" s="16"/>
      <c r="SYC79" s="15"/>
      <c r="SYD79" s="16"/>
      <c r="SYE79" s="15"/>
      <c r="SYF79" s="16"/>
      <c r="SYG79" s="15"/>
      <c r="SYH79" s="16"/>
      <c r="SYI79" s="15"/>
      <c r="SYJ79" s="16"/>
      <c r="SYK79" s="15"/>
      <c r="SYL79" s="16"/>
      <c r="SYM79" s="15"/>
      <c r="SYN79" s="16"/>
      <c r="SYO79" s="15"/>
      <c r="SYP79" s="16"/>
      <c r="SYQ79" s="15"/>
      <c r="SYR79" s="16"/>
      <c r="SYS79" s="15"/>
      <c r="SYT79" s="16"/>
      <c r="SYU79" s="15"/>
      <c r="SYV79" s="16"/>
      <c r="SYW79" s="15"/>
      <c r="SYX79" s="16"/>
      <c r="SYY79" s="15"/>
      <c r="SYZ79" s="16"/>
      <c r="SZA79" s="15"/>
      <c r="SZB79" s="16"/>
      <c r="SZC79" s="15"/>
      <c r="SZD79" s="16"/>
      <c r="SZE79" s="15"/>
      <c r="SZF79" s="16"/>
      <c r="SZG79" s="15"/>
      <c r="SZH79" s="16"/>
      <c r="SZI79" s="15"/>
      <c r="SZJ79" s="16"/>
      <c r="SZK79" s="15"/>
      <c r="SZL79" s="16"/>
      <c r="SZM79" s="15"/>
      <c r="SZN79" s="16"/>
      <c r="SZO79" s="15"/>
      <c r="SZP79" s="16"/>
      <c r="SZQ79" s="15"/>
      <c r="SZR79" s="16"/>
      <c r="SZS79" s="15"/>
      <c r="SZT79" s="16"/>
      <c r="SZU79" s="15"/>
      <c r="SZV79" s="16"/>
      <c r="SZW79" s="15"/>
      <c r="SZX79" s="16"/>
      <c r="SZY79" s="15"/>
      <c r="SZZ79" s="16"/>
      <c r="TAA79" s="15"/>
      <c r="TAB79" s="16"/>
      <c r="TAC79" s="15"/>
      <c r="TAD79" s="16"/>
      <c r="TAE79" s="15"/>
      <c r="TAF79" s="16"/>
      <c r="TAG79" s="15"/>
      <c r="TAH79" s="16"/>
      <c r="TAI79" s="15"/>
      <c r="TAJ79" s="16"/>
      <c r="TAK79" s="15"/>
      <c r="TAL79" s="16"/>
      <c r="TAM79" s="15"/>
      <c r="TAN79" s="16"/>
      <c r="TAO79" s="15"/>
      <c r="TAP79" s="16"/>
      <c r="TAQ79" s="15"/>
      <c r="TAR79" s="16"/>
      <c r="TAS79" s="15"/>
      <c r="TAT79" s="16"/>
      <c r="TAU79" s="15"/>
      <c r="TAV79" s="16"/>
      <c r="TAW79" s="15"/>
      <c r="TAX79" s="16"/>
      <c r="TAY79" s="15"/>
      <c r="TAZ79" s="16"/>
      <c r="TBA79" s="15"/>
      <c r="TBB79" s="16"/>
      <c r="TBC79" s="15"/>
      <c r="TBD79" s="16"/>
      <c r="TBE79" s="15"/>
      <c r="TBF79" s="16"/>
      <c r="TBG79" s="15"/>
      <c r="TBH79" s="16"/>
      <c r="TBI79" s="15"/>
      <c r="TBJ79" s="16"/>
      <c r="TBK79" s="15"/>
      <c r="TBL79" s="16"/>
      <c r="TBM79" s="15"/>
      <c r="TBN79" s="16"/>
      <c r="TBO79" s="15"/>
      <c r="TBP79" s="16"/>
      <c r="TBQ79" s="15"/>
      <c r="TBR79" s="16"/>
      <c r="TBS79" s="15"/>
      <c r="TBT79" s="16"/>
      <c r="TBU79" s="15"/>
      <c r="TBV79" s="16"/>
      <c r="TBW79" s="15"/>
      <c r="TBX79" s="16"/>
      <c r="TBY79" s="15"/>
      <c r="TBZ79" s="16"/>
      <c r="TCA79" s="15"/>
      <c r="TCB79" s="16"/>
      <c r="TCC79" s="15"/>
      <c r="TCD79" s="16"/>
      <c r="TCE79" s="15"/>
      <c r="TCF79" s="16"/>
      <c r="TCG79" s="15"/>
      <c r="TCH79" s="16"/>
      <c r="TCI79" s="15"/>
      <c r="TCJ79" s="16"/>
      <c r="TCK79" s="15"/>
      <c r="TCL79" s="16"/>
      <c r="TCM79" s="15"/>
      <c r="TCN79" s="16"/>
      <c r="TCO79" s="15"/>
      <c r="TCP79" s="16"/>
      <c r="TCQ79" s="15"/>
      <c r="TCR79" s="16"/>
      <c r="TCS79" s="15"/>
      <c r="TCT79" s="16"/>
      <c r="TCU79" s="15"/>
      <c r="TCV79" s="16"/>
      <c r="TCW79" s="15"/>
      <c r="TCX79" s="16"/>
      <c r="TCY79" s="15"/>
      <c r="TCZ79" s="16"/>
      <c r="TDA79" s="15"/>
      <c r="TDB79" s="16"/>
      <c r="TDC79" s="15"/>
      <c r="TDD79" s="16"/>
      <c r="TDE79" s="15"/>
      <c r="TDF79" s="16"/>
      <c r="TDG79" s="15"/>
      <c r="TDH79" s="16"/>
      <c r="TDI79" s="15"/>
      <c r="TDJ79" s="16"/>
      <c r="TDK79" s="15"/>
      <c r="TDL79" s="16"/>
      <c r="TDM79" s="15"/>
      <c r="TDN79" s="16"/>
      <c r="TDO79" s="15"/>
      <c r="TDP79" s="16"/>
      <c r="TDQ79" s="15"/>
      <c r="TDR79" s="16"/>
      <c r="TDS79" s="15"/>
      <c r="TDT79" s="16"/>
      <c r="TDU79" s="15"/>
      <c r="TDV79" s="16"/>
      <c r="TDW79" s="15"/>
      <c r="TDX79" s="16"/>
      <c r="TDY79" s="15"/>
      <c r="TDZ79" s="16"/>
      <c r="TEA79" s="15"/>
      <c r="TEB79" s="16"/>
      <c r="TEC79" s="15"/>
      <c r="TED79" s="16"/>
      <c r="TEE79" s="15"/>
      <c r="TEF79" s="16"/>
      <c r="TEG79" s="15"/>
      <c r="TEH79" s="16"/>
      <c r="TEI79" s="15"/>
      <c r="TEJ79" s="16"/>
      <c r="TEK79" s="15"/>
      <c r="TEL79" s="16"/>
      <c r="TEM79" s="15"/>
      <c r="TEN79" s="16"/>
      <c r="TEO79" s="15"/>
      <c r="TEP79" s="16"/>
      <c r="TEQ79" s="15"/>
      <c r="TER79" s="16"/>
      <c r="TES79" s="15"/>
      <c r="TET79" s="16"/>
      <c r="TEU79" s="15"/>
      <c r="TEV79" s="16"/>
      <c r="TEW79" s="15"/>
      <c r="TEX79" s="16"/>
      <c r="TEY79" s="15"/>
      <c r="TEZ79" s="16"/>
      <c r="TFA79" s="15"/>
      <c r="TFB79" s="16"/>
      <c r="TFC79" s="15"/>
      <c r="TFD79" s="16"/>
      <c r="TFE79" s="15"/>
      <c r="TFF79" s="16"/>
      <c r="TFG79" s="15"/>
      <c r="TFH79" s="16"/>
      <c r="TFI79" s="15"/>
      <c r="TFJ79" s="16"/>
      <c r="TFK79" s="15"/>
      <c r="TFL79" s="16"/>
      <c r="TFM79" s="15"/>
      <c r="TFN79" s="16"/>
      <c r="TFO79" s="15"/>
      <c r="TFP79" s="16"/>
      <c r="TFQ79" s="15"/>
      <c r="TFR79" s="16"/>
      <c r="TFS79" s="15"/>
      <c r="TFT79" s="16"/>
      <c r="TFU79" s="15"/>
      <c r="TFV79" s="16"/>
      <c r="TFW79" s="15"/>
      <c r="TFX79" s="16"/>
      <c r="TFY79" s="15"/>
      <c r="TFZ79" s="16"/>
      <c r="TGA79" s="15"/>
      <c r="TGB79" s="16"/>
      <c r="TGC79" s="15"/>
      <c r="TGD79" s="16"/>
      <c r="TGE79" s="15"/>
      <c r="TGF79" s="16"/>
      <c r="TGG79" s="15"/>
      <c r="TGH79" s="16"/>
      <c r="TGI79" s="15"/>
      <c r="TGJ79" s="16"/>
      <c r="TGK79" s="15"/>
      <c r="TGL79" s="16"/>
      <c r="TGM79" s="15"/>
      <c r="TGN79" s="16"/>
      <c r="TGO79" s="15"/>
      <c r="TGP79" s="16"/>
      <c r="TGQ79" s="15"/>
      <c r="TGR79" s="16"/>
      <c r="TGS79" s="15"/>
      <c r="TGT79" s="16"/>
      <c r="TGU79" s="15"/>
      <c r="TGV79" s="16"/>
      <c r="TGW79" s="15"/>
      <c r="TGX79" s="16"/>
      <c r="TGY79" s="15"/>
      <c r="TGZ79" s="16"/>
      <c r="THA79" s="15"/>
      <c r="THB79" s="16"/>
      <c r="THC79" s="15"/>
      <c r="THD79" s="16"/>
      <c r="THE79" s="15"/>
      <c r="THF79" s="16"/>
      <c r="THG79" s="15"/>
      <c r="THH79" s="16"/>
      <c r="THI79" s="15"/>
      <c r="THJ79" s="16"/>
      <c r="THK79" s="15"/>
      <c r="THL79" s="16"/>
      <c r="THM79" s="15"/>
      <c r="THN79" s="16"/>
      <c r="THO79" s="15"/>
      <c r="THP79" s="16"/>
      <c r="THQ79" s="15"/>
      <c r="THR79" s="16"/>
      <c r="THS79" s="15"/>
      <c r="THT79" s="16"/>
      <c r="THU79" s="15"/>
      <c r="THV79" s="16"/>
      <c r="THW79" s="15"/>
      <c r="THX79" s="16"/>
      <c r="THY79" s="15"/>
      <c r="THZ79" s="16"/>
      <c r="TIA79" s="15"/>
      <c r="TIB79" s="16"/>
      <c r="TIC79" s="15"/>
      <c r="TID79" s="16"/>
      <c r="TIE79" s="15"/>
      <c r="TIF79" s="16"/>
      <c r="TIG79" s="15"/>
      <c r="TIH79" s="16"/>
      <c r="TII79" s="15"/>
      <c r="TIJ79" s="16"/>
      <c r="TIK79" s="15"/>
      <c r="TIL79" s="16"/>
      <c r="TIM79" s="15"/>
      <c r="TIN79" s="16"/>
      <c r="TIO79" s="15"/>
      <c r="TIP79" s="16"/>
      <c r="TIQ79" s="15"/>
      <c r="TIR79" s="16"/>
      <c r="TIS79" s="15"/>
      <c r="TIT79" s="16"/>
      <c r="TIU79" s="15"/>
      <c r="TIV79" s="16"/>
      <c r="TIW79" s="15"/>
      <c r="TIX79" s="16"/>
      <c r="TIY79" s="15"/>
      <c r="TIZ79" s="16"/>
      <c r="TJA79" s="15"/>
      <c r="TJB79" s="16"/>
      <c r="TJC79" s="15"/>
      <c r="TJD79" s="16"/>
      <c r="TJE79" s="15"/>
      <c r="TJF79" s="16"/>
      <c r="TJG79" s="15"/>
      <c r="TJH79" s="16"/>
      <c r="TJI79" s="15"/>
      <c r="TJJ79" s="16"/>
      <c r="TJK79" s="15"/>
      <c r="TJL79" s="16"/>
      <c r="TJM79" s="15"/>
      <c r="TJN79" s="16"/>
      <c r="TJO79" s="15"/>
      <c r="TJP79" s="16"/>
      <c r="TJQ79" s="15"/>
      <c r="TJR79" s="16"/>
      <c r="TJS79" s="15"/>
      <c r="TJT79" s="16"/>
      <c r="TJU79" s="15"/>
      <c r="TJV79" s="16"/>
      <c r="TJW79" s="15"/>
      <c r="TJX79" s="16"/>
      <c r="TJY79" s="15"/>
      <c r="TJZ79" s="16"/>
      <c r="TKA79" s="15"/>
      <c r="TKB79" s="16"/>
      <c r="TKC79" s="15"/>
      <c r="TKD79" s="16"/>
      <c r="TKE79" s="15"/>
      <c r="TKF79" s="16"/>
      <c r="TKG79" s="15"/>
      <c r="TKH79" s="16"/>
      <c r="TKI79" s="15"/>
      <c r="TKJ79" s="16"/>
      <c r="TKK79" s="15"/>
      <c r="TKL79" s="16"/>
      <c r="TKM79" s="15"/>
      <c r="TKN79" s="16"/>
      <c r="TKO79" s="15"/>
      <c r="TKP79" s="16"/>
      <c r="TKQ79" s="15"/>
      <c r="TKR79" s="16"/>
      <c r="TKS79" s="15"/>
      <c r="TKT79" s="16"/>
      <c r="TKU79" s="15"/>
      <c r="TKV79" s="16"/>
      <c r="TKW79" s="15"/>
      <c r="TKX79" s="16"/>
      <c r="TKY79" s="15"/>
      <c r="TKZ79" s="16"/>
      <c r="TLA79" s="15"/>
      <c r="TLB79" s="16"/>
      <c r="TLC79" s="15"/>
      <c r="TLD79" s="16"/>
      <c r="TLE79" s="15"/>
      <c r="TLF79" s="16"/>
      <c r="TLG79" s="15"/>
      <c r="TLH79" s="16"/>
      <c r="TLI79" s="15"/>
      <c r="TLJ79" s="16"/>
      <c r="TLK79" s="15"/>
      <c r="TLL79" s="16"/>
      <c r="TLM79" s="15"/>
      <c r="TLN79" s="16"/>
      <c r="TLO79" s="15"/>
      <c r="TLP79" s="16"/>
      <c r="TLQ79" s="15"/>
      <c r="TLR79" s="16"/>
      <c r="TLS79" s="15"/>
      <c r="TLT79" s="16"/>
      <c r="TLU79" s="15"/>
      <c r="TLV79" s="16"/>
      <c r="TLW79" s="15"/>
      <c r="TLX79" s="16"/>
      <c r="TLY79" s="15"/>
      <c r="TLZ79" s="16"/>
      <c r="TMA79" s="15"/>
      <c r="TMB79" s="16"/>
      <c r="TMC79" s="15"/>
      <c r="TMD79" s="16"/>
      <c r="TME79" s="15"/>
      <c r="TMF79" s="16"/>
      <c r="TMG79" s="15"/>
      <c r="TMH79" s="16"/>
      <c r="TMI79" s="15"/>
      <c r="TMJ79" s="16"/>
      <c r="TMK79" s="15"/>
      <c r="TML79" s="16"/>
      <c r="TMM79" s="15"/>
      <c r="TMN79" s="16"/>
      <c r="TMO79" s="15"/>
      <c r="TMP79" s="16"/>
      <c r="TMQ79" s="15"/>
      <c r="TMR79" s="16"/>
      <c r="TMS79" s="15"/>
      <c r="TMT79" s="16"/>
      <c r="TMU79" s="15"/>
      <c r="TMV79" s="16"/>
      <c r="TMW79" s="15"/>
      <c r="TMX79" s="16"/>
      <c r="TMY79" s="15"/>
      <c r="TMZ79" s="16"/>
      <c r="TNA79" s="15"/>
      <c r="TNB79" s="16"/>
      <c r="TNC79" s="15"/>
      <c r="TND79" s="16"/>
      <c r="TNE79" s="15"/>
      <c r="TNF79" s="16"/>
      <c r="TNG79" s="15"/>
      <c r="TNH79" s="16"/>
      <c r="TNI79" s="15"/>
      <c r="TNJ79" s="16"/>
      <c r="TNK79" s="15"/>
      <c r="TNL79" s="16"/>
      <c r="TNM79" s="15"/>
      <c r="TNN79" s="16"/>
      <c r="TNO79" s="15"/>
      <c r="TNP79" s="16"/>
      <c r="TNQ79" s="15"/>
      <c r="TNR79" s="16"/>
      <c r="TNS79" s="15"/>
      <c r="TNT79" s="16"/>
      <c r="TNU79" s="15"/>
      <c r="TNV79" s="16"/>
      <c r="TNW79" s="15"/>
      <c r="TNX79" s="16"/>
      <c r="TNY79" s="15"/>
      <c r="TNZ79" s="16"/>
      <c r="TOA79" s="15"/>
      <c r="TOB79" s="16"/>
      <c r="TOC79" s="15"/>
      <c r="TOD79" s="16"/>
      <c r="TOE79" s="15"/>
      <c r="TOF79" s="16"/>
      <c r="TOG79" s="15"/>
      <c r="TOH79" s="16"/>
      <c r="TOI79" s="15"/>
      <c r="TOJ79" s="16"/>
      <c r="TOK79" s="15"/>
      <c r="TOL79" s="16"/>
      <c r="TOM79" s="15"/>
      <c r="TON79" s="16"/>
      <c r="TOO79" s="15"/>
      <c r="TOP79" s="16"/>
      <c r="TOQ79" s="15"/>
      <c r="TOR79" s="16"/>
      <c r="TOS79" s="15"/>
      <c r="TOT79" s="16"/>
      <c r="TOU79" s="15"/>
      <c r="TOV79" s="16"/>
      <c r="TOW79" s="15"/>
      <c r="TOX79" s="16"/>
      <c r="TOY79" s="15"/>
      <c r="TOZ79" s="16"/>
      <c r="TPA79" s="15"/>
      <c r="TPB79" s="16"/>
      <c r="TPC79" s="15"/>
      <c r="TPD79" s="16"/>
      <c r="TPE79" s="15"/>
      <c r="TPF79" s="16"/>
      <c r="TPG79" s="15"/>
      <c r="TPH79" s="16"/>
      <c r="TPI79" s="15"/>
      <c r="TPJ79" s="16"/>
      <c r="TPK79" s="15"/>
      <c r="TPL79" s="16"/>
      <c r="TPM79" s="15"/>
      <c r="TPN79" s="16"/>
      <c r="TPO79" s="15"/>
      <c r="TPP79" s="16"/>
      <c r="TPQ79" s="15"/>
      <c r="TPR79" s="16"/>
      <c r="TPS79" s="15"/>
      <c r="TPT79" s="16"/>
      <c r="TPU79" s="15"/>
      <c r="TPV79" s="16"/>
      <c r="TPW79" s="15"/>
      <c r="TPX79" s="16"/>
      <c r="TPY79" s="15"/>
      <c r="TPZ79" s="16"/>
      <c r="TQA79" s="15"/>
      <c r="TQB79" s="16"/>
      <c r="TQC79" s="15"/>
      <c r="TQD79" s="16"/>
      <c r="TQE79" s="15"/>
      <c r="TQF79" s="16"/>
      <c r="TQG79" s="15"/>
      <c r="TQH79" s="16"/>
      <c r="TQI79" s="15"/>
      <c r="TQJ79" s="16"/>
      <c r="TQK79" s="15"/>
      <c r="TQL79" s="16"/>
      <c r="TQM79" s="15"/>
      <c r="TQN79" s="16"/>
      <c r="TQO79" s="15"/>
      <c r="TQP79" s="16"/>
      <c r="TQQ79" s="15"/>
      <c r="TQR79" s="16"/>
      <c r="TQS79" s="15"/>
      <c r="TQT79" s="16"/>
      <c r="TQU79" s="15"/>
      <c r="TQV79" s="16"/>
      <c r="TQW79" s="15"/>
      <c r="TQX79" s="16"/>
      <c r="TQY79" s="15"/>
      <c r="TQZ79" s="16"/>
      <c r="TRA79" s="15"/>
      <c r="TRB79" s="16"/>
      <c r="TRC79" s="15"/>
      <c r="TRD79" s="16"/>
      <c r="TRE79" s="15"/>
      <c r="TRF79" s="16"/>
      <c r="TRG79" s="15"/>
      <c r="TRH79" s="16"/>
      <c r="TRI79" s="15"/>
      <c r="TRJ79" s="16"/>
      <c r="TRK79" s="15"/>
      <c r="TRL79" s="16"/>
      <c r="TRM79" s="15"/>
      <c r="TRN79" s="16"/>
      <c r="TRO79" s="15"/>
      <c r="TRP79" s="16"/>
      <c r="TRQ79" s="15"/>
      <c r="TRR79" s="16"/>
      <c r="TRS79" s="15"/>
      <c r="TRT79" s="16"/>
      <c r="TRU79" s="15"/>
      <c r="TRV79" s="16"/>
      <c r="TRW79" s="15"/>
      <c r="TRX79" s="16"/>
      <c r="TRY79" s="15"/>
      <c r="TRZ79" s="16"/>
      <c r="TSA79" s="15"/>
      <c r="TSB79" s="16"/>
      <c r="TSC79" s="15"/>
      <c r="TSD79" s="16"/>
      <c r="TSE79" s="15"/>
      <c r="TSF79" s="16"/>
      <c r="TSG79" s="15"/>
      <c r="TSH79" s="16"/>
      <c r="TSI79" s="15"/>
      <c r="TSJ79" s="16"/>
      <c r="TSK79" s="15"/>
      <c r="TSL79" s="16"/>
      <c r="TSM79" s="15"/>
      <c r="TSN79" s="16"/>
      <c r="TSO79" s="15"/>
      <c r="TSP79" s="16"/>
      <c r="TSQ79" s="15"/>
      <c r="TSR79" s="16"/>
      <c r="TSS79" s="15"/>
      <c r="TST79" s="16"/>
      <c r="TSU79" s="15"/>
      <c r="TSV79" s="16"/>
      <c r="TSW79" s="15"/>
      <c r="TSX79" s="16"/>
      <c r="TSY79" s="15"/>
      <c r="TSZ79" s="16"/>
      <c r="TTA79" s="15"/>
      <c r="TTB79" s="16"/>
      <c r="TTC79" s="15"/>
      <c r="TTD79" s="16"/>
      <c r="TTE79" s="15"/>
      <c r="TTF79" s="16"/>
      <c r="TTG79" s="15"/>
      <c r="TTH79" s="16"/>
      <c r="TTI79" s="15"/>
      <c r="TTJ79" s="16"/>
      <c r="TTK79" s="15"/>
      <c r="TTL79" s="16"/>
      <c r="TTM79" s="15"/>
      <c r="TTN79" s="16"/>
      <c r="TTO79" s="15"/>
      <c r="TTP79" s="16"/>
      <c r="TTQ79" s="15"/>
      <c r="TTR79" s="16"/>
      <c r="TTS79" s="15"/>
      <c r="TTT79" s="16"/>
      <c r="TTU79" s="15"/>
      <c r="TTV79" s="16"/>
      <c r="TTW79" s="15"/>
      <c r="TTX79" s="16"/>
      <c r="TTY79" s="15"/>
      <c r="TTZ79" s="16"/>
      <c r="TUA79" s="15"/>
      <c r="TUB79" s="16"/>
      <c r="TUC79" s="15"/>
      <c r="TUD79" s="16"/>
      <c r="TUE79" s="15"/>
      <c r="TUF79" s="16"/>
      <c r="TUG79" s="15"/>
      <c r="TUH79" s="16"/>
      <c r="TUI79" s="15"/>
      <c r="TUJ79" s="16"/>
      <c r="TUK79" s="15"/>
      <c r="TUL79" s="16"/>
      <c r="TUM79" s="15"/>
      <c r="TUN79" s="16"/>
      <c r="TUO79" s="15"/>
      <c r="TUP79" s="16"/>
      <c r="TUQ79" s="15"/>
      <c r="TUR79" s="16"/>
      <c r="TUS79" s="15"/>
      <c r="TUT79" s="16"/>
      <c r="TUU79" s="15"/>
      <c r="TUV79" s="16"/>
      <c r="TUW79" s="15"/>
      <c r="TUX79" s="16"/>
      <c r="TUY79" s="15"/>
      <c r="TUZ79" s="16"/>
      <c r="TVA79" s="15"/>
      <c r="TVB79" s="16"/>
      <c r="TVC79" s="15"/>
      <c r="TVD79" s="16"/>
      <c r="TVE79" s="15"/>
      <c r="TVF79" s="16"/>
      <c r="TVG79" s="15"/>
      <c r="TVH79" s="16"/>
      <c r="TVI79" s="15"/>
      <c r="TVJ79" s="16"/>
      <c r="TVK79" s="15"/>
      <c r="TVL79" s="16"/>
      <c r="TVM79" s="15"/>
      <c r="TVN79" s="16"/>
      <c r="TVO79" s="15"/>
      <c r="TVP79" s="16"/>
      <c r="TVQ79" s="15"/>
      <c r="TVR79" s="16"/>
      <c r="TVS79" s="15"/>
      <c r="TVT79" s="16"/>
      <c r="TVU79" s="15"/>
      <c r="TVV79" s="16"/>
      <c r="TVW79" s="15"/>
      <c r="TVX79" s="16"/>
      <c r="TVY79" s="15"/>
      <c r="TVZ79" s="16"/>
      <c r="TWA79" s="15"/>
      <c r="TWB79" s="16"/>
      <c r="TWC79" s="15"/>
      <c r="TWD79" s="16"/>
      <c r="TWE79" s="15"/>
      <c r="TWF79" s="16"/>
      <c r="TWG79" s="15"/>
      <c r="TWH79" s="16"/>
      <c r="TWI79" s="15"/>
      <c r="TWJ79" s="16"/>
      <c r="TWK79" s="15"/>
      <c r="TWL79" s="16"/>
      <c r="TWM79" s="15"/>
      <c r="TWN79" s="16"/>
      <c r="TWO79" s="15"/>
      <c r="TWP79" s="16"/>
      <c r="TWQ79" s="15"/>
      <c r="TWR79" s="16"/>
      <c r="TWS79" s="15"/>
      <c r="TWT79" s="16"/>
      <c r="TWU79" s="15"/>
      <c r="TWV79" s="16"/>
      <c r="TWW79" s="15"/>
      <c r="TWX79" s="16"/>
      <c r="TWY79" s="15"/>
      <c r="TWZ79" s="16"/>
      <c r="TXA79" s="15"/>
      <c r="TXB79" s="16"/>
      <c r="TXC79" s="15"/>
      <c r="TXD79" s="16"/>
      <c r="TXE79" s="15"/>
      <c r="TXF79" s="16"/>
      <c r="TXG79" s="15"/>
      <c r="TXH79" s="16"/>
      <c r="TXI79" s="15"/>
      <c r="TXJ79" s="16"/>
      <c r="TXK79" s="15"/>
      <c r="TXL79" s="16"/>
      <c r="TXM79" s="15"/>
      <c r="TXN79" s="16"/>
      <c r="TXO79" s="15"/>
      <c r="TXP79" s="16"/>
      <c r="TXQ79" s="15"/>
      <c r="TXR79" s="16"/>
      <c r="TXS79" s="15"/>
      <c r="TXT79" s="16"/>
      <c r="TXU79" s="15"/>
      <c r="TXV79" s="16"/>
      <c r="TXW79" s="15"/>
      <c r="TXX79" s="16"/>
      <c r="TXY79" s="15"/>
      <c r="TXZ79" s="16"/>
      <c r="TYA79" s="15"/>
      <c r="TYB79" s="16"/>
      <c r="TYC79" s="15"/>
      <c r="TYD79" s="16"/>
      <c r="TYE79" s="15"/>
      <c r="TYF79" s="16"/>
      <c r="TYG79" s="15"/>
      <c r="TYH79" s="16"/>
      <c r="TYI79" s="15"/>
      <c r="TYJ79" s="16"/>
      <c r="TYK79" s="15"/>
      <c r="TYL79" s="16"/>
      <c r="TYM79" s="15"/>
      <c r="TYN79" s="16"/>
      <c r="TYO79" s="15"/>
      <c r="TYP79" s="16"/>
      <c r="TYQ79" s="15"/>
      <c r="TYR79" s="16"/>
      <c r="TYS79" s="15"/>
      <c r="TYT79" s="16"/>
      <c r="TYU79" s="15"/>
      <c r="TYV79" s="16"/>
      <c r="TYW79" s="15"/>
      <c r="TYX79" s="16"/>
      <c r="TYY79" s="15"/>
      <c r="TYZ79" s="16"/>
      <c r="TZA79" s="15"/>
      <c r="TZB79" s="16"/>
      <c r="TZC79" s="15"/>
      <c r="TZD79" s="16"/>
      <c r="TZE79" s="15"/>
      <c r="TZF79" s="16"/>
      <c r="TZG79" s="15"/>
      <c r="TZH79" s="16"/>
      <c r="TZI79" s="15"/>
      <c r="TZJ79" s="16"/>
      <c r="TZK79" s="15"/>
      <c r="TZL79" s="16"/>
      <c r="TZM79" s="15"/>
      <c r="TZN79" s="16"/>
      <c r="TZO79" s="15"/>
      <c r="TZP79" s="16"/>
      <c r="TZQ79" s="15"/>
      <c r="TZR79" s="16"/>
      <c r="TZS79" s="15"/>
      <c r="TZT79" s="16"/>
      <c r="TZU79" s="15"/>
      <c r="TZV79" s="16"/>
      <c r="TZW79" s="15"/>
      <c r="TZX79" s="16"/>
      <c r="TZY79" s="15"/>
      <c r="TZZ79" s="16"/>
      <c r="UAA79" s="15"/>
      <c r="UAB79" s="16"/>
      <c r="UAC79" s="15"/>
      <c r="UAD79" s="16"/>
      <c r="UAE79" s="15"/>
      <c r="UAF79" s="16"/>
      <c r="UAG79" s="15"/>
      <c r="UAH79" s="16"/>
      <c r="UAI79" s="15"/>
      <c r="UAJ79" s="16"/>
      <c r="UAK79" s="15"/>
      <c r="UAL79" s="16"/>
      <c r="UAM79" s="15"/>
      <c r="UAN79" s="16"/>
      <c r="UAO79" s="15"/>
      <c r="UAP79" s="16"/>
      <c r="UAQ79" s="15"/>
      <c r="UAR79" s="16"/>
      <c r="UAS79" s="15"/>
      <c r="UAT79" s="16"/>
      <c r="UAU79" s="15"/>
      <c r="UAV79" s="16"/>
      <c r="UAW79" s="15"/>
      <c r="UAX79" s="16"/>
      <c r="UAY79" s="15"/>
      <c r="UAZ79" s="16"/>
      <c r="UBA79" s="15"/>
      <c r="UBB79" s="16"/>
      <c r="UBC79" s="15"/>
      <c r="UBD79" s="16"/>
      <c r="UBE79" s="15"/>
      <c r="UBF79" s="16"/>
      <c r="UBG79" s="15"/>
      <c r="UBH79" s="16"/>
      <c r="UBI79" s="15"/>
      <c r="UBJ79" s="16"/>
      <c r="UBK79" s="15"/>
      <c r="UBL79" s="16"/>
      <c r="UBM79" s="15"/>
      <c r="UBN79" s="16"/>
      <c r="UBO79" s="15"/>
      <c r="UBP79" s="16"/>
      <c r="UBQ79" s="15"/>
      <c r="UBR79" s="16"/>
      <c r="UBS79" s="15"/>
      <c r="UBT79" s="16"/>
      <c r="UBU79" s="15"/>
      <c r="UBV79" s="16"/>
      <c r="UBW79" s="15"/>
      <c r="UBX79" s="16"/>
      <c r="UBY79" s="15"/>
      <c r="UBZ79" s="16"/>
      <c r="UCA79" s="15"/>
      <c r="UCB79" s="16"/>
      <c r="UCC79" s="15"/>
      <c r="UCD79" s="16"/>
      <c r="UCE79" s="15"/>
      <c r="UCF79" s="16"/>
      <c r="UCG79" s="15"/>
      <c r="UCH79" s="16"/>
      <c r="UCI79" s="15"/>
      <c r="UCJ79" s="16"/>
      <c r="UCK79" s="15"/>
      <c r="UCL79" s="16"/>
      <c r="UCM79" s="15"/>
      <c r="UCN79" s="16"/>
      <c r="UCO79" s="15"/>
      <c r="UCP79" s="16"/>
      <c r="UCQ79" s="15"/>
      <c r="UCR79" s="16"/>
      <c r="UCS79" s="15"/>
      <c r="UCT79" s="16"/>
      <c r="UCU79" s="15"/>
      <c r="UCV79" s="16"/>
      <c r="UCW79" s="15"/>
      <c r="UCX79" s="16"/>
      <c r="UCY79" s="15"/>
      <c r="UCZ79" s="16"/>
      <c r="UDA79" s="15"/>
      <c r="UDB79" s="16"/>
      <c r="UDC79" s="15"/>
      <c r="UDD79" s="16"/>
      <c r="UDE79" s="15"/>
      <c r="UDF79" s="16"/>
      <c r="UDG79" s="15"/>
      <c r="UDH79" s="16"/>
      <c r="UDI79" s="15"/>
      <c r="UDJ79" s="16"/>
      <c r="UDK79" s="15"/>
      <c r="UDL79" s="16"/>
      <c r="UDM79" s="15"/>
      <c r="UDN79" s="16"/>
      <c r="UDO79" s="15"/>
      <c r="UDP79" s="16"/>
      <c r="UDQ79" s="15"/>
      <c r="UDR79" s="16"/>
      <c r="UDS79" s="15"/>
      <c r="UDT79" s="16"/>
      <c r="UDU79" s="15"/>
      <c r="UDV79" s="16"/>
      <c r="UDW79" s="15"/>
      <c r="UDX79" s="16"/>
      <c r="UDY79" s="15"/>
      <c r="UDZ79" s="16"/>
      <c r="UEA79" s="15"/>
      <c r="UEB79" s="16"/>
      <c r="UEC79" s="15"/>
      <c r="UED79" s="16"/>
      <c r="UEE79" s="15"/>
      <c r="UEF79" s="16"/>
      <c r="UEG79" s="15"/>
      <c r="UEH79" s="16"/>
      <c r="UEI79" s="15"/>
      <c r="UEJ79" s="16"/>
      <c r="UEK79" s="15"/>
      <c r="UEL79" s="16"/>
      <c r="UEM79" s="15"/>
      <c r="UEN79" s="16"/>
      <c r="UEO79" s="15"/>
      <c r="UEP79" s="16"/>
      <c r="UEQ79" s="15"/>
      <c r="UER79" s="16"/>
      <c r="UES79" s="15"/>
      <c r="UET79" s="16"/>
      <c r="UEU79" s="15"/>
      <c r="UEV79" s="16"/>
      <c r="UEW79" s="15"/>
      <c r="UEX79" s="16"/>
      <c r="UEY79" s="15"/>
      <c r="UEZ79" s="16"/>
      <c r="UFA79" s="15"/>
      <c r="UFB79" s="16"/>
      <c r="UFC79" s="15"/>
      <c r="UFD79" s="16"/>
      <c r="UFE79" s="15"/>
      <c r="UFF79" s="16"/>
      <c r="UFG79" s="15"/>
      <c r="UFH79" s="16"/>
      <c r="UFI79" s="15"/>
      <c r="UFJ79" s="16"/>
      <c r="UFK79" s="15"/>
      <c r="UFL79" s="16"/>
      <c r="UFM79" s="15"/>
      <c r="UFN79" s="16"/>
      <c r="UFO79" s="15"/>
      <c r="UFP79" s="16"/>
      <c r="UFQ79" s="15"/>
      <c r="UFR79" s="16"/>
      <c r="UFS79" s="15"/>
      <c r="UFT79" s="16"/>
      <c r="UFU79" s="15"/>
      <c r="UFV79" s="16"/>
      <c r="UFW79" s="15"/>
      <c r="UFX79" s="16"/>
      <c r="UFY79" s="15"/>
      <c r="UFZ79" s="16"/>
      <c r="UGA79" s="15"/>
      <c r="UGB79" s="16"/>
      <c r="UGC79" s="15"/>
      <c r="UGD79" s="16"/>
      <c r="UGE79" s="15"/>
      <c r="UGF79" s="16"/>
      <c r="UGG79" s="15"/>
      <c r="UGH79" s="16"/>
      <c r="UGI79" s="15"/>
      <c r="UGJ79" s="16"/>
      <c r="UGK79" s="15"/>
      <c r="UGL79" s="16"/>
      <c r="UGM79" s="15"/>
      <c r="UGN79" s="16"/>
      <c r="UGO79" s="15"/>
      <c r="UGP79" s="16"/>
      <c r="UGQ79" s="15"/>
      <c r="UGR79" s="16"/>
      <c r="UGS79" s="15"/>
      <c r="UGT79" s="16"/>
      <c r="UGU79" s="15"/>
      <c r="UGV79" s="16"/>
      <c r="UGW79" s="15"/>
      <c r="UGX79" s="16"/>
      <c r="UGY79" s="15"/>
      <c r="UGZ79" s="16"/>
      <c r="UHA79" s="15"/>
      <c r="UHB79" s="16"/>
      <c r="UHC79" s="15"/>
      <c r="UHD79" s="16"/>
      <c r="UHE79" s="15"/>
      <c r="UHF79" s="16"/>
      <c r="UHG79" s="15"/>
      <c r="UHH79" s="16"/>
      <c r="UHI79" s="15"/>
      <c r="UHJ79" s="16"/>
      <c r="UHK79" s="15"/>
      <c r="UHL79" s="16"/>
      <c r="UHM79" s="15"/>
      <c r="UHN79" s="16"/>
      <c r="UHO79" s="15"/>
      <c r="UHP79" s="16"/>
      <c r="UHQ79" s="15"/>
      <c r="UHR79" s="16"/>
      <c r="UHS79" s="15"/>
      <c r="UHT79" s="16"/>
      <c r="UHU79" s="15"/>
      <c r="UHV79" s="16"/>
      <c r="UHW79" s="15"/>
      <c r="UHX79" s="16"/>
      <c r="UHY79" s="15"/>
      <c r="UHZ79" s="16"/>
      <c r="UIA79" s="15"/>
      <c r="UIB79" s="16"/>
      <c r="UIC79" s="15"/>
      <c r="UID79" s="16"/>
      <c r="UIE79" s="15"/>
      <c r="UIF79" s="16"/>
      <c r="UIG79" s="15"/>
      <c r="UIH79" s="16"/>
      <c r="UII79" s="15"/>
      <c r="UIJ79" s="16"/>
      <c r="UIK79" s="15"/>
      <c r="UIL79" s="16"/>
      <c r="UIM79" s="15"/>
      <c r="UIN79" s="16"/>
      <c r="UIO79" s="15"/>
      <c r="UIP79" s="16"/>
      <c r="UIQ79" s="15"/>
      <c r="UIR79" s="16"/>
      <c r="UIS79" s="15"/>
      <c r="UIT79" s="16"/>
      <c r="UIU79" s="15"/>
      <c r="UIV79" s="16"/>
      <c r="UIW79" s="15"/>
      <c r="UIX79" s="16"/>
      <c r="UIY79" s="15"/>
      <c r="UIZ79" s="16"/>
      <c r="UJA79" s="15"/>
      <c r="UJB79" s="16"/>
      <c r="UJC79" s="15"/>
      <c r="UJD79" s="16"/>
      <c r="UJE79" s="15"/>
      <c r="UJF79" s="16"/>
      <c r="UJG79" s="15"/>
      <c r="UJH79" s="16"/>
      <c r="UJI79" s="15"/>
      <c r="UJJ79" s="16"/>
      <c r="UJK79" s="15"/>
      <c r="UJL79" s="16"/>
      <c r="UJM79" s="15"/>
      <c r="UJN79" s="16"/>
      <c r="UJO79" s="15"/>
      <c r="UJP79" s="16"/>
      <c r="UJQ79" s="15"/>
      <c r="UJR79" s="16"/>
      <c r="UJS79" s="15"/>
      <c r="UJT79" s="16"/>
      <c r="UJU79" s="15"/>
      <c r="UJV79" s="16"/>
      <c r="UJW79" s="15"/>
      <c r="UJX79" s="16"/>
      <c r="UJY79" s="15"/>
      <c r="UJZ79" s="16"/>
      <c r="UKA79" s="15"/>
      <c r="UKB79" s="16"/>
      <c r="UKC79" s="15"/>
      <c r="UKD79" s="16"/>
      <c r="UKE79" s="15"/>
      <c r="UKF79" s="16"/>
      <c r="UKG79" s="15"/>
      <c r="UKH79" s="16"/>
      <c r="UKI79" s="15"/>
      <c r="UKJ79" s="16"/>
      <c r="UKK79" s="15"/>
      <c r="UKL79" s="16"/>
      <c r="UKM79" s="15"/>
      <c r="UKN79" s="16"/>
      <c r="UKO79" s="15"/>
      <c r="UKP79" s="16"/>
      <c r="UKQ79" s="15"/>
      <c r="UKR79" s="16"/>
      <c r="UKS79" s="15"/>
      <c r="UKT79" s="16"/>
      <c r="UKU79" s="15"/>
      <c r="UKV79" s="16"/>
      <c r="UKW79" s="15"/>
      <c r="UKX79" s="16"/>
      <c r="UKY79" s="15"/>
      <c r="UKZ79" s="16"/>
      <c r="ULA79" s="15"/>
      <c r="ULB79" s="16"/>
      <c r="ULC79" s="15"/>
      <c r="ULD79" s="16"/>
      <c r="ULE79" s="15"/>
      <c r="ULF79" s="16"/>
      <c r="ULG79" s="15"/>
      <c r="ULH79" s="16"/>
      <c r="ULI79" s="15"/>
      <c r="ULJ79" s="16"/>
      <c r="ULK79" s="15"/>
      <c r="ULL79" s="16"/>
      <c r="ULM79" s="15"/>
      <c r="ULN79" s="16"/>
      <c r="ULO79" s="15"/>
      <c r="ULP79" s="16"/>
      <c r="ULQ79" s="15"/>
      <c r="ULR79" s="16"/>
      <c r="ULS79" s="15"/>
      <c r="ULT79" s="16"/>
      <c r="ULU79" s="15"/>
      <c r="ULV79" s="16"/>
      <c r="ULW79" s="15"/>
      <c r="ULX79" s="16"/>
      <c r="ULY79" s="15"/>
      <c r="ULZ79" s="16"/>
      <c r="UMA79" s="15"/>
      <c r="UMB79" s="16"/>
      <c r="UMC79" s="15"/>
      <c r="UMD79" s="16"/>
      <c r="UME79" s="15"/>
      <c r="UMF79" s="16"/>
      <c r="UMG79" s="15"/>
      <c r="UMH79" s="16"/>
      <c r="UMI79" s="15"/>
      <c r="UMJ79" s="16"/>
      <c r="UMK79" s="15"/>
      <c r="UML79" s="16"/>
      <c r="UMM79" s="15"/>
      <c r="UMN79" s="16"/>
      <c r="UMO79" s="15"/>
      <c r="UMP79" s="16"/>
      <c r="UMQ79" s="15"/>
      <c r="UMR79" s="16"/>
      <c r="UMS79" s="15"/>
      <c r="UMT79" s="16"/>
      <c r="UMU79" s="15"/>
      <c r="UMV79" s="16"/>
      <c r="UMW79" s="15"/>
      <c r="UMX79" s="16"/>
      <c r="UMY79" s="15"/>
      <c r="UMZ79" s="16"/>
      <c r="UNA79" s="15"/>
      <c r="UNB79" s="16"/>
      <c r="UNC79" s="15"/>
      <c r="UND79" s="16"/>
      <c r="UNE79" s="15"/>
      <c r="UNF79" s="16"/>
      <c r="UNG79" s="15"/>
      <c r="UNH79" s="16"/>
      <c r="UNI79" s="15"/>
      <c r="UNJ79" s="16"/>
      <c r="UNK79" s="15"/>
      <c r="UNL79" s="16"/>
      <c r="UNM79" s="15"/>
      <c r="UNN79" s="16"/>
      <c r="UNO79" s="15"/>
      <c r="UNP79" s="16"/>
      <c r="UNQ79" s="15"/>
      <c r="UNR79" s="16"/>
      <c r="UNS79" s="15"/>
      <c r="UNT79" s="16"/>
      <c r="UNU79" s="15"/>
      <c r="UNV79" s="16"/>
      <c r="UNW79" s="15"/>
      <c r="UNX79" s="16"/>
      <c r="UNY79" s="15"/>
      <c r="UNZ79" s="16"/>
      <c r="UOA79" s="15"/>
      <c r="UOB79" s="16"/>
      <c r="UOC79" s="15"/>
      <c r="UOD79" s="16"/>
      <c r="UOE79" s="15"/>
      <c r="UOF79" s="16"/>
      <c r="UOG79" s="15"/>
      <c r="UOH79" s="16"/>
      <c r="UOI79" s="15"/>
      <c r="UOJ79" s="16"/>
      <c r="UOK79" s="15"/>
      <c r="UOL79" s="16"/>
      <c r="UOM79" s="15"/>
      <c r="UON79" s="16"/>
      <c r="UOO79" s="15"/>
      <c r="UOP79" s="16"/>
      <c r="UOQ79" s="15"/>
      <c r="UOR79" s="16"/>
      <c r="UOS79" s="15"/>
      <c r="UOT79" s="16"/>
      <c r="UOU79" s="15"/>
      <c r="UOV79" s="16"/>
      <c r="UOW79" s="15"/>
      <c r="UOX79" s="16"/>
      <c r="UOY79" s="15"/>
      <c r="UOZ79" s="16"/>
      <c r="UPA79" s="15"/>
      <c r="UPB79" s="16"/>
      <c r="UPC79" s="15"/>
      <c r="UPD79" s="16"/>
      <c r="UPE79" s="15"/>
      <c r="UPF79" s="16"/>
      <c r="UPG79" s="15"/>
      <c r="UPH79" s="16"/>
      <c r="UPI79" s="15"/>
      <c r="UPJ79" s="16"/>
      <c r="UPK79" s="15"/>
      <c r="UPL79" s="16"/>
      <c r="UPM79" s="15"/>
      <c r="UPN79" s="16"/>
      <c r="UPO79" s="15"/>
      <c r="UPP79" s="16"/>
      <c r="UPQ79" s="15"/>
      <c r="UPR79" s="16"/>
      <c r="UPS79" s="15"/>
      <c r="UPT79" s="16"/>
      <c r="UPU79" s="15"/>
      <c r="UPV79" s="16"/>
      <c r="UPW79" s="15"/>
      <c r="UPX79" s="16"/>
      <c r="UPY79" s="15"/>
      <c r="UPZ79" s="16"/>
      <c r="UQA79" s="15"/>
      <c r="UQB79" s="16"/>
      <c r="UQC79" s="15"/>
      <c r="UQD79" s="16"/>
      <c r="UQE79" s="15"/>
      <c r="UQF79" s="16"/>
      <c r="UQG79" s="15"/>
      <c r="UQH79" s="16"/>
      <c r="UQI79" s="15"/>
      <c r="UQJ79" s="16"/>
      <c r="UQK79" s="15"/>
      <c r="UQL79" s="16"/>
      <c r="UQM79" s="15"/>
      <c r="UQN79" s="16"/>
      <c r="UQO79" s="15"/>
      <c r="UQP79" s="16"/>
      <c r="UQQ79" s="15"/>
      <c r="UQR79" s="16"/>
      <c r="UQS79" s="15"/>
      <c r="UQT79" s="16"/>
      <c r="UQU79" s="15"/>
      <c r="UQV79" s="16"/>
      <c r="UQW79" s="15"/>
      <c r="UQX79" s="16"/>
      <c r="UQY79" s="15"/>
      <c r="UQZ79" s="16"/>
      <c r="URA79" s="15"/>
      <c r="URB79" s="16"/>
      <c r="URC79" s="15"/>
      <c r="URD79" s="16"/>
      <c r="URE79" s="15"/>
      <c r="URF79" s="16"/>
      <c r="URG79" s="15"/>
      <c r="URH79" s="16"/>
      <c r="URI79" s="15"/>
      <c r="URJ79" s="16"/>
      <c r="URK79" s="15"/>
      <c r="URL79" s="16"/>
      <c r="URM79" s="15"/>
      <c r="URN79" s="16"/>
      <c r="URO79" s="15"/>
      <c r="URP79" s="16"/>
      <c r="URQ79" s="15"/>
      <c r="URR79" s="16"/>
      <c r="URS79" s="15"/>
      <c r="URT79" s="16"/>
      <c r="URU79" s="15"/>
      <c r="URV79" s="16"/>
      <c r="URW79" s="15"/>
      <c r="URX79" s="16"/>
      <c r="URY79" s="15"/>
      <c r="URZ79" s="16"/>
      <c r="USA79" s="15"/>
      <c r="USB79" s="16"/>
      <c r="USC79" s="15"/>
      <c r="USD79" s="16"/>
      <c r="USE79" s="15"/>
      <c r="USF79" s="16"/>
      <c r="USG79" s="15"/>
      <c r="USH79" s="16"/>
      <c r="USI79" s="15"/>
      <c r="USJ79" s="16"/>
      <c r="USK79" s="15"/>
      <c r="USL79" s="16"/>
      <c r="USM79" s="15"/>
      <c r="USN79" s="16"/>
      <c r="USO79" s="15"/>
      <c r="USP79" s="16"/>
      <c r="USQ79" s="15"/>
      <c r="USR79" s="16"/>
      <c r="USS79" s="15"/>
      <c r="UST79" s="16"/>
      <c r="USU79" s="15"/>
      <c r="USV79" s="16"/>
      <c r="USW79" s="15"/>
      <c r="USX79" s="16"/>
      <c r="USY79" s="15"/>
      <c r="USZ79" s="16"/>
      <c r="UTA79" s="15"/>
      <c r="UTB79" s="16"/>
      <c r="UTC79" s="15"/>
      <c r="UTD79" s="16"/>
      <c r="UTE79" s="15"/>
      <c r="UTF79" s="16"/>
      <c r="UTG79" s="15"/>
      <c r="UTH79" s="16"/>
      <c r="UTI79" s="15"/>
      <c r="UTJ79" s="16"/>
      <c r="UTK79" s="15"/>
      <c r="UTL79" s="16"/>
      <c r="UTM79" s="15"/>
      <c r="UTN79" s="16"/>
      <c r="UTO79" s="15"/>
      <c r="UTP79" s="16"/>
      <c r="UTQ79" s="15"/>
      <c r="UTR79" s="16"/>
      <c r="UTS79" s="15"/>
      <c r="UTT79" s="16"/>
      <c r="UTU79" s="15"/>
      <c r="UTV79" s="16"/>
      <c r="UTW79" s="15"/>
      <c r="UTX79" s="16"/>
      <c r="UTY79" s="15"/>
      <c r="UTZ79" s="16"/>
      <c r="UUA79" s="15"/>
      <c r="UUB79" s="16"/>
      <c r="UUC79" s="15"/>
      <c r="UUD79" s="16"/>
      <c r="UUE79" s="15"/>
      <c r="UUF79" s="16"/>
      <c r="UUG79" s="15"/>
      <c r="UUH79" s="16"/>
      <c r="UUI79" s="15"/>
      <c r="UUJ79" s="16"/>
      <c r="UUK79" s="15"/>
      <c r="UUL79" s="16"/>
      <c r="UUM79" s="15"/>
      <c r="UUN79" s="16"/>
      <c r="UUO79" s="15"/>
      <c r="UUP79" s="16"/>
      <c r="UUQ79" s="15"/>
      <c r="UUR79" s="16"/>
      <c r="UUS79" s="15"/>
      <c r="UUT79" s="16"/>
      <c r="UUU79" s="15"/>
      <c r="UUV79" s="16"/>
      <c r="UUW79" s="15"/>
      <c r="UUX79" s="16"/>
      <c r="UUY79" s="15"/>
      <c r="UUZ79" s="16"/>
      <c r="UVA79" s="15"/>
      <c r="UVB79" s="16"/>
      <c r="UVC79" s="15"/>
      <c r="UVD79" s="16"/>
      <c r="UVE79" s="15"/>
      <c r="UVF79" s="16"/>
      <c r="UVG79" s="15"/>
      <c r="UVH79" s="16"/>
      <c r="UVI79" s="15"/>
      <c r="UVJ79" s="16"/>
      <c r="UVK79" s="15"/>
      <c r="UVL79" s="16"/>
      <c r="UVM79" s="15"/>
      <c r="UVN79" s="16"/>
      <c r="UVO79" s="15"/>
      <c r="UVP79" s="16"/>
      <c r="UVQ79" s="15"/>
      <c r="UVR79" s="16"/>
      <c r="UVS79" s="15"/>
      <c r="UVT79" s="16"/>
      <c r="UVU79" s="15"/>
      <c r="UVV79" s="16"/>
      <c r="UVW79" s="15"/>
      <c r="UVX79" s="16"/>
      <c r="UVY79" s="15"/>
      <c r="UVZ79" s="16"/>
      <c r="UWA79" s="15"/>
      <c r="UWB79" s="16"/>
      <c r="UWC79" s="15"/>
      <c r="UWD79" s="16"/>
      <c r="UWE79" s="15"/>
      <c r="UWF79" s="16"/>
      <c r="UWG79" s="15"/>
      <c r="UWH79" s="16"/>
      <c r="UWI79" s="15"/>
      <c r="UWJ79" s="16"/>
      <c r="UWK79" s="15"/>
      <c r="UWL79" s="16"/>
      <c r="UWM79" s="15"/>
      <c r="UWN79" s="16"/>
      <c r="UWO79" s="15"/>
      <c r="UWP79" s="16"/>
      <c r="UWQ79" s="15"/>
      <c r="UWR79" s="16"/>
      <c r="UWS79" s="15"/>
      <c r="UWT79" s="16"/>
      <c r="UWU79" s="15"/>
      <c r="UWV79" s="16"/>
      <c r="UWW79" s="15"/>
      <c r="UWX79" s="16"/>
      <c r="UWY79" s="15"/>
      <c r="UWZ79" s="16"/>
      <c r="UXA79" s="15"/>
      <c r="UXB79" s="16"/>
      <c r="UXC79" s="15"/>
      <c r="UXD79" s="16"/>
      <c r="UXE79" s="15"/>
      <c r="UXF79" s="16"/>
      <c r="UXG79" s="15"/>
      <c r="UXH79" s="16"/>
      <c r="UXI79" s="15"/>
      <c r="UXJ79" s="16"/>
      <c r="UXK79" s="15"/>
      <c r="UXL79" s="16"/>
      <c r="UXM79" s="15"/>
      <c r="UXN79" s="16"/>
      <c r="UXO79" s="15"/>
      <c r="UXP79" s="16"/>
      <c r="UXQ79" s="15"/>
      <c r="UXR79" s="16"/>
      <c r="UXS79" s="15"/>
      <c r="UXT79" s="16"/>
      <c r="UXU79" s="15"/>
      <c r="UXV79" s="16"/>
      <c r="UXW79" s="15"/>
      <c r="UXX79" s="16"/>
      <c r="UXY79" s="15"/>
      <c r="UXZ79" s="16"/>
      <c r="UYA79" s="15"/>
      <c r="UYB79" s="16"/>
      <c r="UYC79" s="15"/>
      <c r="UYD79" s="16"/>
      <c r="UYE79" s="15"/>
      <c r="UYF79" s="16"/>
      <c r="UYG79" s="15"/>
      <c r="UYH79" s="16"/>
      <c r="UYI79" s="15"/>
      <c r="UYJ79" s="16"/>
      <c r="UYK79" s="15"/>
      <c r="UYL79" s="16"/>
      <c r="UYM79" s="15"/>
      <c r="UYN79" s="16"/>
      <c r="UYO79" s="15"/>
      <c r="UYP79" s="16"/>
      <c r="UYQ79" s="15"/>
      <c r="UYR79" s="16"/>
      <c r="UYS79" s="15"/>
      <c r="UYT79" s="16"/>
      <c r="UYU79" s="15"/>
      <c r="UYV79" s="16"/>
      <c r="UYW79" s="15"/>
      <c r="UYX79" s="16"/>
      <c r="UYY79" s="15"/>
      <c r="UYZ79" s="16"/>
      <c r="UZA79" s="15"/>
      <c r="UZB79" s="16"/>
      <c r="UZC79" s="15"/>
      <c r="UZD79" s="16"/>
      <c r="UZE79" s="15"/>
      <c r="UZF79" s="16"/>
      <c r="UZG79" s="15"/>
      <c r="UZH79" s="16"/>
      <c r="UZI79" s="15"/>
      <c r="UZJ79" s="16"/>
      <c r="UZK79" s="15"/>
      <c r="UZL79" s="16"/>
      <c r="UZM79" s="15"/>
      <c r="UZN79" s="16"/>
      <c r="UZO79" s="15"/>
      <c r="UZP79" s="16"/>
      <c r="UZQ79" s="15"/>
      <c r="UZR79" s="16"/>
      <c r="UZS79" s="15"/>
      <c r="UZT79" s="16"/>
      <c r="UZU79" s="15"/>
      <c r="UZV79" s="16"/>
      <c r="UZW79" s="15"/>
      <c r="UZX79" s="16"/>
      <c r="UZY79" s="15"/>
      <c r="UZZ79" s="16"/>
      <c r="VAA79" s="15"/>
      <c r="VAB79" s="16"/>
      <c r="VAC79" s="15"/>
      <c r="VAD79" s="16"/>
      <c r="VAE79" s="15"/>
      <c r="VAF79" s="16"/>
      <c r="VAG79" s="15"/>
      <c r="VAH79" s="16"/>
      <c r="VAI79" s="15"/>
      <c r="VAJ79" s="16"/>
      <c r="VAK79" s="15"/>
      <c r="VAL79" s="16"/>
      <c r="VAM79" s="15"/>
      <c r="VAN79" s="16"/>
      <c r="VAO79" s="15"/>
      <c r="VAP79" s="16"/>
      <c r="VAQ79" s="15"/>
      <c r="VAR79" s="16"/>
      <c r="VAS79" s="15"/>
      <c r="VAT79" s="16"/>
      <c r="VAU79" s="15"/>
      <c r="VAV79" s="16"/>
      <c r="VAW79" s="15"/>
      <c r="VAX79" s="16"/>
      <c r="VAY79" s="15"/>
      <c r="VAZ79" s="16"/>
      <c r="VBA79" s="15"/>
      <c r="VBB79" s="16"/>
      <c r="VBC79" s="15"/>
      <c r="VBD79" s="16"/>
      <c r="VBE79" s="15"/>
      <c r="VBF79" s="16"/>
      <c r="VBG79" s="15"/>
      <c r="VBH79" s="16"/>
      <c r="VBI79" s="15"/>
      <c r="VBJ79" s="16"/>
      <c r="VBK79" s="15"/>
      <c r="VBL79" s="16"/>
      <c r="VBM79" s="15"/>
      <c r="VBN79" s="16"/>
      <c r="VBO79" s="15"/>
      <c r="VBP79" s="16"/>
      <c r="VBQ79" s="15"/>
      <c r="VBR79" s="16"/>
      <c r="VBS79" s="15"/>
      <c r="VBT79" s="16"/>
      <c r="VBU79" s="15"/>
      <c r="VBV79" s="16"/>
      <c r="VBW79" s="15"/>
      <c r="VBX79" s="16"/>
      <c r="VBY79" s="15"/>
      <c r="VBZ79" s="16"/>
      <c r="VCA79" s="15"/>
      <c r="VCB79" s="16"/>
      <c r="VCC79" s="15"/>
      <c r="VCD79" s="16"/>
      <c r="VCE79" s="15"/>
      <c r="VCF79" s="16"/>
      <c r="VCG79" s="15"/>
      <c r="VCH79" s="16"/>
      <c r="VCI79" s="15"/>
      <c r="VCJ79" s="16"/>
      <c r="VCK79" s="15"/>
      <c r="VCL79" s="16"/>
      <c r="VCM79" s="15"/>
      <c r="VCN79" s="16"/>
      <c r="VCO79" s="15"/>
      <c r="VCP79" s="16"/>
      <c r="VCQ79" s="15"/>
      <c r="VCR79" s="16"/>
      <c r="VCS79" s="15"/>
      <c r="VCT79" s="16"/>
      <c r="VCU79" s="15"/>
      <c r="VCV79" s="16"/>
      <c r="VCW79" s="15"/>
      <c r="VCX79" s="16"/>
      <c r="VCY79" s="15"/>
      <c r="VCZ79" s="16"/>
      <c r="VDA79" s="15"/>
      <c r="VDB79" s="16"/>
      <c r="VDC79" s="15"/>
      <c r="VDD79" s="16"/>
      <c r="VDE79" s="15"/>
      <c r="VDF79" s="16"/>
      <c r="VDG79" s="15"/>
      <c r="VDH79" s="16"/>
      <c r="VDI79" s="15"/>
      <c r="VDJ79" s="16"/>
      <c r="VDK79" s="15"/>
      <c r="VDL79" s="16"/>
      <c r="VDM79" s="15"/>
      <c r="VDN79" s="16"/>
      <c r="VDO79" s="15"/>
      <c r="VDP79" s="16"/>
      <c r="VDQ79" s="15"/>
      <c r="VDR79" s="16"/>
      <c r="VDS79" s="15"/>
      <c r="VDT79" s="16"/>
      <c r="VDU79" s="15"/>
      <c r="VDV79" s="16"/>
      <c r="VDW79" s="15"/>
      <c r="VDX79" s="16"/>
      <c r="VDY79" s="15"/>
      <c r="VDZ79" s="16"/>
      <c r="VEA79" s="15"/>
      <c r="VEB79" s="16"/>
      <c r="VEC79" s="15"/>
      <c r="VED79" s="16"/>
      <c r="VEE79" s="15"/>
      <c r="VEF79" s="16"/>
      <c r="VEG79" s="15"/>
      <c r="VEH79" s="16"/>
      <c r="VEI79" s="15"/>
      <c r="VEJ79" s="16"/>
      <c r="VEK79" s="15"/>
      <c r="VEL79" s="16"/>
      <c r="VEM79" s="15"/>
      <c r="VEN79" s="16"/>
      <c r="VEO79" s="15"/>
      <c r="VEP79" s="16"/>
      <c r="VEQ79" s="15"/>
      <c r="VER79" s="16"/>
      <c r="VES79" s="15"/>
      <c r="VET79" s="16"/>
      <c r="VEU79" s="15"/>
      <c r="VEV79" s="16"/>
      <c r="VEW79" s="15"/>
      <c r="VEX79" s="16"/>
      <c r="VEY79" s="15"/>
      <c r="VEZ79" s="16"/>
      <c r="VFA79" s="15"/>
      <c r="VFB79" s="16"/>
      <c r="VFC79" s="15"/>
      <c r="VFD79" s="16"/>
      <c r="VFE79" s="15"/>
      <c r="VFF79" s="16"/>
      <c r="VFG79" s="15"/>
      <c r="VFH79" s="16"/>
      <c r="VFI79" s="15"/>
      <c r="VFJ79" s="16"/>
      <c r="VFK79" s="15"/>
      <c r="VFL79" s="16"/>
      <c r="VFM79" s="15"/>
      <c r="VFN79" s="16"/>
      <c r="VFO79" s="15"/>
      <c r="VFP79" s="16"/>
      <c r="VFQ79" s="15"/>
      <c r="VFR79" s="16"/>
      <c r="VFS79" s="15"/>
      <c r="VFT79" s="16"/>
      <c r="VFU79" s="15"/>
      <c r="VFV79" s="16"/>
      <c r="VFW79" s="15"/>
      <c r="VFX79" s="16"/>
      <c r="VFY79" s="15"/>
      <c r="VFZ79" s="16"/>
      <c r="VGA79" s="15"/>
      <c r="VGB79" s="16"/>
      <c r="VGC79" s="15"/>
      <c r="VGD79" s="16"/>
      <c r="VGE79" s="15"/>
      <c r="VGF79" s="16"/>
      <c r="VGG79" s="15"/>
      <c r="VGH79" s="16"/>
      <c r="VGI79" s="15"/>
      <c r="VGJ79" s="16"/>
      <c r="VGK79" s="15"/>
      <c r="VGL79" s="16"/>
      <c r="VGM79" s="15"/>
      <c r="VGN79" s="16"/>
      <c r="VGO79" s="15"/>
      <c r="VGP79" s="16"/>
      <c r="VGQ79" s="15"/>
      <c r="VGR79" s="16"/>
      <c r="VGS79" s="15"/>
      <c r="VGT79" s="16"/>
      <c r="VGU79" s="15"/>
      <c r="VGV79" s="16"/>
      <c r="VGW79" s="15"/>
      <c r="VGX79" s="16"/>
      <c r="VGY79" s="15"/>
      <c r="VGZ79" s="16"/>
      <c r="VHA79" s="15"/>
      <c r="VHB79" s="16"/>
      <c r="VHC79" s="15"/>
      <c r="VHD79" s="16"/>
      <c r="VHE79" s="15"/>
      <c r="VHF79" s="16"/>
      <c r="VHG79" s="15"/>
      <c r="VHH79" s="16"/>
      <c r="VHI79" s="15"/>
      <c r="VHJ79" s="16"/>
      <c r="VHK79" s="15"/>
      <c r="VHL79" s="16"/>
      <c r="VHM79" s="15"/>
      <c r="VHN79" s="16"/>
      <c r="VHO79" s="15"/>
      <c r="VHP79" s="16"/>
      <c r="VHQ79" s="15"/>
      <c r="VHR79" s="16"/>
      <c r="VHS79" s="15"/>
      <c r="VHT79" s="16"/>
      <c r="VHU79" s="15"/>
      <c r="VHV79" s="16"/>
      <c r="VHW79" s="15"/>
      <c r="VHX79" s="16"/>
      <c r="VHY79" s="15"/>
      <c r="VHZ79" s="16"/>
      <c r="VIA79" s="15"/>
      <c r="VIB79" s="16"/>
      <c r="VIC79" s="15"/>
      <c r="VID79" s="16"/>
      <c r="VIE79" s="15"/>
      <c r="VIF79" s="16"/>
      <c r="VIG79" s="15"/>
      <c r="VIH79" s="16"/>
      <c r="VII79" s="15"/>
      <c r="VIJ79" s="16"/>
      <c r="VIK79" s="15"/>
      <c r="VIL79" s="16"/>
      <c r="VIM79" s="15"/>
      <c r="VIN79" s="16"/>
      <c r="VIO79" s="15"/>
      <c r="VIP79" s="16"/>
      <c r="VIQ79" s="15"/>
      <c r="VIR79" s="16"/>
      <c r="VIS79" s="15"/>
      <c r="VIT79" s="16"/>
      <c r="VIU79" s="15"/>
      <c r="VIV79" s="16"/>
      <c r="VIW79" s="15"/>
      <c r="VIX79" s="16"/>
      <c r="VIY79" s="15"/>
      <c r="VIZ79" s="16"/>
      <c r="VJA79" s="15"/>
      <c r="VJB79" s="16"/>
      <c r="VJC79" s="15"/>
      <c r="VJD79" s="16"/>
      <c r="VJE79" s="15"/>
      <c r="VJF79" s="16"/>
      <c r="VJG79" s="15"/>
      <c r="VJH79" s="16"/>
      <c r="VJI79" s="15"/>
      <c r="VJJ79" s="16"/>
      <c r="VJK79" s="15"/>
      <c r="VJL79" s="16"/>
      <c r="VJM79" s="15"/>
      <c r="VJN79" s="16"/>
      <c r="VJO79" s="15"/>
      <c r="VJP79" s="16"/>
      <c r="VJQ79" s="15"/>
      <c r="VJR79" s="16"/>
      <c r="VJS79" s="15"/>
      <c r="VJT79" s="16"/>
      <c r="VJU79" s="15"/>
      <c r="VJV79" s="16"/>
      <c r="VJW79" s="15"/>
      <c r="VJX79" s="16"/>
      <c r="VJY79" s="15"/>
      <c r="VJZ79" s="16"/>
      <c r="VKA79" s="15"/>
      <c r="VKB79" s="16"/>
      <c r="VKC79" s="15"/>
      <c r="VKD79" s="16"/>
      <c r="VKE79" s="15"/>
      <c r="VKF79" s="16"/>
      <c r="VKG79" s="15"/>
      <c r="VKH79" s="16"/>
      <c r="VKI79" s="15"/>
      <c r="VKJ79" s="16"/>
      <c r="VKK79" s="15"/>
      <c r="VKL79" s="16"/>
      <c r="VKM79" s="15"/>
      <c r="VKN79" s="16"/>
      <c r="VKO79" s="15"/>
      <c r="VKP79" s="16"/>
      <c r="VKQ79" s="15"/>
      <c r="VKR79" s="16"/>
      <c r="VKS79" s="15"/>
      <c r="VKT79" s="16"/>
      <c r="VKU79" s="15"/>
      <c r="VKV79" s="16"/>
      <c r="VKW79" s="15"/>
      <c r="VKX79" s="16"/>
      <c r="VKY79" s="15"/>
      <c r="VKZ79" s="16"/>
      <c r="VLA79" s="15"/>
      <c r="VLB79" s="16"/>
      <c r="VLC79" s="15"/>
      <c r="VLD79" s="16"/>
      <c r="VLE79" s="15"/>
      <c r="VLF79" s="16"/>
      <c r="VLG79" s="15"/>
      <c r="VLH79" s="16"/>
      <c r="VLI79" s="15"/>
      <c r="VLJ79" s="16"/>
      <c r="VLK79" s="15"/>
      <c r="VLL79" s="16"/>
      <c r="VLM79" s="15"/>
      <c r="VLN79" s="16"/>
      <c r="VLO79" s="15"/>
      <c r="VLP79" s="16"/>
      <c r="VLQ79" s="15"/>
      <c r="VLR79" s="16"/>
      <c r="VLS79" s="15"/>
      <c r="VLT79" s="16"/>
      <c r="VLU79" s="15"/>
      <c r="VLV79" s="16"/>
      <c r="VLW79" s="15"/>
      <c r="VLX79" s="16"/>
      <c r="VLY79" s="15"/>
      <c r="VLZ79" s="16"/>
      <c r="VMA79" s="15"/>
      <c r="VMB79" s="16"/>
      <c r="VMC79" s="15"/>
      <c r="VMD79" s="16"/>
      <c r="VME79" s="15"/>
      <c r="VMF79" s="16"/>
      <c r="VMG79" s="15"/>
      <c r="VMH79" s="16"/>
      <c r="VMI79" s="15"/>
      <c r="VMJ79" s="16"/>
      <c r="VMK79" s="15"/>
      <c r="VML79" s="16"/>
      <c r="VMM79" s="15"/>
      <c r="VMN79" s="16"/>
      <c r="VMO79" s="15"/>
      <c r="VMP79" s="16"/>
      <c r="VMQ79" s="15"/>
      <c r="VMR79" s="16"/>
      <c r="VMS79" s="15"/>
      <c r="VMT79" s="16"/>
      <c r="VMU79" s="15"/>
      <c r="VMV79" s="16"/>
      <c r="VMW79" s="15"/>
      <c r="VMX79" s="16"/>
      <c r="VMY79" s="15"/>
      <c r="VMZ79" s="16"/>
      <c r="VNA79" s="15"/>
      <c r="VNB79" s="16"/>
      <c r="VNC79" s="15"/>
      <c r="VND79" s="16"/>
      <c r="VNE79" s="15"/>
      <c r="VNF79" s="16"/>
      <c r="VNG79" s="15"/>
      <c r="VNH79" s="16"/>
      <c r="VNI79" s="15"/>
      <c r="VNJ79" s="16"/>
      <c r="VNK79" s="15"/>
      <c r="VNL79" s="16"/>
      <c r="VNM79" s="15"/>
      <c r="VNN79" s="16"/>
      <c r="VNO79" s="15"/>
      <c r="VNP79" s="16"/>
      <c r="VNQ79" s="15"/>
      <c r="VNR79" s="16"/>
      <c r="VNS79" s="15"/>
      <c r="VNT79" s="16"/>
      <c r="VNU79" s="15"/>
      <c r="VNV79" s="16"/>
      <c r="VNW79" s="15"/>
      <c r="VNX79" s="16"/>
      <c r="VNY79" s="15"/>
      <c r="VNZ79" s="16"/>
      <c r="VOA79" s="15"/>
      <c r="VOB79" s="16"/>
      <c r="VOC79" s="15"/>
      <c r="VOD79" s="16"/>
      <c r="VOE79" s="15"/>
      <c r="VOF79" s="16"/>
      <c r="VOG79" s="15"/>
      <c r="VOH79" s="16"/>
      <c r="VOI79" s="15"/>
      <c r="VOJ79" s="16"/>
      <c r="VOK79" s="15"/>
      <c r="VOL79" s="16"/>
      <c r="VOM79" s="15"/>
      <c r="VON79" s="16"/>
      <c r="VOO79" s="15"/>
      <c r="VOP79" s="16"/>
      <c r="VOQ79" s="15"/>
      <c r="VOR79" s="16"/>
      <c r="VOS79" s="15"/>
      <c r="VOT79" s="16"/>
      <c r="VOU79" s="15"/>
      <c r="VOV79" s="16"/>
      <c r="VOW79" s="15"/>
      <c r="VOX79" s="16"/>
      <c r="VOY79" s="15"/>
      <c r="VOZ79" s="16"/>
      <c r="VPA79" s="15"/>
      <c r="VPB79" s="16"/>
      <c r="VPC79" s="15"/>
      <c r="VPD79" s="16"/>
      <c r="VPE79" s="15"/>
      <c r="VPF79" s="16"/>
      <c r="VPG79" s="15"/>
      <c r="VPH79" s="16"/>
      <c r="VPI79" s="15"/>
      <c r="VPJ79" s="16"/>
      <c r="VPK79" s="15"/>
      <c r="VPL79" s="16"/>
      <c r="VPM79" s="15"/>
      <c r="VPN79" s="16"/>
      <c r="VPO79" s="15"/>
      <c r="VPP79" s="16"/>
      <c r="VPQ79" s="15"/>
      <c r="VPR79" s="16"/>
      <c r="VPS79" s="15"/>
      <c r="VPT79" s="16"/>
      <c r="VPU79" s="15"/>
      <c r="VPV79" s="16"/>
      <c r="VPW79" s="15"/>
      <c r="VPX79" s="16"/>
      <c r="VPY79" s="15"/>
      <c r="VPZ79" s="16"/>
      <c r="VQA79" s="15"/>
      <c r="VQB79" s="16"/>
      <c r="VQC79" s="15"/>
      <c r="VQD79" s="16"/>
      <c r="VQE79" s="15"/>
      <c r="VQF79" s="16"/>
      <c r="VQG79" s="15"/>
      <c r="VQH79" s="16"/>
      <c r="VQI79" s="15"/>
      <c r="VQJ79" s="16"/>
      <c r="VQK79" s="15"/>
      <c r="VQL79" s="16"/>
      <c r="VQM79" s="15"/>
      <c r="VQN79" s="16"/>
      <c r="VQO79" s="15"/>
      <c r="VQP79" s="16"/>
      <c r="VQQ79" s="15"/>
      <c r="VQR79" s="16"/>
      <c r="VQS79" s="15"/>
      <c r="VQT79" s="16"/>
      <c r="VQU79" s="15"/>
      <c r="VQV79" s="16"/>
      <c r="VQW79" s="15"/>
      <c r="VQX79" s="16"/>
      <c r="VQY79" s="15"/>
      <c r="VQZ79" s="16"/>
      <c r="VRA79" s="15"/>
      <c r="VRB79" s="16"/>
      <c r="VRC79" s="15"/>
      <c r="VRD79" s="16"/>
      <c r="VRE79" s="15"/>
      <c r="VRF79" s="16"/>
      <c r="VRG79" s="15"/>
      <c r="VRH79" s="16"/>
      <c r="VRI79" s="15"/>
      <c r="VRJ79" s="16"/>
      <c r="VRK79" s="15"/>
      <c r="VRL79" s="16"/>
      <c r="VRM79" s="15"/>
      <c r="VRN79" s="16"/>
      <c r="VRO79" s="15"/>
      <c r="VRP79" s="16"/>
      <c r="VRQ79" s="15"/>
      <c r="VRR79" s="16"/>
      <c r="VRS79" s="15"/>
      <c r="VRT79" s="16"/>
      <c r="VRU79" s="15"/>
      <c r="VRV79" s="16"/>
      <c r="VRW79" s="15"/>
      <c r="VRX79" s="16"/>
      <c r="VRY79" s="15"/>
      <c r="VRZ79" s="16"/>
      <c r="VSA79" s="15"/>
      <c r="VSB79" s="16"/>
      <c r="VSC79" s="15"/>
      <c r="VSD79" s="16"/>
      <c r="VSE79" s="15"/>
      <c r="VSF79" s="16"/>
      <c r="VSG79" s="15"/>
      <c r="VSH79" s="16"/>
      <c r="VSI79" s="15"/>
      <c r="VSJ79" s="16"/>
      <c r="VSK79" s="15"/>
      <c r="VSL79" s="16"/>
      <c r="VSM79" s="15"/>
      <c r="VSN79" s="16"/>
      <c r="VSO79" s="15"/>
      <c r="VSP79" s="16"/>
      <c r="VSQ79" s="15"/>
      <c r="VSR79" s="16"/>
      <c r="VSS79" s="15"/>
      <c r="VST79" s="16"/>
      <c r="VSU79" s="15"/>
      <c r="VSV79" s="16"/>
      <c r="VSW79" s="15"/>
      <c r="VSX79" s="16"/>
      <c r="VSY79" s="15"/>
      <c r="VSZ79" s="16"/>
      <c r="VTA79" s="15"/>
      <c r="VTB79" s="16"/>
      <c r="VTC79" s="15"/>
      <c r="VTD79" s="16"/>
      <c r="VTE79" s="15"/>
      <c r="VTF79" s="16"/>
      <c r="VTG79" s="15"/>
      <c r="VTH79" s="16"/>
      <c r="VTI79" s="15"/>
      <c r="VTJ79" s="16"/>
      <c r="VTK79" s="15"/>
      <c r="VTL79" s="16"/>
      <c r="VTM79" s="15"/>
      <c r="VTN79" s="16"/>
      <c r="VTO79" s="15"/>
      <c r="VTP79" s="16"/>
      <c r="VTQ79" s="15"/>
      <c r="VTR79" s="16"/>
      <c r="VTS79" s="15"/>
      <c r="VTT79" s="16"/>
      <c r="VTU79" s="15"/>
      <c r="VTV79" s="16"/>
      <c r="VTW79" s="15"/>
      <c r="VTX79" s="16"/>
      <c r="VTY79" s="15"/>
      <c r="VTZ79" s="16"/>
      <c r="VUA79" s="15"/>
      <c r="VUB79" s="16"/>
      <c r="VUC79" s="15"/>
      <c r="VUD79" s="16"/>
      <c r="VUE79" s="15"/>
      <c r="VUF79" s="16"/>
      <c r="VUG79" s="15"/>
      <c r="VUH79" s="16"/>
      <c r="VUI79" s="15"/>
      <c r="VUJ79" s="16"/>
      <c r="VUK79" s="15"/>
      <c r="VUL79" s="16"/>
      <c r="VUM79" s="15"/>
      <c r="VUN79" s="16"/>
      <c r="VUO79" s="15"/>
      <c r="VUP79" s="16"/>
      <c r="VUQ79" s="15"/>
      <c r="VUR79" s="16"/>
      <c r="VUS79" s="15"/>
      <c r="VUT79" s="16"/>
      <c r="VUU79" s="15"/>
      <c r="VUV79" s="16"/>
      <c r="VUW79" s="15"/>
      <c r="VUX79" s="16"/>
      <c r="VUY79" s="15"/>
      <c r="VUZ79" s="16"/>
      <c r="VVA79" s="15"/>
      <c r="VVB79" s="16"/>
      <c r="VVC79" s="15"/>
      <c r="VVD79" s="16"/>
      <c r="VVE79" s="15"/>
      <c r="VVF79" s="16"/>
      <c r="VVG79" s="15"/>
      <c r="VVH79" s="16"/>
      <c r="VVI79" s="15"/>
      <c r="VVJ79" s="16"/>
      <c r="VVK79" s="15"/>
      <c r="VVL79" s="16"/>
      <c r="VVM79" s="15"/>
      <c r="VVN79" s="16"/>
      <c r="VVO79" s="15"/>
      <c r="VVP79" s="16"/>
      <c r="VVQ79" s="15"/>
      <c r="VVR79" s="16"/>
      <c r="VVS79" s="15"/>
      <c r="VVT79" s="16"/>
      <c r="VVU79" s="15"/>
      <c r="VVV79" s="16"/>
      <c r="VVW79" s="15"/>
      <c r="VVX79" s="16"/>
      <c r="VVY79" s="15"/>
      <c r="VVZ79" s="16"/>
      <c r="VWA79" s="15"/>
      <c r="VWB79" s="16"/>
      <c r="VWC79" s="15"/>
      <c r="VWD79" s="16"/>
      <c r="VWE79" s="15"/>
      <c r="VWF79" s="16"/>
      <c r="VWG79" s="15"/>
      <c r="VWH79" s="16"/>
      <c r="VWI79" s="15"/>
      <c r="VWJ79" s="16"/>
      <c r="VWK79" s="15"/>
      <c r="VWL79" s="16"/>
      <c r="VWM79" s="15"/>
      <c r="VWN79" s="16"/>
      <c r="VWO79" s="15"/>
      <c r="VWP79" s="16"/>
      <c r="VWQ79" s="15"/>
      <c r="VWR79" s="16"/>
      <c r="VWS79" s="15"/>
      <c r="VWT79" s="16"/>
      <c r="VWU79" s="15"/>
      <c r="VWV79" s="16"/>
      <c r="VWW79" s="15"/>
      <c r="VWX79" s="16"/>
      <c r="VWY79" s="15"/>
      <c r="VWZ79" s="16"/>
      <c r="VXA79" s="15"/>
      <c r="VXB79" s="16"/>
      <c r="VXC79" s="15"/>
      <c r="VXD79" s="16"/>
      <c r="VXE79" s="15"/>
      <c r="VXF79" s="16"/>
      <c r="VXG79" s="15"/>
      <c r="VXH79" s="16"/>
      <c r="VXI79" s="15"/>
      <c r="VXJ79" s="16"/>
      <c r="VXK79" s="15"/>
      <c r="VXL79" s="16"/>
      <c r="VXM79" s="15"/>
      <c r="VXN79" s="16"/>
      <c r="VXO79" s="15"/>
      <c r="VXP79" s="16"/>
      <c r="VXQ79" s="15"/>
      <c r="VXR79" s="16"/>
      <c r="VXS79" s="15"/>
      <c r="VXT79" s="16"/>
      <c r="VXU79" s="15"/>
      <c r="VXV79" s="16"/>
      <c r="VXW79" s="15"/>
      <c r="VXX79" s="16"/>
      <c r="VXY79" s="15"/>
      <c r="VXZ79" s="16"/>
      <c r="VYA79" s="15"/>
      <c r="VYB79" s="16"/>
      <c r="VYC79" s="15"/>
      <c r="VYD79" s="16"/>
      <c r="VYE79" s="15"/>
      <c r="VYF79" s="16"/>
      <c r="VYG79" s="15"/>
      <c r="VYH79" s="16"/>
      <c r="VYI79" s="15"/>
      <c r="VYJ79" s="16"/>
      <c r="VYK79" s="15"/>
      <c r="VYL79" s="16"/>
      <c r="VYM79" s="15"/>
      <c r="VYN79" s="16"/>
      <c r="VYO79" s="15"/>
      <c r="VYP79" s="16"/>
      <c r="VYQ79" s="15"/>
      <c r="VYR79" s="16"/>
      <c r="VYS79" s="15"/>
      <c r="VYT79" s="16"/>
      <c r="VYU79" s="15"/>
      <c r="VYV79" s="16"/>
      <c r="VYW79" s="15"/>
      <c r="VYX79" s="16"/>
      <c r="VYY79" s="15"/>
      <c r="VYZ79" s="16"/>
      <c r="VZA79" s="15"/>
      <c r="VZB79" s="16"/>
      <c r="VZC79" s="15"/>
      <c r="VZD79" s="16"/>
      <c r="VZE79" s="15"/>
      <c r="VZF79" s="16"/>
      <c r="VZG79" s="15"/>
      <c r="VZH79" s="16"/>
      <c r="VZI79" s="15"/>
      <c r="VZJ79" s="16"/>
      <c r="VZK79" s="15"/>
      <c r="VZL79" s="16"/>
      <c r="VZM79" s="15"/>
      <c r="VZN79" s="16"/>
      <c r="VZO79" s="15"/>
      <c r="VZP79" s="16"/>
      <c r="VZQ79" s="15"/>
      <c r="VZR79" s="16"/>
      <c r="VZS79" s="15"/>
      <c r="VZT79" s="16"/>
      <c r="VZU79" s="15"/>
      <c r="VZV79" s="16"/>
      <c r="VZW79" s="15"/>
      <c r="VZX79" s="16"/>
      <c r="VZY79" s="15"/>
      <c r="VZZ79" s="16"/>
      <c r="WAA79" s="15"/>
      <c r="WAB79" s="16"/>
      <c r="WAC79" s="15"/>
      <c r="WAD79" s="16"/>
      <c r="WAE79" s="15"/>
      <c r="WAF79" s="16"/>
      <c r="WAG79" s="15"/>
      <c r="WAH79" s="16"/>
      <c r="WAI79" s="15"/>
      <c r="WAJ79" s="16"/>
      <c r="WAK79" s="15"/>
      <c r="WAL79" s="16"/>
      <c r="WAM79" s="15"/>
      <c r="WAN79" s="16"/>
      <c r="WAO79" s="15"/>
      <c r="WAP79" s="16"/>
      <c r="WAQ79" s="15"/>
      <c r="WAR79" s="16"/>
      <c r="WAS79" s="15"/>
      <c r="WAT79" s="16"/>
      <c r="WAU79" s="15"/>
      <c r="WAV79" s="16"/>
      <c r="WAW79" s="15"/>
      <c r="WAX79" s="16"/>
      <c r="WAY79" s="15"/>
      <c r="WAZ79" s="16"/>
      <c r="WBA79" s="15"/>
      <c r="WBB79" s="16"/>
      <c r="WBC79" s="15"/>
      <c r="WBD79" s="16"/>
      <c r="WBE79" s="15"/>
      <c r="WBF79" s="16"/>
      <c r="WBG79" s="15"/>
      <c r="WBH79" s="16"/>
      <c r="WBI79" s="15"/>
      <c r="WBJ79" s="16"/>
      <c r="WBK79" s="15"/>
      <c r="WBL79" s="16"/>
      <c r="WBM79" s="15"/>
      <c r="WBN79" s="16"/>
      <c r="WBO79" s="15"/>
      <c r="WBP79" s="16"/>
      <c r="WBQ79" s="15"/>
      <c r="WBR79" s="16"/>
      <c r="WBS79" s="15"/>
      <c r="WBT79" s="16"/>
      <c r="WBU79" s="15"/>
      <c r="WBV79" s="16"/>
      <c r="WBW79" s="15"/>
      <c r="WBX79" s="16"/>
      <c r="WBY79" s="15"/>
      <c r="WBZ79" s="16"/>
      <c r="WCA79" s="15"/>
      <c r="WCB79" s="16"/>
      <c r="WCC79" s="15"/>
      <c r="WCD79" s="16"/>
      <c r="WCE79" s="15"/>
      <c r="WCF79" s="16"/>
      <c r="WCG79" s="15"/>
      <c r="WCH79" s="16"/>
      <c r="WCI79" s="15"/>
      <c r="WCJ79" s="16"/>
      <c r="WCK79" s="15"/>
      <c r="WCL79" s="16"/>
      <c r="WCM79" s="15"/>
      <c r="WCN79" s="16"/>
      <c r="WCO79" s="15"/>
      <c r="WCP79" s="16"/>
      <c r="WCQ79" s="15"/>
      <c r="WCR79" s="16"/>
      <c r="WCS79" s="15"/>
      <c r="WCT79" s="16"/>
      <c r="WCU79" s="15"/>
      <c r="WCV79" s="16"/>
      <c r="WCW79" s="15"/>
      <c r="WCX79" s="16"/>
      <c r="WCY79" s="15"/>
      <c r="WCZ79" s="16"/>
      <c r="WDA79" s="15"/>
      <c r="WDB79" s="16"/>
      <c r="WDC79" s="15"/>
      <c r="WDD79" s="16"/>
      <c r="WDE79" s="15"/>
      <c r="WDF79" s="16"/>
      <c r="WDG79" s="15"/>
      <c r="WDH79" s="16"/>
      <c r="WDI79" s="15"/>
      <c r="WDJ79" s="16"/>
      <c r="WDK79" s="15"/>
      <c r="WDL79" s="16"/>
      <c r="WDM79" s="15"/>
      <c r="WDN79" s="16"/>
      <c r="WDO79" s="15"/>
      <c r="WDP79" s="16"/>
      <c r="WDQ79" s="15"/>
      <c r="WDR79" s="16"/>
      <c r="WDS79" s="15"/>
      <c r="WDT79" s="16"/>
      <c r="WDU79" s="15"/>
      <c r="WDV79" s="16"/>
      <c r="WDW79" s="15"/>
      <c r="WDX79" s="16"/>
      <c r="WDY79" s="15"/>
      <c r="WDZ79" s="16"/>
      <c r="WEA79" s="15"/>
      <c r="WEB79" s="16"/>
      <c r="WEC79" s="15"/>
      <c r="WED79" s="16"/>
      <c r="WEE79" s="15"/>
      <c r="WEF79" s="16"/>
      <c r="WEG79" s="15"/>
      <c r="WEH79" s="16"/>
      <c r="WEI79" s="15"/>
      <c r="WEJ79" s="16"/>
      <c r="WEK79" s="15"/>
      <c r="WEL79" s="16"/>
      <c r="WEM79" s="15"/>
      <c r="WEN79" s="16"/>
      <c r="WEO79" s="15"/>
      <c r="WEP79" s="16"/>
      <c r="WEQ79" s="15"/>
      <c r="WER79" s="16"/>
      <c r="WES79" s="15"/>
      <c r="WET79" s="16"/>
      <c r="WEU79" s="15"/>
      <c r="WEV79" s="16"/>
      <c r="WEW79" s="15"/>
      <c r="WEX79" s="16"/>
      <c r="WEY79" s="15"/>
      <c r="WEZ79" s="16"/>
      <c r="WFA79" s="15"/>
      <c r="WFB79" s="16"/>
      <c r="WFC79" s="15"/>
      <c r="WFD79" s="16"/>
      <c r="WFE79" s="15"/>
      <c r="WFF79" s="16"/>
      <c r="WFG79" s="15"/>
      <c r="WFH79" s="16"/>
      <c r="WFI79" s="15"/>
      <c r="WFJ79" s="16"/>
      <c r="WFK79" s="15"/>
      <c r="WFL79" s="16"/>
      <c r="WFM79" s="15"/>
      <c r="WFN79" s="16"/>
      <c r="WFO79" s="15"/>
      <c r="WFP79" s="16"/>
      <c r="WFQ79" s="15"/>
      <c r="WFR79" s="16"/>
      <c r="WFS79" s="15"/>
      <c r="WFT79" s="16"/>
      <c r="WFU79" s="15"/>
      <c r="WFV79" s="16"/>
      <c r="WFW79" s="15"/>
      <c r="WFX79" s="16"/>
      <c r="WFY79" s="15"/>
      <c r="WFZ79" s="16"/>
      <c r="WGA79" s="15"/>
      <c r="WGB79" s="16"/>
      <c r="WGC79" s="15"/>
      <c r="WGD79" s="16"/>
      <c r="WGE79" s="15"/>
      <c r="WGF79" s="16"/>
      <c r="WGG79" s="15"/>
      <c r="WGH79" s="16"/>
      <c r="WGI79" s="15"/>
      <c r="WGJ79" s="16"/>
      <c r="WGK79" s="15"/>
      <c r="WGL79" s="16"/>
      <c r="WGM79" s="15"/>
      <c r="WGN79" s="16"/>
      <c r="WGO79" s="15"/>
      <c r="WGP79" s="16"/>
      <c r="WGQ79" s="15"/>
      <c r="WGR79" s="16"/>
      <c r="WGS79" s="15"/>
      <c r="WGT79" s="16"/>
      <c r="WGU79" s="15"/>
      <c r="WGV79" s="16"/>
      <c r="WGW79" s="15"/>
      <c r="WGX79" s="16"/>
      <c r="WGY79" s="15"/>
      <c r="WGZ79" s="16"/>
      <c r="WHA79" s="15"/>
      <c r="WHB79" s="16"/>
      <c r="WHC79" s="15"/>
      <c r="WHD79" s="16"/>
      <c r="WHE79" s="15"/>
      <c r="WHF79" s="16"/>
      <c r="WHG79" s="15"/>
      <c r="WHH79" s="16"/>
      <c r="WHI79" s="15"/>
      <c r="WHJ79" s="16"/>
      <c r="WHK79" s="15"/>
      <c r="WHL79" s="16"/>
      <c r="WHM79" s="15"/>
      <c r="WHN79" s="16"/>
      <c r="WHO79" s="15"/>
      <c r="WHP79" s="16"/>
      <c r="WHQ79" s="15"/>
      <c r="WHR79" s="16"/>
      <c r="WHS79" s="15"/>
      <c r="WHT79" s="16"/>
      <c r="WHU79" s="15"/>
      <c r="WHV79" s="16"/>
      <c r="WHW79" s="15"/>
      <c r="WHX79" s="16"/>
      <c r="WHY79" s="15"/>
      <c r="WHZ79" s="16"/>
      <c r="WIA79" s="15"/>
      <c r="WIB79" s="16"/>
      <c r="WIC79" s="15"/>
      <c r="WID79" s="16"/>
      <c r="WIE79" s="15"/>
      <c r="WIF79" s="16"/>
      <c r="WIG79" s="15"/>
      <c r="WIH79" s="16"/>
      <c r="WII79" s="15"/>
      <c r="WIJ79" s="16"/>
      <c r="WIK79" s="15"/>
      <c r="WIL79" s="16"/>
      <c r="WIM79" s="15"/>
      <c r="WIN79" s="16"/>
      <c r="WIO79" s="15"/>
      <c r="WIP79" s="16"/>
      <c r="WIQ79" s="15"/>
      <c r="WIR79" s="16"/>
      <c r="WIS79" s="15"/>
      <c r="WIT79" s="16"/>
      <c r="WIU79" s="15"/>
      <c r="WIV79" s="16"/>
      <c r="WIW79" s="15"/>
      <c r="WIX79" s="16"/>
      <c r="WIY79" s="15"/>
      <c r="WIZ79" s="16"/>
      <c r="WJA79" s="15"/>
      <c r="WJB79" s="16"/>
      <c r="WJC79" s="15"/>
      <c r="WJD79" s="16"/>
      <c r="WJE79" s="15"/>
      <c r="WJF79" s="16"/>
      <c r="WJG79" s="15"/>
      <c r="WJH79" s="16"/>
      <c r="WJI79" s="15"/>
      <c r="WJJ79" s="16"/>
      <c r="WJK79" s="15"/>
      <c r="WJL79" s="16"/>
      <c r="WJM79" s="15"/>
      <c r="WJN79" s="16"/>
      <c r="WJO79" s="15"/>
      <c r="WJP79" s="16"/>
      <c r="WJQ79" s="15"/>
      <c r="WJR79" s="16"/>
      <c r="WJS79" s="15"/>
      <c r="WJT79" s="16"/>
      <c r="WJU79" s="15"/>
      <c r="WJV79" s="16"/>
      <c r="WJW79" s="15"/>
      <c r="WJX79" s="16"/>
      <c r="WJY79" s="15"/>
      <c r="WJZ79" s="16"/>
      <c r="WKA79" s="15"/>
      <c r="WKB79" s="16"/>
      <c r="WKC79" s="15"/>
      <c r="WKD79" s="16"/>
      <c r="WKE79" s="15"/>
      <c r="WKF79" s="16"/>
      <c r="WKG79" s="15"/>
      <c r="WKH79" s="16"/>
      <c r="WKI79" s="15"/>
      <c r="WKJ79" s="16"/>
      <c r="WKK79" s="15"/>
      <c r="WKL79" s="16"/>
      <c r="WKM79" s="15"/>
      <c r="WKN79" s="16"/>
      <c r="WKO79" s="15"/>
      <c r="WKP79" s="16"/>
      <c r="WKQ79" s="15"/>
      <c r="WKR79" s="16"/>
      <c r="WKS79" s="15"/>
      <c r="WKT79" s="16"/>
      <c r="WKU79" s="15"/>
      <c r="WKV79" s="16"/>
      <c r="WKW79" s="15"/>
      <c r="WKX79" s="16"/>
      <c r="WKY79" s="15"/>
      <c r="WKZ79" s="16"/>
      <c r="WLA79" s="15"/>
      <c r="WLB79" s="16"/>
      <c r="WLC79" s="15"/>
      <c r="WLD79" s="16"/>
      <c r="WLE79" s="15"/>
      <c r="WLF79" s="16"/>
      <c r="WLG79" s="15"/>
      <c r="WLH79" s="16"/>
      <c r="WLI79" s="15"/>
      <c r="WLJ79" s="16"/>
      <c r="WLK79" s="15"/>
      <c r="WLL79" s="16"/>
      <c r="WLM79" s="15"/>
      <c r="WLN79" s="16"/>
      <c r="WLO79" s="15"/>
      <c r="WLP79" s="16"/>
      <c r="WLQ79" s="15"/>
      <c r="WLR79" s="16"/>
      <c r="WLS79" s="15"/>
      <c r="WLT79" s="16"/>
      <c r="WLU79" s="15"/>
      <c r="WLV79" s="16"/>
      <c r="WLW79" s="15"/>
      <c r="WLX79" s="16"/>
      <c r="WLY79" s="15"/>
      <c r="WLZ79" s="16"/>
      <c r="WMA79" s="15"/>
      <c r="WMB79" s="16"/>
      <c r="WMC79" s="15"/>
      <c r="WMD79" s="16"/>
      <c r="WME79" s="15"/>
      <c r="WMF79" s="16"/>
      <c r="WMG79" s="15"/>
      <c r="WMH79" s="16"/>
      <c r="WMI79" s="15"/>
      <c r="WMJ79" s="16"/>
      <c r="WMK79" s="15"/>
      <c r="WML79" s="16"/>
      <c r="WMM79" s="15"/>
      <c r="WMN79" s="16"/>
      <c r="WMO79" s="15"/>
      <c r="WMP79" s="16"/>
      <c r="WMQ79" s="15"/>
      <c r="WMR79" s="16"/>
      <c r="WMS79" s="15"/>
      <c r="WMT79" s="16"/>
      <c r="WMU79" s="15"/>
      <c r="WMV79" s="16"/>
      <c r="WMW79" s="15"/>
      <c r="WMX79" s="16"/>
      <c r="WMY79" s="15"/>
      <c r="WMZ79" s="16"/>
      <c r="WNA79" s="15"/>
      <c r="WNB79" s="16"/>
      <c r="WNC79" s="15"/>
      <c r="WND79" s="16"/>
      <c r="WNE79" s="15"/>
      <c r="WNF79" s="16"/>
      <c r="WNG79" s="15"/>
      <c r="WNH79" s="16"/>
      <c r="WNI79" s="15"/>
      <c r="WNJ79" s="16"/>
      <c r="WNK79" s="15"/>
      <c r="WNL79" s="16"/>
      <c r="WNM79" s="15"/>
      <c r="WNN79" s="16"/>
      <c r="WNO79" s="15"/>
      <c r="WNP79" s="16"/>
      <c r="WNQ79" s="15"/>
      <c r="WNR79" s="16"/>
      <c r="WNS79" s="15"/>
      <c r="WNT79" s="16"/>
      <c r="WNU79" s="15"/>
      <c r="WNV79" s="16"/>
      <c r="WNW79" s="15"/>
      <c r="WNX79" s="16"/>
      <c r="WNY79" s="15"/>
      <c r="WNZ79" s="16"/>
      <c r="WOA79" s="15"/>
      <c r="WOB79" s="16"/>
      <c r="WOC79" s="15"/>
      <c r="WOD79" s="16"/>
      <c r="WOE79" s="15"/>
      <c r="WOF79" s="16"/>
      <c r="WOG79" s="15"/>
      <c r="WOH79" s="16"/>
      <c r="WOI79" s="15"/>
      <c r="WOJ79" s="16"/>
      <c r="WOK79" s="15"/>
      <c r="WOL79" s="16"/>
      <c r="WOM79" s="15"/>
      <c r="WON79" s="16"/>
      <c r="WOO79" s="15"/>
      <c r="WOP79" s="16"/>
      <c r="WOQ79" s="15"/>
      <c r="WOR79" s="16"/>
      <c r="WOS79" s="15"/>
      <c r="WOT79" s="16"/>
      <c r="WOU79" s="15"/>
      <c r="WOV79" s="16"/>
      <c r="WOW79" s="15"/>
      <c r="WOX79" s="16"/>
      <c r="WOY79" s="15"/>
      <c r="WOZ79" s="16"/>
      <c r="WPA79" s="15"/>
      <c r="WPB79" s="16"/>
      <c r="WPC79" s="15"/>
      <c r="WPD79" s="16"/>
      <c r="WPE79" s="15"/>
      <c r="WPF79" s="16"/>
      <c r="WPG79" s="15"/>
      <c r="WPH79" s="16"/>
      <c r="WPI79" s="15"/>
      <c r="WPJ79" s="16"/>
      <c r="WPK79" s="15"/>
      <c r="WPL79" s="16"/>
      <c r="WPM79" s="15"/>
      <c r="WPN79" s="16"/>
      <c r="WPO79" s="15"/>
      <c r="WPP79" s="16"/>
      <c r="WPQ79" s="15"/>
      <c r="WPR79" s="16"/>
      <c r="WPS79" s="15"/>
      <c r="WPT79" s="16"/>
      <c r="WPU79" s="15"/>
      <c r="WPV79" s="16"/>
      <c r="WPW79" s="15"/>
      <c r="WPX79" s="16"/>
      <c r="WPY79" s="15"/>
      <c r="WPZ79" s="16"/>
      <c r="WQA79" s="15"/>
      <c r="WQB79" s="16"/>
      <c r="WQC79" s="15"/>
      <c r="WQD79" s="16"/>
      <c r="WQE79" s="15"/>
      <c r="WQF79" s="16"/>
      <c r="WQG79" s="15"/>
      <c r="WQH79" s="16"/>
      <c r="WQI79" s="15"/>
      <c r="WQJ79" s="16"/>
      <c r="WQK79" s="15"/>
      <c r="WQL79" s="16"/>
      <c r="WQM79" s="15"/>
      <c r="WQN79" s="16"/>
      <c r="WQO79" s="15"/>
      <c r="WQP79" s="16"/>
      <c r="WQQ79" s="15"/>
      <c r="WQR79" s="16"/>
      <c r="WQS79" s="15"/>
      <c r="WQT79" s="16"/>
      <c r="WQU79" s="15"/>
      <c r="WQV79" s="16"/>
      <c r="WQW79" s="15"/>
      <c r="WQX79" s="16"/>
      <c r="WQY79" s="15"/>
      <c r="WQZ79" s="16"/>
      <c r="WRA79" s="15"/>
      <c r="WRB79" s="16"/>
      <c r="WRC79" s="15"/>
      <c r="WRD79" s="16"/>
      <c r="WRE79" s="15"/>
      <c r="WRF79" s="16"/>
      <c r="WRG79" s="15"/>
      <c r="WRH79" s="16"/>
      <c r="WRI79" s="15"/>
      <c r="WRJ79" s="16"/>
      <c r="WRK79" s="15"/>
      <c r="WRL79" s="16"/>
      <c r="WRM79" s="15"/>
      <c r="WRN79" s="16"/>
      <c r="WRO79" s="15"/>
      <c r="WRP79" s="16"/>
      <c r="WRQ79" s="15"/>
      <c r="WRR79" s="16"/>
      <c r="WRS79" s="15"/>
      <c r="WRT79" s="16"/>
      <c r="WRU79" s="15"/>
      <c r="WRV79" s="16"/>
      <c r="WRW79" s="15"/>
      <c r="WRX79" s="16"/>
      <c r="WRY79" s="15"/>
      <c r="WRZ79" s="16"/>
      <c r="WSA79" s="15"/>
      <c r="WSB79" s="16"/>
      <c r="WSC79" s="15"/>
      <c r="WSD79" s="16"/>
      <c r="WSE79" s="15"/>
      <c r="WSF79" s="16"/>
      <c r="WSG79" s="15"/>
      <c r="WSH79" s="16"/>
      <c r="WSI79" s="15"/>
      <c r="WSJ79" s="16"/>
      <c r="WSK79" s="15"/>
      <c r="WSL79" s="16"/>
      <c r="WSM79" s="15"/>
      <c r="WSN79" s="16"/>
      <c r="WSO79" s="15"/>
      <c r="WSP79" s="16"/>
      <c r="WSQ79" s="15"/>
      <c r="WSR79" s="16"/>
      <c r="WSS79" s="15"/>
      <c r="WST79" s="16"/>
      <c r="WSU79" s="15"/>
      <c r="WSV79" s="16"/>
      <c r="WSW79" s="15"/>
      <c r="WSX79" s="16"/>
      <c r="WSY79" s="15"/>
      <c r="WSZ79" s="16"/>
      <c r="WTA79" s="15"/>
      <c r="WTB79" s="16"/>
      <c r="WTC79" s="15"/>
      <c r="WTD79" s="16"/>
      <c r="WTE79" s="15"/>
      <c r="WTF79" s="16"/>
      <c r="WTG79" s="15"/>
      <c r="WTH79" s="16"/>
      <c r="WTI79" s="15"/>
      <c r="WTJ79" s="16"/>
      <c r="WTK79" s="15"/>
      <c r="WTL79" s="16"/>
      <c r="WTM79" s="15"/>
      <c r="WTN79" s="16"/>
      <c r="WTO79" s="15"/>
      <c r="WTP79" s="16"/>
      <c r="WTQ79" s="15"/>
      <c r="WTR79" s="16"/>
      <c r="WTS79" s="15"/>
      <c r="WTT79" s="16"/>
      <c r="WTU79" s="15"/>
      <c r="WTV79" s="16"/>
      <c r="WTW79" s="15"/>
      <c r="WTX79" s="16"/>
      <c r="WTY79" s="15"/>
      <c r="WTZ79" s="16"/>
      <c r="WUA79" s="15"/>
      <c r="WUB79" s="16"/>
      <c r="WUC79" s="15"/>
      <c r="WUD79" s="16"/>
      <c r="WUE79" s="15"/>
      <c r="WUF79" s="16"/>
      <c r="WUG79" s="15"/>
      <c r="WUH79" s="16"/>
      <c r="WUI79" s="15"/>
      <c r="WUJ79" s="16"/>
      <c r="WUK79" s="15"/>
      <c r="WUL79" s="16"/>
      <c r="WUM79" s="15"/>
      <c r="WUN79" s="16"/>
      <c r="WUO79" s="15"/>
      <c r="WUP79" s="16"/>
      <c r="WUQ79" s="15"/>
      <c r="WUR79" s="16"/>
      <c r="WUS79" s="15"/>
      <c r="WUT79" s="16"/>
      <c r="WUU79" s="15"/>
      <c r="WUV79" s="16"/>
      <c r="WUW79" s="15"/>
      <c r="WUX79" s="16"/>
      <c r="WUY79" s="15"/>
      <c r="WUZ79" s="16"/>
      <c r="WVA79" s="15"/>
      <c r="WVB79" s="16"/>
      <c r="WVC79" s="15"/>
      <c r="WVD79" s="16"/>
      <c r="WVE79" s="15"/>
      <c r="WVF79" s="16"/>
      <c r="WVG79" s="15"/>
      <c r="WVH79" s="16"/>
      <c r="WVI79" s="15"/>
      <c r="WVJ79" s="16"/>
      <c r="WVK79" s="15"/>
      <c r="WVL79" s="16"/>
      <c r="WVM79" s="15"/>
      <c r="WVN79" s="16"/>
      <c r="WVO79" s="15"/>
      <c r="WVP79" s="16"/>
      <c r="WVQ79" s="15"/>
      <c r="WVR79" s="16"/>
      <c r="WVS79" s="15"/>
      <c r="WVT79" s="16"/>
      <c r="WVU79" s="15"/>
      <c r="WVV79" s="16"/>
      <c r="WVW79" s="15"/>
      <c r="WVX79" s="16"/>
      <c r="WVY79" s="15"/>
      <c r="WVZ79" s="16"/>
      <c r="WWA79" s="15"/>
      <c r="WWB79" s="16"/>
      <c r="WWC79" s="15"/>
      <c r="WWD79" s="16"/>
      <c r="WWE79" s="15"/>
      <c r="WWF79" s="16"/>
      <c r="WWG79" s="15"/>
      <c r="WWH79" s="16"/>
      <c r="WWI79" s="15"/>
      <c r="WWJ79" s="16"/>
      <c r="WWK79" s="15"/>
      <c r="WWL79" s="16"/>
      <c r="WWM79" s="15"/>
      <c r="WWN79" s="16"/>
      <c r="WWO79" s="15"/>
      <c r="WWP79" s="16"/>
      <c r="WWQ79" s="15"/>
      <c r="WWR79" s="16"/>
      <c r="WWS79" s="15"/>
      <c r="WWT79" s="16"/>
      <c r="WWU79" s="15"/>
      <c r="WWV79" s="16"/>
      <c r="WWW79" s="15"/>
      <c r="WWX79" s="16"/>
      <c r="WWY79" s="15"/>
      <c r="WWZ79" s="16"/>
      <c r="WXA79" s="15"/>
      <c r="WXB79" s="16"/>
      <c r="WXC79" s="15"/>
      <c r="WXD79" s="16"/>
      <c r="WXE79" s="15"/>
      <c r="WXF79" s="16"/>
      <c r="WXG79" s="15"/>
      <c r="WXH79" s="16"/>
      <c r="WXI79" s="15"/>
      <c r="WXJ79" s="16"/>
      <c r="WXK79" s="15"/>
      <c r="WXL79" s="16"/>
      <c r="WXM79" s="15"/>
      <c r="WXN79" s="16"/>
      <c r="WXO79" s="15"/>
      <c r="WXP79" s="16"/>
      <c r="WXQ79" s="15"/>
      <c r="WXR79" s="16"/>
      <c r="WXS79" s="15"/>
      <c r="WXT79" s="16"/>
      <c r="WXU79" s="15"/>
      <c r="WXV79" s="16"/>
      <c r="WXW79" s="15"/>
      <c r="WXX79" s="16"/>
      <c r="WXY79" s="15"/>
      <c r="WXZ79" s="16"/>
      <c r="WYA79" s="15"/>
      <c r="WYB79" s="16"/>
      <c r="WYC79" s="15"/>
      <c r="WYD79" s="16"/>
      <c r="WYE79" s="15"/>
      <c r="WYF79" s="16"/>
      <c r="WYG79" s="15"/>
      <c r="WYH79" s="16"/>
      <c r="WYI79" s="15"/>
      <c r="WYJ79" s="16"/>
      <c r="WYK79" s="15"/>
      <c r="WYL79" s="16"/>
      <c r="WYM79" s="15"/>
      <c r="WYN79" s="16"/>
      <c r="WYO79" s="15"/>
      <c r="WYP79" s="16"/>
      <c r="WYQ79" s="15"/>
      <c r="WYR79" s="16"/>
      <c r="WYS79" s="15"/>
      <c r="WYT79" s="16"/>
      <c r="WYU79" s="15"/>
      <c r="WYV79" s="16"/>
      <c r="WYW79" s="15"/>
      <c r="WYX79" s="16"/>
      <c r="WYY79" s="15"/>
      <c r="WYZ79" s="16"/>
      <c r="WZA79" s="15"/>
      <c r="WZB79" s="16"/>
      <c r="WZC79" s="15"/>
      <c r="WZD79" s="16"/>
      <c r="WZE79" s="15"/>
      <c r="WZF79" s="16"/>
      <c r="WZG79" s="15"/>
      <c r="WZH79" s="16"/>
      <c r="WZI79" s="15"/>
      <c r="WZJ79" s="16"/>
      <c r="WZK79" s="15"/>
      <c r="WZL79" s="16"/>
      <c r="WZM79" s="15"/>
      <c r="WZN79" s="16"/>
      <c r="WZO79" s="15"/>
      <c r="WZP79" s="16"/>
      <c r="WZQ79" s="15"/>
      <c r="WZR79" s="16"/>
      <c r="WZS79" s="15"/>
      <c r="WZT79" s="16"/>
      <c r="WZU79" s="15"/>
      <c r="WZV79" s="16"/>
      <c r="WZW79" s="15"/>
      <c r="WZX79" s="16"/>
      <c r="WZY79" s="15"/>
      <c r="WZZ79" s="16"/>
      <c r="XAA79" s="15"/>
      <c r="XAB79" s="16"/>
      <c r="XAC79" s="15"/>
      <c r="XAD79" s="16"/>
      <c r="XAE79" s="15"/>
      <c r="XAF79" s="16"/>
      <c r="XAG79" s="15"/>
      <c r="XAH79" s="16"/>
      <c r="XAI79" s="15"/>
      <c r="XAJ79" s="16"/>
      <c r="XAK79" s="15"/>
      <c r="XAL79" s="16"/>
      <c r="XAM79" s="15"/>
      <c r="XAN79" s="16"/>
      <c r="XAO79" s="15"/>
      <c r="XAP79" s="16"/>
      <c r="XAQ79" s="15"/>
      <c r="XAR79" s="16"/>
      <c r="XAS79" s="15"/>
      <c r="XAT79" s="16"/>
      <c r="XAU79" s="15"/>
      <c r="XAV79" s="16"/>
      <c r="XAW79" s="15"/>
      <c r="XAX79" s="16"/>
      <c r="XAY79" s="15"/>
      <c r="XAZ79" s="16"/>
      <c r="XBA79" s="15"/>
      <c r="XBB79" s="16"/>
      <c r="XBC79" s="15"/>
      <c r="XBD79" s="16"/>
      <c r="XBE79" s="15"/>
      <c r="XBF79" s="16"/>
      <c r="XBG79" s="15"/>
      <c r="XBH79" s="16"/>
      <c r="XBI79" s="15"/>
      <c r="XBJ79" s="16"/>
      <c r="XBK79" s="15"/>
      <c r="XBL79" s="16"/>
      <c r="XBM79" s="15"/>
      <c r="XBN79" s="16"/>
      <c r="XBO79" s="15"/>
      <c r="XBP79" s="16"/>
      <c r="XBQ79" s="15"/>
      <c r="XBR79" s="16"/>
      <c r="XBS79" s="15"/>
      <c r="XBT79" s="16"/>
      <c r="XBU79" s="15"/>
      <c r="XBV79" s="16"/>
      <c r="XBW79" s="15"/>
      <c r="XBX79" s="16"/>
      <c r="XBY79" s="15"/>
      <c r="XBZ79" s="16"/>
      <c r="XCA79" s="15"/>
      <c r="XCB79" s="16"/>
      <c r="XCC79" s="15"/>
      <c r="XCD79" s="16"/>
      <c r="XCE79" s="15"/>
      <c r="XCF79" s="16"/>
      <c r="XCG79" s="15"/>
      <c r="XCH79" s="16"/>
      <c r="XCI79" s="15"/>
      <c r="XCJ79" s="16"/>
      <c r="XCK79" s="15"/>
      <c r="XCL79" s="16"/>
      <c r="XCM79" s="15"/>
      <c r="XCN79" s="16"/>
      <c r="XCO79" s="15"/>
      <c r="XCP79" s="16"/>
      <c r="XCQ79" s="15"/>
      <c r="XCR79" s="16"/>
      <c r="XCS79" s="15"/>
      <c r="XCT79" s="16"/>
      <c r="XCU79" s="15"/>
      <c r="XCV79" s="16"/>
      <c r="XCW79" s="15"/>
      <c r="XCX79" s="16"/>
      <c r="XCY79" s="15"/>
      <c r="XCZ79" s="16"/>
      <c r="XDA79" s="15"/>
      <c r="XDB79" s="16"/>
      <c r="XDC79" s="15"/>
      <c r="XDD79" s="16"/>
      <c r="XDE79" s="15"/>
      <c r="XDF79" s="16"/>
      <c r="XDG79" s="15"/>
      <c r="XDH79" s="16"/>
      <c r="XDI79" s="15"/>
      <c r="XDJ79" s="16"/>
      <c r="XDK79" s="15"/>
      <c r="XDL79" s="16"/>
      <c r="XDM79" s="15"/>
      <c r="XDN79" s="16"/>
      <c r="XDO79" s="15"/>
      <c r="XDP79" s="16"/>
      <c r="XDQ79" s="15"/>
      <c r="XDR79" s="16"/>
      <c r="XDS79" s="15"/>
      <c r="XDT79" s="16"/>
      <c r="XDU79" s="15"/>
      <c r="XDV79" s="16"/>
      <c r="XDW79" s="15"/>
      <c r="XDX79" s="16"/>
      <c r="XDY79" s="15"/>
      <c r="XDZ79" s="16"/>
      <c r="XEA79" s="15"/>
      <c r="XEB79" s="16"/>
      <c r="XEC79" s="15"/>
      <c r="XED79" s="16"/>
      <c r="XEE79" s="15"/>
      <c r="XEF79" s="16"/>
      <c r="XEG79" s="15"/>
      <c r="XEH79" s="16"/>
      <c r="XEI79" s="15"/>
      <c r="XEJ79" s="16"/>
      <c r="XEK79" s="15"/>
      <c r="XEL79" s="16"/>
      <c r="XEM79" s="15"/>
      <c r="XEN79" s="16"/>
      <c r="XEO79" s="15"/>
      <c r="XEP79" s="16"/>
      <c r="XEQ79" s="15"/>
      <c r="XER79" s="16"/>
      <c r="XES79" s="15"/>
      <c r="XET79" s="16"/>
      <c r="XEU79" s="15"/>
      <c r="XEV79" s="16"/>
      <c r="XEW79" s="15"/>
      <c r="XEX79" s="16"/>
      <c r="XEY79" s="15"/>
      <c r="XEZ79" s="16"/>
      <c r="XFA79" s="15"/>
      <c r="XFB79" s="16"/>
      <c r="XFC79" s="15"/>
      <c r="XFD79" s="16"/>
    </row>
    <row r="80" spans="1:16384" x14ac:dyDescent="0.2">
      <c r="A80" s="6" t="s">
        <v>1</v>
      </c>
      <c r="B80" s="6" t="s">
        <v>2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s="6" t="s">
        <v>119</v>
      </c>
      <c r="B81" s="30">
        <v>3.52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s="6" t="s">
        <v>119</v>
      </c>
      <c r="B82" s="30">
        <v>4.2699999999999996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s="6" t="s">
        <v>51</v>
      </c>
      <c r="B83" s="30">
        <v>3.76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s="6" t="s">
        <v>181</v>
      </c>
      <c r="B84" s="30">
        <v>9.31</v>
      </c>
      <c r="C84" s="13"/>
      <c r="D84" s="13" t="s">
        <v>61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s="6" t="s">
        <v>60</v>
      </c>
      <c r="B85" s="30">
        <v>26.07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s="6" t="s">
        <v>186</v>
      </c>
      <c r="B86" s="30">
        <v>1.25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s="6" t="s">
        <v>186</v>
      </c>
      <c r="B87" s="30">
        <v>2.5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s="6" t="s">
        <v>187</v>
      </c>
      <c r="B88" s="30">
        <v>7.13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60</v>
      </c>
      <c r="B89" s="30">
        <v>23.43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205</v>
      </c>
      <c r="B90" s="30">
        <v>10.4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B91" s="4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6384" ht="21" x14ac:dyDescent="0.25">
      <c r="D92" s="16"/>
    </row>
    <row r="93" spans="1:16384" s="29" customFormat="1" ht="4" customHeight="1" thickBot="1" x14ac:dyDescent="0.3">
      <c r="A93" s="27"/>
      <c r="B93" s="28"/>
      <c r="C93" s="27"/>
      <c r="D93" s="27"/>
    </row>
    <row r="94" spans="1:16384" x14ac:dyDescent="0.2">
      <c r="A94" s="17"/>
      <c r="B94" s="4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6384" ht="21" x14ac:dyDescent="0.25">
      <c r="A95" s="15" t="s">
        <v>74</v>
      </c>
      <c r="B95" s="16">
        <f>SUM(PersonalCare40[Amount])</f>
        <v>417.72999999999996</v>
      </c>
      <c r="C95" s="15" t="str">
        <f>IF(PersonalCareBudget-PersonalCareTotal &gt; 0, "Balance Left:","Over Budget:")</f>
        <v>Over Budget:</v>
      </c>
      <c r="D95" s="16">
        <f>ABS(PersonalCareBudget-PersonalCareTotal)</f>
        <v>317.72999999999996</v>
      </c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s="6" t="s">
        <v>1</v>
      </c>
      <c r="B96" s="6" t="s">
        <v>2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s="6" t="s">
        <v>168</v>
      </c>
      <c r="B97" s="30">
        <v>85.56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s="6" t="s">
        <v>170</v>
      </c>
      <c r="B98" s="30">
        <v>16.489999999999998</v>
      </c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x14ac:dyDescent="0.2">
      <c r="A99" s="6" t="s">
        <v>172</v>
      </c>
      <c r="B99" s="30">
        <v>18</v>
      </c>
      <c r="C99" s="12"/>
      <c r="D99" s="12"/>
      <c r="E99" s="13"/>
      <c r="F99" s="13"/>
      <c r="G99" s="12"/>
      <c r="H99" s="12"/>
      <c r="I99" s="12"/>
      <c r="J99" s="12"/>
      <c r="K99" s="12"/>
      <c r="L99" s="12"/>
    </row>
    <row r="100" spans="1:12" x14ac:dyDescent="0.2">
      <c r="A100" s="6" t="s">
        <v>173</v>
      </c>
      <c r="B100" s="30">
        <v>9.76</v>
      </c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x14ac:dyDescent="0.2">
      <c r="A101" s="6" t="s">
        <v>174</v>
      </c>
      <c r="B101" s="30">
        <v>90.94</v>
      </c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175</v>
      </c>
      <c r="B102" s="30">
        <v>16.04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168</v>
      </c>
      <c r="B103" s="30">
        <v>28.68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177</v>
      </c>
      <c r="B104" s="30">
        <v>21.39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178</v>
      </c>
      <c r="B105" s="30">
        <v>85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179</v>
      </c>
      <c r="B106" s="30">
        <v>5.99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168</v>
      </c>
      <c r="B107" s="30">
        <v>9.92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180</v>
      </c>
      <c r="B108" s="30">
        <v>29.96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/>
      <c r="B109" s="4"/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ht="21" x14ac:dyDescent="0.25">
      <c r="D110" s="16"/>
    </row>
    <row r="111" spans="1:12" s="29" customFormat="1" ht="4" customHeight="1" thickBot="1" x14ac:dyDescent="0.3">
      <c r="A111" s="27"/>
      <c r="B111" s="28"/>
      <c r="C111" s="27"/>
      <c r="D111" s="27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A113" s="15" t="s">
        <v>226</v>
      </c>
      <c r="B113" s="16">
        <f>SUM(Maintenance[Amount])</f>
        <v>0</v>
      </c>
      <c r="C113" s="15" t="str">
        <f>IF(MaintenanceBudget-MaintenanceTotal &gt; 0, "Balance Left:","Over Budget:")</f>
        <v>Balance Left:</v>
      </c>
      <c r="D113" s="16">
        <f>ABS(MaintenanceBudget-MaintenanceTotal)</f>
        <v>80</v>
      </c>
      <c r="E113" s="13"/>
      <c r="F113" s="13"/>
      <c r="G113" s="12"/>
      <c r="H113" s="12"/>
      <c r="I113" s="12"/>
      <c r="J113" s="12"/>
      <c r="K113" s="12"/>
      <c r="L113" s="12"/>
    </row>
    <row r="114" spans="1:12" x14ac:dyDescent="0.2">
      <c r="A114" s="6" t="s">
        <v>1</v>
      </c>
      <c r="B114" s="6" t="s">
        <v>2</v>
      </c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D116" s="16"/>
    </row>
    <row r="117" spans="1:12" s="29" customFormat="1" ht="4" customHeight="1" thickBot="1" x14ac:dyDescent="0.3">
      <c r="A117" s="27"/>
      <c r="B117" s="28"/>
      <c r="C117" s="27"/>
      <c r="D117" s="27"/>
    </row>
    <row r="118" spans="1:12" x14ac:dyDescent="0.2">
      <c r="A118" s="17"/>
      <c r="B118" s="4"/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ht="21" x14ac:dyDescent="0.25">
      <c r="A119" s="15" t="s">
        <v>25</v>
      </c>
      <c r="B119" s="16">
        <f>SUM(Entertainment32[Amount])</f>
        <v>44</v>
      </c>
      <c r="C119" s="15" t="str">
        <f>IF(EntertainmentBudget-EntertainmentTotal &gt; 0, "Balance Left:","Over Budget:")</f>
        <v>Balance Left:</v>
      </c>
      <c r="D119" s="16">
        <f>ABS(EntertainmentBudget-EntertainmentTotal)</f>
        <v>56</v>
      </c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</v>
      </c>
      <c r="B120" s="6" t="s">
        <v>2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6" t="s">
        <v>52</v>
      </c>
      <c r="B121" s="69">
        <f>6+4+10+8+10+6</f>
        <v>44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/>
      <c r="B122" s="4"/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ht="21" x14ac:dyDescent="0.25">
      <c r="D123" s="16"/>
    </row>
    <row r="124" spans="1:12" s="29" customFormat="1" ht="4" customHeight="1" thickBot="1" x14ac:dyDescent="0.3">
      <c r="A124" s="27"/>
      <c r="B124" s="28"/>
      <c r="C124" s="27"/>
      <c r="D124" s="27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A126" s="15" t="s">
        <v>27</v>
      </c>
      <c r="B126" s="16">
        <f>SUM(Income133[Amount])</f>
        <v>2990.67</v>
      </c>
      <c r="C126" s="15" t="str">
        <f>IF(Income1Expected&gt;Income1Total,"Expected Left","Extra Made")</f>
        <v>Extra Made</v>
      </c>
      <c r="D126" s="16">
        <f>ABS(Income1Expected-Income1Total)</f>
        <v>62.670000000000073</v>
      </c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6" t="s">
        <v>1</v>
      </c>
      <c r="B127" s="6" t="s">
        <v>2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6" t="s">
        <v>183</v>
      </c>
      <c r="B128" s="30">
        <v>900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6" t="s">
        <v>188</v>
      </c>
      <c r="B129" s="30">
        <v>488.73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189</v>
      </c>
      <c r="B130" s="30">
        <v>62.35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6" t="s">
        <v>191</v>
      </c>
      <c r="B131" s="30">
        <v>339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6" t="s">
        <v>204</v>
      </c>
      <c r="B132" s="30">
        <v>102</v>
      </c>
      <c r="C132" s="9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x14ac:dyDescent="0.2">
      <c r="A133" s="6" t="s">
        <v>210</v>
      </c>
      <c r="B133" s="30">
        <v>499.59</v>
      </c>
      <c r="C133" s="9"/>
      <c r="D133" s="12"/>
      <c r="E133" s="13"/>
      <c r="F133" s="13"/>
      <c r="G133" s="12"/>
      <c r="H133" s="12"/>
      <c r="I133" s="12"/>
      <c r="J133" s="12"/>
      <c r="K133" s="12"/>
      <c r="L133" s="12"/>
    </row>
    <row r="134" spans="1:12" x14ac:dyDescent="0.2">
      <c r="A134" s="6" t="s">
        <v>208</v>
      </c>
      <c r="B134" s="30">
        <v>599</v>
      </c>
      <c r="C134" s="9"/>
      <c r="D134" s="12" t="s">
        <v>63</v>
      </c>
      <c r="E134" s="13"/>
      <c r="F134" s="13"/>
      <c r="G134" s="12"/>
      <c r="H134" s="12"/>
      <c r="I134" s="12"/>
      <c r="J134" s="12"/>
      <c r="K134" s="12"/>
      <c r="L134" s="12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D136" s="16"/>
    </row>
    <row r="137" spans="1:12" s="29" customFormat="1" ht="4" customHeight="1" thickBot="1" x14ac:dyDescent="0.3">
      <c r="A137" s="27"/>
      <c r="B137" s="28"/>
      <c r="C137" s="27"/>
      <c r="D137" s="27"/>
    </row>
    <row r="138" spans="1:12" x14ac:dyDescent="0.2">
      <c r="A138" s="17"/>
      <c r="B138" s="4"/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ht="21" x14ac:dyDescent="0.25">
      <c r="A139" s="15" t="s">
        <v>28</v>
      </c>
      <c r="B139" s="16">
        <f>SUM(Income234[Amount])</f>
        <v>570.73</v>
      </c>
      <c r="C139" s="15" t="str">
        <f>IF(Income2Expected&gt;Income2Total,"Expected Left","Extra Made")</f>
        <v>Expected Left</v>
      </c>
      <c r="D139" s="16">
        <f>ABS(Income2Expected-Income2Total)</f>
        <v>1204.27</v>
      </c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</v>
      </c>
      <c r="B140" s="6" t="s">
        <v>2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167</v>
      </c>
      <c r="B141" s="30">
        <v>20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6" t="s">
        <v>171</v>
      </c>
      <c r="B142" s="30">
        <v>533.73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6" t="s">
        <v>167</v>
      </c>
      <c r="B143" s="30">
        <v>17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158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OverallExpenses3547[[#This Row],[Budget]]-OverallExpenses3547[[#This Row],[Current]]</f>
        <v>2133</v>
      </c>
      <c r="E14" s="32" t="str">
        <f>IF(OverallExpenses3547[[#This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OverallExpenses3547[[#This Row],[Budget]]-OverallExpenses3547[[#This Row],[Current]]</f>
        <v>120</v>
      </c>
      <c r="E15" s="32" t="str">
        <f>IF(OverallExpenses3547[[#This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OverallExpenses3547[[#This Row],[Budget]]-OverallExpenses3547[[#This Row],[Current]]</f>
        <v>300</v>
      </c>
      <c r="E16" s="32" t="str">
        <f>IF(OverallExpenses3547[[#This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OverallExpenses3547[[#This Row],[Budget]]-OverallExpenses3547[[#This Row],[Current]]</f>
        <v>100</v>
      </c>
      <c r="E17" s="32" t="str">
        <f>IF(OverallExpenses3547[[#This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OverallExpenses3547[[#This Row],[Budget]]-OverallExpenses3547[[#This Row],[Current]]</f>
        <v>100</v>
      </c>
      <c r="E18" s="32" t="str">
        <f>IF(OverallExpenses3547[[#This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OverallExpenses3547[[#This Row],[Budget]]-OverallExpenses3547[[#This Row],[Current]]</f>
        <v>100</v>
      </c>
      <c r="E19" s="32" t="str">
        <f>IF(OverallExpenses3547[[#This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OverallExpenses354759[[#This Row],[Budget]]-OverallExpenses354759[[#This Row],[Current]]</f>
        <v>2133</v>
      </c>
      <c r="E14" s="32" t="str">
        <f>IF(OverallExpenses354759[[#This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OverallExpenses354759[[#This Row],[Budget]]-OverallExpenses354759[[#This Row],[Current]]</f>
        <v>120</v>
      </c>
      <c r="E15" s="32" t="str">
        <f>IF(OverallExpenses354759[[#This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OverallExpenses354759[[#This Row],[Budget]]-OverallExpenses354759[[#This Row],[Current]]</f>
        <v>300</v>
      </c>
      <c r="E16" s="32" t="str">
        <f>IF(OverallExpenses354759[[#This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OverallExpenses354759[[#This Row],[Budget]]-OverallExpenses354759[[#This Row],[Current]]</f>
        <v>100</v>
      </c>
      <c r="E17" s="32" t="str">
        <f>IF(OverallExpenses354759[[#This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OverallExpenses354759[[#This Row],[Budget]]-OverallExpenses354759[[#This Row],[Current]]</f>
        <v>100</v>
      </c>
      <c r="E18" s="32" t="str">
        <f>IF(OverallExpenses354759[[#This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OverallExpenses354759[[#This Row],[Budget]]-OverallExpenses354759[[#This Row],[Current]]</f>
        <v>100</v>
      </c>
      <c r="E19" s="32" t="str">
        <f>IF(OverallExpenses354759[[#This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160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OverallExpenses35475971[[#This Row],[Budget]]-OverallExpenses35475971[[#This Row],[Current]]</f>
        <v>2133</v>
      </c>
      <c r="E14" s="32" t="str">
        <f>IF(OverallExpenses35475971[[#This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OverallExpenses35475971[[#This Row],[Budget]]-OverallExpenses35475971[[#This Row],[Current]]</f>
        <v>120</v>
      </c>
      <c r="E15" s="32" t="str">
        <f>IF(OverallExpenses35475971[[#This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OverallExpenses35475971[[#This Row],[Budget]]-OverallExpenses35475971[[#This Row],[Current]]</f>
        <v>300</v>
      </c>
      <c r="E16" s="32" t="str">
        <f>IF(OverallExpenses35475971[[#This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OverallExpenses35475971[[#This Row],[Budget]]-OverallExpenses35475971[[#This Row],[Current]]</f>
        <v>100</v>
      </c>
      <c r="E17" s="32" t="str">
        <f>IF(OverallExpenses35475971[[#This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OverallExpenses35475971[[#This Row],[Budget]]-OverallExpenses35475971[[#This Row],[Current]]</f>
        <v>100</v>
      </c>
      <c r="E18" s="32" t="str">
        <f>IF(OverallExpenses35475971[[#This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OverallExpenses35475971[[#This Row],[Budget]]-OverallExpenses35475971[[#This Row],[Current]]</f>
        <v>100</v>
      </c>
      <c r="E19" s="32" t="str">
        <f>IF(OverallExpenses35475971[[#This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161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OverallExpenses3547597183[[#This Row],[Budget]]-OverallExpenses3547597183[[#This Row],[Current]]</f>
        <v>2133</v>
      </c>
      <c r="E14" s="32" t="str">
        <f>IF(OverallExpenses3547597183[[#This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OverallExpenses3547597183[[#This Row],[Budget]]-OverallExpenses3547597183[[#This Row],[Current]]</f>
        <v>120</v>
      </c>
      <c r="E15" s="32" t="str">
        <f>IF(OverallExpenses3547597183[[#This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OverallExpenses3547597183[[#This Row],[Budget]]-OverallExpenses3547597183[[#This Row],[Current]]</f>
        <v>300</v>
      </c>
      <c r="E16" s="32" t="str">
        <f>IF(OverallExpenses3547597183[[#This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OverallExpenses3547597183[[#This Row],[Budget]]-OverallExpenses3547597183[[#This Row],[Current]]</f>
        <v>100</v>
      </c>
      <c r="E17" s="32" t="str">
        <f>IF(OverallExpenses3547597183[[#This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OverallExpenses3547597183[[#This Row],[Budget]]-OverallExpenses3547597183[[#This Row],[Current]]</f>
        <v>100</v>
      </c>
      <c r="E18" s="32" t="str">
        <f>IF(OverallExpenses3547597183[[#This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OverallExpenses3547597183[[#This Row],[Budget]]-OverallExpenses3547597183[[#This Row],[Current]]</f>
        <v>100</v>
      </c>
      <c r="E19" s="32" t="str">
        <f>IF(OverallExpenses3547597183[[#This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162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OverallExpenses354759718395[[#This Row],[Budget]]-OverallExpenses354759718395[[#This Row],[Current]]</f>
        <v>2133</v>
      </c>
      <c r="E14" s="32" t="str">
        <f>IF(OverallExpenses354759718395[[#This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OverallExpenses354759718395[[#This Row],[Budget]]-OverallExpenses354759718395[[#This Row],[Current]]</f>
        <v>120</v>
      </c>
      <c r="E15" s="32" t="str">
        <f>IF(OverallExpenses354759718395[[#This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OverallExpenses354759718395[[#This Row],[Budget]]-OverallExpenses354759718395[[#This Row],[Current]]</f>
        <v>300</v>
      </c>
      <c r="E16" s="32" t="str">
        <f>IF(OverallExpenses354759718395[[#This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OverallExpenses354759718395[[#This Row],[Budget]]-OverallExpenses354759718395[[#This Row],[Current]]</f>
        <v>100</v>
      </c>
      <c r="E17" s="32" t="str">
        <f>IF(OverallExpenses354759718395[[#This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OverallExpenses354759718395[[#This Row],[Budget]]-OverallExpenses354759718395[[#This Row],[Current]]</f>
        <v>100</v>
      </c>
      <c r="E18" s="32" t="str">
        <f>IF(OverallExpenses354759718395[[#This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OverallExpenses354759718395[[#This Row],[Budget]]-OverallExpenses354759718395[[#This Row],[Current]]</f>
        <v>100</v>
      </c>
      <c r="E19" s="32" t="str">
        <f>IF(OverallExpenses354759718395[[#This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163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OverallExpenses354759718395107[[#This Row],[Budget]]-OverallExpenses354759718395107[[#This Row],[Current]]</f>
        <v>2133</v>
      </c>
      <c r="E14" s="32" t="str">
        <f>IF(OverallExpenses354759718395107[[#This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OverallExpenses354759718395107[[#This Row],[Budget]]-OverallExpenses354759718395107[[#This Row],[Current]]</f>
        <v>120</v>
      </c>
      <c r="E15" s="32" t="str">
        <f>IF(OverallExpenses354759718395107[[#This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OverallExpenses354759718395107[[#This Row],[Budget]]-OverallExpenses354759718395107[[#This Row],[Current]]</f>
        <v>300</v>
      </c>
      <c r="E16" s="32" t="str">
        <f>IF(OverallExpenses354759718395107[[#This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OverallExpenses354759718395107[[#This Row],[Budget]]-OverallExpenses354759718395107[[#This Row],[Current]]</f>
        <v>100</v>
      </c>
      <c r="E17" s="32" t="str">
        <f>IF(OverallExpenses354759718395107[[#This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OverallExpenses354759718395107[[#This Row],[Budget]]-OverallExpenses354759718395107[[#This Row],[Current]]</f>
        <v>100</v>
      </c>
      <c r="E18" s="32" t="str">
        <f>IF(OverallExpenses354759718395107[[#This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OverallExpenses354759718395107[[#This Row],[Budget]]-OverallExpenses354759718395107[[#This Row],[Current]]</f>
        <v>100</v>
      </c>
      <c r="E19" s="32" t="str">
        <f>IF(OverallExpenses354759718395107[[#This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164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OverallExpenses354759718395107119[[#This Row],[Budget]]-OverallExpenses354759718395107119[[#This Row],[Current]]</f>
        <v>2133</v>
      </c>
      <c r="E14" s="32" t="str">
        <f>IF(OverallExpenses354759718395107119[[#This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OverallExpenses354759718395107119[[#This Row],[Budget]]-OverallExpenses354759718395107119[[#This Row],[Current]]</f>
        <v>120</v>
      </c>
      <c r="E15" s="32" t="str">
        <f>IF(OverallExpenses354759718395107119[[#This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OverallExpenses354759718395107119[[#This Row],[Budget]]-OverallExpenses354759718395107119[[#This Row],[Current]]</f>
        <v>300</v>
      </c>
      <c r="E16" s="32" t="str">
        <f>IF(OverallExpenses354759718395107119[[#This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OverallExpenses354759718395107119[[#This Row],[Budget]]-OverallExpenses354759718395107119[[#This Row],[Current]]</f>
        <v>100</v>
      </c>
      <c r="E17" s="32" t="str">
        <f>IF(OverallExpenses354759718395107119[[#This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OverallExpenses354759718395107119[[#This Row],[Budget]]-OverallExpenses354759718395107119[[#This Row],[Current]]</f>
        <v>100</v>
      </c>
      <c r="E18" s="32" t="str">
        <f>IF(OverallExpenses354759718395107119[[#This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OverallExpenses354759718395107119[[#This Row],[Budget]]-OverallExpenses354759718395107119[[#This Row],[Current]]</f>
        <v>100</v>
      </c>
      <c r="E19" s="32" t="str">
        <f>IF(OverallExpenses354759718395107119[[#This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165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OverallExpenses354759718395107119131[[#This Row],[Budget]]-OverallExpenses354759718395107119131[[#This Row],[Current]]</f>
        <v>2133</v>
      </c>
      <c r="E14" s="32" t="str">
        <f>IF(OverallExpenses354759718395107119131[[#This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OverallExpenses354759718395107119131[[#This Row],[Budget]]-OverallExpenses354759718395107119131[[#This Row],[Current]]</f>
        <v>120</v>
      </c>
      <c r="E15" s="32" t="str">
        <f>IF(OverallExpenses354759718395107119131[[#This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OverallExpenses354759718395107119131[[#This Row],[Budget]]-OverallExpenses354759718395107119131[[#This Row],[Current]]</f>
        <v>300</v>
      </c>
      <c r="E16" s="32" t="str">
        <f>IF(OverallExpenses354759718395107119131[[#This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OverallExpenses354759718395107119131[[#This Row],[Budget]]-OverallExpenses354759718395107119131[[#This Row],[Current]]</f>
        <v>100</v>
      </c>
      <c r="E17" s="32" t="str">
        <f>IF(OverallExpenses354759718395107119131[[#This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OverallExpenses354759718395107119131[[#This Row],[Budget]]-OverallExpenses354759718395107119131[[#This Row],[Current]]</f>
        <v>100</v>
      </c>
      <c r="E18" s="32" t="str">
        <f>IF(OverallExpenses354759718395107119131[[#This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OverallExpenses354759718395107119131[[#This Row],[Budget]]-OverallExpenses354759718395107119131[[#This Row],[Current]]</f>
        <v>100</v>
      </c>
      <c r="E19" s="32" t="str">
        <f>IF(OverallExpenses354759718395107119131[[#This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SUM(OverallExpenses354759718395107119131143[Current])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SUM(OverallIncome364860728496108120132144[Current])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SUM(Savings374961738597109121133145[Current])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OverallExpenses354759718395107119131143[[#This Row],[Budget]]-OverallExpenses354759718395107119131143[[#This Row],[Current]]</f>
        <v>2133</v>
      </c>
      <c r="E14" s="32" t="str">
        <f>IF(OverallExpenses354759718395107119131143[[#This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OverallExpenses354759718395107119131143[[#This Row],[Budget]]-OverallExpenses354759718395107119131143[[#This Row],[Current]]</f>
        <v>120</v>
      </c>
      <c r="E15" s="32" t="str">
        <f>IF(OverallExpenses354759718395107119131143[[#This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OverallExpenses354759718395107119131143[[#This Row],[Budget]]-OverallExpenses354759718395107119131143[[#This Row],[Current]]</f>
        <v>300</v>
      </c>
      <c r="E16" s="32" t="str">
        <f>IF(OverallExpenses354759718395107119131143[[#This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OverallExpenses354759718395107119131143[[#This Row],[Budget]]-OverallExpenses354759718395107119131143[[#This Row],[Current]]</f>
        <v>100</v>
      </c>
      <c r="E17" s="32" t="str">
        <f>IF(OverallExpenses354759718395107119131143[[#This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OverallExpenses354759718395107119131143[[#This Row],[Budget]]-OverallExpenses354759718395107119131143[[#This Row],[Current]]</f>
        <v>100</v>
      </c>
      <c r="E18" s="32" t="str">
        <f>IF(OverallExpenses354759718395107119131143[[#This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OverallExpenses354759718395107119131143[[#This Row],[Budget]]-OverallExpenses354759718395107119131143[[#This Row],[Current]]</f>
        <v>100</v>
      </c>
      <c r="E19" s="32" t="str">
        <f>IF(OverallExpenses354759718395107119131143[[#This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SUM(Income1334557698193105117129141[Amount])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SUM(Income2344658708294106118130142[Amount])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SUM(BillsTable294153657789101113125137[Amount])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SUM(Gas_304254667890102114126138[Amount])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SUM(Groceries314355677991103115127139[Amount])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SUM(OTEFood395163758799111123135147[Amount])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SUM(PersonalCare4052647688100112124136148[Amount])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SUM(Entertainment324456688092104116128140[Amount])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SUM(Income1334557698193105117129141[Amount])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SUM(Income2344658708294106118130142[Amount])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1" tint="0.499984740745262"/>
  </sheetPr>
  <dimension ref="B2:B6"/>
  <sheetViews>
    <sheetView showGridLines="0" workbookViewId="0">
      <selection activeCell="B7" sqref="B7"/>
    </sheetView>
  </sheetViews>
  <sheetFormatPr baseColWidth="10" defaultColWidth="8.7109375" defaultRowHeight="16" x14ac:dyDescent="0.2"/>
  <cols>
    <col min="1" max="1" width="1.5703125" customWidth="1"/>
  </cols>
  <sheetData>
    <row r="2" spans="2:2" x14ac:dyDescent="0.2">
      <c r="B2" t="s">
        <v>10</v>
      </c>
    </row>
    <row r="4" spans="2:2" x14ac:dyDescent="0.2">
      <c r="B4" s="8">
        <f>MIN(1-B5,1)</f>
        <v>0.37635551775462472</v>
      </c>
    </row>
    <row r="5" spans="2:2" x14ac:dyDescent="0.2">
      <c r="B5" s="8">
        <f>MIN(Total_Monthly_Expenses/Total_Monthly_Income,1)</f>
        <v>0.62364448224537528</v>
      </c>
    </row>
    <row r="6" spans="2:2" x14ac:dyDescent="0.2">
      <c r="B6" t="b">
        <f>(Total_Monthly_Expenses/Total_Monthly_Income)&gt;1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Monthly Plan</vt:lpstr>
      <vt:lpstr>January16</vt:lpstr>
      <vt:lpstr>February16</vt:lpstr>
      <vt:lpstr>March16</vt:lpstr>
      <vt:lpstr>April16</vt:lpstr>
      <vt:lpstr>May16</vt:lpstr>
      <vt:lpstr>June16</vt:lpstr>
      <vt:lpstr>July16</vt:lpstr>
      <vt:lpstr>August16</vt:lpstr>
      <vt:lpstr>September16</vt:lpstr>
      <vt:lpstr>October16</vt:lpstr>
      <vt:lpstr>November16</vt:lpstr>
      <vt:lpstr>December16</vt:lpstr>
      <vt:lpstr>Chart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Microsoft Office User</cp:lastModifiedBy>
  <dcterms:created xsi:type="dcterms:W3CDTF">2014-09-09T12:22:13Z</dcterms:created>
  <dcterms:modified xsi:type="dcterms:W3CDTF">2016-03-26T20:26:04Z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tID">
    <vt:lpwstr>TF10000025</vt:lpwstr>
  </property>
</Properties>
</file>