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84748E88-6A2C-419A-9534-C442A97E469B}" xr6:coauthVersionLast="40" xr6:coauthVersionMax="40" xr10:uidLastSave="{00000000-0000-0000-0000-000000000000}"/>
  <bookViews>
    <workbookView xWindow="11865" yWindow="735" windowWidth="14610" windowHeight="14745" firstSheet="1" activeTab="1" xr2:uid="{00000000-000D-0000-FFFF-FFFF00000000}"/>
  </bookViews>
  <sheets>
    <sheet name="MaintTechicalDataSearching" sheetId="1" r:id="rId1"/>
    <sheet name="BrowseTechnicalDataSearching1" sheetId="2" r:id="rId2"/>
    <sheet name="EditTechnicalDataValu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8" i="2" l="1"/>
  <c r="C107" i="2"/>
  <c r="C106" i="2"/>
  <c r="C105" i="2"/>
  <c r="C104" i="2"/>
  <c r="C103" i="2"/>
  <c r="C102" i="2"/>
  <c r="C101" i="2"/>
  <c r="C100" i="2"/>
  <c r="C98" i="2"/>
  <c r="C97" i="2"/>
  <c r="C85" i="2"/>
  <c r="B99" i="2"/>
  <c r="C84" i="2"/>
  <c r="C82" i="2"/>
  <c r="C81" i="2"/>
  <c r="C80" i="2"/>
  <c r="C79" i="2"/>
  <c r="C78" i="2"/>
  <c r="C77" i="2"/>
  <c r="C76" i="2"/>
  <c r="C75" i="2"/>
  <c r="C73" i="2"/>
  <c r="C69" i="2"/>
  <c r="C68" i="2"/>
  <c r="C67" i="2"/>
  <c r="C66" i="2"/>
  <c r="C65" i="2"/>
  <c r="C64" i="2"/>
  <c r="C60" i="2"/>
  <c r="C59" i="2"/>
  <c r="C58" i="2"/>
  <c r="C57" i="2"/>
  <c r="C56" i="2"/>
  <c r="C49" i="2"/>
  <c r="C48" i="2"/>
  <c r="C47" i="2"/>
  <c r="C46" i="2"/>
  <c r="C37" i="2"/>
  <c r="C36" i="2"/>
  <c r="C33" i="2"/>
  <c r="C28" i="2"/>
  <c r="C27" i="2"/>
  <c r="C21" i="2"/>
  <c r="C16" i="2"/>
  <c r="C15" i="2"/>
  <c r="C14" i="2"/>
  <c r="C12" i="2"/>
  <c r="C11" i="2"/>
  <c r="C10" i="2"/>
  <c r="C9" i="2"/>
  <c r="C8" i="2"/>
  <c r="C7" i="2"/>
  <c r="C6" i="2"/>
  <c r="C5" i="2"/>
  <c r="C131" i="1"/>
  <c r="C125" i="1" l="1"/>
  <c r="C122" i="1"/>
  <c r="C120" i="1"/>
  <c r="C126" i="1"/>
  <c r="C128" i="1"/>
  <c r="C127" i="1"/>
  <c r="C109" i="1"/>
  <c r="B123" i="1"/>
  <c r="B121" i="1"/>
  <c r="C118" i="1"/>
  <c r="C117" i="1"/>
  <c r="C116" i="1"/>
  <c r="C115" i="1"/>
  <c r="C114" i="1"/>
  <c r="C113" i="1"/>
  <c r="C93" i="1"/>
  <c r="C91" i="1"/>
  <c r="C88" i="1"/>
  <c r="C87" i="1"/>
  <c r="C86" i="1"/>
  <c r="C85" i="1"/>
  <c r="C84" i="1"/>
  <c r="C83" i="1"/>
  <c r="C82" i="1"/>
  <c r="C73" i="1"/>
  <c r="C72" i="1"/>
  <c r="C65" i="1"/>
  <c r="B94" i="1"/>
  <c r="B92" i="1"/>
  <c r="B89" i="1"/>
  <c r="C60" i="1"/>
  <c r="C59" i="1"/>
  <c r="C58" i="1"/>
  <c r="C57" i="1" l="1"/>
  <c r="C56" i="1"/>
  <c r="C55" i="1"/>
  <c r="C54" i="1"/>
  <c r="C51" i="1"/>
  <c r="C49" i="1"/>
  <c r="C42" i="1"/>
  <c r="C41" i="1"/>
  <c r="C39" i="1"/>
  <c r="C33" i="1"/>
  <c r="C32" i="1"/>
  <c r="C31" i="1"/>
  <c r="C18" i="1"/>
  <c r="C12" i="1"/>
  <c r="C11" i="1"/>
  <c r="C10" i="1"/>
  <c r="C8" i="1"/>
  <c r="C7" i="1"/>
  <c r="C6" i="1"/>
  <c r="C5" i="1"/>
  <c r="B50" i="1" l="1"/>
  <c r="B109" i="2" l="1"/>
  <c r="B86" i="2"/>
  <c r="B74" i="2"/>
  <c r="B110" i="1"/>
  <c r="B129" i="1"/>
  <c r="B70" i="1"/>
  <c r="B68" i="1"/>
</calcChain>
</file>

<file path=xl/sharedStrings.xml><?xml version="1.0" encoding="utf-8"?>
<sst xmlns="http://schemas.openxmlformats.org/spreadsheetml/2006/main" count="256" uniqueCount="185">
  <si>
    <t>№</t>
  </si>
  <si>
    <t>Functionality list</t>
  </si>
  <si>
    <t>Test link</t>
  </si>
  <si>
    <t>Basic functionality</t>
  </si>
  <si>
    <t>The user should be able to close the program window by clicking on the "X" button.</t>
  </si>
  <si>
    <t>The user should be able to resize the program window.</t>
  </si>
  <si>
    <t>The user should be able to move the program window.</t>
  </si>
  <si>
    <t>The program should start when the user selects the "Technical data searching" in the "Information searching" subtab of the "Basic" tab. The program should start in edit mode. The default master design should be selected in the system properties for this program.</t>
  </si>
  <si>
    <t>Design</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</si>
  <si>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</si>
  <si>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</si>
  <si>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</si>
  <si>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</si>
  <si>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</si>
  <si>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</si>
  <si>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</si>
  <si>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Refresh</t>
  </si>
  <si>
    <t>The name "Add search criteria" should be displayed in the left top corner of the program window.</t>
  </si>
  <si>
    <t xml:space="preserve"> - Edit</t>
  </si>
  <si>
    <t xml:space="preserve"> - Navigate</t>
  </si>
  <si>
    <t xml:space="preserve"> - Save</t>
  </si>
  <si>
    <t xml:space="preserve"> - Undo</t>
  </si>
  <si>
    <t xml:space="preserve"> - New</t>
  </si>
  <si>
    <t xml:space="preserve"> - First</t>
  </si>
  <si>
    <t xml:space="preserve"> - Previous</t>
  </si>
  <si>
    <t xml:space="preserve"> - Next</t>
  </si>
  <si>
    <t xml:space="preserve"> - Last</t>
  </si>
  <si>
    <t>The program should have the text field "Tech. data key:"</t>
  </si>
  <si>
    <t>The "Tech. data key" field should be highlighted by yellow color in edit mode.</t>
  </si>
  <si>
    <t xml:space="preserve">The "Tech. data key" field should be mandatory in edit mode. </t>
  </si>
  <si>
    <t>The  "Point and Shoot" button should be near the "Tech. data key" field.</t>
  </si>
  <si>
    <t>The  "Tree" button should be near the "Tech. data key" field.</t>
  </si>
  <si>
    <t>There should be the field "Type" with five radio-buttons at the program window:</t>
  </si>
  <si>
    <t xml:space="preserve"> - Header</t>
  </si>
  <si>
    <t xml:space="preserve"> - Numeric</t>
  </si>
  <si>
    <t xml:space="preserve"> - Text</t>
  </si>
  <si>
    <t xml:space="preserve"> - Struct. Level</t>
  </si>
  <si>
    <t xml:space="preserve"> - Date</t>
  </si>
  <si>
    <t>There should be present the text field "Unit" in "read only" mode. The user should not be able to edit this field.</t>
  </si>
  <si>
    <t>ToolBar functionality</t>
  </si>
  <si>
    <t>The "File" tab should be opened if the user clicks on it.</t>
  </si>
  <si>
    <t>The "File" tab should contain the next items:</t>
  </si>
  <si>
    <t xml:space="preserve"> - Save design</t>
  </si>
  <si>
    <t xml:space="preserve"> - Enable design</t>
  </si>
  <si>
    <t xml:space="preserve"> - Reset design</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</si>
  <si>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</si>
  <si>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</si>
  <si>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</si>
  <si>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</si>
  <si>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"Edit" tab should be opened if the user clicks on it.</t>
  </si>
  <si>
    <t>The "Edit" tab should contain the next items:</t>
  </si>
  <si>
    <t xml:space="preserve"> - Copy</t>
  </si>
  <si>
    <t xml:space="preserve"> - Delete</t>
  </si>
  <si>
    <t xml:space="preserve"> - Change key</t>
  </si>
  <si>
    <t>The "New", "Copy", "Delete" and "Change key" items should be disabled in edit mode.</t>
  </si>
  <si>
    <t>If the user clicks on the "New" button the program should switch to edit mode and the user should be able to create a new search criteria.</t>
  </si>
  <si>
    <t>If the user clicks on the "Copy" item the selected record should be copied. The copy should appear in the in the next program:</t>
  </si>
  <si>
    <t>If the user click on the "Change key" item …</t>
  </si>
  <si>
    <t>The "Navigate" tab should be opened if the user clicks on it.</t>
  </si>
  <si>
    <t>The "Navigate" tab should contain the next items:</t>
  </si>
  <si>
    <t xml:space="preserve"> - View detailed information</t>
  </si>
  <si>
    <t xml:space="preserve"> - Point&amp;Shoot</t>
  </si>
  <si>
    <t xml:space="preserve"> - Tree</t>
  </si>
  <si>
    <t>If the user clicks on the "First" item the record with the least "Tech data key" value should be opened in "Tech data key" field.</t>
  </si>
  <si>
    <t>If the user clicks on the "Previous" item the record with the previous "Tech data key" value should be opened in "Tech data key" field.</t>
  </si>
  <si>
    <t>If the user clicks on the "Refresh" item the program window should be refreshed.</t>
  </si>
  <si>
    <t>The "Refresh" item should be disabled in edit mode.</t>
  </si>
  <si>
    <t>If the user clicks on the "Next" item the record with the next "Tech data key" value should be opened in "Tech data key" field.</t>
  </si>
  <si>
    <t>If the user clicks on the "Last" item the record with the last "Tech data key" value should be opened in "Tech data key" field.</t>
  </si>
  <si>
    <t>If the user clicks on the "View detailed information" item the next program should be opened:</t>
  </si>
  <si>
    <t>If the user clicks on the "Point&amp;Shoot" item the next program should be opened:</t>
  </si>
  <si>
    <t>If the user clicks on the "Tree" item the next program should be opened:</t>
  </si>
  <si>
    <t>The cursor in the opened program should be placed on the record with the same "Tech data key" as was selected in the current program.</t>
  </si>
  <si>
    <t>The "Option" tab should be opened if the user clicks on it.</t>
  </si>
  <si>
    <t>The "Option" tab should be dissabled in edit mode.</t>
  </si>
  <si>
    <t>The "Options" tab should be opened if the user clicks on it.</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</si>
  <si>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</si>
  <si>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</si>
  <si>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</si>
  <si>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</si>
  <si>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</si>
  <si>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</si>
  <si>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</si>
  <si>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</si>
  <si>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</si>
  <si>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</si>
  <si>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</si>
  <si>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 xml:space="preserve"> If the user clicks on the "Save" button all changes should be saved. A new record should appear in the next program:</t>
  </si>
  <si>
    <t>If the user clicks on the "Undo" button then all changes should be reverted. The program should switch to standart mode.</t>
  </si>
  <si>
    <t>If the user clicks on the "New" item the program should switch to edit mode and the user should be able to create a new search criteria.</t>
  </si>
  <si>
    <t>If the user clicks on the "First" button the record with the least "Tech data key" value should be opened in "Tech data key" field.</t>
  </si>
  <si>
    <t>If the user clicks on the "Previous" button the record with the previous "Tech data key" value should be opened in "Tech data key" field.</t>
  </si>
  <si>
    <t>If the user clicks on the "Refresh" button the program window should be refreshed.</t>
  </si>
  <si>
    <t>The "Refresh" button should be disabled in edit mode.</t>
  </si>
  <si>
    <t>If the user clicks on the "Next" button the record with the next "Tech data key" value should be opened in "Tech data key" field.</t>
  </si>
  <si>
    <t>If the user clicks on the "Last" button the record with the last "Tech data key" value should be opened in "Tech data key" field.</t>
  </si>
  <si>
    <t>General functionality</t>
  </si>
  <si>
    <t>If the user enters the value in "Tech. data key" field that already exist the correspond record should be opened in the program. The fields "Type" and "Unit" should be filled automatically.</t>
  </si>
  <si>
    <t>If the user enters the value in "Tech. data key" field that doesn't exist and presses the "Save" button the "Question" window should apear.</t>
  </si>
  <si>
    <t>The "Question" window should have two buttons: Yes and No.</t>
  </si>
  <si>
    <t>If the user clicks on the "Yes" button the next program should be opened in edit mode:</t>
  </si>
  <si>
    <t>The "Tech. data key" in this program should be filled by the value that was entered.</t>
  </si>
  <si>
    <t>If the user clicks on the "No" button the changes should not be saved. The program should remain in edit mode.</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</si>
  <si>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</si>
  <si>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</si>
  <si>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</si>
  <si>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program should start when the user selects the "Technical data searching" in the "Information searching" subtab of the "Basic" tab.  The default master design should be selected in the system properties for this program.</t>
  </si>
  <si>
    <t>The name "Technical data search" should be displayed in the left top corner of the program window.</t>
  </si>
  <si>
    <t xml:space="preserve"> - Unit</t>
  </si>
  <si>
    <t>There should be the table of technical data at the main part of program window.</t>
  </si>
  <si>
    <t>The table should consist of the next columns:</t>
  </si>
  <si>
    <t xml:space="preserve"> - Tech. data key</t>
  </si>
  <si>
    <t xml:space="preserve"> - Title</t>
  </si>
  <si>
    <t xml:space="preserve"> - Type</t>
  </si>
  <si>
    <t>There should be the button at the bottom of the window:</t>
  </si>
  <si>
    <t xml:space="preserve"> - Search</t>
  </si>
  <si>
    <t xml:space="preserve"> - Windows list</t>
  </si>
  <si>
    <t xml:space="preserve"> - Extra design options</t>
  </si>
  <si>
    <t xml:space="preserve"> - Export</t>
  </si>
  <si>
    <t>If the user clicks on the "Refresh" item the program window should be refreshed with all changes that was made before.</t>
  </si>
  <si>
    <t>The "Window list" window should appear if the user clicks on the "Window list" item.</t>
  </si>
  <si>
    <t>If the user clicks on the "Extra design options" item the "Freeze columns" sub-item should open.</t>
  </si>
  <si>
    <t>The "Freeze columns" sub-item should contain own sub-items too:</t>
  </si>
  <si>
    <t xml:space="preserve"> - None (0)</t>
  </si>
  <si>
    <t>The user should be able to select any of these sub-items and specified in this way the number of freezed columns.</t>
  </si>
  <si>
    <t>The "Export" item should have the next sub-items:</t>
  </si>
  <si>
    <t xml:space="preserve"> - Excel</t>
  </si>
  <si>
    <t xml:space="preserve"> - OpenOffice Calc…</t>
  </si>
  <si>
    <t xml:space="preserve"> - XML…</t>
  </si>
  <si>
    <t>If the user clicks on the "Excel" sub-item then "Export browser data to Excel" window should appear.</t>
  </si>
  <si>
    <t>The "Options" tab should contain the next items:</t>
  </si>
  <si>
    <t>If the user clicks on the "New" item the next program should be opened in edit mode:</t>
  </si>
  <si>
    <t>If the user clicks on the "Delete" button the "Delete" message-window should be opened.</t>
  </si>
  <si>
    <t>The "Delete" message-window should have two buttons: Yes and No.</t>
  </si>
  <si>
    <t>If the user clicks on the "Yes" button the "Delete" message-window should close and the selected record should be deleted from the table.</t>
  </si>
  <si>
    <t>If the user clicks on the "No" button the "Delete" message-window should close and nothing other should happen.</t>
  </si>
  <si>
    <t>The "Edit" item should be disabled if the user doesn't select any record (except record with the "Header" type).</t>
  </si>
  <si>
    <t>If the User clicks on the "Edit" item the "Edit technical data value" window should open.</t>
  </si>
  <si>
    <t>The "Search" item should be disabled if the user doesn't select any record.</t>
  </si>
  <si>
    <t>The next program should be opened if the user clicks on the "Search" item:</t>
  </si>
  <si>
    <t>If the user clicks on the "New" button the next program should be opened in edit mode:</t>
  </si>
  <si>
    <t>The "Edit" button should be disabled if the user doesn't select any record (except record with the "Header" type).</t>
  </si>
  <si>
    <t>If the User clicks on the "Edit" button the "Edit technical data value" window should open.</t>
  </si>
  <si>
    <t>If the user clicks on the "Delete" item the "Delete" message-window should be opened.</t>
  </si>
  <si>
    <t>If the user clicks on the "Refresh" button the program window should be refreshed with all changes that was made before.</t>
  </si>
  <si>
    <t>The "Search" button should be disabled if the user doesn't select any record.</t>
  </si>
  <si>
    <t>The next program should be opened if the user clicks on the "Search" button:</t>
  </si>
  <si>
    <t xml:space="preserve">The window should open when the user clicks on the "Edit" button/item in the "Technical data search" window. </t>
  </si>
  <si>
    <t>The name "Edit technical data value" should be displayed in the left top corner of the window.</t>
  </si>
  <si>
    <t>The window should have the next text fields:</t>
  </si>
  <si>
    <t xml:space="preserve"> - Tech data key</t>
  </si>
  <si>
    <t xml:space="preserve"> - Filter</t>
  </si>
  <si>
    <t>The "Tech data key" and "Unit" fields should be read only.</t>
  </si>
  <si>
    <t>For number type - numbers</t>
  </si>
  <si>
    <t>For text type - any character</t>
  </si>
  <si>
    <t>For the date type - numbers in date format</t>
  </si>
  <si>
    <t xml:space="preserve"> - Value (Text, Date) from</t>
  </si>
  <si>
    <t xml:space="preserve"> - Value (Text, Date) to</t>
  </si>
  <si>
    <t>The user should be able to enter the characters into "Value from",  "Value to" and "Filter" fields. The type of characters should be depended from the type of sublevels:</t>
  </si>
  <si>
    <t>There should be select-field near the "Filter" field.</t>
  </si>
  <si>
    <t>The user should be able to select the next values in this field:</t>
  </si>
  <si>
    <t xml:space="preserve"> - =*</t>
  </si>
  <si>
    <t xml:space="preserve"> - *</t>
  </si>
  <si>
    <t xml:space="preserve"> - &gt;</t>
  </si>
  <si>
    <t xml:space="preserve"> - &gt;=</t>
  </si>
  <si>
    <t xml:space="preserve"> - &lt;</t>
  </si>
  <si>
    <t xml:space="preserve"> - &lt;=</t>
  </si>
  <si>
    <t xml:space="preserve"> - =</t>
  </si>
  <si>
    <t xml:space="preserve"> - &lt;&gt;</t>
  </si>
  <si>
    <t>There should be present two buttons at the bottom of the window:</t>
  </si>
  <si>
    <t xml:space="preserve"> - OK</t>
  </si>
  <si>
    <t xml:space="preserve"> - Cancel</t>
  </si>
  <si>
    <t>If the user clicks on the "Cancel" button the "Edit technical data value" fields should close, but the selected record shouldn't change.</t>
  </si>
  <si>
    <t>If the user clicks on the "OK" button the"Edit technical data value" window should close and the new values should be added to the editing record.</t>
  </si>
  <si>
    <t>The "Undo" item should be disable in any case.</t>
  </si>
  <si>
    <t xml:space="preserve"> If the user clicks on the "Save"  item the selected technical data should be selected. A new record should appear in the next program:</t>
  </si>
  <si>
    <t xml:space="preserve"> If the user enter the key that doesn't exist in the system and clicks on the "Save"  item the "Quaestion" window should appear. If the user click on the "Yes" button in the "Question" window the next program should be opened in edit mode:</t>
  </si>
  <si>
    <t xml:space="preserve"> - (maint) tdm_type</t>
  </si>
  <si>
    <t>The entered key should be displayed in the "Tech. data key" field of the tmd_type program.</t>
  </si>
  <si>
    <t>The current design should be reset to default if the user clicks on the "Reset design" item.</t>
  </si>
  <si>
    <t>If the user clicks on the "Delete" item the selected record should be deleted. The record should disappear from the next program:</t>
  </si>
  <si>
    <t>The program should be opened for the record with the same value of the "Tech data key" field.</t>
  </si>
  <si>
    <t>There should be present horizontal and vertical scrollbars if the . The user should be able to scroll the list of spare parts if the size of the list more than the current size of the "Technical data search" window.</t>
  </si>
  <si>
    <t>If the user clicks on the "OpenOffice Calc" sub-item then "Export browser data to OpenOffice Calc" window should appear.</t>
  </si>
  <si>
    <t>If the user clicks on the "XML" sub-item then "Export browser data to XML" window should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</si>
</sst>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5">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0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0" borderId="7" xfId="0" applyFont="1" applyBorder="1" applyAlignment="1">
      <alignment horizontal="center" vertical="center" wrapText="1"/>
    </xf>
    <xf numFmtId="0" fontId="0" fillId="0" borderId="7" xfId="0" applyFont="1" applyBorder="1" applyAlignment="1">
      <alignment horizontal="left" vertical="center" wrapText="1"/>
    </xf>
    <xf numFmtId="0" fontId="0" fillId="0" borderId="8" xfId="0" applyFont="1" applyBorder="1" applyAlignment="1">
      <alignment horizontal="center" vertical="center" wrapText="1"/>
    </xf>
    <xf numFmtId="0" fontId="0" fillId="0" borderId="8" xfId="0" applyFont="1" applyBorder="1" applyAlignment="1">
      <alignment horizontal="left" vertical="center" wrapText="1"/>
    </xf>
    <xf numFmtId="0" fontId="2" fillId="0" borderId="8" xfId="0" applyFont="1" applyBorder="1" applyAlignment="1">
      <alignment horizontal="center" vertical="center" wrapText="1"/>
    </xf>
    <xf numFmtId="0" fontId="0" fillId="0" borderId="9" xfId="0" applyBorder="1" applyAlignment="1">
      <alignment horizontal="center" wrapText="1"/>
    </xf>
    <xf numFmtId="0" fontId="0" fillId="0" borderId="8" xfId="0" applyBorder="1" applyAlignment="1">
      <alignment horizontal="center" wrapText="1"/>
    </xf>
    <xf numFmtId="0" fontId="0" fillId="0" borderId="9" xfId="0" applyBorder="1" applyAlignment="1">
      <alignment wrapText="1"/>
    </xf>
    <xf numFmtId="0" fontId="0" fillId="0" borderId="10" xfId="0" applyFill="1"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vertical="center" wrapText="1"/>
    </xf>
    <xf numFmtId="0" fontId="0" fillId="0" borderId="7" xfId="0" applyBorder="1" applyAlignment="1">
      <alignment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14" xfId="0"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0" fillId="0" borderId="0" xfId="0" applyBorder="1" applyAlignment="1">
      <alignment vertical="center" wrapText="1"/>
    </xf>
    <xf numFmtId="0" fontId="0" fillId="0" borderId="0" xfId="0" applyFill="1" applyAlignment="1">
      <alignment wrapText="1"/>
    </xf>
    <xf numFmtId="0" fontId="0" fillId="0" borderId="0" xfId="0" applyFont="1" applyAlignment="1">
      <alignment wrapText="1"/>
    </xf>
    <xf numFmtId="0" fontId="3" fillId="0" borderId="9" xfId="0" applyFont="1" applyBorder="1" applyAlignment="1">
      <alignment horizontal="center" vertical="center" wrapText="1"/>
    </xf>
    <xf numFmtId="0" fontId="0" fillId="0" borderId="9" xfId="0" applyBorder="1" applyAlignment="1">
      <alignment horizontal="center"/>
    </xf>
    <xf numFmtId="0" fontId="0" fillId="0" borderId="9" xfId="0" applyBorder="1"/>
    <xf numFmtId="0" fontId="0" fillId="0" borderId="10" xfId="0" applyBorder="1"/>
    <xf numFmtId="0" fontId="0" fillId="0" borderId="10" xfId="0" applyFont="1" applyBorder="1" applyAlignment="1">
      <alignment wrapText="1"/>
    </xf>
    <xf numFmtId="0" fontId="0" fillId="0" borderId="7" xfId="0" applyFont="1" applyBorder="1" applyAlignment="1">
      <alignment wrapText="1"/>
    </xf>
    <xf numFmtId="0" fontId="0" fillId="0" borderId="9" xfId="0" applyFont="1" applyBorder="1" applyAlignment="1">
      <alignment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10" xfId="0" applyBorder="1" applyAlignment="1">
      <alignment horizontal="left" wrapText="1"/>
    </xf>
    <xf numFmtId="0" fontId="0" fillId="0" borderId="7" xfId="0" applyBorder="1" applyAlignment="1">
      <alignment horizontal="left" wrapText="1"/>
    </xf>
    <xf numFmtId="0" fontId="0" fillId="0" borderId="8" xfId="0" applyFont="1" applyBorder="1" applyAlignment="1">
      <alignment wrapText="1"/>
    </xf>
    <xf numFmtId="0" fontId="0" fillId="0" borderId="11" xfId="0" applyFont="1" applyBorder="1" applyAlignment="1">
      <alignment wrapText="1"/>
    </xf>
    <xf numFmtId="0" fontId="0" fillId="0" borderId="22" xfId="0" applyFont="1" applyBorder="1" applyAlignment="1">
      <alignment horizontal="left" vertical="center" wrapText="1"/>
    </xf>
    <xf numFmtId="0" fontId="0" fillId="0" borderId="0" xfId="0" applyBorder="1" applyAlignment="1">
      <alignment wrapText="1"/>
    </xf>
    <xf numFmtId="0" fontId="0" fillId="0" borderId="22" xfId="0" applyBorder="1" applyAlignment="1">
      <alignment wrapText="1"/>
    </xf>
    <xf numFmtId="0" fontId="0" fillId="0" borderId="23" xfId="0" applyBorder="1" applyAlignment="1">
      <alignment wrapText="1"/>
    </xf>
    <xf numFmtId="0" fontId="6" fillId="0" borderId="0" xfId="1" applyAlignment="1">
      <alignment wrapText="1"/>
    </xf>
    <xf numFmtId="0" fontId="6" fillId="0" borderId="10" xfId="1" applyBorder="1" applyAlignment="1">
      <alignment wrapText="1"/>
    </xf>
    <xf numFmtId="0" fontId="6" fillId="0" borderId="7" xfId="1" applyBorder="1" applyAlignment="1">
      <alignment wrapText="1"/>
    </xf>
    <xf numFmtId="0" fontId="6" fillId="0" borderId="8" xfId="1" applyBorder="1" applyAlignment="1">
      <alignment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4" fillId="0" borderId="8" xfId="0" applyFont="1" applyBorder="1" applyAlignment="1">
      <alignment horizontal="center" vertical="center" wrapText="1"/>
    </xf>
    <xf numFmtId="0" fontId="6" fillId="0" borderId="9" xfId="1" applyBorder="1" applyAlignment="1">
      <alignment horizontal="center" vertical="center" wrapText="1"/>
    </xf>
    <xf numFmtId="0" fontId="6" fillId="0" borderId="13" xfId="1" applyBorder="1" applyAlignment="1">
      <alignment horizontal="center" vertical="center" wrapText="1"/>
    </xf>
    <xf numFmtId="0" fontId="6" fillId="0" borderId="8" xfId="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6" fillId="0" borderId="9" xfId="1"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8" xfId="0" applyBorder="1" applyAlignment="1">
      <alignment horizontal="center" wrapText="1"/>
    </xf>
    <xf numFmtId="0" fontId="6" fillId="0" borderId="8" xfId="1"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2" xfId="0" applyBorder="1" applyAlignment="1">
      <alignment horizontal="center" wrapText="1"/>
    </xf>
    <xf numFmtId="0" fontId="6" fillId="0" borderId="15" xfId="1" applyBorder="1" applyAlignment="1">
      <alignment horizontal="center" vertical="center" wrapText="1"/>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0" fillId="0" borderId="24" xfId="0" applyBorder="1" applyAlignment="1">
      <alignment horizontal="center" wrapText="1"/>
    </xf>
    <xf numFmtId="0" fontId="6" fillId="0" borderId="14" xfId="1" applyBorder="1" applyAlignment="1">
      <alignment horizontal="center" vertical="center" wrapText="1"/>
    </xf>
    <xf numFmtId="0" fontId="0" fillId="0" borderId="14" xfId="0" applyBorder="1" applyAlignment="1">
      <alignment horizontal="center" vertic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7" xfId="0" applyFont="1" applyBorder="1" applyAlignment="1">
      <alignment horizont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8" xfId="0" applyBorder="1" applyAlignment="1">
      <alignment horizontal="center"/>
    </xf>
    <xf numFmtId="0" fontId="0" fillId="0" borderId="8" xfId="0" applyFont="1" applyBorder="1" applyAlignment="1">
      <alignment horizontal="center" wrapText="1"/>
    </xf>
    <xf numFmtId="0" fontId="0" fillId="0" borderId="0" xfId="0" applyFont="1" applyAlignment="1">
      <alignment horizontal="center" vertical="center" wrapText="1"/>
    </xf>
    <xf numFmtId="0" fontId="6" fillId="0" borderId="9" xfId="1" applyBorder="1" applyAlignment="1">
      <alignment horizontal="center" vertical="center"/>
    </xf>
    <xf numFmtId="0" fontId="6" fillId="0" borderId="8" xfId="1" applyBorder="1" applyAlignment="1">
      <alignment horizontal="center" vertical="center"/>
    </xf>
    <xf numFmtId="0" fontId="0" fillId="0" borderId="8" xfId="0" applyBorder="1" applyAlignment="1">
      <alignment horizontal="center" vertical="center"/>
    </xf>
    <xf numFmtId="0" fontId="0"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8"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31"/>
  <sheetViews>
    <sheetView topLeftCell="A115" workbookViewId="0">
      <selection activeCell="C132" sqref="C132"/>
    </sheetView>
  </sheetViews>
  <sheetFormatPr defaultRowHeight="15" x14ac:dyDescent="0.25"/>
  <cols>
    <col min="1" max="1" width="9.140625" style="4"/>
    <col min="2" max="2" width="79.5703125" style="4" customWidth="1"/>
    <col min="3" max="3" width="20.42578125" style="55" customWidth="1"/>
  </cols>
  <sheetData>
    <row r="2" spans="1:3" ht="15.75" thickBot="1" x14ac:dyDescent="0.3"/>
    <row r="3" spans="1:3" ht="32.25" thickBot="1" x14ac:dyDescent="0.3">
      <c r="A3" s="1" t="s">
        <v>0</v>
      </c>
      <c r="B3" s="2" t="s">
        <v>1</v>
      </c>
      <c r="C3" s="3" t="s">
        <v>2</v>
      </c>
    </row>
    <row r="4" spans="1:3" ht="24" customHeight="1" thickBot="1" x14ac:dyDescent="0.3">
      <c r="A4" s="72" t="s">
        <v>3</v>
      </c>
      <c r="B4" s="73"/>
      <c r="C4" s="74"/>
    </row>
    <row r="5" spans="1:3" ht="51" customHeight="1" x14ac:dyDescent="0.25">
      <c r="A5" s="5"/>
      <c r="B5" s="6" t="s">
        <v>7</v>
      </c>
      <c r="C5" s="53" t="str">
        <f>HYPERLINK("https://ams.testrail.com/index.php?/cases/view/85821","C85821")</f>
        <v>C85821</v>
      </c>
    </row>
    <row r="6" spans="1:3" ht="26.25" x14ac:dyDescent="0.25">
      <c r="A6" s="7"/>
      <c r="B6" s="8" t="s">
        <v>4</v>
      </c>
      <c r="C6" s="54" t="str">
        <f>HYPERLINK("https://ams.testrail.com/index.php?/cases/view/85822","C85822")</f>
        <v>C85822</v>
      </c>
    </row>
    <row r="7" spans="1:3" ht="26.25" x14ac:dyDescent="0.25">
      <c r="A7" s="7"/>
      <c r="B7" s="8" t="s">
        <v>5</v>
      </c>
      <c r="C7" s="54" t="str">
        <f>HYPERLINK("https://ams.testrail.com/index.php?/cases/view/85822","C85822")</f>
        <v>C85822</v>
      </c>
    </row>
    <row r="8" spans="1:3" ht="27" thickBot="1" x14ac:dyDescent="0.3">
      <c r="A8" s="7"/>
      <c r="B8" s="8" t="s">
        <v>6</v>
      </c>
      <c r="C8" s="54" t="str">
        <f>HYPERLINK("https://ams.testrail.com/index.php?/cases/view/85822","C85822")</f>
        <v>C85822</v>
      </c>
    </row>
    <row r="9" spans="1:3" ht="24" customHeight="1" thickBot="1" x14ac:dyDescent="0.3">
      <c r="A9" s="72" t="s">
        <v>8</v>
      </c>
      <c r="B9" s="73"/>
      <c r="C9" s="74"/>
    </row>
    <row r="10" spans="1:3" ht="30" x14ac:dyDescent="0.25">
      <c r="A10" s="10"/>
      <c r="B10" s="11" t="s">
        <v>17</v>
      </c>
      <c r="C10" s="53" t="str">
        <f>HYPERLINK("https://ams.testrail.com/index.php?/cases/view/85822","C85822")</f>
        <v>C85822</v>
      </c>
    </row>
    <row r="11" spans="1:3" x14ac:dyDescent="0.25">
      <c r="A11" s="12"/>
      <c r="B11" s="13" t="s">
        <v>9</v>
      </c>
      <c r="C11" s="54" t="str">
        <f>HYPERLINK("https://ams.testrail.com/index.php?/cases/view/85822","C85822")</f>
        <v>C85822</v>
      </c>
    </row>
    <row r="12" spans="1:3" x14ac:dyDescent="0.25">
      <c r="A12" s="67"/>
      <c r="B12" s="4" t="s">
        <v>10</v>
      </c>
      <c r="C12" s="66" t="str">
        <f>HYPERLINK("https://ams.testrail.com/index.php?/cases/view/85822","C85822")</f>
        <v>C85822</v>
      </c>
    </row>
    <row r="13" spans="1:3" x14ac:dyDescent="0.25">
      <c r="A13" s="68"/>
      <c r="B13" s="4" t="s">
        <v>11</v>
      </c>
      <c r="C13" s="70"/>
    </row>
    <row r="14" spans="1:3" x14ac:dyDescent="0.25">
      <c r="A14" s="68"/>
      <c r="B14" s="4" t="s">
        <v>18</v>
      </c>
      <c r="C14" s="70"/>
    </row>
    <row r="15" spans="1:3" x14ac:dyDescent="0.25">
      <c r="A15" s="68"/>
      <c r="B15" s="4" t="s">
        <v>19</v>
      </c>
      <c r="C15" s="70"/>
    </row>
    <row r="16" spans="1:3" x14ac:dyDescent="0.25">
      <c r="A16" s="68"/>
      <c r="B16" s="4" t="s">
        <v>12</v>
      </c>
      <c r="C16" s="70"/>
    </row>
    <row r="17" spans="1:3" x14ac:dyDescent="0.25">
      <c r="A17" s="69"/>
      <c r="B17" s="6" t="s">
        <v>13</v>
      </c>
      <c r="C17" s="71"/>
    </row>
    <row r="18" spans="1:3" x14ac:dyDescent="0.25">
      <c r="A18" s="67"/>
      <c r="B18" s="17" t="s">
        <v>14</v>
      </c>
      <c r="C18" s="66" t="str">
        <f>HYPERLINK("https://ams.testrail.com/index.php?/cases/view/85822","C85822")</f>
        <v>C85822</v>
      </c>
    </row>
    <row r="19" spans="1:3" x14ac:dyDescent="0.25">
      <c r="A19" s="68"/>
      <c r="B19" s="18" t="s">
        <v>15</v>
      </c>
      <c r="C19" s="70"/>
    </row>
    <row r="20" spans="1:3" x14ac:dyDescent="0.25">
      <c r="A20" s="68"/>
      <c r="B20" s="18" t="s">
        <v>20</v>
      </c>
      <c r="C20" s="70"/>
    </row>
    <row r="21" spans="1:3" x14ac:dyDescent="0.25">
      <c r="A21" s="68"/>
      <c r="B21" s="18" t="s">
        <v>21</v>
      </c>
      <c r="C21" s="70"/>
    </row>
    <row r="22" spans="1:3" x14ac:dyDescent="0.25">
      <c r="A22" s="68"/>
      <c r="B22" s="18" t="s">
        <v>22</v>
      </c>
      <c r="C22" s="70"/>
    </row>
    <row r="23" spans="1:3" x14ac:dyDescent="0.25">
      <c r="A23" s="68"/>
      <c r="B23" s="18" t="s">
        <v>23</v>
      </c>
      <c r="C23" s="70"/>
    </row>
    <row r="24" spans="1:3" x14ac:dyDescent="0.25">
      <c r="A24" s="68"/>
      <c r="B24" s="18" t="s">
        <v>24</v>
      </c>
      <c r="C24" s="70"/>
    </row>
    <row r="25" spans="1:3" x14ac:dyDescent="0.25">
      <c r="A25" s="68"/>
      <c r="B25" s="18" t="s">
        <v>16</v>
      </c>
      <c r="C25" s="70"/>
    </row>
    <row r="26" spans="1:3" x14ac:dyDescent="0.25">
      <c r="A26" s="68"/>
      <c r="B26" s="19" t="s">
        <v>25</v>
      </c>
      <c r="C26" s="70"/>
    </row>
    <row r="27" spans="1:3" x14ac:dyDescent="0.25">
      <c r="A27" s="69"/>
      <c r="B27" s="6" t="s">
        <v>26</v>
      </c>
      <c r="C27" s="71"/>
    </row>
    <row r="28" spans="1:3" x14ac:dyDescent="0.25">
      <c r="A28" s="20"/>
      <c r="B28" s="20" t="s">
        <v>27</v>
      </c>
      <c r="C28" s="56"/>
    </row>
    <row r="29" spans="1:3" x14ac:dyDescent="0.25">
      <c r="A29" s="20"/>
      <c r="B29" s="20" t="s">
        <v>28</v>
      </c>
      <c r="C29" s="56"/>
    </row>
    <row r="30" spans="1:3" x14ac:dyDescent="0.25">
      <c r="A30" s="20"/>
      <c r="B30" s="20" t="s">
        <v>29</v>
      </c>
      <c r="C30" s="56"/>
    </row>
    <row r="31" spans="1:3" x14ac:dyDescent="0.25">
      <c r="A31" s="20"/>
      <c r="B31" s="20" t="s">
        <v>30</v>
      </c>
      <c r="C31" s="54" t="str">
        <f>HYPERLINK("https://ams.testrail.com/index.php?/cases/view/85822","C85822")</f>
        <v>C85822</v>
      </c>
    </row>
    <row r="32" spans="1:3" x14ac:dyDescent="0.25">
      <c r="A32" s="20"/>
      <c r="B32" s="20" t="s">
        <v>31</v>
      </c>
      <c r="C32" s="54" t="str">
        <f>HYPERLINK("https://ams.testrail.com/index.php?/cases/view/85822","C85822")</f>
        <v>C85822</v>
      </c>
    </row>
    <row r="33" spans="1:3" x14ac:dyDescent="0.25">
      <c r="A33" s="67"/>
      <c r="B33" s="17" t="s">
        <v>32</v>
      </c>
      <c r="C33" s="66" t="str">
        <f>HYPERLINK("https://ams.testrail.com/index.php?/cases/view/85822","C85822")</f>
        <v>C85822</v>
      </c>
    </row>
    <row r="34" spans="1:3" x14ac:dyDescent="0.25">
      <c r="A34" s="68"/>
      <c r="B34" s="19" t="s">
        <v>33</v>
      </c>
      <c r="C34" s="70"/>
    </row>
    <row r="35" spans="1:3" x14ac:dyDescent="0.25">
      <c r="A35" s="68"/>
      <c r="B35" s="19" t="s">
        <v>34</v>
      </c>
      <c r="C35" s="70"/>
    </row>
    <row r="36" spans="1:3" x14ac:dyDescent="0.25">
      <c r="A36" s="68"/>
      <c r="B36" s="19" t="s">
        <v>35</v>
      </c>
      <c r="C36" s="70"/>
    </row>
    <row r="37" spans="1:3" x14ac:dyDescent="0.25">
      <c r="A37" s="68"/>
      <c r="B37" s="19" t="s">
        <v>36</v>
      </c>
      <c r="C37" s="70"/>
    </row>
    <row r="38" spans="1:3" x14ac:dyDescent="0.25">
      <c r="A38" s="69"/>
      <c r="B38" s="6" t="s">
        <v>37</v>
      </c>
      <c r="C38" s="71"/>
    </row>
    <row r="39" spans="1:3" ht="30.75" thickBot="1" x14ac:dyDescent="0.3">
      <c r="A39" s="17"/>
      <c r="B39" s="17" t="s">
        <v>38</v>
      </c>
      <c r="C39" s="60" t="str">
        <f>HYPERLINK("https://ams.testrail.com/index.php?/cases/view/85822","C85822")</f>
        <v>C85822</v>
      </c>
    </row>
    <row r="40" spans="1:3" ht="24" customHeight="1" thickBot="1" x14ac:dyDescent="0.3">
      <c r="A40" s="72" t="s">
        <v>39</v>
      </c>
      <c r="B40" s="73"/>
      <c r="C40" s="74"/>
    </row>
    <row r="41" spans="1:3" ht="23.25" x14ac:dyDescent="0.25">
      <c r="A41" s="23"/>
      <c r="B41" s="9" t="s">
        <v>40</v>
      </c>
      <c r="C41" s="53" t="str">
        <f>HYPERLINK("https://ams.testrail.com/index.php?/cases/view/85823","C85823")</f>
        <v>C85823</v>
      </c>
    </row>
    <row r="42" spans="1:3" ht="15" customHeight="1" x14ac:dyDescent="0.25">
      <c r="A42" s="63"/>
      <c r="B42" s="21" t="s">
        <v>41</v>
      </c>
      <c r="C42" s="66" t="str">
        <f>HYPERLINK("https://ams.testrail.com/index.php?/cases/view/85823","C85823")</f>
        <v>C85823</v>
      </c>
    </row>
    <row r="43" spans="1:3" ht="15" customHeight="1" x14ac:dyDescent="0.25">
      <c r="A43" s="64"/>
      <c r="B43" s="9" t="s">
        <v>20</v>
      </c>
      <c r="C43" s="64"/>
    </row>
    <row r="44" spans="1:3" ht="15" customHeight="1" x14ac:dyDescent="0.25">
      <c r="A44" s="64"/>
      <c r="B44" s="9" t="s">
        <v>21</v>
      </c>
      <c r="C44" s="64"/>
    </row>
    <row r="45" spans="1:3" ht="15" customHeight="1" x14ac:dyDescent="0.25">
      <c r="A45" s="64"/>
      <c r="B45" s="9" t="s">
        <v>42</v>
      </c>
      <c r="C45" s="64"/>
    </row>
    <row r="46" spans="1:3" ht="15" customHeight="1" x14ac:dyDescent="0.25">
      <c r="A46" s="64"/>
      <c r="B46" s="9" t="s">
        <v>43</v>
      </c>
      <c r="C46" s="64"/>
    </row>
    <row r="47" spans="1:3" ht="15" customHeight="1" x14ac:dyDescent="0.25">
      <c r="A47" s="64"/>
      <c r="B47" s="9" t="s">
        <v>44</v>
      </c>
      <c r="C47" s="64"/>
    </row>
    <row r="48" spans="1:3" ht="15" customHeight="1" x14ac:dyDescent="0.25">
      <c r="A48" s="65"/>
      <c r="B48" s="22" t="s">
        <v>15</v>
      </c>
      <c r="C48" s="65"/>
    </row>
    <row r="49" spans="1:3" ht="30" x14ac:dyDescent="0.25">
      <c r="A49" s="67"/>
      <c r="B49" s="4" t="s">
        <v>175</v>
      </c>
      <c r="C49" s="66" t="str">
        <f>HYPERLINK("https://ams.testrail.com/index.php?/cases/view/85823","C85823")</f>
        <v>C85823</v>
      </c>
    </row>
    <row r="50" spans="1:3" x14ac:dyDescent="0.25">
      <c r="A50" s="68"/>
      <c r="B50" s="49" t="str">
        <f>HYPERLINK("[../DesignTable.xlsx]GroupDesign!$B$1203","- (browse) tdm_search [1]")</f>
        <v>- (browse) tdm_search [1]</v>
      </c>
      <c r="C50" s="70"/>
    </row>
    <row r="51" spans="1:3" ht="45" x14ac:dyDescent="0.25">
      <c r="A51" s="78"/>
      <c r="B51" s="17" t="s">
        <v>176</v>
      </c>
      <c r="C51" s="81" t="str">
        <f>HYPERLINK("https://ams.testrail.com/index.php?/cases/view/85823","C85823")</f>
        <v>C85823</v>
      </c>
    </row>
    <row r="52" spans="1:3" x14ac:dyDescent="0.25">
      <c r="A52" s="79"/>
      <c r="B52" s="19" t="s">
        <v>177</v>
      </c>
      <c r="C52" s="82"/>
    </row>
    <row r="53" spans="1:3" ht="30" x14ac:dyDescent="0.25">
      <c r="A53" s="80"/>
      <c r="B53" s="6" t="s">
        <v>178</v>
      </c>
      <c r="C53" s="83"/>
    </row>
    <row r="54" spans="1:3" x14ac:dyDescent="0.25">
      <c r="A54" s="20"/>
      <c r="B54" s="6" t="s">
        <v>174</v>
      </c>
      <c r="C54" s="54" t="str">
        <f>HYPERLINK("https://ams.testrail.com/index.php?/cases/view/85823","C85823")</f>
        <v>C85823</v>
      </c>
    </row>
    <row r="55" spans="1:3" ht="30" x14ac:dyDescent="0.25">
      <c r="A55" s="14"/>
      <c r="B55" s="25" t="s">
        <v>45</v>
      </c>
      <c r="C55" s="61" t="str">
        <f>HYPERLINK("https://ams.testrail.com/index.php?/cases/view/85823","C85823")</f>
        <v>C85823</v>
      </c>
    </row>
    <row r="56" spans="1:3" ht="23.25" x14ac:dyDescent="0.25">
      <c r="A56" s="24"/>
      <c r="B56" s="20" t="s">
        <v>46</v>
      </c>
      <c r="C56" s="61" t="str">
        <f>HYPERLINK("https://ams.testrail.com/index.php?/cases/view/85823","C85823")</f>
        <v>C85823</v>
      </c>
    </row>
    <row r="57" spans="1:3" ht="30" x14ac:dyDescent="0.25">
      <c r="A57" s="24"/>
      <c r="B57" s="20" t="s">
        <v>179</v>
      </c>
      <c r="C57" s="61" t="str">
        <f>HYPERLINK("https://ams.testrail.com/index.php?/cases/view/85823","C85823")</f>
        <v>C85823</v>
      </c>
    </row>
    <row r="58" spans="1:3" ht="23.25" x14ac:dyDescent="0.25">
      <c r="A58" s="24"/>
      <c r="B58" s="20" t="s">
        <v>48</v>
      </c>
      <c r="C58" s="61" t="str">
        <f>HYPERLINK("https://ams.testrail.com/index.php?/cases/view/85823","C85823")</f>
        <v>C85823</v>
      </c>
    </row>
    <row r="59" spans="1:3" ht="23.25" x14ac:dyDescent="0.25">
      <c r="A59" s="23"/>
      <c r="B59" s="9" t="s">
        <v>49</v>
      </c>
      <c r="C59" s="53" t="str">
        <f>HYPERLINK("https://ams.testrail.com/index.php?/cases/view/85824","C85824")</f>
        <v>C85824</v>
      </c>
    </row>
    <row r="60" spans="1:3" x14ac:dyDescent="0.25">
      <c r="A60" s="75"/>
      <c r="B60" s="21" t="s">
        <v>50</v>
      </c>
      <c r="C60" s="76" t="str">
        <f>HYPERLINK("https://ams.testrail.com/index.php?/cases/view/85824","C85824")</f>
        <v>C85824</v>
      </c>
    </row>
    <row r="61" spans="1:3" x14ac:dyDescent="0.25">
      <c r="A61" s="75"/>
      <c r="B61" s="19" t="s">
        <v>22</v>
      </c>
      <c r="C61" s="77"/>
    </row>
    <row r="62" spans="1:3" x14ac:dyDescent="0.25">
      <c r="A62" s="75"/>
      <c r="B62" s="19" t="s">
        <v>51</v>
      </c>
      <c r="C62" s="77"/>
    </row>
    <row r="63" spans="1:3" x14ac:dyDescent="0.25">
      <c r="A63" s="75"/>
      <c r="B63" s="19" t="s">
        <v>52</v>
      </c>
      <c r="C63" s="77"/>
    </row>
    <row r="64" spans="1:3" x14ac:dyDescent="0.25">
      <c r="A64" s="75"/>
      <c r="B64" s="6" t="s">
        <v>53</v>
      </c>
      <c r="C64" s="77"/>
    </row>
    <row r="65" spans="1:3" ht="30" x14ac:dyDescent="0.25">
      <c r="A65" s="20"/>
      <c r="B65" s="20" t="s">
        <v>54</v>
      </c>
      <c r="C65" s="54" t="str">
        <f>HYPERLINK("https://ams.testrail.com/index.php?/cases/view/85824","C85824")</f>
        <v>C85824</v>
      </c>
    </row>
    <row r="66" spans="1:3" ht="30" x14ac:dyDescent="0.25">
      <c r="A66" s="20"/>
      <c r="B66" s="26" t="s">
        <v>89</v>
      </c>
      <c r="C66" s="56"/>
    </row>
    <row r="67" spans="1:3" ht="30" x14ac:dyDescent="0.25">
      <c r="A67" s="75"/>
      <c r="B67" s="27" t="s">
        <v>56</v>
      </c>
      <c r="C67" s="77"/>
    </row>
    <row r="68" spans="1:3" x14ac:dyDescent="0.25">
      <c r="A68" s="75"/>
      <c r="B68" s="49" t="str">
        <f>HYPERLINK("[../DesignTable.xlsx]GroupDesign!$B$1203","- (browse) tdm_search [1]")</f>
        <v>- (browse) tdm_search [1]</v>
      </c>
      <c r="C68" s="77"/>
    </row>
    <row r="69" spans="1:3" ht="30" x14ac:dyDescent="0.25">
      <c r="A69" s="75"/>
      <c r="B69" s="27" t="s">
        <v>180</v>
      </c>
      <c r="C69" s="77"/>
    </row>
    <row r="70" spans="1:3" x14ac:dyDescent="0.25">
      <c r="A70" s="75"/>
      <c r="B70" s="49" t="str">
        <f>HYPERLINK("[../DesignTable.xlsx]GroupDesign!$B$1203","- (browse) tdm_search [1]")</f>
        <v>- (browse) tdm_search [1]</v>
      </c>
      <c r="C70" s="77"/>
    </row>
    <row r="71" spans="1:3" x14ac:dyDescent="0.25">
      <c r="A71" s="20"/>
      <c r="B71" s="26" t="s">
        <v>57</v>
      </c>
      <c r="C71" s="56"/>
    </row>
    <row r="72" spans="1:3" x14ac:dyDescent="0.25">
      <c r="A72" s="20"/>
      <c r="B72" s="28" t="s">
        <v>58</v>
      </c>
      <c r="C72" s="54" t="str">
        <f>HYPERLINK("https://ams.testrail.com/index.php?/cases/view/85825","C85825")</f>
        <v>C85825</v>
      </c>
    </row>
    <row r="73" spans="1:3" x14ac:dyDescent="0.25">
      <c r="A73" s="75"/>
      <c r="B73" s="21" t="s">
        <v>59</v>
      </c>
      <c r="C73" s="76" t="str">
        <f>HYPERLINK("https://ams.testrail.com/index.php?/cases/view/85825","C85825")</f>
        <v>C85825</v>
      </c>
    </row>
    <row r="74" spans="1:3" x14ac:dyDescent="0.25">
      <c r="A74" s="75"/>
      <c r="B74" s="19" t="s">
        <v>23</v>
      </c>
      <c r="C74" s="77"/>
    </row>
    <row r="75" spans="1:3" x14ac:dyDescent="0.25">
      <c r="A75" s="75"/>
      <c r="B75" s="19" t="s">
        <v>24</v>
      </c>
      <c r="C75" s="77"/>
    </row>
    <row r="76" spans="1:3" x14ac:dyDescent="0.25">
      <c r="A76" s="75"/>
      <c r="B76" s="19" t="s">
        <v>16</v>
      </c>
      <c r="C76" s="77"/>
    </row>
    <row r="77" spans="1:3" x14ac:dyDescent="0.25">
      <c r="A77" s="75"/>
      <c r="B77" s="19" t="s">
        <v>25</v>
      </c>
      <c r="C77" s="77"/>
    </row>
    <row r="78" spans="1:3" x14ac:dyDescent="0.25">
      <c r="A78" s="75"/>
      <c r="B78" s="19" t="s">
        <v>26</v>
      </c>
      <c r="C78" s="77"/>
    </row>
    <row r="79" spans="1:3" x14ac:dyDescent="0.25">
      <c r="A79" s="75"/>
      <c r="B79" s="19" t="s">
        <v>60</v>
      </c>
      <c r="C79" s="77"/>
    </row>
    <row r="80" spans="1:3" x14ac:dyDescent="0.25">
      <c r="A80" s="75"/>
      <c r="B80" s="19" t="s">
        <v>61</v>
      </c>
      <c r="C80" s="77"/>
    </row>
    <row r="81" spans="1:3" x14ac:dyDescent="0.25">
      <c r="A81" s="75"/>
      <c r="B81" s="6" t="s">
        <v>62</v>
      </c>
      <c r="C81" s="77"/>
    </row>
    <row r="82" spans="1:3" ht="30" x14ac:dyDescent="0.25">
      <c r="A82" s="20"/>
      <c r="B82" s="20" t="s">
        <v>63</v>
      </c>
      <c r="C82" s="54" t="str">
        <f t="shared" ref="C82:C88" si="0">HYPERLINK("https://ams.testrail.com/index.php?/cases/view/85825","C85825")</f>
        <v>C85825</v>
      </c>
    </row>
    <row r="83" spans="1:3" ht="30" x14ac:dyDescent="0.25">
      <c r="A83" s="20"/>
      <c r="B83" s="20" t="s">
        <v>64</v>
      </c>
      <c r="C83" s="54" t="str">
        <f t="shared" si="0"/>
        <v>C85825</v>
      </c>
    </row>
    <row r="84" spans="1:3" x14ac:dyDescent="0.25">
      <c r="A84" s="20"/>
      <c r="B84" s="20" t="s">
        <v>65</v>
      </c>
      <c r="C84" s="54" t="str">
        <f t="shared" si="0"/>
        <v>C85825</v>
      </c>
    </row>
    <row r="85" spans="1:3" x14ac:dyDescent="0.25">
      <c r="A85" s="20"/>
      <c r="B85" s="20" t="s">
        <v>66</v>
      </c>
      <c r="C85" s="54" t="str">
        <f t="shared" si="0"/>
        <v>C85825</v>
      </c>
    </row>
    <row r="86" spans="1:3" ht="30" x14ac:dyDescent="0.25">
      <c r="A86" s="20"/>
      <c r="B86" s="20" t="s">
        <v>67</v>
      </c>
      <c r="C86" s="54" t="str">
        <f t="shared" si="0"/>
        <v>C85825</v>
      </c>
    </row>
    <row r="87" spans="1:3" ht="30" x14ac:dyDescent="0.25">
      <c r="A87" s="20"/>
      <c r="B87" s="20" t="s">
        <v>68</v>
      </c>
      <c r="C87" s="54" t="str">
        <f t="shared" si="0"/>
        <v>C85825</v>
      </c>
    </row>
    <row r="88" spans="1:3" ht="30" x14ac:dyDescent="0.25">
      <c r="A88" s="67"/>
      <c r="B88" s="17" t="s">
        <v>69</v>
      </c>
      <c r="C88" s="66" t="str">
        <f t="shared" si="0"/>
        <v>C85825</v>
      </c>
    </row>
    <row r="89" spans="1:3" x14ac:dyDescent="0.25">
      <c r="A89" s="68"/>
      <c r="B89" s="50" t="str">
        <f>HYPERLINK("[../DesignTable.xlsx]GroupDesign!$B$1209","- (maint) tdm_type")</f>
        <v>- (maint) tdm_type</v>
      </c>
      <c r="C89" s="70"/>
    </row>
    <row r="90" spans="1:3" ht="30" x14ac:dyDescent="0.25">
      <c r="A90" s="69"/>
      <c r="B90" s="6" t="s">
        <v>181</v>
      </c>
      <c r="C90" s="71"/>
    </row>
    <row r="91" spans="1:3" x14ac:dyDescent="0.25">
      <c r="A91" s="75"/>
      <c r="B91" s="17" t="s">
        <v>70</v>
      </c>
      <c r="C91" s="76" t="str">
        <f>HYPERLINK("https://ams.testrail.com/index.php?/cases/view/85825","C85825")</f>
        <v>C85825</v>
      </c>
    </row>
    <row r="92" spans="1:3" x14ac:dyDescent="0.25">
      <c r="A92" s="75"/>
      <c r="B92" s="51" t="str">
        <f>HYPERLINK("[../DesignTable.xlsx]GroupDesign!$B$1207","- (browse) tdm_type")</f>
        <v>- (browse) tdm_type</v>
      </c>
      <c r="C92" s="77"/>
    </row>
    <row r="93" spans="1:3" x14ac:dyDescent="0.25">
      <c r="A93" s="75"/>
      <c r="B93" s="17" t="s">
        <v>71</v>
      </c>
      <c r="C93" s="76" t="str">
        <f>HYPERLINK("https://ams.testrail.com/index.php?/cases/view/85825","C85825")</f>
        <v>C85825</v>
      </c>
    </row>
    <row r="94" spans="1:3" x14ac:dyDescent="0.25">
      <c r="A94" s="75"/>
      <c r="B94" s="50" t="str">
        <f>HYPERLINK("[../DesignTable.xlsx]GroupDesign!$B$1210","- (apicbf) tdm_type_tree")</f>
        <v>- (apicbf) tdm_type_tree</v>
      </c>
      <c r="C94" s="77"/>
    </row>
    <row r="95" spans="1:3" ht="30" x14ac:dyDescent="0.25">
      <c r="A95" s="75"/>
      <c r="B95" s="6" t="s">
        <v>72</v>
      </c>
      <c r="C95" s="77"/>
    </row>
    <row r="96" spans="1:3" x14ac:dyDescent="0.25">
      <c r="A96" s="20"/>
      <c r="B96" s="8" t="s">
        <v>73</v>
      </c>
      <c r="C96" s="56"/>
    </row>
    <row r="97" spans="1:3" x14ac:dyDescent="0.25">
      <c r="A97" s="20"/>
      <c r="B97" s="20" t="s">
        <v>74</v>
      </c>
      <c r="C97" s="56"/>
    </row>
    <row r="98" spans="1:3" x14ac:dyDescent="0.25">
      <c r="A98" s="20"/>
      <c r="B98" s="20" t="s">
        <v>76</v>
      </c>
      <c r="C98" s="56"/>
    </row>
    <row r="99" spans="1:3" x14ac:dyDescent="0.25">
      <c r="A99" s="75"/>
      <c r="B99" s="4" t="s">
        <v>77</v>
      </c>
      <c r="C99" s="77"/>
    </row>
    <row r="100" spans="1:3" x14ac:dyDescent="0.25">
      <c r="A100" s="75"/>
      <c r="B100" s="4" t="s">
        <v>78</v>
      </c>
      <c r="C100" s="77"/>
    </row>
    <row r="101" spans="1:3" x14ac:dyDescent="0.25">
      <c r="A101" s="75"/>
      <c r="B101" s="4" t="s">
        <v>79</v>
      </c>
      <c r="C101" s="77"/>
    </row>
    <row r="102" spans="1:3" x14ac:dyDescent="0.25">
      <c r="A102" s="75"/>
      <c r="B102" s="4" t="s">
        <v>80</v>
      </c>
      <c r="C102" s="77"/>
    </row>
    <row r="103" spans="1:3" x14ac:dyDescent="0.25">
      <c r="A103" s="67"/>
      <c r="B103" s="4" t="s">
        <v>81</v>
      </c>
      <c r="C103" s="84"/>
    </row>
    <row r="104" spans="1:3" x14ac:dyDescent="0.25">
      <c r="A104" s="15"/>
      <c r="B104" s="20" t="s">
        <v>82</v>
      </c>
      <c r="C104" s="57"/>
    </row>
    <row r="105" spans="1:3" ht="30" x14ac:dyDescent="0.25">
      <c r="A105" s="15"/>
      <c r="B105" s="20" t="s">
        <v>83</v>
      </c>
      <c r="C105" s="57"/>
    </row>
    <row r="106" spans="1:3" ht="30" x14ac:dyDescent="0.25">
      <c r="A106" s="15"/>
      <c r="B106" s="29" t="s">
        <v>84</v>
      </c>
      <c r="C106" s="57"/>
    </row>
    <row r="107" spans="1:3" x14ac:dyDescent="0.25">
      <c r="A107" s="15"/>
      <c r="B107" s="20" t="s">
        <v>85</v>
      </c>
      <c r="C107" s="57"/>
    </row>
    <row r="108" spans="1:3" ht="30" x14ac:dyDescent="0.25">
      <c r="A108" s="16"/>
      <c r="B108" s="20" t="s">
        <v>86</v>
      </c>
      <c r="C108" s="56"/>
    </row>
    <row r="109" spans="1:3" ht="30" x14ac:dyDescent="0.25">
      <c r="A109" s="67"/>
      <c r="B109" s="4" t="s">
        <v>87</v>
      </c>
      <c r="C109" s="66" t="str">
        <f>HYPERLINK("https://ams.testrail.com/index.php?/cases/view/85826","C85826")</f>
        <v>C85826</v>
      </c>
    </row>
    <row r="110" spans="1:3" x14ac:dyDescent="0.25">
      <c r="A110" s="69"/>
      <c r="B110" s="49" t="str">
        <f>HYPERLINK("[../DesignTable.xlsx]GroupDesign!$B$1203","- (browse) tdm_search [1]")</f>
        <v>- (browse) tdm_search [1]</v>
      </c>
      <c r="C110" s="71"/>
    </row>
    <row r="111" spans="1:3" ht="30" x14ac:dyDescent="0.25">
      <c r="A111" s="26"/>
      <c r="B111" s="26" t="s">
        <v>88</v>
      </c>
      <c r="C111" s="59"/>
    </row>
    <row r="112" spans="1:3" ht="30" x14ac:dyDescent="0.25">
      <c r="A112" s="26"/>
      <c r="B112" s="26" t="s">
        <v>55</v>
      </c>
      <c r="C112" s="59"/>
    </row>
    <row r="113" spans="1:3" ht="30" x14ac:dyDescent="0.25">
      <c r="A113" s="20"/>
      <c r="B113" s="20" t="s">
        <v>90</v>
      </c>
      <c r="C113" s="54" t="str">
        <f t="shared" ref="C113:C118" si="1">HYPERLINK("https://ams.testrail.com/index.php?/cases/view/85826","C85826")</f>
        <v>C85826</v>
      </c>
    </row>
    <row r="114" spans="1:3" ht="30" x14ac:dyDescent="0.25">
      <c r="A114" s="20"/>
      <c r="B114" s="20" t="s">
        <v>91</v>
      </c>
      <c r="C114" s="54" t="str">
        <f t="shared" si="1"/>
        <v>C85826</v>
      </c>
    </row>
    <row r="115" spans="1:3" x14ac:dyDescent="0.25">
      <c r="A115" s="20"/>
      <c r="B115" s="20" t="s">
        <v>92</v>
      </c>
      <c r="C115" s="54" t="str">
        <f t="shared" si="1"/>
        <v>C85826</v>
      </c>
    </row>
    <row r="116" spans="1:3" x14ac:dyDescent="0.25">
      <c r="A116" s="20"/>
      <c r="B116" s="20" t="s">
        <v>93</v>
      </c>
      <c r="C116" s="54" t="str">
        <f t="shared" si="1"/>
        <v>C85826</v>
      </c>
    </row>
    <row r="117" spans="1:3" ht="30" x14ac:dyDescent="0.25">
      <c r="A117" s="20"/>
      <c r="B117" s="20" t="s">
        <v>94</v>
      </c>
      <c r="C117" s="54" t="str">
        <f t="shared" si="1"/>
        <v>C85826</v>
      </c>
    </row>
    <row r="118" spans="1:3" ht="30.75" thickBot="1" x14ac:dyDescent="0.3">
      <c r="A118" s="20"/>
      <c r="B118" s="20" t="s">
        <v>95</v>
      </c>
      <c r="C118" s="54" t="str">
        <f t="shared" si="1"/>
        <v>C85826</v>
      </c>
    </row>
    <row r="119" spans="1:3" ht="24" thickBot="1" x14ac:dyDescent="0.3">
      <c r="A119" s="72" t="s">
        <v>96</v>
      </c>
      <c r="B119" s="73"/>
      <c r="C119" s="74"/>
    </row>
    <row r="120" spans="1:3" x14ac:dyDescent="0.25">
      <c r="A120" s="75"/>
      <c r="B120" s="17" t="s">
        <v>70</v>
      </c>
      <c r="C120" s="76" t="str">
        <f>HYPERLINK("https://ams.testrail.com/index.php?/cases/view/85827","C85827")</f>
        <v>C85827</v>
      </c>
    </row>
    <row r="121" spans="1:3" x14ac:dyDescent="0.25">
      <c r="A121" s="75"/>
      <c r="B121" s="51" t="str">
        <f>HYPERLINK("[../DesignTable.xlsx]GroupDesign!$B$1207","- (browse) tdm_type")</f>
        <v>- (browse) tdm_type</v>
      </c>
      <c r="C121" s="77"/>
    </row>
    <row r="122" spans="1:3" x14ac:dyDescent="0.25">
      <c r="A122" s="85"/>
      <c r="B122" s="17" t="s">
        <v>71</v>
      </c>
      <c r="C122" s="86" t="str">
        <f>HYPERLINK("https://ams.testrail.com/index.php?/cases/view/85827","C85827")</f>
        <v>C85827</v>
      </c>
    </row>
    <row r="123" spans="1:3" x14ac:dyDescent="0.25">
      <c r="A123" s="85"/>
      <c r="B123" s="50" t="str">
        <f>HYPERLINK("[../DesignTable.xlsx]GroupDesign!$B$1210","- (apicbf) tdm_type_tree")</f>
        <v>- (apicbf) tdm_type_tree</v>
      </c>
      <c r="C123" s="87"/>
    </row>
    <row r="124" spans="1:3" ht="30" x14ac:dyDescent="0.25">
      <c r="A124" s="85"/>
      <c r="B124" s="6" t="s">
        <v>72</v>
      </c>
      <c r="C124" s="87"/>
    </row>
    <row r="125" spans="1:3" ht="45" x14ac:dyDescent="0.25">
      <c r="A125" s="20"/>
      <c r="B125" s="6" t="s">
        <v>97</v>
      </c>
      <c r="C125" s="54" t="str">
        <f>HYPERLINK("https://ams.testrail.com/index.php?/cases/view/85827","C85827")</f>
        <v>C85827</v>
      </c>
    </row>
    <row r="126" spans="1:3" ht="30" x14ac:dyDescent="0.25">
      <c r="A126" s="20"/>
      <c r="B126" s="20" t="s">
        <v>98</v>
      </c>
      <c r="C126" s="54" t="str">
        <f>HYPERLINK("https://ams.testrail.com/index.php?/cases/view/85826","C85826")</f>
        <v>C85826</v>
      </c>
    </row>
    <row r="127" spans="1:3" x14ac:dyDescent="0.25">
      <c r="A127" s="20"/>
      <c r="B127" s="20" t="s">
        <v>99</v>
      </c>
      <c r="C127" s="54" t="str">
        <f>HYPERLINK("https://ams.testrail.com/index.php?/cases/view/85826","C85826")</f>
        <v>C85826</v>
      </c>
    </row>
    <row r="128" spans="1:3" ht="30" x14ac:dyDescent="0.25">
      <c r="A128" s="75"/>
      <c r="B128" s="4" t="s">
        <v>100</v>
      </c>
      <c r="C128" s="76" t="str">
        <f>HYPERLINK("https://ams.testrail.com/index.php?/cases/view/85826","C85826")</f>
        <v>C85826</v>
      </c>
    </row>
    <row r="129" spans="1:3" x14ac:dyDescent="0.25">
      <c r="A129" s="75"/>
      <c r="B129" s="50" t="str">
        <f>HYPERLINK("[../DesignTable.xlsx]GroupDesign!$B$1209","- (maint) tdm_type")</f>
        <v>- (maint) tdm_type</v>
      </c>
      <c r="C129" s="77"/>
    </row>
    <row r="130" spans="1:3" x14ac:dyDescent="0.25">
      <c r="A130" s="75"/>
      <c r="B130" s="4" t="s">
        <v>101</v>
      </c>
      <c r="C130" s="77"/>
    </row>
    <row r="131" spans="1:3" ht="30" x14ac:dyDescent="0.25">
      <c r="A131" s="20"/>
      <c r="B131" s="20" t="s">
        <v>102</v>
      </c>
      <c r="C131" s="62" t="str">
        <f>HYPERLINK("https://ams.testrail.com/index.php?/cases/view/85826","C85826")</f>
        <v>C85826</v>
      </c>
    </row>
  </sheetData>
  <mergeCells count="40">
    <mergeCell ref="A122:A124"/>
    <mergeCell ref="C122:C124"/>
    <mergeCell ref="A119:C119"/>
    <mergeCell ref="A128:A130"/>
    <mergeCell ref="C128:C130"/>
    <mergeCell ref="A99:A103"/>
    <mergeCell ref="C99:C103"/>
    <mergeCell ref="A109:A110"/>
    <mergeCell ref="C109:C110"/>
    <mergeCell ref="A120:A121"/>
    <mergeCell ref="C120:C121"/>
    <mergeCell ref="A91:A92"/>
    <mergeCell ref="C91:C92"/>
    <mergeCell ref="A93:A95"/>
    <mergeCell ref="C93:C95"/>
    <mergeCell ref="A69:A70"/>
    <mergeCell ref="C69:C70"/>
    <mergeCell ref="A73:A81"/>
    <mergeCell ref="C73:C81"/>
    <mergeCell ref="A88:A90"/>
    <mergeCell ref="C88:C90"/>
    <mergeCell ref="A49:A50"/>
    <mergeCell ref="C49:C50"/>
    <mergeCell ref="A60:A64"/>
    <mergeCell ref="C60:C64"/>
    <mergeCell ref="A67:A68"/>
    <mergeCell ref="C67:C68"/>
    <mergeCell ref="A51:A53"/>
    <mergeCell ref="C51:C53"/>
    <mergeCell ref="A4:C4"/>
    <mergeCell ref="A9:C9"/>
    <mergeCell ref="A12:A17"/>
    <mergeCell ref="C12:C17"/>
    <mergeCell ref="A18:A27"/>
    <mergeCell ref="C18:C27"/>
    <mergeCell ref="A42:A48"/>
    <mergeCell ref="C42:C48"/>
    <mergeCell ref="A33:A38"/>
    <mergeCell ref="C33:C38"/>
    <mergeCell ref="A40:C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E8567-01D1-4008-B4A5-A606C409C325}">
  <dimension ref="A2:C109"/>
  <sheetViews>
    <sheetView tabSelected="1" topLeftCell="A92" workbookViewId="0">
      <selection activeCell="C110" sqref="C110"/>
    </sheetView>
  </sheetViews>
  <sheetFormatPr defaultRowHeight="15" x14ac:dyDescent="0.25"/>
  <cols>
    <col min="1" max="1" width="9.140625" style="30"/>
    <col min="2" max="2" width="79.5703125" style="30" customWidth="1"/>
    <col min="3" max="3" width="20.42578125" style="98" customWidth="1"/>
  </cols>
  <sheetData>
    <row r="2" spans="1:3" ht="15.75" thickBot="1" x14ac:dyDescent="0.3"/>
    <row r="3" spans="1:3" ht="32.25" thickBot="1" x14ac:dyDescent="0.3">
      <c r="A3" s="38" t="s">
        <v>0</v>
      </c>
      <c r="B3" s="39" t="s">
        <v>1</v>
      </c>
      <c r="C3" s="40" t="s">
        <v>2</v>
      </c>
    </row>
    <row r="4" spans="1:3" ht="24" thickBot="1" x14ac:dyDescent="0.3">
      <c r="A4" s="72" t="s">
        <v>3</v>
      </c>
      <c r="B4" s="73"/>
      <c r="C4" s="74"/>
    </row>
    <row r="5" spans="1:3" ht="45" x14ac:dyDescent="0.25">
      <c r="A5" s="5"/>
      <c r="B5" s="6" t="s">
        <v>106</v>
      </c>
      <c r="C5" s="53" t="str">
        <f>HYPERLINK("https://ams.testrail.com/index.php?/cases/view/85828","C85828")</f>
        <v>C85828</v>
      </c>
    </row>
    <row r="6" spans="1:3" ht="26.25" x14ac:dyDescent="0.25">
      <c r="A6" s="7"/>
      <c r="B6" s="8" t="s">
        <v>4</v>
      </c>
      <c r="C6" s="62" t="str">
        <f>HYPERLINK("https://ams.testrail.com/index.php?/cases/view/85828","C85828")</f>
        <v>C85828</v>
      </c>
    </row>
    <row r="7" spans="1:3" ht="30" x14ac:dyDescent="0.25">
      <c r="A7" s="7"/>
      <c r="B7" s="8" t="s">
        <v>103</v>
      </c>
      <c r="C7" s="62" t="str">
        <f>HYPERLINK("https://ams.testrail.com/index.php?/cases/view/85828","C85828")</f>
        <v>C85828</v>
      </c>
    </row>
    <row r="8" spans="1:3" ht="30" x14ac:dyDescent="0.25">
      <c r="A8" s="7"/>
      <c r="B8" s="8" t="s">
        <v>104</v>
      </c>
      <c r="C8" s="62" t="str">
        <f>HYPERLINK("https://ams.testrail.com/index.php?/cases/view/85828","C85828")</f>
        <v>C85828</v>
      </c>
    </row>
    <row r="9" spans="1:3" ht="30" x14ac:dyDescent="0.25">
      <c r="A9" s="7"/>
      <c r="B9" s="8" t="s">
        <v>105</v>
      </c>
      <c r="C9" s="62" t="str">
        <f>HYPERLINK("https://ams.testrail.com/index.php?/cases/view/85828","C85828")</f>
        <v>C85828</v>
      </c>
    </row>
    <row r="10" spans="1:3" ht="26.25" x14ac:dyDescent="0.25">
      <c r="A10" s="7"/>
      <c r="B10" s="8" t="s">
        <v>5</v>
      </c>
      <c r="C10" s="62" t="str">
        <f>HYPERLINK("https://ams.testrail.com/index.php?/cases/view/85828","C85828")</f>
        <v>C85828</v>
      </c>
    </row>
    <row r="11" spans="1:3" ht="26.25" x14ac:dyDescent="0.25">
      <c r="A11" s="31"/>
      <c r="B11" s="8" t="s">
        <v>6</v>
      </c>
      <c r="C11" s="60" t="str">
        <f>HYPERLINK("https://ams.testrail.com/index.php?/cases/view/85828","C85828")</f>
        <v>C85828</v>
      </c>
    </row>
    <row r="12" spans="1:3" ht="45.75" thickBot="1" x14ac:dyDescent="0.3">
      <c r="A12" s="31"/>
      <c r="B12" s="9" t="s">
        <v>182</v>
      </c>
      <c r="C12" s="60" t="str">
        <f>HYPERLINK("https://ams.testrail.com/index.php?/cases/view/85828","C85828")</f>
        <v>C85828</v>
      </c>
    </row>
    <row r="13" spans="1:3" ht="24" thickBot="1" x14ac:dyDescent="0.3">
      <c r="A13" s="72" t="s">
        <v>8</v>
      </c>
      <c r="B13" s="73"/>
      <c r="C13" s="74"/>
    </row>
    <row r="14" spans="1:3" ht="30" x14ac:dyDescent="0.25">
      <c r="B14" s="11" t="s">
        <v>107</v>
      </c>
      <c r="C14" s="53" t="str">
        <f>HYPERLINK("https://ams.testrail.com/index.php?/cases/view/85828","C85828")</f>
        <v>C85828</v>
      </c>
    </row>
    <row r="15" spans="1:3" x14ac:dyDescent="0.25">
      <c r="A15" s="12"/>
      <c r="B15" s="13" t="s">
        <v>9</v>
      </c>
      <c r="C15" s="62" t="str">
        <f>HYPERLINK("https://ams.testrail.com/index.php?/cases/view/85828","C85828")</f>
        <v>C85828</v>
      </c>
    </row>
    <row r="16" spans="1:3" x14ac:dyDescent="0.25">
      <c r="A16" s="67"/>
      <c r="B16" s="4" t="s">
        <v>10</v>
      </c>
      <c r="C16" s="66" t="str">
        <f>HYPERLINK("https://ams.testrail.com/index.php?/cases/view/85828","C85828")</f>
        <v>C85828</v>
      </c>
    </row>
    <row r="17" spans="1:3" x14ac:dyDescent="0.25">
      <c r="A17" s="68"/>
      <c r="B17" s="4" t="s">
        <v>11</v>
      </c>
      <c r="C17" s="70"/>
    </row>
    <row r="18" spans="1:3" x14ac:dyDescent="0.25">
      <c r="A18" s="68"/>
      <c r="B18" s="4" t="s">
        <v>18</v>
      </c>
      <c r="C18" s="70"/>
    </row>
    <row r="19" spans="1:3" x14ac:dyDescent="0.25">
      <c r="A19" s="68"/>
      <c r="B19" s="4" t="s">
        <v>12</v>
      </c>
      <c r="C19" s="70"/>
    </row>
    <row r="20" spans="1:3" x14ac:dyDescent="0.25">
      <c r="A20" s="69"/>
      <c r="B20" s="6" t="s">
        <v>13</v>
      </c>
      <c r="C20" s="71"/>
    </row>
    <row r="21" spans="1:3" x14ac:dyDescent="0.25">
      <c r="A21" s="67"/>
      <c r="B21" s="17" t="s">
        <v>14</v>
      </c>
      <c r="C21" s="66" t="str">
        <f>HYPERLINK("https://ams.testrail.com/index.php?/cases/view/85828","C85828")</f>
        <v>C85828</v>
      </c>
    </row>
    <row r="22" spans="1:3" x14ac:dyDescent="0.25">
      <c r="A22" s="68"/>
      <c r="B22" s="18" t="s">
        <v>15</v>
      </c>
      <c r="C22" s="70"/>
    </row>
    <row r="23" spans="1:3" x14ac:dyDescent="0.25">
      <c r="A23" s="68"/>
      <c r="B23" s="18" t="s">
        <v>22</v>
      </c>
      <c r="C23" s="70"/>
    </row>
    <row r="24" spans="1:3" x14ac:dyDescent="0.25">
      <c r="A24" s="68"/>
      <c r="B24" s="18" t="s">
        <v>18</v>
      </c>
      <c r="C24" s="70"/>
    </row>
    <row r="25" spans="1:3" x14ac:dyDescent="0.25">
      <c r="A25" s="68"/>
      <c r="B25" s="18" t="s">
        <v>52</v>
      </c>
      <c r="C25" s="70"/>
    </row>
    <row r="26" spans="1:3" x14ac:dyDescent="0.25">
      <c r="A26" s="68"/>
      <c r="B26" s="18" t="s">
        <v>16</v>
      </c>
      <c r="C26" s="70"/>
    </row>
    <row r="27" spans="1:3" x14ac:dyDescent="0.25">
      <c r="A27" s="32"/>
      <c r="B27" s="33" t="s">
        <v>109</v>
      </c>
      <c r="C27" s="99" t="str">
        <f>HYPERLINK("https://ams.testrail.com/index.php?/cases/view/85828","C85828")</f>
        <v>C85828</v>
      </c>
    </row>
    <row r="28" spans="1:3" x14ac:dyDescent="0.25">
      <c r="A28" s="96"/>
      <c r="B28" s="33" t="s">
        <v>110</v>
      </c>
      <c r="C28" s="100" t="str">
        <f>HYPERLINK("https://ams.testrail.com/index.php?/cases/view/85828","C85828")</f>
        <v>C85828</v>
      </c>
    </row>
    <row r="29" spans="1:3" x14ac:dyDescent="0.25">
      <c r="A29" s="96"/>
      <c r="B29" s="34" t="s">
        <v>111</v>
      </c>
      <c r="C29" s="101"/>
    </row>
    <row r="30" spans="1:3" x14ac:dyDescent="0.25">
      <c r="A30" s="96"/>
      <c r="B30" s="34" t="s">
        <v>112</v>
      </c>
      <c r="C30" s="101"/>
    </row>
    <row r="31" spans="1:3" x14ac:dyDescent="0.25">
      <c r="A31" s="96"/>
      <c r="B31" s="35" t="s">
        <v>108</v>
      </c>
      <c r="C31" s="101"/>
    </row>
    <row r="32" spans="1:3" x14ac:dyDescent="0.25">
      <c r="A32" s="96"/>
      <c r="B32" s="36" t="s">
        <v>113</v>
      </c>
      <c r="C32" s="101"/>
    </row>
    <row r="33" spans="1:3" x14ac:dyDescent="0.25">
      <c r="A33" s="88"/>
      <c r="B33" s="37" t="s">
        <v>114</v>
      </c>
      <c r="C33" s="66" t="str">
        <f>HYPERLINK("https://ams.testrail.com/index.php?/cases/view/85828","C85828")</f>
        <v>C85828</v>
      </c>
    </row>
    <row r="34" spans="1:3" ht="15.75" thickBot="1" x14ac:dyDescent="0.3">
      <c r="A34" s="90"/>
      <c r="B34" s="36" t="s">
        <v>115</v>
      </c>
      <c r="C34" s="102"/>
    </row>
    <row r="35" spans="1:3" ht="24" thickBot="1" x14ac:dyDescent="0.3">
      <c r="A35" s="72" t="s">
        <v>39</v>
      </c>
      <c r="B35" s="73"/>
      <c r="C35" s="74"/>
    </row>
    <row r="36" spans="1:3" ht="23.25" x14ac:dyDescent="0.25">
      <c r="A36" s="23"/>
      <c r="B36" s="9" t="s">
        <v>40</v>
      </c>
      <c r="C36" s="53" t="str">
        <f>HYPERLINK("https://ams.testrail.com/index.php?/cases/view/85830","C85830")</f>
        <v>C85830</v>
      </c>
    </row>
    <row r="37" spans="1:3" x14ac:dyDescent="0.25">
      <c r="A37" s="88"/>
      <c r="B37" s="37" t="s">
        <v>41</v>
      </c>
      <c r="C37" s="66" t="str">
        <f>HYPERLINK("https://ams.testrail.com/index.php?/cases/view/85830","C85830")</f>
        <v>C85830</v>
      </c>
    </row>
    <row r="38" spans="1:3" x14ac:dyDescent="0.25">
      <c r="A38" s="89"/>
      <c r="B38" s="35" t="s">
        <v>16</v>
      </c>
      <c r="C38" s="103"/>
    </row>
    <row r="39" spans="1:3" x14ac:dyDescent="0.25">
      <c r="A39" s="89"/>
      <c r="B39" s="35" t="s">
        <v>116</v>
      </c>
      <c r="C39" s="103"/>
    </row>
    <row r="40" spans="1:3" x14ac:dyDescent="0.25">
      <c r="A40" s="89"/>
      <c r="B40" s="35" t="s">
        <v>117</v>
      </c>
      <c r="C40" s="103"/>
    </row>
    <row r="41" spans="1:3" x14ac:dyDescent="0.25">
      <c r="A41" s="89"/>
      <c r="B41" s="35" t="s">
        <v>42</v>
      </c>
      <c r="C41" s="103"/>
    </row>
    <row r="42" spans="1:3" x14ac:dyDescent="0.25">
      <c r="A42" s="89"/>
      <c r="B42" s="35" t="s">
        <v>43</v>
      </c>
      <c r="C42" s="103"/>
    </row>
    <row r="43" spans="1:3" x14ac:dyDescent="0.25">
      <c r="A43" s="89"/>
      <c r="B43" s="35" t="s">
        <v>44</v>
      </c>
      <c r="C43" s="103"/>
    </row>
    <row r="44" spans="1:3" x14ac:dyDescent="0.25">
      <c r="A44" s="89"/>
      <c r="B44" s="35" t="s">
        <v>118</v>
      </c>
      <c r="C44" s="103"/>
    </row>
    <row r="45" spans="1:3" x14ac:dyDescent="0.25">
      <c r="A45" s="90"/>
      <c r="B45" s="36" t="s">
        <v>15</v>
      </c>
      <c r="C45" s="102"/>
    </row>
    <row r="46" spans="1:3" ht="30" x14ac:dyDescent="0.25">
      <c r="A46" s="24"/>
      <c r="B46" s="22" t="s">
        <v>119</v>
      </c>
      <c r="C46" s="61" t="str">
        <f>HYPERLINK("https://ams.testrail.com/index.php?/cases/view/85830","C85830")</f>
        <v>C85830</v>
      </c>
    </row>
    <row r="47" spans="1:3" ht="23.25" x14ac:dyDescent="0.25">
      <c r="A47" s="24"/>
      <c r="B47" s="20" t="s">
        <v>120</v>
      </c>
      <c r="C47" s="61" t="str">
        <f>HYPERLINK("https://ams.testrail.com/index.php?/cases/view/85830","C85830")</f>
        <v>C85830</v>
      </c>
    </row>
    <row r="48" spans="1:3" ht="30" x14ac:dyDescent="0.25">
      <c r="A48" s="24"/>
      <c r="B48" s="19" t="s">
        <v>121</v>
      </c>
      <c r="C48" s="61" t="str">
        <f>HYPERLINK("https://ams.testrail.com/index.php?/cases/view/85830","C85830")</f>
        <v>C85830</v>
      </c>
    </row>
    <row r="49" spans="1:3" x14ac:dyDescent="0.25">
      <c r="A49" s="91"/>
      <c r="B49" s="17" t="s">
        <v>122</v>
      </c>
      <c r="C49" s="81" t="str">
        <f>HYPERLINK("https://ams.testrail.com/index.php?/cases/view/85830","C85830")</f>
        <v>C85830</v>
      </c>
    </row>
    <row r="50" spans="1:3" x14ac:dyDescent="0.25">
      <c r="A50" s="92"/>
      <c r="B50" s="19" t="s">
        <v>123</v>
      </c>
      <c r="C50" s="94"/>
    </row>
    <row r="51" spans="1:3" x14ac:dyDescent="0.25">
      <c r="A51" s="92"/>
      <c r="B51" s="41">
        <v>-1</v>
      </c>
      <c r="C51" s="94"/>
    </row>
    <row r="52" spans="1:3" x14ac:dyDescent="0.25">
      <c r="A52" s="92"/>
      <c r="B52" s="41">
        <v>-2</v>
      </c>
      <c r="C52" s="94"/>
    </row>
    <row r="53" spans="1:3" x14ac:dyDescent="0.25">
      <c r="A53" s="92"/>
      <c r="B53" s="41">
        <v>-3</v>
      </c>
      <c r="C53" s="94"/>
    </row>
    <row r="54" spans="1:3" x14ac:dyDescent="0.25">
      <c r="A54" s="92"/>
      <c r="B54" s="41">
        <v>-4</v>
      </c>
      <c r="C54" s="94"/>
    </row>
    <row r="55" spans="1:3" x14ac:dyDescent="0.25">
      <c r="A55" s="93"/>
      <c r="B55" s="42">
        <v>-5</v>
      </c>
      <c r="C55" s="95"/>
    </row>
    <row r="56" spans="1:3" ht="30" x14ac:dyDescent="0.25">
      <c r="A56" s="24"/>
      <c r="B56" s="42" t="s">
        <v>124</v>
      </c>
      <c r="C56" s="61" t="str">
        <f>HYPERLINK("https://ams.testrail.com/index.php?/cases/view/85830","C85830")</f>
        <v>C85830</v>
      </c>
    </row>
    <row r="57" spans="1:3" ht="30" x14ac:dyDescent="0.25">
      <c r="A57" s="24"/>
      <c r="B57" s="20" t="s">
        <v>45</v>
      </c>
      <c r="C57" s="61" t="str">
        <f>HYPERLINK("https://ams.testrail.com/index.php?/cases/view/85830","C85830")</f>
        <v>C85830</v>
      </c>
    </row>
    <row r="58" spans="1:3" ht="23.25" x14ac:dyDescent="0.25">
      <c r="A58" s="24"/>
      <c r="B58" s="20" t="s">
        <v>46</v>
      </c>
      <c r="C58" s="61" t="str">
        <f>HYPERLINK("https://ams.testrail.com/index.php?/cases/view/85830","C85830")</f>
        <v>C85830</v>
      </c>
    </row>
    <row r="59" spans="1:3" ht="30" x14ac:dyDescent="0.25">
      <c r="A59" s="24"/>
      <c r="B59" s="20" t="s">
        <v>47</v>
      </c>
      <c r="C59" s="61" t="str">
        <f>HYPERLINK("https://ams.testrail.com/index.php?/cases/view/85830","C85830")</f>
        <v>C85830</v>
      </c>
    </row>
    <row r="60" spans="1:3" x14ac:dyDescent="0.25">
      <c r="A60" s="63"/>
      <c r="B60" s="17" t="s">
        <v>125</v>
      </c>
      <c r="C60" s="66" t="str">
        <f>HYPERLINK("https://ams.testrail.com/index.php?/cases/view/85830","C85830")</f>
        <v>C85830</v>
      </c>
    </row>
    <row r="61" spans="1:3" x14ac:dyDescent="0.25">
      <c r="A61" s="64"/>
      <c r="B61" s="19" t="s">
        <v>126</v>
      </c>
      <c r="C61" s="64"/>
    </row>
    <row r="62" spans="1:3" x14ac:dyDescent="0.25">
      <c r="A62" s="64"/>
      <c r="B62" s="19" t="s">
        <v>127</v>
      </c>
      <c r="C62" s="64"/>
    </row>
    <row r="63" spans="1:3" x14ac:dyDescent="0.25">
      <c r="A63" s="65"/>
      <c r="B63" s="6" t="s">
        <v>128</v>
      </c>
      <c r="C63" s="65"/>
    </row>
    <row r="64" spans="1:3" ht="30" x14ac:dyDescent="0.25">
      <c r="A64" s="14"/>
      <c r="B64" s="20" t="s">
        <v>129</v>
      </c>
      <c r="C64" s="62" t="str">
        <f>HYPERLINK("https://ams.testrail.com/index.php?/cases/view/85830","C85830")</f>
        <v>C85830</v>
      </c>
    </row>
    <row r="65" spans="1:3" ht="30" x14ac:dyDescent="0.25">
      <c r="A65" s="14"/>
      <c r="B65" s="20" t="s">
        <v>183</v>
      </c>
      <c r="C65" s="62" t="str">
        <f>HYPERLINK("https://ams.testrail.com/index.php?/cases/view/85830","C85830")</f>
        <v>C85830</v>
      </c>
    </row>
    <row r="66" spans="1:3" ht="30" x14ac:dyDescent="0.25">
      <c r="A66" s="14"/>
      <c r="B66" s="20" t="s">
        <v>184</v>
      </c>
      <c r="C66" s="62" t="str">
        <f>HYPERLINK("https://ams.testrail.com/index.php?/cases/view/85830","C85830")</f>
        <v>C85830</v>
      </c>
    </row>
    <row r="67" spans="1:3" ht="23.25" x14ac:dyDescent="0.25">
      <c r="A67" s="24"/>
      <c r="B67" s="20" t="s">
        <v>48</v>
      </c>
      <c r="C67" s="61" t="str">
        <f>HYPERLINK("https://ams.testrail.com/index.php?/cases/view/85830","C85830")</f>
        <v>C85830</v>
      </c>
    </row>
    <row r="68" spans="1:3" ht="23.25" x14ac:dyDescent="0.25">
      <c r="A68" s="23"/>
      <c r="B68" s="9" t="s">
        <v>49</v>
      </c>
      <c r="C68" s="53" t="str">
        <f>HYPERLINK("https://ams.testrail.com/index.php?/cases/view/85831","C85831")</f>
        <v>C85831</v>
      </c>
    </row>
    <row r="69" spans="1:3" x14ac:dyDescent="0.25">
      <c r="A69" s="97"/>
      <c r="B69" s="44" t="s">
        <v>50</v>
      </c>
      <c r="C69" s="76" t="str">
        <f>HYPERLINK("https://ams.testrail.com/index.php?/cases/view/85831","C85831")</f>
        <v>C85831</v>
      </c>
    </row>
    <row r="70" spans="1:3" x14ac:dyDescent="0.25">
      <c r="A70" s="97"/>
      <c r="B70" s="30" t="s">
        <v>22</v>
      </c>
      <c r="C70" s="104"/>
    </row>
    <row r="71" spans="1:3" x14ac:dyDescent="0.25">
      <c r="A71" s="97"/>
      <c r="B71" s="30" t="s">
        <v>52</v>
      </c>
      <c r="C71" s="104"/>
    </row>
    <row r="72" spans="1:3" x14ac:dyDescent="0.25">
      <c r="A72" s="97"/>
      <c r="B72" s="30" t="s">
        <v>18</v>
      </c>
      <c r="C72" s="104"/>
    </row>
    <row r="73" spans="1:3" x14ac:dyDescent="0.25">
      <c r="A73" s="97"/>
      <c r="B73" s="37" t="s">
        <v>131</v>
      </c>
      <c r="C73" s="76" t="str">
        <f>HYPERLINK("https://ams.testrail.com/index.php?/cases/view/85831","C85831")</f>
        <v>C85831</v>
      </c>
    </row>
    <row r="74" spans="1:3" x14ac:dyDescent="0.25">
      <c r="A74" s="97"/>
      <c r="B74" s="51" t="str">
        <f>HYPERLINK("[../DesignTable.xlsx]GroupDesign!$B$1206","- (maint) tdm_search")</f>
        <v>- (maint) tdm_search</v>
      </c>
      <c r="C74" s="104"/>
    </row>
    <row r="75" spans="1:3" ht="30" x14ac:dyDescent="0.25">
      <c r="A75" s="43"/>
      <c r="B75" s="43" t="s">
        <v>143</v>
      </c>
      <c r="C75" s="62" t="str">
        <f>HYPERLINK("https://ams.testrail.com/index.php?/cases/view/85831","C85831")</f>
        <v>C85831</v>
      </c>
    </row>
    <row r="76" spans="1:3" x14ac:dyDescent="0.25">
      <c r="A76" s="43"/>
      <c r="B76" s="43" t="s">
        <v>133</v>
      </c>
      <c r="C76" s="62" t="str">
        <f>HYPERLINK("https://ams.testrail.com/index.php?/cases/view/85831","C85831")</f>
        <v>C85831</v>
      </c>
    </row>
    <row r="77" spans="1:3" ht="30" x14ac:dyDescent="0.25">
      <c r="A77" s="43"/>
      <c r="B77" s="43" t="s">
        <v>134</v>
      </c>
      <c r="C77" s="62" t="str">
        <f>HYPERLINK("https://ams.testrail.com/index.php?/cases/view/85831","C85831")</f>
        <v>C85831</v>
      </c>
    </row>
    <row r="78" spans="1:3" ht="30" x14ac:dyDescent="0.25">
      <c r="A78" s="43"/>
      <c r="B78" s="43" t="s">
        <v>135</v>
      </c>
      <c r="C78" s="62" t="str">
        <f>HYPERLINK("https://ams.testrail.com/index.php?/cases/view/85831","C85831")</f>
        <v>C85831</v>
      </c>
    </row>
    <row r="79" spans="1:3" ht="30" x14ac:dyDescent="0.25">
      <c r="A79" s="43"/>
      <c r="B79" s="43" t="s">
        <v>136</v>
      </c>
      <c r="C79" s="62" t="str">
        <f>HYPERLINK("https://ams.testrail.com/index.php?/cases/view/85831","C85831")</f>
        <v>C85831</v>
      </c>
    </row>
    <row r="80" spans="1:3" ht="30" x14ac:dyDescent="0.25">
      <c r="A80" s="43"/>
      <c r="B80" s="52" t="s">
        <v>137</v>
      </c>
      <c r="C80" s="62" t="str">
        <f>HYPERLINK("https://ams.testrail.com/index.php?/cases/view/85831","C85831")</f>
        <v>C85831</v>
      </c>
    </row>
    <row r="81" spans="1:3" x14ac:dyDescent="0.25">
      <c r="A81" s="43"/>
      <c r="B81" s="8" t="s">
        <v>75</v>
      </c>
      <c r="C81" s="62" t="str">
        <f>HYPERLINK("https://ams.testrail.com/index.php?/cases/view/85832","C85832")</f>
        <v>C85832</v>
      </c>
    </row>
    <row r="82" spans="1:3" x14ac:dyDescent="0.25">
      <c r="A82" s="88"/>
      <c r="B82" s="44" t="s">
        <v>130</v>
      </c>
      <c r="C82" s="76" t="str">
        <f>HYPERLINK("https://ams.testrail.com/index.php?/cases/view/85832","C85832")</f>
        <v>C85832</v>
      </c>
    </row>
    <row r="83" spans="1:3" x14ac:dyDescent="0.25">
      <c r="A83" s="90"/>
      <c r="B83" s="30" t="s">
        <v>115</v>
      </c>
      <c r="C83" s="104"/>
    </row>
    <row r="84" spans="1:3" x14ac:dyDescent="0.25">
      <c r="A84" s="43"/>
      <c r="B84" s="43" t="s">
        <v>138</v>
      </c>
      <c r="C84" s="62" t="str">
        <f>HYPERLINK("https://ams.testrail.com/index.php?/cases/view/85832","C85832")</f>
        <v>C85832</v>
      </c>
    </row>
    <row r="85" spans="1:3" x14ac:dyDescent="0.25">
      <c r="A85" s="97"/>
      <c r="B85" s="30" t="s">
        <v>139</v>
      </c>
      <c r="C85" s="76" t="str">
        <f>HYPERLINK("https://ams.testrail.com/index.php?/cases/view/85832","C85832")</f>
        <v>C85832</v>
      </c>
    </row>
    <row r="86" spans="1:3" x14ac:dyDescent="0.25">
      <c r="A86" s="97"/>
      <c r="B86" s="49" t="str">
        <f>HYPERLINK("[../DesignTable.xlsx]GroupDesign!$B$1205","- (browse) tdm_search [2]")</f>
        <v>- (browse) tdm_search [2]</v>
      </c>
      <c r="C86" s="104"/>
    </row>
    <row r="87" spans="1:3" x14ac:dyDescent="0.25">
      <c r="A87" s="20"/>
      <c r="B87" s="20" t="s">
        <v>76</v>
      </c>
      <c r="C87" s="58"/>
    </row>
    <row r="88" spans="1:3" x14ac:dyDescent="0.25">
      <c r="A88" s="75"/>
      <c r="B88" s="4" t="s">
        <v>77</v>
      </c>
      <c r="C88" s="77"/>
    </row>
    <row r="89" spans="1:3" x14ac:dyDescent="0.25">
      <c r="A89" s="75"/>
      <c r="B89" s="4" t="s">
        <v>78</v>
      </c>
      <c r="C89" s="77"/>
    </row>
    <row r="90" spans="1:3" x14ac:dyDescent="0.25">
      <c r="A90" s="75"/>
      <c r="B90" s="4" t="s">
        <v>79</v>
      </c>
      <c r="C90" s="77"/>
    </row>
    <row r="91" spans="1:3" x14ac:dyDescent="0.25">
      <c r="A91" s="75"/>
      <c r="B91" s="4" t="s">
        <v>80</v>
      </c>
      <c r="C91" s="77"/>
    </row>
    <row r="92" spans="1:3" x14ac:dyDescent="0.25">
      <c r="A92" s="67"/>
      <c r="B92" s="4" t="s">
        <v>81</v>
      </c>
      <c r="C92" s="84"/>
    </row>
    <row r="93" spans="1:3" x14ac:dyDescent="0.25">
      <c r="A93" s="15"/>
      <c r="B93" s="20" t="s">
        <v>82</v>
      </c>
      <c r="C93" s="57"/>
    </row>
    <row r="94" spans="1:3" ht="30" x14ac:dyDescent="0.25">
      <c r="A94" s="15"/>
      <c r="B94" s="20" t="s">
        <v>83</v>
      </c>
      <c r="C94" s="57"/>
    </row>
    <row r="95" spans="1:3" ht="30" x14ac:dyDescent="0.25">
      <c r="A95" s="15"/>
      <c r="B95" s="29" t="s">
        <v>84</v>
      </c>
      <c r="C95" s="57"/>
    </row>
    <row r="96" spans="1:3" x14ac:dyDescent="0.25">
      <c r="A96" s="15"/>
      <c r="B96" s="20" t="s">
        <v>85</v>
      </c>
      <c r="C96" s="57"/>
    </row>
    <row r="97" spans="1:3" ht="30" x14ac:dyDescent="0.25">
      <c r="A97" s="16"/>
      <c r="B97" s="20" t="s">
        <v>86</v>
      </c>
      <c r="C97" s="62" t="str">
        <f>HYPERLINK("https://ams.testrail.com/index.php?/cases/view/85833","C85833")</f>
        <v>C85833</v>
      </c>
    </row>
    <row r="98" spans="1:3" ht="30" x14ac:dyDescent="0.25">
      <c r="A98" s="97"/>
      <c r="B98" s="37" t="s">
        <v>140</v>
      </c>
      <c r="C98" s="76" t="str">
        <f>HYPERLINK("https://ams.testrail.com/index.php?/cases/view/85833","C85833")</f>
        <v>C85833</v>
      </c>
    </row>
    <row r="99" spans="1:3" x14ac:dyDescent="0.25">
      <c r="A99" s="97"/>
      <c r="B99" s="51" t="str">
        <f>HYPERLINK("[../DesignTable.xlsx]GroupDesign!$B$1206","- (maint) tdm_search")</f>
        <v>- (maint) tdm_search</v>
      </c>
      <c r="C99" s="104"/>
    </row>
    <row r="100" spans="1:3" ht="30" x14ac:dyDescent="0.25">
      <c r="A100" s="43"/>
      <c r="B100" s="43" t="s">
        <v>141</v>
      </c>
      <c r="C100" s="62" t="str">
        <f>HYPERLINK("https://ams.testrail.com/index.php?/cases/view/85833","C85833")</f>
        <v>C85833</v>
      </c>
    </row>
    <row r="101" spans="1:3" ht="30" x14ac:dyDescent="0.25">
      <c r="A101" s="43"/>
      <c r="B101" s="52" t="s">
        <v>142</v>
      </c>
      <c r="C101" s="62" t="str">
        <f>HYPERLINK("https://ams.testrail.com/index.php?/cases/view/85833","C85833")</f>
        <v>C85833</v>
      </c>
    </row>
    <row r="102" spans="1:3" ht="30" x14ac:dyDescent="0.25">
      <c r="A102" s="43"/>
      <c r="B102" s="43" t="s">
        <v>132</v>
      </c>
      <c r="C102" s="62" t="str">
        <f>HYPERLINK("https://ams.testrail.com/index.php?/cases/view/85833","C85833")</f>
        <v>C85833</v>
      </c>
    </row>
    <row r="103" spans="1:3" x14ac:dyDescent="0.25">
      <c r="A103" s="43"/>
      <c r="B103" s="43" t="s">
        <v>133</v>
      </c>
      <c r="C103" s="62" t="str">
        <f>HYPERLINK("https://ams.testrail.com/index.php?/cases/view/85833","C85833")</f>
        <v>C85833</v>
      </c>
    </row>
    <row r="104" spans="1:3" ht="30" x14ac:dyDescent="0.25">
      <c r="A104" s="43"/>
      <c r="B104" s="43" t="s">
        <v>134</v>
      </c>
      <c r="C104" s="62" t="str">
        <f>HYPERLINK("https://ams.testrail.com/index.php?/cases/view/85833","C85833")</f>
        <v>C85833</v>
      </c>
    </row>
    <row r="105" spans="1:3" ht="30" x14ac:dyDescent="0.25">
      <c r="A105" s="43"/>
      <c r="B105" s="43" t="s">
        <v>135</v>
      </c>
      <c r="C105" s="62" t="str">
        <f>HYPERLINK("https://ams.testrail.com/index.php?/cases/view/85833","C85833")</f>
        <v>C85833</v>
      </c>
    </row>
    <row r="106" spans="1:3" ht="30" x14ac:dyDescent="0.25">
      <c r="A106" s="24"/>
      <c r="B106" s="22" t="s">
        <v>144</v>
      </c>
      <c r="C106" s="61" t="str">
        <f>HYPERLINK("https://ams.testrail.com/index.php?/cases/view/85833","C85833")</f>
        <v>C85833</v>
      </c>
    </row>
    <row r="107" spans="1:3" x14ac:dyDescent="0.25">
      <c r="A107" s="43"/>
      <c r="B107" s="43" t="s">
        <v>145</v>
      </c>
      <c r="C107" s="62" t="str">
        <f>HYPERLINK("https://ams.testrail.com/index.php?/cases/view/85834","C85834")</f>
        <v>C85834</v>
      </c>
    </row>
    <row r="108" spans="1:3" x14ac:dyDescent="0.25">
      <c r="A108" s="97"/>
      <c r="B108" s="37" t="s">
        <v>146</v>
      </c>
      <c r="C108" s="76" t="str">
        <f>HYPERLINK("https://ams.testrail.com/index.php?/cases/view/85834","C85834")</f>
        <v>C85834</v>
      </c>
    </row>
    <row r="109" spans="1:3" x14ac:dyDescent="0.25">
      <c r="A109" s="97"/>
      <c r="B109" s="51" t="str">
        <f>HYPERLINK("[../DesignTable.xlsx]GroupDesign!$B$1205","- (browse) tdm_search [2]")</f>
        <v>- (browse) tdm_search [2]</v>
      </c>
      <c r="C109" s="104"/>
    </row>
  </sheetData>
  <mergeCells count="31">
    <mergeCell ref="A98:A99"/>
    <mergeCell ref="C98:C99"/>
    <mergeCell ref="A108:A109"/>
    <mergeCell ref="C108:C109"/>
    <mergeCell ref="A60:A63"/>
    <mergeCell ref="C60:C63"/>
    <mergeCell ref="A69:A72"/>
    <mergeCell ref="C69:C72"/>
    <mergeCell ref="A88:A92"/>
    <mergeCell ref="C88:C92"/>
    <mergeCell ref="A82:A83"/>
    <mergeCell ref="C82:C83"/>
    <mergeCell ref="A73:A74"/>
    <mergeCell ref="C73:C74"/>
    <mergeCell ref="A85:A86"/>
    <mergeCell ref="C85:C86"/>
    <mergeCell ref="A4:C4"/>
    <mergeCell ref="A35:C35"/>
    <mergeCell ref="A37:A45"/>
    <mergeCell ref="C37:C45"/>
    <mergeCell ref="A49:A55"/>
    <mergeCell ref="C49:C55"/>
    <mergeCell ref="A28:A32"/>
    <mergeCell ref="C28:C32"/>
    <mergeCell ref="A33:A34"/>
    <mergeCell ref="C33:C34"/>
    <mergeCell ref="A13:C13"/>
    <mergeCell ref="A16:A20"/>
    <mergeCell ref="C16:C20"/>
    <mergeCell ref="A21:A26"/>
    <mergeCell ref="C21:C26"/>
  </mergeCells>
  <hyperlinks>
    <hyperlink ref="B101" location="EditTechnicalDataValue!A1" display="If the User clicks on the &quot;Edit&quot; button the &quot;Edit technical data value&quot; window should open." xr:uid="{E084BB6A-72A0-413A-A18D-2F336B88A44B}"/>
    <hyperlink ref="B80" location="EditTechnicalDataValue!A1" display="If the User clicks on the &quot;Edit&quot; item the &quot;Edit technical data value&quot; window should open." xr:uid="{91423FF0-77F4-43D9-97C6-84B5675E916F}"/>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3F5F-704E-488B-8FD1-54A554D115D5}">
  <dimension ref="A2:C35"/>
  <sheetViews>
    <sheetView topLeftCell="A19" workbookViewId="0">
      <selection activeCell="H31" sqref="H31"/>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38" t="s">
        <v>0</v>
      </c>
      <c r="B3" s="39" t="s">
        <v>1</v>
      </c>
      <c r="C3" s="40" t="s">
        <v>2</v>
      </c>
    </row>
    <row r="4" spans="1:3" ht="24" thickBot="1" x14ac:dyDescent="0.3">
      <c r="A4" s="72" t="s">
        <v>3</v>
      </c>
      <c r="B4" s="73"/>
      <c r="C4" s="74"/>
    </row>
    <row r="5" spans="1:3" ht="30" x14ac:dyDescent="0.25">
      <c r="A5" s="5"/>
      <c r="B5" s="6" t="s">
        <v>147</v>
      </c>
      <c r="C5" s="5"/>
    </row>
    <row r="6" spans="1:3" ht="26.25" x14ac:dyDescent="0.25">
      <c r="A6" s="7"/>
      <c r="B6" s="8" t="s">
        <v>4</v>
      </c>
      <c r="C6" s="7"/>
    </row>
    <row r="7" spans="1:3" ht="27" thickBot="1" x14ac:dyDescent="0.3">
      <c r="A7" s="31"/>
      <c r="B7" s="8" t="s">
        <v>6</v>
      </c>
      <c r="C7" s="31"/>
    </row>
    <row r="8" spans="1:3" ht="24" thickBot="1" x14ac:dyDescent="0.3">
      <c r="A8" s="72" t="s">
        <v>8</v>
      </c>
      <c r="B8" s="73"/>
      <c r="C8" s="74"/>
    </row>
    <row r="9" spans="1:3" ht="30" x14ac:dyDescent="0.25">
      <c r="A9" s="36"/>
      <c r="B9" s="45" t="s">
        <v>148</v>
      </c>
      <c r="C9" s="36"/>
    </row>
    <row r="10" spans="1:3" x14ac:dyDescent="0.25">
      <c r="A10" s="75"/>
      <c r="B10" s="17" t="s">
        <v>149</v>
      </c>
      <c r="C10" s="75"/>
    </row>
    <row r="11" spans="1:3" x14ac:dyDescent="0.25">
      <c r="A11" s="75"/>
      <c r="B11" s="19" t="s">
        <v>150</v>
      </c>
      <c r="C11" s="75"/>
    </row>
    <row r="12" spans="1:3" x14ac:dyDescent="0.25">
      <c r="A12" s="75"/>
      <c r="B12" s="19" t="s">
        <v>156</v>
      </c>
      <c r="C12" s="75"/>
    </row>
    <row r="13" spans="1:3" x14ac:dyDescent="0.25">
      <c r="A13" s="75"/>
      <c r="B13" s="19" t="s">
        <v>157</v>
      </c>
      <c r="C13" s="75"/>
    </row>
    <row r="14" spans="1:3" x14ac:dyDescent="0.25">
      <c r="A14" s="75"/>
      <c r="B14" s="19" t="s">
        <v>151</v>
      </c>
      <c r="C14" s="75"/>
    </row>
    <row r="15" spans="1:3" x14ac:dyDescent="0.25">
      <c r="A15" s="75"/>
      <c r="B15" s="6" t="s">
        <v>108</v>
      </c>
      <c r="C15" s="75"/>
    </row>
    <row r="16" spans="1:3" x14ac:dyDescent="0.25">
      <c r="A16" s="20"/>
      <c r="B16" s="4" t="s">
        <v>152</v>
      </c>
      <c r="C16" s="20"/>
    </row>
    <row r="17" spans="1:3" ht="30" x14ac:dyDescent="0.25">
      <c r="A17" s="75"/>
      <c r="B17" s="17" t="s">
        <v>158</v>
      </c>
      <c r="C17" s="75"/>
    </row>
    <row r="18" spans="1:3" x14ac:dyDescent="0.25">
      <c r="A18" s="75"/>
      <c r="B18" s="19" t="s">
        <v>153</v>
      </c>
      <c r="C18" s="75"/>
    </row>
    <row r="19" spans="1:3" x14ac:dyDescent="0.25">
      <c r="A19" s="75"/>
      <c r="B19" s="19" t="s">
        <v>154</v>
      </c>
      <c r="C19" s="75"/>
    </row>
    <row r="20" spans="1:3" x14ac:dyDescent="0.25">
      <c r="A20" s="75"/>
      <c r="B20" s="6" t="s">
        <v>155</v>
      </c>
      <c r="C20" s="75"/>
    </row>
    <row r="21" spans="1:3" x14ac:dyDescent="0.25">
      <c r="A21" s="20"/>
      <c r="B21" s="48" t="s">
        <v>159</v>
      </c>
      <c r="C21" s="20"/>
    </row>
    <row r="22" spans="1:3" x14ac:dyDescent="0.25">
      <c r="A22" s="67"/>
      <c r="B22" s="46" t="s">
        <v>160</v>
      </c>
      <c r="C22" s="67"/>
    </row>
    <row r="23" spans="1:3" x14ac:dyDescent="0.25">
      <c r="A23" s="68"/>
      <c r="B23" s="46" t="s">
        <v>162</v>
      </c>
      <c r="C23" s="68"/>
    </row>
    <row r="24" spans="1:3" x14ac:dyDescent="0.25">
      <c r="A24" s="68"/>
      <c r="B24" s="46" t="s">
        <v>161</v>
      </c>
      <c r="C24" s="68"/>
    </row>
    <row r="25" spans="1:3" x14ac:dyDescent="0.25">
      <c r="A25" s="68"/>
      <c r="B25" s="46" t="s">
        <v>163</v>
      </c>
      <c r="C25" s="68"/>
    </row>
    <row r="26" spans="1:3" x14ac:dyDescent="0.25">
      <c r="A26" s="68"/>
      <c r="B26" s="46" t="s">
        <v>164</v>
      </c>
      <c r="C26" s="68"/>
    </row>
    <row r="27" spans="1:3" x14ac:dyDescent="0.25">
      <c r="A27" s="68"/>
      <c r="B27" s="46" t="s">
        <v>165</v>
      </c>
      <c r="C27" s="68"/>
    </row>
    <row r="28" spans="1:3" x14ac:dyDescent="0.25">
      <c r="A28" s="68"/>
      <c r="B28" s="46" t="s">
        <v>166</v>
      </c>
      <c r="C28" s="68"/>
    </row>
    <row r="29" spans="1:3" x14ac:dyDescent="0.25">
      <c r="A29" s="68"/>
      <c r="B29" s="46" t="s">
        <v>167</v>
      </c>
      <c r="C29" s="68"/>
    </row>
    <row r="30" spans="1:3" x14ac:dyDescent="0.25">
      <c r="A30" s="69"/>
      <c r="B30" s="47" t="s">
        <v>168</v>
      </c>
      <c r="C30" s="69"/>
    </row>
    <row r="31" spans="1:3" x14ac:dyDescent="0.25">
      <c r="A31" s="75"/>
      <c r="B31" s="4" t="s">
        <v>169</v>
      </c>
      <c r="C31" s="75"/>
    </row>
    <row r="32" spans="1:3" x14ac:dyDescent="0.25">
      <c r="A32" s="75"/>
      <c r="B32" s="4" t="s">
        <v>170</v>
      </c>
      <c r="C32" s="75"/>
    </row>
    <row r="33" spans="1:3" x14ac:dyDescent="0.25">
      <c r="A33" s="75"/>
      <c r="B33" s="4" t="s">
        <v>171</v>
      </c>
      <c r="C33" s="75"/>
    </row>
    <row r="34" spans="1:3" ht="30" x14ac:dyDescent="0.25">
      <c r="A34" s="20"/>
      <c r="B34" s="20" t="s">
        <v>173</v>
      </c>
      <c r="C34" s="20"/>
    </row>
    <row r="35" spans="1:3" ht="30" x14ac:dyDescent="0.25">
      <c r="A35" s="20"/>
      <c r="B35" s="20" t="s">
        <v>172</v>
      </c>
      <c r="C35" s="20"/>
    </row>
  </sheetData>
  <mergeCells count="10">
    <mergeCell ref="A22:A30"/>
    <mergeCell ref="C22:C30"/>
    <mergeCell ref="A31:A33"/>
    <mergeCell ref="C31:C33"/>
    <mergeCell ref="A4:C4"/>
    <mergeCell ref="A8:C8"/>
    <mergeCell ref="A10:A15"/>
    <mergeCell ref="C10:C15"/>
    <mergeCell ref="A17:A20"/>
    <mergeCell ref="C17:C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MaintTechicalDataSearching</vt:lpstr>
      <vt:lpstr>BrowseTechnicalDataSearching1</vt:lpstr>
      <vt:lpstr>EditTechnicalDataValue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2019-02-19T12:19:43Z</dcterms:modified>
</cp:coreProperties>
</file>