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840AEE02-6A6B-469B-B216-1F9A9D3FBC25}" xr6:coauthVersionLast="38" xr6:coauthVersionMax="38" xr10:uidLastSave="{00000000-0000-0000-0000-000000000000}"/>
  <bookViews>
    <workbookView xWindow="0" yWindow="0" windowWidth="22260" windowHeight="12645" activeTab="1" xr2:uid="{00000000-000D-0000-FFFF-FFFF00000000}"/>
  </bookViews>
  <sheets>
    <sheet name="Grac1MasterDesign" sheetId="1" r:id="rId1"/>
    <sheet name="SensitiveAreasWindo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C28" i="2"/>
  <c r="C26" i="2"/>
  <c r="C23" i="2"/>
  <c r="C21" i="2"/>
  <c r="C19" i="2"/>
  <c r="C17" i="2"/>
  <c r="C16" i="2"/>
  <c r="C9" i="2"/>
  <c r="C8" i="2"/>
  <c r="C7" i="2"/>
  <c r="C6" i="2"/>
  <c r="C5" i="2"/>
  <c r="B27" i="2"/>
  <c r="B24" i="2"/>
  <c r="B20" i="2"/>
  <c r="B18" i="2"/>
  <c r="C140" i="1" l="1"/>
  <c r="C165" i="1"/>
  <c r="C211" i="1"/>
  <c r="C209" i="1"/>
  <c r="C164" i="1"/>
  <c r="C138" i="1"/>
  <c r="C170" i="1"/>
  <c r="C201" i="1"/>
  <c r="C162" i="1"/>
  <c r="C136" i="1"/>
  <c r="C134" i="1"/>
  <c r="C159" i="1"/>
  <c r="C152" i="1"/>
  <c r="C52" i="1"/>
  <c r="C50" i="1"/>
  <c r="C49" i="1"/>
  <c r="C113" i="1"/>
  <c r="C183" i="1"/>
  <c r="C148" i="1"/>
  <c r="C109" i="1"/>
  <c r="C128" i="1" l="1"/>
  <c r="C126" i="1"/>
  <c r="C150" i="1"/>
  <c r="C143" i="1"/>
  <c r="C112" i="1"/>
  <c r="C123" i="1"/>
  <c r="C145" i="1"/>
  <c r="C144" i="1"/>
  <c r="C102" i="1"/>
  <c r="C110" i="1"/>
  <c r="C108" i="1"/>
  <c r="C107" i="1"/>
  <c r="C105" i="1"/>
  <c r="C101" i="1"/>
  <c r="C100" i="1"/>
  <c r="C93" i="1"/>
  <c r="C92" i="1"/>
  <c r="C91" i="1"/>
  <c r="C90" i="1"/>
  <c r="C89" i="1"/>
  <c r="C78" i="1"/>
  <c r="C77" i="1"/>
  <c r="C76" i="1"/>
  <c r="C74" i="1"/>
  <c r="C73" i="1"/>
  <c r="C70" i="1"/>
  <c r="C69" i="1"/>
  <c r="C68" i="1"/>
  <c r="C60" i="1"/>
  <c r="C59" i="1"/>
  <c r="C48" i="1"/>
  <c r="C88" i="1"/>
  <c r="C35" i="1"/>
  <c r="C47" i="1"/>
  <c r="C46" i="1"/>
  <c r="C45" i="1"/>
  <c r="C44" i="1"/>
  <c r="C43" i="1"/>
  <c r="C38" i="1"/>
  <c r="C37" i="1"/>
  <c r="C34" i="1"/>
  <c r="C33" i="1"/>
  <c r="C21" i="1"/>
  <c r="C16" i="1" l="1"/>
  <c r="C15" i="1"/>
  <c r="C14" i="1"/>
  <c r="C11" i="1"/>
  <c r="C10" i="1"/>
  <c r="C9" i="1"/>
  <c r="C8" i="1"/>
  <c r="C7" i="1"/>
  <c r="C6" i="1"/>
  <c r="C5" i="1"/>
  <c r="B25" i="2" l="1"/>
  <c r="B22" i="2"/>
  <c r="B75" i="1"/>
  <c r="B169" i="1"/>
  <c r="B163" i="1"/>
  <c r="B160" i="1"/>
  <c r="B158" i="1"/>
  <c r="B153" i="1"/>
  <c r="B151" i="1"/>
  <c r="B149" i="1"/>
  <c r="B141" i="1"/>
  <c r="B139" i="1"/>
  <c r="B135" i="1"/>
  <c r="B133" i="1"/>
  <c r="B131" i="1"/>
  <c r="B129" i="1"/>
  <c r="B127" i="1"/>
  <c r="B124" i="1"/>
  <c r="B106" i="1"/>
</calcChain>
</file>

<file path=xl/sharedStrings.xml><?xml version="1.0" encoding="utf-8"?>
<sst xmlns="http://schemas.openxmlformats.org/spreadsheetml/2006/main" count="221" uniqueCount="184">
  <si>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</si>
  <si>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</si>
  <si>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</si>
  <si>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</si>
  <si>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</si>
  <si>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</si>
  <si>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</si>
  <si>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</si>
  <si>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</si>
  <si>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</si>
  <si>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The user shoult be able to call the context menu byt clicking RMB on any element.</t>
  </si>
  <si>
    <t>The program should start when the user clicks on the "Graphical navigator" icon in the Information searching subtab. The default master design should be selected in the system properties for this program.</t>
  </si>
  <si>
    <t>There should be present the version of API PRO in the right top corner of the program.</t>
  </si>
  <si>
    <t>The program should have the next tabs on the tollbar:</t>
  </si>
  <si>
    <t xml:space="preserve"> -  File</t>
  </si>
  <si>
    <t xml:space="preserve"> - Options</t>
  </si>
  <si>
    <t xml:space="preserve"> - Help</t>
  </si>
  <si>
    <t>Design</t>
  </si>
  <si>
    <t xml:space="preserve"> - Edit</t>
  </si>
  <si>
    <t>The program should have the next buttons on the toolbar:</t>
  </si>
  <si>
    <t xml:space="preserve"> - Exit</t>
  </si>
  <si>
    <t xml:space="preserve"> - Save</t>
  </si>
  <si>
    <t xml:space="preserve"> - Undo</t>
  </si>
  <si>
    <t xml:space="preserve"> - Paren level</t>
  </si>
  <si>
    <t xml:space="preserve"> - Boxes</t>
  </si>
  <si>
    <t xml:space="preserve"> - (X, Y)</t>
  </si>
  <si>
    <t xml:space="preserve"> - Picture list</t>
  </si>
  <si>
    <t xml:space="preserve"> - Reset zoom</t>
  </si>
  <si>
    <t xml:space="preserve"> - Zoom in</t>
  </si>
  <si>
    <t xml:space="preserve"> - Zoom out</t>
  </si>
  <si>
    <t>ToolBar functionality</t>
  </si>
  <si>
    <t>The "File" tab should be opened if the user clicks on it.</t>
  </si>
  <si>
    <t>The "File" tab should contain the next items:</t>
  </si>
  <si>
    <t xml:space="preserve"> - Windows list</t>
  </si>
  <si>
    <t>If the user presses the "Edit" button on the ToolBar the "Save" and "Undo" buttons should become active.</t>
  </si>
  <si>
    <t>The "Save" and "Undo" items should be disable by default. The user should not be able to press these buttons.</t>
  </si>
  <si>
    <t>If the user clicks on the "Save" button when it is active, then all changes these user has already made in the program should be saved.</t>
  </si>
  <si>
    <t>If the user clicks on the "Undo" button when it is active, then all changes these user has already made in the program should be reverted.</t>
  </si>
  <si>
    <t>The "Window list" window should appear if the user clicks on the "Window list" item.</t>
  </si>
  <si>
    <t>The program window should close if the user clicks on the "Exit" item.</t>
  </si>
  <si>
    <t>The "Edit" tab should be opened if the user clicks on it.</t>
  </si>
  <si>
    <t>The "Edit" tab should contain the next items:</t>
  </si>
  <si>
    <t>If the user clicks on the "Save" item when it is active, then all changes these user has already made in the program should be saved.</t>
  </si>
  <si>
    <t>If the user presses the "Edit" button on the ToolBar the "Save" and "Undo" items should become active.</t>
  </si>
  <si>
    <t>If the user clicks on the "Undo" item when it is active, then all changes these user has already made in the program should be reverted.</t>
  </si>
  <si>
    <t>The "Options" tab should be opened if the user clicks on it.</t>
  </si>
  <si>
    <t>The "Options" tab should contain the next items:</t>
  </si>
  <si>
    <t xml:space="preserve"> - Parent level</t>
  </si>
  <si>
    <t xml:space="preserve">If the user clicks on the "edit" item, the program should switch to edit mode:   </t>
  </si>
  <si>
    <t>If the user clicks on the "Boxes" item then:</t>
  </si>
  <si>
    <t xml:space="preserve"> - The "Save" and "Undo" items of the File tab should become enable.</t>
  </si>
  <si>
    <t xml:space="preserve"> - The "Save" and "Undo" buttons on the ToolBar should become active.</t>
  </si>
  <si>
    <t xml:space="preserve"> - The "Boxes" button on the ToolBar should become active.</t>
  </si>
  <si>
    <t xml:space="preserve"> - The  boxes these was added before should become highlighted.</t>
  </si>
  <si>
    <t xml:space="preserve"> - The "Exit", "Edit", "Parent level", "(X, Y)", "Pickture list", "Zoom in" and "Zoom out" buttons should become disable.</t>
  </si>
  <si>
    <t xml:space="preserve"> - The user should become able to call context menu.</t>
  </si>
  <si>
    <t>There should be workspace on the other part of the program window.</t>
  </si>
  <si>
    <t>The workspace can contain a picture with boxes of connected objects.</t>
  </si>
  <si>
    <t>The user should be able to click on these boxes.</t>
  </si>
  <si>
    <t>If the user clicks on the "(X, Y)" item the "Sensitive areas on picture" window should open.</t>
  </si>
  <si>
    <t>If the user clicks on the "Picture list" item the next program should open:</t>
  </si>
  <si>
    <t>If the user clicks on the "Reset zoom" item the size of the workspace picture return to default. If the workspace picture already has a default size then nothing should happens.</t>
  </si>
  <si>
    <t xml:space="preserve"> - Zoom in (+)</t>
  </si>
  <si>
    <t xml:space="preserve"> - Zoom out (-)</t>
  </si>
  <si>
    <t>If the user clicks on the "Zoom in (-)" item then the workspace picture should become smaller.</t>
  </si>
  <si>
    <t>If the user clicks on the "Zoom in (+)" item then the workspace picture should become larger.</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</si>
  <si>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</si>
  <si>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</si>
  <si>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</si>
  <si>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</si>
  <si>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</si>
  <si>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</si>
  <si>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</si>
  <si>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</si>
  <si>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</si>
  <si>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program window should close if the user clicks on the "Exit" button on the ToolBar.</t>
  </si>
  <si>
    <t>The "Save" and "Undo" buttons should be disable by default. The user should not be able to press these buttons.</t>
  </si>
  <si>
    <t xml:space="preserve">If the user clicks on the "Edit" button on the ToolBar the program should switch to edit mode:   </t>
  </si>
  <si>
    <t>If the user clicks on the "Boxes" button then:</t>
  </si>
  <si>
    <t>If the user clicks on the "Picture list" button the next program should open:</t>
  </si>
  <si>
    <t>If the user clicks on the "Reset zoom" button the size of the workspace picture return to default. If the workspace picture already has a default size then nothing should happens.</t>
  </si>
  <si>
    <t>If the user clicks on the "Zoom in (+)" button then the workspace picture should become larger.</t>
  </si>
  <si>
    <t>If the user clicks on the "Zoom in (-)" button then the workspace picture should become smaller.</t>
  </si>
  <si>
    <t>The user should be able to call the context menu when switch the program to edit mode and creates a new box.</t>
  </si>
  <si>
    <t>The context menu should contain the next items:</t>
  </si>
  <si>
    <t xml:space="preserve"> - Add link to picture</t>
  </si>
  <si>
    <t xml:space="preserve"> - Add link to position</t>
  </si>
  <si>
    <t xml:space="preserve"> - Add link to maintenance object</t>
  </si>
  <si>
    <t xml:space="preserve"> - Add link to position or maintenance object</t>
  </si>
  <si>
    <t xml:space="preserve"> - Add POS/MO work order status</t>
  </si>
  <si>
    <t xml:space="preserve"> - Add link to spare part</t>
  </si>
  <si>
    <t xml:space="preserve"> - Add link to program</t>
  </si>
  <si>
    <t xml:space="preserve"> - Add link to document</t>
  </si>
  <si>
    <t>The next program should be opened if the user clicks on the "Add link to picture" item:</t>
  </si>
  <si>
    <t>The next program should be opened if the user clicks on the "Add link to position" item:</t>
  </si>
  <si>
    <t>The next program should be opened if the user clicks on the "Add link to maintenance object" item:</t>
  </si>
  <si>
    <t>The next program should be opened if the user clicks on the "Add link to position or maintenance object" item:</t>
  </si>
  <si>
    <t>The next program should be opened if the user clicks on the "Add POS/MO work order status":</t>
  </si>
  <si>
    <t>The next program should be opened if the user clicks on the "Add link to spare part":</t>
  </si>
  <si>
    <t xml:space="preserve"> - Add link to job ordering creation</t>
  </si>
  <si>
    <t>The next program should be opened if the user clicks on the "Add link to job ordering creation":</t>
  </si>
  <si>
    <t xml:space="preserve"> - "Spare part searching" window should be opened</t>
  </si>
  <si>
    <t>The next program should be opened if the user clicks on the "Add link to program":</t>
  </si>
  <si>
    <t>The next program should be opened if the user clicks on the "Add link to document":</t>
  </si>
  <si>
    <t xml:space="preserve">If the user select any record in the context menu program a new box should be created on the workspace picture.   </t>
  </si>
  <si>
    <t>The user should be able to move the already created boxes in edit mode by placing cursor on it and moving cursor with holded LMB.</t>
  </si>
  <si>
    <t>The user should be able to delete the already created boxes in edit mode by plasing cursor on it and pressing the "Delete" button on the keyboard.</t>
  </si>
  <si>
    <t>Edit mode</t>
  </si>
  <si>
    <t>The "Parent level" item should become enable if the parent picture present for the current picture in the picture tree-structure.</t>
  </si>
  <si>
    <t>The "Parent level" button should become enable if the parent picture present for the current picture in the picture tree-structure.</t>
  </si>
  <si>
    <t>If the user clicks on the "Parent level" item the parent picture should be opened instead of the current picture  in the workspace.</t>
  </si>
  <si>
    <t>If the user clicks on the "Parent level" button  the parent picture should be opened instead of the current picture  in the workspace.</t>
  </si>
  <si>
    <t>Context menu in edit mode</t>
  </si>
  <si>
    <t>Clicking on the workspace</t>
  </si>
  <si>
    <t>The connected picture should become a child for the current picture.</t>
  </si>
  <si>
    <t>If the user clicks on the empty work space nothing should happens.</t>
  </si>
  <si>
    <t xml:space="preserve">If the user clicks on the box that was created from the " - Add link to picture" item then the connected picture should be opened in the next program: </t>
  </si>
  <si>
    <t xml:space="preserve">If the user clicks on the box that was created from the " - Add link to position" item then the connected position should be opened in the next program: </t>
  </si>
  <si>
    <t xml:space="preserve">If the user clicks on the box that was created from the " - Add link to maintenance object" item then the connected maintenance object should be opened in the next program: </t>
  </si>
  <si>
    <t xml:space="preserve">If the user clicks on the box that was created from the " -Add link to position or maintenance object" item then the next connected object should be opened: </t>
  </si>
  <si>
    <r>
      <t xml:space="preserve"> if any position was selected then this position should be opened  in </t>
    </r>
    <r>
      <rPr>
        <b/>
        <sz val="11"/>
        <color theme="1"/>
        <rFont val="Calibri"/>
        <family val="2"/>
        <scheme val="minor"/>
      </rPr>
      <t>(maint) position</t>
    </r>
    <r>
      <rPr>
        <sz val="11"/>
        <color theme="1"/>
        <rFont val="Calibri"/>
        <family val="2"/>
        <scheme val="minor"/>
      </rPr>
      <t xml:space="preserve"> program </t>
    </r>
  </si>
  <si>
    <r>
      <t xml:space="preserve"> if any maintenance object was selected then this maintenance object should be opened  in </t>
    </r>
    <r>
      <rPr>
        <b/>
        <sz val="11"/>
        <color theme="1"/>
        <rFont val="Calibri"/>
        <family val="2"/>
        <scheme val="minor"/>
      </rPr>
      <t>(maint) maintenance_object</t>
    </r>
    <r>
      <rPr>
        <sz val="11"/>
        <color theme="1"/>
        <rFont val="Calibri"/>
        <family val="2"/>
        <scheme val="minor"/>
      </rPr>
      <t xml:space="preserve"> program </t>
    </r>
  </si>
  <si>
    <t xml:space="preserve">If the user clicks on the box that was created from the " -Add POS/MO work order status" item then the next program for the selected POS/MO should be opened: </t>
  </si>
  <si>
    <t xml:space="preserve">If the user clicks on the box that was created from the " - Add link to job ordering creation" item then the next program for the selected POS/MO should be opened in edit mode: </t>
  </si>
  <si>
    <t>The "Position key"/"Maint. Object key" fields should be inherited from the POS/MO.</t>
  </si>
  <si>
    <t>If the user clicks on the box that was created from the " -Add link to spare part" item then the selected spare part should be opened in the next program:</t>
  </si>
  <si>
    <t>If the user clicks on the box that was created from the " -Add link to program" item then the selected program should be opened.</t>
  </si>
  <si>
    <t>If the user clicks on the box that was created from the " -Add link to document" item then the connected document should be opened.</t>
  </si>
  <si>
    <t>If the user clicks RMB on the on the box that was created from the " - Add link to picture" item the context menu should appear. This context menu should have next items:</t>
  </si>
  <si>
    <t xml:space="preserve"> - view picture</t>
  </si>
  <si>
    <t>If the user clicks on the "View picture" item the connected to the box picture should be opened in the next program:</t>
  </si>
  <si>
    <t xml:space="preserve"> - View position</t>
  </si>
  <si>
    <t xml:space="preserve"> - Document</t>
  </si>
  <si>
    <t xml:space="preserve"> - Work order</t>
  </si>
  <si>
    <t xml:space="preserve"> - Work history</t>
  </si>
  <si>
    <t xml:space="preserve"> - Notification</t>
  </si>
  <si>
    <t xml:space="preserve"> - Technical data</t>
  </si>
  <si>
    <t xml:space="preserve"> - Supplies</t>
  </si>
  <si>
    <t xml:space="preserve"> - Supplied by</t>
  </si>
  <si>
    <t xml:space="preserve"> - Add job order</t>
  </si>
  <si>
    <t xml:space="preserve"> - Add work order</t>
  </si>
  <si>
    <t xml:space="preserve"> - Add notification</t>
  </si>
  <si>
    <t xml:space="preserve"> - Register job</t>
  </si>
  <si>
    <t>If the user clicks RMB on the on the box that was created from the " - Add link to maintenance object" item the context menu should appear. This context menu should have next items:</t>
  </si>
  <si>
    <t xml:space="preserve"> - View maintenance object</t>
  </si>
  <si>
    <t xml:space="preserve"> - Spare part</t>
  </si>
  <si>
    <t xml:space="preserve"> - Inspections</t>
  </si>
  <si>
    <t xml:space="preserve"> - Stock removal</t>
  </si>
  <si>
    <t xml:space="preserve"> - Register hours…</t>
  </si>
  <si>
    <t>If the user clicks RMB on the on the box that was created from the " - Add link to position or maintenance object" item the context menu should appear. This context menu should have the same items as for " - Add link to picture" or " - Add link to maintenance object" items.</t>
  </si>
  <si>
    <t>If the user clicks RMB on the on the box that was created from the " - Add link to spare part" item the context menu should appear. This context menu should have next items:</t>
  </si>
  <si>
    <t xml:space="preserve"> - View spare part</t>
  </si>
  <si>
    <t xml:space="preserve"> - Included in</t>
  </si>
  <si>
    <t xml:space="preserve"> - Documents</t>
  </si>
  <si>
    <t xml:space="preserve"> - Stock data</t>
  </si>
  <si>
    <t xml:space="preserve"> - Supplier</t>
  </si>
  <si>
    <t xml:space="preserve"> - History</t>
  </si>
  <si>
    <t>If the user clicks RMB on the on the box that was created from the " - Add link to program" item the context menu should appear. This context menu should have next items:</t>
  </si>
  <si>
    <t xml:space="preserve"> - Run program</t>
  </si>
  <si>
    <t>If the user clicks RMB on the on the box that was created from the " - Add link to document" item the context menu should appear. This context menu should have next items:</t>
  </si>
  <si>
    <t xml:space="preserve"> - Open document</t>
  </si>
  <si>
    <t>The user should be able to close the "Sensitive arreas on picture" window by clicking on the "X" button.</t>
  </si>
  <si>
    <t>The user should be able to move the "Sensitive arreas on picture" window.</t>
  </si>
  <si>
    <t>The two buttons should be present in the bottom of the "Sensitive areas on picture" window: OK and Cancel</t>
  </si>
  <si>
    <t>The list of sensitive areas/boxes on current picture should be displayed in the "Sensitive areas on picture" window.</t>
  </si>
  <si>
    <t>If the user clicks on the "Cancel" button the "Sensitive area on picture" window should close.</t>
  </si>
  <si>
    <t>The list of sensitive areas/boxes on current picture should have the next columns:</t>
  </si>
  <si>
    <t xml:space="preserve"> - Type - the type of the connected to sensitive area object.</t>
  </si>
  <si>
    <t xml:space="preserve"> - Key - the key of the connected to sesitive area object</t>
  </si>
  <si>
    <t xml:space="preserve"> - X1 - abscissa of the upper left corner of the sensitive area</t>
  </si>
  <si>
    <t xml:space="preserve"> - X2 - abscissa of the lower right corner of the sensitive area</t>
  </si>
  <si>
    <t xml:space="preserve"> - Y2 - ordinate of the lower right corner of the sensitive area</t>
  </si>
  <si>
    <t xml:space="preserve"> - Y1 - ordinate of the upper left corner of the sensitive area</t>
  </si>
  <si>
    <t>If the user selects the "Maint. Obj." type of row and clicks on the "OK" button the next program should open for the selected maintenance object:</t>
  </si>
  <si>
    <t>If the user selects the "Position" type of row and clicks on the "OK" button the next program should open for the selected position:</t>
  </si>
  <si>
    <t>If the user selects the "Spare part" type of row and clicks on the "OK" button the next program should open for the selected spare part:</t>
  </si>
  <si>
    <t>If the user selects the empty type of row and clicks on the "OK" button the next program should open for the selected object:</t>
  </si>
  <si>
    <t>If the user selects the "Program" type of row and clicks on the "OK" button the connected program should open.</t>
  </si>
  <si>
    <t>If the user selects the "Document" type of row and clicks on the "OK" button the connected document should open.</t>
  </si>
  <si>
    <t>If the user clicks on the "(X, Y)" button the "Sensitive areas on picture" window should open.</t>
  </si>
  <si>
    <t>The name "Graphical navigator" should be displayed in the left top corner of the program window.</t>
  </si>
  <si>
    <t>If the user clicks RMB on the on the box that was created from the " - Add link to position" item the context menu should appear. This context menu should have next items:</t>
  </si>
  <si>
    <t>C83975, C83976</t>
  </si>
  <si>
    <t>If the user selects the "Picture" type of row and clicks on the "OK" button the next program should open for the selected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</si>
</sst>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b/>
      <sz val="11"/>
      <color theme="1"/>
      <name val="Calibri"/>
      <family val="2"/>
      <scheme val="minor"/>
    </font>
    <font>
      <sz val="18"/>
      <color theme="1" tint="4.9989318521683403E-2"/>
      <name val="Calibri"/>
      <family val="2"/>
      <scheme val="minor"/>
    </font>
    <font>
      <sz val="11"/>
      <color rgb="FFFF0000"/>
      <name val="Calibri"/>
      <family val="2"/>
      <scheme val="minor"/>
    </font>
    <font>
      <u/>
      <sz val="11"/>
      <color theme="10"/>
      <name val="Calibri"/>
      <family val="2"/>
      <scheme val="minor"/>
    </font>
  </fonts>
  <fills count="2">
    <fill>
      <patternFill patternType="none"/>
    </fill>
    <fill>
      <patternFill patternType="gray125"/>
    </fill>
  </fills>
  <borders count="2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7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0" xfId="0" applyAlignment="1">
      <alignment wrapText="1"/>
    </xf>
    <xf numFmtId="0" fontId="0" fillId="0" borderId="10" xfId="0" applyBorder="1" applyAlignment="1">
      <alignment wrapText="1"/>
    </xf>
    <xf numFmtId="0" fontId="0" fillId="0" borderId="8" xfId="0" applyFont="1" applyBorder="1" applyAlignment="1">
      <alignment horizontal="center" vertical="center"/>
    </xf>
    <xf numFmtId="0" fontId="0" fillId="0" borderId="8" xfId="0" applyFont="1" applyBorder="1" applyAlignment="1">
      <alignment horizontal="left" vertical="center" wrapText="1"/>
    </xf>
    <xf numFmtId="0" fontId="0" fillId="0" borderId="7" xfId="0" applyFont="1" applyBorder="1" applyAlignment="1">
      <alignment horizontal="center" vertical="center"/>
    </xf>
    <xf numFmtId="0" fontId="0" fillId="0" borderId="7" xfId="0" applyFont="1" applyBorder="1" applyAlignment="1">
      <alignment horizontal="left" vertical="center" wrapText="1"/>
    </xf>
    <xf numFmtId="0" fontId="0" fillId="0" borderId="0" xfId="0" applyFill="1" applyBorder="1" applyAlignment="1">
      <alignment wrapText="1"/>
    </xf>
    <xf numFmtId="0" fontId="0" fillId="0" borderId="8" xfId="0" applyBorder="1" applyAlignment="1">
      <alignment wrapText="1"/>
    </xf>
    <xf numFmtId="0" fontId="0" fillId="0" borderId="8" xfId="0" applyBorder="1" applyAlignment="1">
      <alignment horizontal="center"/>
    </xf>
    <xf numFmtId="0" fontId="0" fillId="0" borderId="8" xfId="0" applyFill="1" applyBorder="1" applyAlignment="1">
      <alignment wrapText="1"/>
    </xf>
    <xf numFmtId="0" fontId="0" fillId="0" borderId="8" xfId="0" applyBorder="1"/>
    <xf numFmtId="0" fontId="0" fillId="0" borderId="9" xfId="0" applyBorder="1" applyAlignment="1">
      <alignment wrapText="1"/>
    </xf>
    <xf numFmtId="0" fontId="0" fillId="0" borderId="9" xfId="0" applyBorder="1"/>
    <xf numFmtId="0" fontId="0" fillId="0" borderId="7" xfId="0" applyBorder="1"/>
    <xf numFmtId="0" fontId="0" fillId="0" borderId="11" xfId="0" applyBorder="1" applyAlignment="1">
      <alignment wrapText="1"/>
    </xf>
    <xf numFmtId="0" fontId="0" fillId="0" borderId="9" xfId="0" applyFont="1" applyBorder="1" applyAlignment="1">
      <alignment wrapText="1"/>
    </xf>
    <xf numFmtId="0" fontId="0" fillId="0" borderId="8" xfId="0" applyFont="1" applyBorder="1"/>
    <xf numFmtId="0" fontId="0" fillId="0" borderId="8" xfId="0" applyFont="1" applyBorder="1" applyAlignment="1">
      <alignment wrapText="1"/>
    </xf>
    <xf numFmtId="0" fontId="0" fillId="0" borderId="0" xfId="0" applyFont="1"/>
    <xf numFmtId="0" fontId="0" fillId="0" borderId="7" xfId="0" applyBorder="1" applyAlignment="1">
      <alignment horizontal="center"/>
    </xf>
    <xf numFmtId="0" fontId="7" fillId="0" borderId="8" xfId="0" applyFont="1" applyBorder="1" applyAlignment="1">
      <alignment wrapText="1"/>
    </xf>
    <xf numFmtId="0" fontId="0" fillId="0" borderId="18" xfId="0" applyBorder="1"/>
    <xf numFmtId="0" fontId="8" fillId="0" borderId="0" xfId="1" applyAlignment="1">
      <alignment wrapText="1"/>
    </xf>
    <xf numFmtId="0" fontId="8" fillId="0" borderId="7" xfId="1" applyBorder="1" applyAlignment="1">
      <alignment wrapText="1"/>
    </xf>
    <xf numFmtId="0" fontId="8" fillId="0" borderId="11" xfId="1" applyBorder="1" applyAlignment="1">
      <alignment wrapText="1"/>
    </xf>
    <xf numFmtId="0" fontId="8" fillId="0" borderId="17" xfId="1" applyBorder="1" applyAlignment="1">
      <alignment wrapText="1"/>
    </xf>
    <xf numFmtId="0" fontId="8" fillId="0" borderId="8" xfId="1" applyBorder="1" applyAlignment="1">
      <alignment wrapText="1"/>
    </xf>
    <xf numFmtId="0" fontId="8" fillId="0" borderId="7" xfId="1" applyBorder="1" applyAlignment="1">
      <alignment horizontal="center" vertical="center" wrapText="1"/>
    </xf>
    <xf numFmtId="0" fontId="8" fillId="0" borderId="8" xfId="1" applyBorder="1" applyAlignment="1">
      <alignment horizontal="center" vertical="center" wrapText="1"/>
    </xf>
    <xf numFmtId="0" fontId="8" fillId="0" borderId="9" xfId="1" applyBorder="1" applyAlignment="1">
      <alignment horizontal="center" vertical="center" wrapText="1"/>
    </xf>
    <xf numFmtId="0" fontId="8" fillId="0" borderId="7" xfId="1" applyBorder="1" applyAlignment="1">
      <alignment horizontal="center" vertical="center"/>
    </xf>
    <xf numFmtId="0" fontId="8" fillId="0" borderId="8" xfId="1"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19" xfId="0" applyBorder="1" applyAlignment="1">
      <alignment horizontal="center" vertical="center"/>
    </xf>
    <xf numFmtId="0" fontId="8" fillId="0" borderId="9" xfId="1" applyBorder="1" applyAlignment="1">
      <alignment horizontal="center" vertical="center"/>
    </xf>
    <xf numFmtId="0" fontId="8" fillId="0" borderId="8" xfId="1" applyBorder="1" applyAlignment="1">
      <alignment horizontal="center" vertical="center"/>
    </xf>
    <xf numFmtId="0" fontId="8" fillId="0" borderId="8" xfId="1" applyBorder="1" applyAlignment="1">
      <alignment horizontal="center" vertical="center"/>
    </xf>
    <xf numFmtId="0" fontId="8" fillId="0" borderId="8" xfId="1" applyBorder="1" applyAlignment="1">
      <alignment horizontal="center" vertical="center" wrapText="1"/>
    </xf>
    <xf numFmtId="0" fontId="0" fillId="0" borderId="9"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8" fillId="0" borderId="9" xfId="1"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8" fillId="0" borderId="8" xfId="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8" fillId="0" borderId="8" xfId="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wrapText="1"/>
    </xf>
    <xf numFmtId="0" fontId="0" fillId="0" borderId="9"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8" fillId="0" borderId="15" xfId="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12"/>
  <sheetViews>
    <sheetView topLeftCell="A82" workbookViewId="0">
      <selection activeCell="C93" sqref="C93:C99"/>
    </sheetView>
  </sheetViews>
  <sheetFormatPr defaultRowHeight="15" x14ac:dyDescent="0.25"/>
  <cols>
    <col min="2" max="2" width="79.5703125" style="9" bestFit="1" customWidth="1"/>
    <col min="3" max="3" width="20.42578125" style="41" customWidth="1"/>
  </cols>
  <sheetData>
    <row r="2" spans="1:3" ht="15.75" thickBot="1" x14ac:dyDescent="0.3"/>
    <row r="3" spans="1:3" ht="32.25" thickBot="1" x14ac:dyDescent="0.3">
      <c r="A3" s="1" t="s">
        <v>0</v>
      </c>
      <c r="B3" s="2" t="s">
        <v>1</v>
      </c>
      <c r="C3" s="3" t="s">
        <v>2</v>
      </c>
    </row>
    <row r="4" spans="1:3" ht="24" thickBot="1" x14ac:dyDescent="0.3">
      <c r="A4" s="57" t="s">
        <v>3</v>
      </c>
      <c r="B4" s="58"/>
      <c r="C4" s="59"/>
    </row>
    <row r="5" spans="1:3" s="9" customFormat="1" ht="45" x14ac:dyDescent="0.25">
      <c r="A5" s="4"/>
      <c r="B5" s="5" t="s">
        <v>11</v>
      </c>
      <c r="C5" s="36" t="str">
        <f t="shared" ref="C5:C11" si="0">HYPERLINK("https://ams.testrail.com/index.php?/cases/view/83117","C83117")</f>
        <v>C83117</v>
      </c>
    </row>
    <row r="6" spans="1:3" s="9" customFormat="1" ht="26.25" x14ac:dyDescent="0.25">
      <c r="A6" s="6"/>
      <c r="B6" s="7" t="s">
        <v>4</v>
      </c>
      <c r="C6" s="37" t="str">
        <f t="shared" si="0"/>
        <v>C83117</v>
      </c>
    </row>
    <row r="7" spans="1:3" s="9" customFormat="1" ht="30" x14ac:dyDescent="0.25">
      <c r="A7" s="6"/>
      <c r="B7" s="7" t="s">
        <v>5</v>
      </c>
      <c r="C7" s="37" t="str">
        <f t="shared" si="0"/>
        <v>C83117</v>
      </c>
    </row>
    <row r="8" spans="1:3" s="9" customFormat="1" ht="30" x14ac:dyDescent="0.25">
      <c r="A8" s="6"/>
      <c r="B8" s="7" t="s">
        <v>6</v>
      </c>
      <c r="C8" s="37" t="str">
        <f t="shared" si="0"/>
        <v>C83117</v>
      </c>
    </row>
    <row r="9" spans="1:3" s="9" customFormat="1" ht="30" x14ac:dyDescent="0.25">
      <c r="A9" s="6"/>
      <c r="B9" s="7" t="s">
        <v>7</v>
      </c>
      <c r="C9" s="37" t="str">
        <f t="shared" si="0"/>
        <v>C83117</v>
      </c>
    </row>
    <row r="10" spans="1:3" s="9" customFormat="1" ht="26.25" x14ac:dyDescent="0.25">
      <c r="A10" s="6"/>
      <c r="B10" s="7" t="s">
        <v>8</v>
      </c>
      <c r="C10" s="37" t="str">
        <f t="shared" si="0"/>
        <v>C83117</v>
      </c>
    </row>
    <row r="11" spans="1:3" s="9" customFormat="1" ht="26.25" x14ac:dyDescent="0.25">
      <c r="A11" s="8"/>
      <c r="B11" s="7" t="s">
        <v>9</v>
      </c>
      <c r="C11" s="38" t="str">
        <f t="shared" si="0"/>
        <v>C83117</v>
      </c>
    </row>
    <row r="12" spans="1:3" s="9" customFormat="1" ht="27" thickBot="1" x14ac:dyDescent="0.3">
      <c r="A12" s="6"/>
      <c r="B12" s="10" t="s">
        <v>10</v>
      </c>
      <c r="C12" s="6"/>
    </row>
    <row r="13" spans="1:3" s="9" customFormat="1" ht="24" thickBot="1" x14ac:dyDescent="0.3">
      <c r="A13" s="57" t="s">
        <v>17</v>
      </c>
      <c r="B13" s="58"/>
      <c r="C13" s="59"/>
    </row>
    <row r="14" spans="1:3" ht="30" x14ac:dyDescent="0.25">
      <c r="A14" s="13"/>
      <c r="B14" s="14" t="s">
        <v>180</v>
      </c>
      <c r="C14" s="39" t="str">
        <f>HYPERLINK("https://ams.testrail.com/index.php?/cases/view/83117","C83117")</f>
        <v>C83117</v>
      </c>
    </row>
    <row r="15" spans="1:3" x14ac:dyDescent="0.25">
      <c r="A15" s="11"/>
      <c r="B15" s="12" t="s">
        <v>12</v>
      </c>
      <c r="C15" s="40" t="str">
        <f>HYPERLINK("https://ams.testrail.com/index.php?/cases/view/83117","C83117")</f>
        <v>C83117</v>
      </c>
    </row>
    <row r="16" spans="1:3" x14ac:dyDescent="0.25">
      <c r="A16" s="62"/>
      <c r="B16" s="9" t="s">
        <v>13</v>
      </c>
      <c r="C16" s="65" t="str">
        <f>HYPERLINK("https://ams.testrail.com/index.php?/cases/view/83117","C83117")</f>
        <v>C83117</v>
      </c>
    </row>
    <row r="17" spans="1:3" x14ac:dyDescent="0.25">
      <c r="A17" s="63"/>
      <c r="B17" s="9" t="s">
        <v>14</v>
      </c>
      <c r="C17" s="66"/>
    </row>
    <row r="18" spans="1:3" x14ac:dyDescent="0.25">
      <c r="A18" s="63"/>
      <c r="B18" s="9" t="s">
        <v>18</v>
      </c>
      <c r="C18" s="66"/>
    </row>
    <row r="19" spans="1:3" x14ac:dyDescent="0.25">
      <c r="A19" s="63"/>
      <c r="B19" s="9" t="s">
        <v>15</v>
      </c>
      <c r="C19" s="66"/>
    </row>
    <row r="20" spans="1:3" x14ac:dyDescent="0.25">
      <c r="A20" s="64"/>
      <c r="B20" s="5" t="s">
        <v>16</v>
      </c>
      <c r="C20" s="66"/>
    </row>
    <row r="21" spans="1:3" x14ac:dyDescent="0.25">
      <c r="A21" s="49"/>
      <c r="B21" s="9" t="s">
        <v>19</v>
      </c>
      <c r="C21" s="52" t="str">
        <f>HYPERLINK("https://ams.testrail.com/index.php?/cases/view/83117","C83117")</f>
        <v>C83117</v>
      </c>
    </row>
    <row r="22" spans="1:3" x14ac:dyDescent="0.25">
      <c r="A22" s="50"/>
      <c r="B22" s="15" t="s">
        <v>20</v>
      </c>
      <c r="C22" s="53"/>
    </row>
    <row r="23" spans="1:3" x14ac:dyDescent="0.25">
      <c r="A23" s="50"/>
      <c r="B23" s="15" t="s">
        <v>21</v>
      </c>
      <c r="C23" s="53"/>
    </row>
    <row r="24" spans="1:3" x14ac:dyDescent="0.25">
      <c r="A24" s="50"/>
      <c r="B24" s="15" t="s">
        <v>22</v>
      </c>
      <c r="C24" s="53"/>
    </row>
    <row r="25" spans="1:3" x14ac:dyDescent="0.25">
      <c r="A25" s="50"/>
      <c r="B25" s="15" t="s">
        <v>18</v>
      </c>
      <c r="C25" s="53"/>
    </row>
    <row r="26" spans="1:3" x14ac:dyDescent="0.25">
      <c r="A26" s="50"/>
      <c r="B26" s="15" t="s">
        <v>23</v>
      </c>
      <c r="C26" s="53"/>
    </row>
    <row r="27" spans="1:3" x14ac:dyDescent="0.25">
      <c r="A27" s="50"/>
      <c r="B27" s="15" t="s">
        <v>24</v>
      </c>
      <c r="C27" s="53"/>
    </row>
    <row r="28" spans="1:3" x14ac:dyDescent="0.25">
      <c r="A28" s="50"/>
      <c r="B28" s="15" t="s">
        <v>25</v>
      </c>
      <c r="C28" s="53"/>
    </row>
    <row r="29" spans="1:3" x14ac:dyDescent="0.25">
      <c r="A29" s="50"/>
      <c r="B29" s="15" t="s">
        <v>26</v>
      </c>
      <c r="C29" s="53"/>
    </row>
    <row r="30" spans="1:3" x14ac:dyDescent="0.25">
      <c r="A30" s="50"/>
      <c r="B30" s="15" t="s">
        <v>27</v>
      </c>
      <c r="C30" s="53"/>
    </row>
    <row r="31" spans="1:3" x14ac:dyDescent="0.25">
      <c r="A31" s="50"/>
      <c r="B31" s="15" t="s">
        <v>28</v>
      </c>
      <c r="C31" s="53"/>
    </row>
    <row r="32" spans="1:3" x14ac:dyDescent="0.25">
      <c r="A32" s="50"/>
      <c r="B32" s="15" t="s">
        <v>29</v>
      </c>
      <c r="C32" s="53"/>
    </row>
    <row r="33" spans="1:3" x14ac:dyDescent="0.25">
      <c r="A33" s="17"/>
      <c r="B33" s="18" t="s">
        <v>56</v>
      </c>
      <c r="C33" s="40" t="str">
        <f>HYPERLINK("https://ams.testrail.com/index.php?/cases/view/83117","C83117")</f>
        <v>C83117</v>
      </c>
    </row>
    <row r="34" spans="1:3" ht="15.75" thickBot="1" x14ac:dyDescent="0.3">
      <c r="A34" s="17"/>
      <c r="B34" s="16" t="s">
        <v>57</v>
      </c>
      <c r="C34" s="40" t="str">
        <f>HYPERLINK("https://ams.testrail.com/index.php?/cases/view/83117","C83117")</f>
        <v>C83117</v>
      </c>
    </row>
    <row r="35" spans="1:3" ht="15.75" thickBot="1" x14ac:dyDescent="0.3">
      <c r="A35" s="21"/>
      <c r="B35" s="20" t="s">
        <v>58</v>
      </c>
      <c r="C35" s="45" t="str">
        <f>HYPERLINK("https://ams.testrail.com/index.php?/cases/view/83117","C83117")</f>
        <v>C83117</v>
      </c>
    </row>
    <row r="36" spans="1:3" ht="24" thickBot="1" x14ac:dyDescent="0.3">
      <c r="A36" s="57" t="s">
        <v>30</v>
      </c>
      <c r="B36" s="58"/>
      <c r="C36" s="59"/>
    </row>
    <row r="37" spans="1:3" x14ac:dyDescent="0.25">
      <c r="A37" s="22"/>
      <c r="B37" s="5" t="s">
        <v>31</v>
      </c>
      <c r="C37" s="39" t="str">
        <f>HYPERLINK("https://ams.testrail.com/index.php?/cases/view/83927","C83927")</f>
        <v>C83927</v>
      </c>
    </row>
    <row r="38" spans="1:3" x14ac:dyDescent="0.25">
      <c r="A38" s="49"/>
      <c r="B38" s="9" t="s">
        <v>32</v>
      </c>
      <c r="C38" s="52" t="str">
        <f>HYPERLINK("https://ams.testrail.com/index.php?/cases/view/83927","C83927")</f>
        <v>C83927</v>
      </c>
    </row>
    <row r="39" spans="1:3" x14ac:dyDescent="0.25">
      <c r="A39" s="50"/>
      <c r="B39" s="15" t="s">
        <v>21</v>
      </c>
      <c r="C39" s="53"/>
    </row>
    <row r="40" spans="1:3" x14ac:dyDescent="0.25">
      <c r="A40" s="50"/>
      <c r="B40" s="15" t="s">
        <v>22</v>
      </c>
      <c r="C40" s="53"/>
    </row>
    <row r="41" spans="1:3" x14ac:dyDescent="0.25">
      <c r="A41" s="50"/>
      <c r="B41" s="15" t="s">
        <v>33</v>
      </c>
      <c r="C41" s="53"/>
    </row>
    <row r="42" spans="1:3" x14ac:dyDescent="0.25">
      <c r="A42" s="51"/>
      <c r="B42" s="15" t="s">
        <v>20</v>
      </c>
      <c r="C42" s="54"/>
    </row>
    <row r="43" spans="1:3" ht="30" x14ac:dyDescent="0.25">
      <c r="A43" s="19"/>
      <c r="B43" s="18" t="s">
        <v>35</v>
      </c>
      <c r="C43" s="40" t="str">
        <f t="shared" ref="C43:C48" si="1">HYPERLINK("https://ams.testrail.com/index.php?/cases/view/83927","C83927")</f>
        <v>C83927</v>
      </c>
    </row>
    <row r="44" spans="1:3" ht="30" x14ac:dyDescent="0.25">
      <c r="A44" s="19"/>
      <c r="B44" s="18" t="s">
        <v>43</v>
      </c>
      <c r="C44" s="40" t="str">
        <f t="shared" si="1"/>
        <v>C83927</v>
      </c>
    </row>
    <row r="45" spans="1:3" ht="30" x14ac:dyDescent="0.25">
      <c r="A45" s="19"/>
      <c r="B45" s="18" t="s">
        <v>42</v>
      </c>
      <c r="C45" s="40" t="str">
        <f t="shared" si="1"/>
        <v>C83927</v>
      </c>
    </row>
    <row r="46" spans="1:3" ht="30" x14ac:dyDescent="0.25">
      <c r="A46" s="19"/>
      <c r="B46" s="16" t="s">
        <v>44</v>
      </c>
      <c r="C46" s="40" t="str">
        <f t="shared" si="1"/>
        <v>C83927</v>
      </c>
    </row>
    <row r="47" spans="1:3" x14ac:dyDescent="0.25">
      <c r="A47" s="19"/>
      <c r="B47" s="16" t="s">
        <v>38</v>
      </c>
      <c r="C47" s="40" t="str">
        <f t="shared" si="1"/>
        <v>C83927</v>
      </c>
    </row>
    <row r="48" spans="1:3" x14ac:dyDescent="0.25">
      <c r="A48" s="19"/>
      <c r="B48" s="16" t="s">
        <v>39</v>
      </c>
      <c r="C48" s="40" t="str">
        <f t="shared" si="1"/>
        <v>C83927</v>
      </c>
    </row>
    <row r="49" spans="1:3" x14ac:dyDescent="0.25">
      <c r="A49" s="19"/>
      <c r="B49" s="16" t="s">
        <v>40</v>
      </c>
      <c r="C49" s="46" t="str">
        <f>HYPERLINK("https://ams.testrail.com/index.php?/cases/view/83974","C83974")</f>
        <v>C83974</v>
      </c>
    </row>
    <row r="50" spans="1:3" x14ac:dyDescent="0.25">
      <c r="A50" s="49"/>
      <c r="B50" s="20" t="s">
        <v>41</v>
      </c>
      <c r="C50" s="52" t="str">
        <f>HYPERLINK("https://ams.testrail.com/index.php?/cases/view/83974","C83974")</f>
        <v>C83974</v>
      </c>
    </row>
    <row r="51" spans="1:3" x14ac:dyDescent="0.25">
      <c r="A51" s="51"/>
      <c r="B51" s="5" t="s">
        <v>18</v>
      </c>
      <c r="C51" s="54"/>
    </row>
    <row r="52" spans="1:3" x14ac:dyDescent="0.25">
      <c r="A52" s="49"/>
      <c r="B52" s="9" t="s">
        <v>48</v>
      </c>
      <c r="C52" s="52" t="str">
        <f>HYPERLINK("https://ams.testrail.com/index.php?/cases/view/83974","C83974")</f>
        <v>C83974</v>
      </c>
    </row>
    <row r="53" spans="1:3" x14ac:dyDescent="0.25">
      <c r="A53" s="50"/>
      <c r="B53" s="9" t="s">
        <v>50</v>
      </c>
      <c r="C53" s="53"/>
    </row>
    <row r="54" spans="1:3" x14ac:dyDescent="0.25">
      <c r="A54" s="50"/>
      <c r="B54" s="9" t="s">
        <v>51</v>
      </c>
      <c r="C54" s="53"/>
    </row>
    <row r="55" spans="1:3" x14ac:dyDescent="0.25">
      <c r="A55" s="50"/>
      <c r="B55" s="9" t="s">
        <v>52</v>
      </c>
      <c r="C55" s="53"/>
    </row>
    <row r="56" spans="1:3" x14ac:dyDescent="0.25">
      <c r="A56" s="50"/>
      <c r="B56" s="9" t="s">
        <v>53</v>
      </c>
      <c r="C56" s="53"/>
    </row>
    <row r="57" spans="1:3" ht="30" x14ac:dyDescent="0.25">
      <c r="A57" s="50"/>
      <c r="B57" s="9" t="s">
        <v>54</v>
      </c>
      <c r="C57" s="53"/>
    </row>
    <row r="58" spans="1:3" x14ac:dyDescent="0.25">
      <c r="A58" s="51"/>
      <c r="B58" s="9" t="s">
        <v>55</v>
      </c>
      <c r="C58" s="54"/>
    </row>
    <row r="59" spans="1:3" x14ac:dyDescent="0.25">
      <c r="A59" s="19"/>
      <c r="B59" s="16" t="s">
        <v>45</v>
      </c>
      <c r="C59" s="40" t="str">
        <f>HYPERLINK("https://ams.testrail.com/index.php?/cases/view/83928","C83928")</f>
        <v>C83928</v>
      </c>
    </row>
    <row r="60" spans="1:3" x14ac:dyDescent="0.25">
      <c r="A60" s="49"/>
      <c r="B60" s="9" t="s">
        <v>46</v>
      </c>
      <c r="C60" s="52" t="str">
        <f>HYPERLINK("https://ams.testrail.com/index.php?/cases/view/83928","C83928")</f>
        <v>C83928</v>
      </c>
    </row>
    <row r="61" spans="1:3" x14ac:dyDescent="0.25">
      <c r="A61" s="50"/>
      <c r="B61" s="9" t="s">
        <v>47</v>
      </c>
      <c r="C61" s="53"/>
    </row>
    <row r="62" spans="1:3" x14ac:dyDescent="0.25">
      <c r="A62" s="50"/>
      <c r="B62" s="9" t="s">
        <v>24</v>
      </c>
      <c r="C62" s="53"/>
    </row>
    <row r="63" spans="1:3" x14ac:dyDescent="0.25">
      <c r="A63" s="50"/>
      <c r="B63" s="9" t="s">
        <v>25</v>
      </c>
      <c r="C63" s="53"/>
    </row>
    <row r="64" spans="1:3" x14ac:dyDescent="0.25">
      <c r="A64" s="50"/>
      <c r="B64" s="9" t="s">
        <v>26</v>
      </c>
      <c r="C64" s="53"/>
    </row>
    <row r="65" spans="1:3" x14ac:dyDescent="0.25">
      <c r="A65" s="50"/>
      <c r="B65" s="9" t="s">
        <v>27</v>
      </c>
      <c r="C65" s="53"/>
    </row>
    <row r="66" spans="1:3" x14ac:dyDescent="0.25">
      <c r="A66" s="50"/>
      <c r="B66" s="9" t="s">
        <v>62</v>
      </c>
      <c r="C66" s="53"/>
    </row>
    <row r="67" spans="1:3" x14ac:dyDescent="0.25">
      <c r="A67" s="50"/>
      <c r="B67" s="9" t="s">
        <v>63</v>
      </c>
      <c r="C67" s="53"/>
    </row>
    <row r="68" spans="1:3" ht="30" x14ac:dyDescent="0.25">
      <c r="A68" s="17"/>
      <c r="B68" s="16" t="s">
        <v>108</v>
      </c>
      <c r="C68" s="40" t="str">
        <f>HYPERLINK("https://ams.testrail.com/index.php?/cases/view/83928","C83928")</f>
        <v>C83928</v>
      </c>
    </row>
    <row r="69" spans="1:3" ht="30" x14ac:dyDescent="0.25">
      <c r="A69" s="19"/>
      <c r="B69" s="24" t="s">
        <v>110</v>
      </c>
      <c r="C69" s="40" t="str">
        <f>HYPERLINK("https://ams.testrail.com/index.php?/cases/view/83928","C83928")</f>
        <v>C83928</v>
      </c>
    </row>
    <row r="70" spans="1:3" x14ac:dyDescent="0.25">
      <c r="A70" s="69"/>
      <c r="B70" s="20" t="s">
        <v>49</v>
      </c>
      <c r="C70" s="72" t="str">
        <f>HYPERLINK("https://ams.testrail.com/index.php?/cases/view/83928","C83928")</f>
        <v>C83928</v>
      </c>
    </row>
    <row r="71" spans="1:3" x14ac:dyDescent="0.25">
      <c r="A71" s="70"/>
      <c r="B71" s="23" t="s">
        <v>52</v>
      </c>
      <c r="C71" s="73"/>
    </row>
    <row r="72" spans="1:3" x14ac:dyDescent="0.25">
      <c r="A72" s="71"/>
      <c r="B72" s="5" t="s">
        <v>53</v>
      </c>
      <c r="C72" s="74"/>
    </row>
    <row r="73" spans="1:3" ht="28.9" customHeight="1" x14ac:dyDescent="0.25">
      <c r="A73" s="19"/>
      <c r="B73" s="34" t="s">
        <v>59</v>
      </c>
      <c r="C73" s="40" t="str">
        <f>HYPERLINK("https://ams.testrail.com/index.php?/cases/view/83928","C83928")</f>
        <v>C83928</v>
      </c>
    </row>
    <row r="74" spans="1:3" x14ac:dyDescent="0.25">
      <c r="A74" s="49"/>
      <c r="B74" s="9" t="s">
        <v>60</v>
      </c>
      <c r="C74" s="52" t="str">
        <f>HYPERLINK("https://ams.testrail.com/index.php?/cases/view/83928","C83928")</f>
        <v>C83928</v>
      </c>
    </row>
    <row r="75" spans="1:3" x14ac:dyDescent="0.25">
      <c r="A75" s="51"/>
      <c r="B75" s="31" t="str">
        <f>HYPERLINK("[..\DesignTable.xlsx]GroupDesign!$B$660"," - (browse) Note [2]")</f>
        <v xml:space="preserve"> - (browse) Note [2]</v>
      </c>
      <c r="C75" s="54"/>
    </row>
    <row r="76" spans="1:3" ht="29.25" customHeight="1" x14ac:dyDescent="0.25">
      <c r="A76" s="19"/>
      <c r="B76" s="16" t="s">
        <v>61</v>
      </c>
      <c r="C76" s="40" t="str">
        <f>HYPERLINK("https://ams.testrail.com/index.php?/cases/view/83928","C83928")</f>
        <v>C83928</v>
      </c>
    </row>
    <row r="77" spans="1:3" ht="30" x14ac:dyDescent="0.25">
      <c r="A77" s="19"/>
      <c r="B77" s="16" t="s">
        <v>65</v>
      </c>
      <c r="C77" s="40" t="str">
        <f>HYPERLINK("https://ams.testrail.com/index.php?/cases/view/83928","C83928")</f>
        <v>C83928</v>
      </c>
    </row>
    <row r="78" spans="1:3" ht="30" x14ac:dyDescent="0.25">
      <c r="A78" s="19"/>
      <c r="B78" s="16" t="s">
        <v>64</v>
      </c>
      <c r="C78" s="40" t="str">
        <f>HYPERLINK("https://ams.testrail.com/index.php?/cases/view/83928","C83928")</f>
        <v>C83928</v>
      </c>
    </row>
    <row r="79" spans="1:3" x14ac:dyDescent="0.25">
      <c r="A79" s="16"/>
      <c r="B79" s="16" t="s">
        <v>66</v>
      </c>
      <c r="C79" s="43"/>
    </row>
    <row r="80" spans="1:3" x14ac:dyDescent="0.25">
      <c r="A80" s="67"/>
      <c r="B80" s="9" t="s">
        <v>67</v>
      </c>
      <c r="C80" s="66"/>
    </row>
    <row r="81" spans="1:3" x14ac:dyDescent="0.25">
      <c r="A81" s="67"/>
      <c r="B81" s="9" t="s">
        <v>68</v>
      </c>
      <c r="C81" s="66"/>
    </row>
    <row r="82" spans="1:3" x14ac:dyDescent="0.25">
      <c r="A82" s="67"/>
      <c r="B82" s="9" t="s">
        <v>69</v>
      </c>
      <c r="C82" s="66"/>
    </row>
    <row r="83" spans="1:3" x14ac:dyDescent="0.25">
      <c r="A83" s="67"/>
      <c r="B83" s="9" t="s">
        <v>70</v>
      </c>
      <c r="C83" s="66"/>
    </row>
    <row r="84" spans="1:3" x14ac:dyDescent="0.25">
      <c r="A84" s="62"/>
      <c r="B84" s="9" t="s">
        <v>71</v>
      </c>
      <c r="C84" s="68"/>
    </row>
    <row r="85" spans="1:3" ht="18" customHeight="1" x14ac:dyDescent="0.25">
      <c r="A85" s="16"/>
      <c r="B85" s="16" t="s">
        <v>72</v>
      </c>
      <c r="C85" s="43"/>
    </row>
    <row r="86" spans="1:3" ht="30" x14ac:dyDescent="0.25">
      <c r="A86" s="16"/>
      <c r="B86" s="16" t="s">
        <v>73</v>
      </c>
      <c r="C86" s="43"/>
    </row>
    <row r="87" spans="1:3" ht="30" x14ac:dyDescent="0.25">
      <c r="A87" s="16"/>
      <c r="B87" s="18" t="s">
        <v>74</v>
      </c>
      <c r="C87" s="43"/>
    </row>
    <row r="88" spans="1:3" ht="30" x14ac:dyDescent="0.25">
      <c r="B88" s="16" t="s">
        <v>75</v>
      </c>
      <c r="C88" s="40" t="str">
        <f>HYPERLINK("https://ams.testrail.com/index.php?/cases/view/83117","C83117")</f>
        <v>C83117</v>
      </c>
    </row>
    <row r="89" spans="1:3" ht="30" x14ac:dyDescent="0.25">
      <c r="A89" s="19"/>
      <c r="B89" s="18" t="s">
        <v>76</v>
      </c>
      <c r="C89" s="40" t="str">
        <f>HYPERLINK("https://ams.testrail.com/index.php?/cases/view/83929","C83929")</f>
        <v>C83929</v>
      </c>
    </row>
    <row r="90" spans="1:3" ht="30" x14ac:dyDescent="0.25">
      <c r="A90" s="19"/>
      <c r="B90" s="18" t="s">
        <v>34</v>
      </c>
      <c r="C90" s="40" t="str">
        <f>HYPERLINK("https://ams.testrail.com/index.php?/cases/view/83929","C83929")</f>
        <v>C83929</v>
      </c>
    </row>
    <row r="91" spans="1:3" ht="30" x14ac:dyDescent="0.25">
      <c r="A91" s="19"/>
      <c r="B91" s="18" t="s">
        <v>36</v>
      </c>
      <c r="C91" s="40" t="str">
        <f>HYPERLINK("https://ams.testrail.com/index.php?/cases/view/83929","C83929")</f>
        <v>C83929</v>
      </c>
    </row>
    <row r="92" spans="1:3" ht="30" x14ac:dyDescent="0.25">
      <c r="A92" s="19"/>
      <c r="B92" s="16" t="s">
        <v>37</v>
      </c>
      <c r="C92" s="40" t="str">
        <f>HYPERLINK("https://ams.testrail.com/index.php?/cases/view/83929","C83929")</f>
        <v>C83929</v>
      </c>
    </row>
    <row r="93" spans="1:3" ht="30" x14ac:dyDescent="0.25">
      <c r="A93" s="49"/>
      <c r="B93" s="20" t="s">
        <v>77</v>
      </c>
      <c r="C93" s="52" t="str">
        <f>HYPERLINK("https://ams.testrail.com/index.php?/cases/view/83929","C83929")</f>
        <v>C83929</v>
      </c>
    </row>
    <row r="94" spans="1:3" x14ac:dyDescent="0.25">
      <c r="A94" s="50"/>
      <c r="B94" s="23" t="s">
        <v>50</v>
      </c>
      <c r="C94" s="53"/>
    </row>
    <row r="95" spans="1:3" x14ac:dyDescent="0.25">
      <c r="A95" s="50"/>
      <c r="B95" s="23" t="s">
        <v>51</v>
      </c>
      <c r="C95" s="53"/>
    </row>
    <row r="96" spans="1:3" x14ac:dyDescent="0.25">
      <c r="A96" s="50"/>
      <c r="B96" s="23" t="s">
        <v>52</v>
      </c>
      <c r="C96" s="53"/>
    </row>
    <row r="97" spans="1:3" x14ac:dyDescent="0.25">
      <c r="A97" s="50"/>
      <c r="B97" s="23" t="s">
        <v>53</v>
      </c>
      <c r="C97" s="53"/>
    </row>
    <row r="98" spans="1:3" ht="30" x14ac:dyDescent="0.25">
      <c r="A98" s="50"/>
      <c r="B98" s="23" t="s">
        <v>54</v>
      </c>
      <c r="C98" s="53"/>
    </row>
    <row r="99" spans="1:3" x14ac:dyDescent="0.25">
      <c r="A99" s="51"/>
      <c r="B99" s="5" t="s">
        <v>55</v>
      </c>
      <c r="C99" s="54"/>
    </row>
    <row r="100" spans="1:3" ht="30" x14ac:dyDescent="0.25">
      <c r="A100" s="17"/>
      <c r="B100" s="16" t="s">
        <v>109</v>
      </c>
      <c r="C100" s="40" t="str">
        <f>HYPERLINK("https://ams.testrail.com/index.php?/cases/view/83929","C83929")</f>
        <v>C83929</v>
      </c>
    </row>
    <row r="101" spans="1:3" s="27" customFormat="1" ht="30" x14ac:dyDescent="0.25">
      <c r="A101" s="25"/>
      <c r="B101" s="26" t="s">
        <v>111</v>
      </c>
      <c r="C101" s="40" t="str">
        <f>HYPERLINK("https://ams.testrail.com/index.php?/cases/view/83929","C83929")</f>
        <v>C83929</v>
      </c>
    </row>
    <row r="102" spans="1:3" x14ac:dyDescent="0.25">
      <c r="A102" s="69"/>
      <c r="B102" s="20" t="s">
        <v>78</v>
      </c>
      <c r="C102" s="72" t="str">
        <f>HYPERLINK("https://ams.testrail.com/index.php?/cases/view/83929","C83929")</f>
        <v>C83929</v>
      </c>
    </row>
    <row r="103" spans="1:3" x14ac:dyDescent="0.25">
      <c r="A103" s="70"/>
      <c r="B103" s="23" t="s">
        <v>52</v>
      </c>
      <c r="C103" s="73"/>
    </row>
    <row r="104" spans="1:3" x14ac:dyDescent="0.25">
      <c r="A104" s="71"/>
      <c r="B104" s="5" t="s">
        <v>53</v>
      </c>
      <c r="C104" s="74"/>
    </row>
    <row r="105" spans="1:3" x14ac:dyDescent="0.25">
      <c r="A105" s="49"/>
      <c r="B105" s="9" t="s">
        <v>79</v>
      </c>
      <c r="C105" s="52" t="str">
        <f>HYPERLINK("https://ams.testrail.com/index.php?/cases/view/83929","C83929")</f>
        <v>C83929</v>
      </c>
    </row>
    <row r="106" spans="1:3" x14ac:dyDescent="0.25">
      <c r="A106" s="51"/>
      <c r="B106" s="31" t="str">
        <f>HYPERLINK("[..\DesignTable.xlsx]GroupDesign!$B$660"," - (browse) Note [2]")</f>
        <v xml:space="preserve"> - (browse) Note [2]</v>
      </c>
      <c r="C106" s="54"/>
    </row>
    <row r="107" spans="1:3" ht="27.75" customHeight="1" x14ac:dyDescent="0.25">
      <c r="A107" s="28"/>
      <c r="B107" s="35" t="s">
        <v>179</v>
      </c>
      <c r="C107" s="39" t="str">
        <f>HYPERLINK("https://ams.testrail.com/index.php?/cases/view/83929","C83929")</f>
        <v>C83929</v>
      </c>
    </row>
    <row r="108" spans="1:3" ht="45" x14ac:dyDescent="0.25">
      <c r="A108" s="19"/>
      <c r="B108" s="16" t="s">
        <v>80</v>
      </c>
      <c r="C108" s="40" t="str">
        <f>HYPERLINK("https://ams.testrail.com/index.php?/cases/view/83929","C83929")</f>
        <v>C83929</v>
      </c>
    </row>
    <row r="109" spans="1:3" ht="30" x14ac:dyDescent="0.25">
      <c r="A109" s="19"/>
      <c r="B109" s="16" t="s">
        <v>81</v>
      </c>
      <c r="C109" s="46" t="str">
        <f>HYPERLINK("https://ams.testrail.com/index.php?/cases/view/83929","C83929")</f>
        <v>C83929</v>
      </c>
    </row>
    <row r="110" spans="1:3" ht="30.75" thickBot="1" x14ac:dyDescent="0.3">
      <c r="A110" s="19"/>
      <c r="B110" s="16" t="s">
        <v>82</v>
      </c>
      <c r="C110" s="40" t="str">
        <f>HYPERLINK("https://ams.testrail.com/index.php?/cases/view/83929","C83929")</f>
        <v>C83929</v>
      </c>
    </row>
    <row r="111" spans="1:3" ht="24" thickBot="1" x14ac:dyDescent="0.3">
      <c r="A111" s="75" t="s">
        <v>112</v>
      </c>
      <c r="B111" s="76"/>
      <c r="C111" s="77"/>
    </row>
    <row r="112" spans="1:3" ht="30" x14ac:dyDescent="0.25">
      <c r="A112" s="22"/>
      <c r="B112" s="5" t="s">
        <v>83</v>
      </c>
      <c r="C112" s="39" t="str">
        <f>HYPERLINK("https://ams.testrail.com/index.php?/cases/view/83974","C83974")</f>
        <v>C83974</v>
      </c>
    </row>
    <row r="113" spans="1:3" x14ac:dyDescent="0.25">
      <c r="A113" s="49"/>
      <c r="B113" s="20" t="s">
        <v>84</v>
      </c>
      <c r="C113" s="52" t="str">
        <f>HYPERLINK("https://ams.testrail.com/index.php?/cases/view/83974","C83974")</f>
        <v>C83974</v>
      </c>
    </row>
    <row r="114" spans="1:3" x14ac:dyDescent="0.25">
      <c r="A114" s="50"/>
      <c r="B114" s="23" t="s">
        <v>85</v>
      </c>
      <c r="C114" s="53"/>
    </row>
    <row r="115" spans="1:3" x14ac:dyDescent="0.25">
      <c r="A115" s="50"/>
      <c r="B115" s="23" t="s">
        <v>86</v>
      </c>
      <c r="C115" s="53"/>
    </row>
    <row r="116" spans="1:3" x14ac:dyDescent="0.25">
      <c r="A116" s="50"/>
      <c r="B116" s="23" t="s">
        <v>87</v>
      </c>
      <c r="C116" s="53"/>
    </row>
    <row r="117" spans="1:3" x14ac:dyDescent="0.25">
      <c r="A117" s="50"/>
      <c r="B117" s="23" t="s">
        <v>88</v>
      </c>
      <c r="C117" s="53"/>
    </row>
    <row r="118" spans="1:3" x14ac:dyDescent="0.25">
      <c r="A118" s="50"/>
      <c r="B118" s="23" t="s">
        <v>89</v>
      </c>
      <c r="C118" s="53"/>
    </row>
    <row r="119" spans="1:3" x14ac:dyDescent="0.25">
      <c r="A119" s="50"/>
      <c r="B119" s="23" t="s">
        <v>99</v>
      </c>
      <c r="C119" s="53"/>
    </row>
    <row r="120" spans="1:3" x14ac:dyDescent="0.25">
      <c r="A120" s="50"/>
      <c r="B120" s="23" t="s">
        <v>90</v>
      </c>
      <c r="C120" s="53"/>
    </row>
    <row r="121" spans="1:3" x14ac:dyDescent="0.25">
      <c r="A121" s="50"/>
      <c r="B121" s="23" t="s">
        <v>91</v>
      </c>
      <c r="C121" s="53"/>
    </row>
    <row r="122" spans="1:3" x14ac:dyDescent="0.25">
      <c r="A122" s="51"/>
      <c r="B122" s="5" t="s">
        <v>92</v>
      </c>
      <c r="C122" s="54"/>
    </row>
    <row r="123" spans="1:3" ht="30" x14ac:dyDescent="0.25">
      <c r="A123" s="56"/>
      <c r="B123" s="20" t="s">
        <v>93</v>
      </c>
      <c r="C123" s="60" t="str">
        <f>HYPERLINK("https://ams.testrail.com/index.php?/cases/view/83974","C83974")</f>
        <v>C83974</v>
      </c>
    </row>
    <row r="124" spans="1:3" x14ac:dyDescent="0.25">
      <c r="A124" s="56"/>
      <c r="B124" s="31" t="str">
        <f>HYPERLINK("[..\DesignTable.xlsx]GroupDesign!$B$660"," - (browse) Note [2]")</f>
        <v xml:space="preserve"> - (browse) Note [2]</v>
      </c>
      <c r="C124" s="55"/>
    </row>
    <row r="125" spans="1:3" x14ac:dyDescent="0.25">
      <c r="A125" s="56"/>
      <c r="B125" s="9" t="s">
        <v>114</v>
      </c>
      <c r="C125" s="55"/>
    </row>
    <row r="126" spans="1:3" ht="30" x14ac:dyDescent="0.25">
      <c r="A126" s="56"/>
      <c r="B126" s="20" t="s">
        <v>94</v>
      </c>
      <c r="C126" s="60" t="str">
        <f>HYPERLINK("https://ams.testrail.com/index.php?/cases/view/83975","C83975")</f>
        <v>C83975</v>
      </c>
    </row>
    <row r="127" spans="1:3" x14ac:dyDescent="0.25">
      <c r="A127" s="56"/>
      <c r="B127" s="32" t="str">
        <f>HYPERLINK("[..\DesignTable.xlsx]GroupDesign!$B$793","- (browse) position")</f>
        <v>- (browse) position</v>
      </c>
      <c r="C127" s="55"/>
    </row>
    <row r="128" spans="1:3" ht="30" x14ac:dyDescent="0.25">
      <c r="A128" s="56"/>
      <c r="B128" s="20" t="s">
        <v>95</v>
      </c>
      <c r="C128" s="60" t="str">
        <f>HYPERLINK("https://ams.testrail.com/index.php?/cases/view/83976","C83976")</f>
        <v>C83976</v>
      </c>
    </row>
    <row r="129" spans="1:3" x14ac:dyDescent="0.25">
      <c r="A129" s="56"/>
      <c r="B129" s="32" t="str">
        <f>HYPERLINK("[..\DesignTable.xlsx]GroupDesign!$B$591","- (browse) maintenance_object")</f>
        <v>- (browse) maintenance_object</v>
      </c>
      <c r="C129" s="55"/>
    </row>
    <row r="130" spans="1:3" ht="30" x14ac:dyDescent="0.25">
      <c r="A130" s="49"/>
      <c r="B130" s="20" t="s">
        <v>96</v>
      </c>
      <c r="C130" s="61" t="s">
        <v>182</v>
      </c>
    </row>
    <row r="131" spans="1:3" x14ac:dyDescent="0.25">
      <c r="A131" s="51"/>
      <c r="B131" s="32" t="str">
        <f>HYPERLINK("[..\DesignTable.xlsx]GroupDesign!$B$810","- (apicbf) position_tree")</f>
        <v>- (apicbf) position_tree</v>
      </c>
      <c r="C131" s="54"/>
    </row>
    <row r="132" spans="1:3" ht="30" x14ac:dyDescent="0.25">
      <c r="A132" s="49"/>
      <c r="B132" s="20" t="s">
        <v>97</v>
      </c>
      <c r="C132" s="61"/>
    </row>
    <row r="133" spans="1:3" x14ac:dyDescent="0.25">
      <c r="A133" s="51"/>
      <c r="B133" s="32" t="str">
        <f>HYPERLINK("[..\DesignTable.xlsx]GroupDesign!$B$810","- (apicbf) position_tree")</f>
        <v>- (apicbf) position_tree</v>
      </c>
      <c r="C133" s="54"/>
    </row>
    <row r="134" spans="1:3" ht="30" x14ac:dyDescent="0.25">
      <c r="A134" s="49"/>
      <c r="B134" s="20" t="s">
        <v>100</v>
      </c>
      <c r="C134" s="52" t="str">
        <f>HYPERLINK("https://ams.testrail.com/index.php?/cases/view/83978","C83978")</f>
        <v>C83978</v>
      </c>
    </row>
    <row r="135" spans="1:3" ht="17.25" customHeight="1" x14ac:dyDescent="0.25">
      <c r="A135" s="51"/>
      <c r="B135" s="32" t="str">
        <f>HYPERLINK("[..\DesignTable.xlsx]GroupDesign!$B$810","- (apicbf) position_tree")</f>
        <v>- (apicbf) position_tree</v>
      </c>
      <c r="C135" s="54"/>
    </row>
    <row r="136" spans="1:3" ht="20.25" customHeight="1" x14ac:dyDescent="0.25">
      <c r="A136" s="49"/>
      <c r="B136" s="20" t="s">
        <v>98</v>
      </c>
      <c r="C136" s="52" t="str">
        <f>HYPERLINK("https://ams.testrail.com/index.php?/cases/view/83979","C83979")</f>
        <v>C83979</v>
      </c>
    </row>
    <row r="137" spans="1:3" ht="16.5" customHeight="1" x14ac:dyDescent="0.25">
      <c r="A137" s="51"/>
      <c r="B137" s="5" t="s">
        <v>101</v>
      </c>
      <c r="C137" s="54"/>
    </row>
    <row r="138" spans="1:3" ht="18.75" customHeight="1" x14ac:dyDescent="0.25">
      <c r="A138" s="49"/>
      <c r="B138" s="20" t="s">
        <v>102</v>
      </c>
      <c r="C138" s="52" t="str">
        <f>HYPERLINK("https://ams.testrail.com/index.php?/cases/view/83981","C83981")</f>
        <v>C83981</v>
      </c>
    </row>
    <row r="139" spans="1:3" ht="15" customHeight="1" x14ac:dyDescent="0.25">
      <c r="A139" s="51"/>
      <c r="B139" s="32" t="str">
        <f>HYPERLINK("[..\DesignTable.xlsx]GroupDesign!$B$821","- (browse) program_list")</f>
        <v>- (browse) program_list</v>
      </c>
      <c r="C139" s="54"/>
    </row>
    <row r="140" spans="1:3" ht="19.5" customHeight="1" x14ac:dyDescent="0.25">
      <c r="A140" s="49"/>
      <c r="B140" s="9" t="s">
        <v>103</v>
      </c>
      <c r="C140" s="52" t="str">
        <f>HYPERLINK("https://ams.testrail.com/index.php?/cases/view/83982","C83982")</f>
        <v>C83982</v>
      </c>
    </row>
    <row r="141" spans="1:3" ht="15.75" thickBot="1" x14ac:dyDescent="0.3">
      <c r="A141" s="50"/>
      <c r="B141" s="31" t="str">
        <f>HYPERLINK("[..\DesignTable.xlsx]GroupDesign!$B$298","- (browse) drawing")</f>
        <v>- (browse) drawing</v>
      </c>
      <c r="C141" s="53"/>
    </row>
    <row r="142" spans="1:3" ht="24" thickBot="1" x14ac:dyDescent="0.3">
      <c r="A142" s="57" t="s">
        <v>107</v>
      </c>
      <c r="B142" s="58"/>
      <c r="C142" s="59"/>
    </row>
    <row r="143" spans="1:3" ht="30" x14ac:dyDescent="0.25">
      <c r="A143" s="22"/>
      <c r="B143" s="5" t="s">
        <v>104</v>
      </c>
      <c r="C143" s="39" t="str">
        <f>HYPERLINK("https://ams.testrail.com/index.php?/cases/view/83974","C83974")</f>
        <v>C83974</v>
      </c>
    </row>
    <row r="144" spans="1:3" ht="30" x14ac:dyDescent="0.25">
      <c r="A144" s="19"/>
      <c r="B144" s="16" t="s">
        <v>105</v>
      </c>
      <c r="C144" s="40" t="str">
        <f>HYPERLINK("https://ams.testrail.com/index.php?/cases/view/83974","C83974")</f>
        <v>C83974</v>
      </c>
    </row>
    <row r="145" spans="1:3" ht="30.75" thickBot="1" x14ac:dyDescent="0.3">
      <c r="A145" s="19"/>
      <c r="B145" s="16" t="s">
        <v>106</v>
      </c>
      <c r="C145" s="40" t="str">
        <f>HYPERLINK("https://ams.testrail.com/index.php?/cases/view/83974","C83974")</f>
        <v>C83974</v>
      </c>
    </row>
    <row r="146" spans="1:3" ht="24" thickBot="1" x14ac:dyDescent="0.3">
      <c r="A146" s="57" t="s">
        <v>113</v>
      </c>
      <c r="B146" s="58"/>
      <c r="C146" s="59"/>
    </row>
    <row r="147" spans="1:3" x14ac:dyDescent="0.25">
      <c r="A147" s="22"/>
      <c r="B147" s="5" t="s">
        <v>115</v>
      </c>
      <c r="C147" s="42"/>
    </row>
    <row r="148" spans="1:3" ht="30" x14ac:dyDescent="0.25">
      <c r="A148" s="56"/>
      <c r="B148" s="20" t="s">
        <v>116</v>
      </c>
      <c r="C148" s="60" t="str">
        <f>HYPERLINK("https://ams.testrail.com/index.php?/cases/view/83929","C83929")</f>
        <v>C83929</v>
      </c>
    </row>
    <row r="149" spans="1:3" x14ac:dyDescent="0.25">
      <c r="A149" s="56"/>
      <c r="B149" s="32" t="str">
        <f>HYPERLINK("[..\DesignTable.xlsx]GroupDesign!$B$386","- (apicbf) grac [1]")</f>
        <v>- (apicbf) grac [1]</v>
      </c>
      <c r="C149" s="55"/>
    </row>
    <row r="150" spans="1:3" ht="30" x14ac:dyDescent="0.25">
      <c r="A150" s="56"/>
      <c r="B150" s="20" t="s">
        <v>117</v>
      </c>
      <c r="C150" s="60" t="str">
        <f>HYPERLINK("https://ams.testrail.com/index.php?/cases/view/83975","C83975")</f>
        <v>C83975</v>
      </c>
    </row>
    <row r="151" spans="1:3" x14ac:dyDescent="0.25">
      <c r="A151" s="56"/>
      <c r="B151" s="32" t="str">
        <f>HYPERLINK("[..\DesignTable.xlsx]GroupDesign!$B$799","- (maint) position")</f>
        <v>- (maint) position</v>
      </c>
      <c r="C151" s="55"/>
    </row>
    <row r="152" spans="1:3" ht="45" x14ac:dyDescent="0.25">
      <c r="A152" s="56"/>
      <c r="B152" s="20" t="s">
        <v>118</v>
      </c>
      <c r="C152" s="60" t="str">
        <f>HYPERLINK("https://ams.testrail.com/index.php?/cases/view/83976","C83976")</f>
        <v>C83976</v>
      </c>
    </row>
    <row r="153" spans="1:3" x14ac:dyDescent="0.25">
      <c r="A153" s="56"/>
      <c r="B153" s="32" t="str">
        <f>HYPERLINK("[..\DesignTable.xlsx]GroupDesign!$B$603","- (maint) maintenance_object")</f>
        <v>- (maint) maintenance_object</v>
      </c>
      <c r="C153" s="55"/>
    </row>
    <row r="154" spans="1:3" ht="30" x14ac:dyDescent="0.25">
      <c r="A154" s="56"/>
      <c r="B154" s="20" t="s">
        <v>119</v>
      </c>
      <c r="C154" s="55" t="s">
        <v>182</v>
      </c>
    </row>
    <row r="155" spans="1:3" ht="30" x14ac:dyDescent="0.25">
      <c r="A155" s="56"/>
      <c r="B155" s="23" t="s">
        <v>120</v>
      </c>
      <c r="C155" s="55"/>
    </row>
    <row r="156" spans="1:3" ht="30" x14ac:dyDescent="0.25">
      <c r="A156" s="56"/>
      <c r="B156" s="5" t="s">
        <v>121</v>
      </c>
      <c r="C156" s="55"/>
    </row>
    <row r="157" spans="1:3" ht="30" x14ac:dyDescent="0.25">
      <c r="A157" s="56"/>
      <c r="B157" s="20" t="s">
        <v>122</v>
      </c>
      <c r="C157" s="55"/>
    </row>
    <row r="158" spans="1:3" x14ac:dyDescent="0.25">
      <c r="A158" s="56"/>
      <c r="B158" s="32" t="str">
        <f>HYPERLINK("[..\DesignTable.xlsx]GroupDesign!$B$1429","- (browse) work_order [posmotree]")</f>
        <v>- (browse) work_order [posmotree]</v>
      </c>
      <c r="C158" s="55"/>
    </row>
    <row r="159" spans="1:3" ht="45" x14ac:dyDescent="0.25">
      <c r="A159" s="56"/>
      <c r="B159" s="20" t="s">
        <v>123</v>
      </c>
      <c r="C159" s="60" t="str">
        <f>HYPERLINK("https://ams.testrail.com/index.php?/cases/view/83978","C83978")</f>
        <v>C83978</v>
      </c>
    </row>
    <row r="160" spans="1:3" x14ac:dyDescent="0.25">
      <c r="A160" s="56"/>
      <c r="B160" s="33" t="str">
        <f>HYPERLINK("[..\DesignTable.xlsx]GroupDesign!$B$1439","- (maint) work_order [1]")</f>
        <v>- (maint) work_order [1]</v>
      </c>
      <c r="C160" s="55"/>
    </row>
    <row r="161" spans="1:3" x14ac:dyDescent="0.25">
      <c r="A161" s="56"/>
      <c r="B161" s="5" t="s">
        <v>124</v>
      </c>
      <c r="C161" s="55"/>
    </row>
    <row r="162" spans="1:3" ht="30" x14ac:dyDescent="0.25">
      <c r="A162" s="56"/>
      <c r="B162" s="9" t="s">
        <v>125</v>
      </c>
      <c r="C162" s="60" t="str">
        <f>HYPERLINK("https://ams.testrail.com/index.php?/cases/view/83979","C83979")</f>
        <v>C83979</v>
      </c>
    </row>
    <row r="163" spans="1:3" x14ac:dyDescent="0.25">
      <c r="A163" s="56"/>
      <c r="B163" s="31" t="str">
        <f>HYPERLINK("[..\DesignTable.xlsx]GroupDesign!$B$1076","- (maint) spare_part")</f>
        <v>- (maint) spare_part</v>
      </c>
      <c r="C163" s="55"/>
    </row>
    <row r="164" spans="1:3" ht="30" x14ac:dyDescent="0.25">
      <c r="A164" s="19"/>
      <c r="B164" s="29" t="s">
        <v>126</v>
      </c>
      <c r="C164" s="46" t="str">
        <f>HYPERLINK("https://ams.testrail.com/index.php?/cases/view/83981","C83981")</f>
        <v>C83981</v>
      </c>
    </row>
    <row r="165" spans="1:3" ht="30" x14ac:dyDescent="0.25">
      <c r="A165" s="19"/>
      <c r="B165" s="16" t="s">
        <v>127</v>
      </c>
      <c r="C165" s="46" t="str">
        <f>HYPERLINK("https://ams.testrail.com/index.php?/cases/view/83982","C83982")</f>
        <v>C83982</v>
      </c>
    </row>
    <row r="166" spans="1:3" ht="45" x14ac:dyDescent="0.25">
      <c r="A166" s="56"/>
      <c r="B166" s="9" t="s">
        <v>128</v>
      </c>
      <c r="C166" s="55"/>
    </row>
    <row r="167" spans="1:3" x14ac:dyDescent="0.25">
      <c r="A167" s="56"/>
      <c r="B167" s="9" t="s">
        <v>129</v>
      </c>
      <c r="C167" s="55"/>
    </row>
    <row r="168" spans="1:3" ht="30" x14ac:dyDescent="0.25">
      <c r="A168" s="56"/>
      <c r="B168" s="9" t="s">
        <v>130</v>
      </c>
      <c r="C168" s="55"/>
    </row>
    <row r="169" spans="1:3" x14ac:dyDescent="0.25">
      <c r="A169" s="56"/>
      <c r="B169" s="32" t="str">
        <f>HYPERLINK("[..\DesignTable.xlsx]GroupDesign!$B$386","- (apicbf) grac [1]")</f>
        <v>- (apicbf) grac [1]</v>
      </c>
      <c r="C169" s="55"/>
    </row>
    <row r="170" spans="1:3" ht="45" x14ac:dyDescent="0.25">
      <c r="A170" s="56"/>
      <c r="B170" s="20" t="s">
        <v>181</v>
      </c>
      <c r="C170" s="60" t="str">
        <f>HYPERLINK("https://ams.testrail.com/index.php?/cases/view/83975","C83975")</f>
        <v>C83975</v>
      </c>
    </row>
    <row r="171" spans="1:3" x14ac:dyDescent="0.25">
      <c r="A171" s="56"/>
      <c r="B171" s="23" t="s">
        <v>131</v>
      </c>
      <c r="C171" s="55"/>
    </row>
    <row r="172" spans="1:3" x14ac:dyDescent="0.25">
      <c r="A172" s="56"/>
      <c r="B172" s="23" t="s">
        <v>132</v>
      </c>
      <c r="C172" s="55"/>
    </row>
    <row r="173" spans="1:3" x14ac:dyDescent="0.25">
      <c r="A173" s="56"/>
      <c r="B173" s="23" t="s">
        <v>133</v>
      </c>
      <c r="C173" s="55"/>
    </row>
    <row r="174" spans="1:3" x14ac:dyDescent="0.25">
      <c r="A174" s="56"/>
      <c r="B174" s="23" t="s">
        <v>134</v>
      </c>
      <c r="C174" s="55"/>
    </row>
    <row r="175" spans="1:3" x14ac:dyDescent="0.25">
      <c r="A175" s="56"/>
      <c r="B175" s="23" t="s">
        <v>135</v>
      </c>
      <c r="C175" s="55"/>
    </row>
    <row r="176" spans="1:3" x14ac:dyDescent="0.25">
      <c r="A176" s="56"/>
      <c r="B176" s="23" t="s">
        <v>136</v>
      </c>
      <c r="C176" s="55"/>
    </row>
    <row r="177" spans="1:3" x14ac:dyDescent="0.25">
      <c r="A177" s="56"/>
      <c r="B177" s="23" t="s">
        <v>137</v>
      </c>
      <c r="C177" s="55"/>
    </row>
    <row r="178" spans="1:3" x14ac:dyDescent="0.25">
      <c r="A178" s="56"/>
      <c r="B178" s="23" t="s">
        <v>138</v>
      </c>
      <c r="C178" s="55"/>
    </row>
    <row r="179" spans="1:3" x14ac:dyDescent="0.25">
      <c r="A179" s="56"/>
      <c r="B179" s="23" t="s">
        <v>139</v>
      </c>
      <c r="C179" s="55"/>
    </row>
    <row r="180" spans="1:3" x14ac:dyDescent="0.25">
      <c r="A180" s="56"/>
      <c r="B180" s="23" t="s">
        <v>140</v>
      </c>
      <c r="C180" s="55"/>
    </row>
    <row r="181" spans="1:3" x14ac:dyDescent="0.25">
      <c r="A181" s="56"/>
      <c r="B181" s="23" t="s">
        <v>141</v>
      </c>
      <c r="C181" s="55"/>
    </row>
    <row r="182" spans="1:3" x14ac:dyDescent="0.25">
      <c r="A182" s="56"/>
      <c r="B182" s="5" t="s">
        <v>142</v>
      </c>
      <c r="C182" s="55"/>
    </row>
    <row r="183" spans="1:3" ht="45" x14ac:dyDescent="0.25">
      <c r="A183" s="49"/>
      <c r="B183" s="20" t="s">
        <v>143</v>
      </c>
      <c r="C183" s="52" t="str">
        <f>HYPERLINK("https://ams.testrail.com/index.php?/cases/view/83976","C83976")</f>
        <v>C83976</v>
      </c>
    </row>
    <row r="184" spans="1:3" x14ac:dyDescent="0.25">
      <c r="A184" s="50"/>
      <c r="B184" s="23" t="s">
        <v>144</v>
      </c>
      <c r="C184" s="53"/>
    </row>
    <row r="185" spans="1:3" x14ac:dyDescent="0.25">
      <c r="A185" s="50"/>
      <c r="B185" s="23" t="s">
        <v>145</v>
      </c>
      <c r="C185" s="53"/>
    </row>
    <row r="186" spans="1:3" x14ac:dyDescent="0.25">
      <c r="A186" s="50"/>
      <c r="B186" s="23" t="s">
        <v>132</v>
      </c>
      <c r="C186" s="53"/>
    </row>
    <row r="187" spans="1:3" x14ac:dyDescent="0.25">
      <c r="A187" s="50"/>
      <c r="B187" s="23" t="s">
        <v>133</v>
      </c>
      <c r="C187" s="53"/>
    </row>
    <row r="188" spans="1:3" x14ac:dyDescent="0.25">
      <c r="A188" s="50"/>
      <c r="B188" s="23" t="s">
        <v>134</v>
      </c>
      <c r="C188" s="53"/>
    </row>
    <row r="189" spans="1:3" x14ac:dyDescent="0.25">
      <c r="A189" s="50"/>
      <c r="B189" s="23" t="s">
        <v>135</v>
      </c>
      <c r="C189" s="53"/>
    </row>
    <row r="190" spans="1:3" x14ac:dyDescent="0.25">
      <c r="A190" s="50"/>
      <c r="B190" s="23" t="s">
        <v>146</v>
      </c>
      <c r="C190" s="53"/>
    </row>
    <row r="191" spans="1:3" x14ac:dyDescent="0.25">
      <c r="A191" s="50"/>
      <c r="B191" s="23" t="s">
        <v>136</v>
      </c>
      <c r="C191" s="53"/>
    </row>
    <row r="192" spans="1:3" x14ac:dyDescent="0.25">
      <c r="A192" s="50"/>
      <c r="B192" s="23" t="s">
        <v>137</v>
      </c>
      <c r="C192" s="53"/>
    </row>
    <row r="193" spans="1:3" x14ac:dyDescent="0.25">
      <c r="A193" s="50"/>
      <c r="B193" s="23" t="s">
        <v>138</v>
      </c>
      <c r="C193" s="53"/>
    </row>
    <row r="194" spans="1:3" x14ac:dyDescent="0.25">
      <c r="A194" s="50"/>
      <c r="B194" s="23" t="s">
        <v>139</v>
      </c>
      <c r="C194" s="53"/>
    </row>
    <row r="195" spans="1:3" x14ac:dyDescent="0.25">
      <c r="A195" s="50"/>
      <c r="B195" s="23" t="s">
        <v>140</v>
      </c>
      <c r="C195" s="53"/>
    </row>
    <row r="196" spans="1:3" x14ac:dyDescent="0.25">
      <c r="A196" s="50"/>
      <c r="B196" s="23" t="s">
        <v>141</v>
      </c>
      <c r="C196" s="53"/>
    </row>
    <row r="197" spans="1:3" x14ac:dyDescent="0.25">
      <c r="A197" s="50"/>
      <c r="B197" s="23" t="s">
        <v>147</v>
      </c>
      <c r="C197" s="53"/>
    </row>
    <row r="198" spans="1:3" x14ac:dyDescent="0.25">
      <c r="A198" s="50"/>
      <c r="B198" s="23" t="s">
        <v>142</v>
      </c>
      <c r="C198" s="53"/>
    </row>
    <row r="199" spans="1:3" x14ac:dyDescent="0.25">
      <c r="A199" s="51"/>
      <c r="B199" s="5" t="s">
        <v>148</v>
      </c>
      <c r="C199" s="54"/>
    </row>
    <row r="200" spans="1:3" ht="60" x14ac:dyDescent="0.25">
      <c r="A200" s="30"/>
      <c r="B200" s="16" t="s">
        <v>149</v>
      </c>
      <c r="C200" s="44" t="s">
        <v>182</v>
      </c>
    </row>
    <row r="201" spans="1:3" ht="31.5" customHeight="1" x14ac:dyDescent="0.25">
      <c r="A201" s="49"/>
      <c r="B201" s="20" t="s">
        <v>150</v>
      </c>
      <c r="C201" s="52" t="str">
        <f>HYPERLINK("https://ams.testrail.com/index.php?/cases/view/83979","C83979")</f>
        <v>C83979</v>
      </c>
    </row>
    <row r="202" spans="1:3" x14ac:dyDescent="0.25">
      <c r="A202" s="50"/>
      <c r="B202" s="23" t="s">
        <v>151</v>
      </c>
      <c r="C202" s="53"/>
    </row>
    <row r="203" spans="1:3" x14ac:dyDescent="0.25">
      <c r="A203" s="50"/>
      <c r="B203" s="23" t="s">
        <v>136</v>
      </c>
      <c r="C203" s="53"/>
    </row>
    <row r="204" spans="1:3" x14ac:dyDescent="0.25">
      <c r="A204" s="50"/>
      <c r="B204" s="23" t="s">
        <v>152</v>
      </c>
      <c r="C204" s="53"/>
    </row>
    <row r="205" spans="1:3" x14ac:dyDescent="0.25">
      <c r="A205" s="50"/>
      <c r="B205" s="23" t="s">
        <v>153</v>
      </c>
      <c r="C205" s="53"/>
    </row>
    <row r="206" spans="1:3" x14ac:dyDescent="0.25">
      <c r="A206" s="50"/>
      <c r="B206" s="23" t="s">
        <v>154</v>
      </c>
      <c r="C206" s="53"/>
    </row>
    <row r="207" spans="1:3" x14ac:dyDescent="0.25">
      <c r="A207" s="50"/>
      <c r="B207" s="23" t="s">
        <v>155</v>
      </c>
      <c r="C207" s="53"/>
    </row>
    <row r="208" spans="1:3" x14ac:dyDescent="0.25">
      <c r="A208" s="51"/>
      <c r="B208" s="5" t="s">
        <v>156</v>
      </c>
      <c r="C208" s="54"/>
    </row>
    <row r="209" spans="1:3" ht="45" x14ac:dyDescent="0.25">
      <c r="A209" s="49"/>
      <c r="B209" s="20" t="s">
        <v>157</v>
      </c>
      <c r="C209" s="52" t="str">
        <f>HYPERLINK("https://ams.testrail.com/index.php?/cases/view/83981","C83981")</f>
        <v>C83981</v>
      </c>
    </row>
    <row r="210" spans="1:3" x14ac:dyDescent="0.25">
      <c r="A210" s="51"/>
      <c r="B210" s="5" t="s">
        <v>158</v>
      </c>
      <c r="C210" s="54"/>
    </row>
    <row r="211" spans="1:3" ht="45" x14ac:dyDescent="0.25">
      <c r="A211" s="49"/>
      <c r="B211" s="20" t="s">
        <v>159</v>
      </c>
      <c r="C211" s="52" t="str">
        <f>HYPERLINK("https://ams.testrail.com/index.php?/cases/view/83982","C83982")</f>
        <v>C83982</v>
      </c>
    </row>
    <row r="212" spans="1:3" x14ac:dyDescent="0.25">
      <c r="A212" s="51"/>
      <c r="B212" s="5" t="s">
        <v>160</v>
      </c>
      <c r="C212" s="54"/>
    </row>
  </sheetData>
  <mergeCells count="76">
    <mergeCell ref="A170:A182"/>
    <mergeCell ref="C170:C182"/>
    <mergeCell ref="A183:A199"/>
    <mergeCell ref="C183:C199"/>
    <mergeCell ref="A159:A161"/>
    <mergeCell ref="C159:C161"/>
    <mergeCell ref="A162:A163"/>
    <mergeCell ref="C162:C163"/>
    <mergeCell ref="A166:A169"/>
    <mergeCell ref="C166:C169"/>
    <mergeCell ref="A113:A122"/>
    <mergeCell ref="C113:C122"/>
    <mergeCell ref="A123:A125"/>
    <mergeCell ref="C123:C125"/>
    <mergeCell ref="A126:A127"/>
    <mergeCell ref="C126:C127"/>
    <mergeCell ref="A102:A104"/>
    <mergeCell ref="C102:C104"/>
    <mergeCell ref="A105:A106"/>
    <mergeCell ref="C105:C106"/>
    <mergeCell ref="A111:C111"/>
    <mergeCell ref="A93:A99"/>
    <mergeCell ref="C93:C99"/>
    <mergeCell ref="A74:A75"/>
    <mergeCell ref="C74:C75"/>
    <mergeCell ref="A60:A67"/>
    <mergeCell ref="C60:C67"/>
    <mergeCell ref="A52:A58"/>
    <mergeCell ref="C52:C58"/>
    <mergeCell ref="A80:A84"/>
    <mergeCell ref="C80:C84"/>
    <mergeCell ref="A70:A72"/>
    <mergeCell ref="C70:C72"/>
    <mergeCell ref="A36:C36"/>
    <mergeCell ref="A38:A42"/>
    <mergeCell ref="C38:C42"/>
    <mergeCell ref="A50:A51"/>
    <mergeCell ref="C50:C51"/>
    <mergeCell ref="A4:C4"/>
    <mergeCell ref="A13:C13"/>
    <mergeCell ref="A16:A20"/>
    <mergeCell ref="C16:C20"/>
    <mergeCell ref="A21:A32"/>
    <mergeCell ref="C21:C32"/>
    <mergeCell ref="A142:C142"/>
    <mergeCell ref="A128:A129"/>
    <mergeCell ref="C128:C129"/>
    <mergeCell ref="A130:A131"/>
    <mergeCell ref="C130:C131"/>
    <mergeCell ref="A132:A133"/>
    <mergeCell ref="C132:C133"/>
    <mergeCell ref="A134:A135"/>
    <mergeCell ref="C134:C135"/>
    <mergeCell ref="A136:A137"/>
    <mergeCell ref="C136:C137"/>
    <mergeCell ref="A138:A139"/>
    <mergeCell ref="C138:C139"/>
    <mergeCell ref="A140:A141"/>
    <mergeCell ref="C140:C141"/>
    <mergeCell ref="C157:C158"/>
    <mergeCell ref="A157:A158"/>
    <mergeCell ref="A146:C146"/>
    <mergeCell ref="A148:A149"/>
    <mergeCell ref="C148:C149"/>
    <mergeCell ref="A154:A156"/>
    <mergeCell ref="C154:C156"/>
    <mergeCell ref="A152:A153"/>
    <mergeCell ref="C152:C153"/>
    <mergeCell ref="A150:A151"/>
    <mergeCell ref="C150:C151"/>
    <mergeCell ref="A201:A208"/>
    <mergeCell ref="C201:C208"/>
    <mergeCell ref="A209:A210"/>
    <mergeCell ref="C209:C210"/>
    <mergeCell ref="A211:A212"/>
    <mergeCell ref="C211:C212"/>
  </mergeCells>
  <hyperlinks>
    <hyperlink ref="B73" location="SensitiveAreasWindow!A1" display="If the user clicks on the &quot;(X, Y)&quot; item the &quot;Sensitive areas on picture&quot; window should open." xr:uid="{FF01F684-0C7F-4877-AD39-C10F7B84DA32}"/>
    <hyperlink ref="B107" location="SensitiveAreasWindow!A1" display="If the user clicks on the &quot;(X, Y)&quot; item the &quot;Sensitive areas on picture&quot; window should open." xr:uid="{FCEFDC76-114A-445D-87B4-8F68FDE55E5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7D7C0-B2B0-4088-BCBE-28CF857E76CF}">
  <dimension ref="A2:C29"/>
  <sheetViews>
    <sheetView tabSelected="1" topLeftCell="A10" workbookViewId="0">
      <selection activeCell="C30" sqref="C30"/>
    </sheetView>
  </sheetViews>
  <sheetFormatPr defaultRowHeight="15" x14ac:dyDescent="0.25"/>
  <cols>
    <col min="2" max="2" width="79.7109375" style="9" customWidth="1"/>
    <col min="3" max="3" width="20.42578125" style="41" customWidth="1"/>
  </cols>
  <sheetData>
    <row r="2" spans="1:3" ht="15.75" thickBot="1" x14ac:dyDescent="0.3"/>
    <row r="3" spans="1:3" s="9" customFormat="1" ht="32.450000000000003" customHeight="1" thickBot="1" x14ac:dyDescent="0.3">
      <c r="A3" s="1" t="s">
        <v>0</v>
      </c>
      <c r="B3" s="2" t="s">
        <v>1</v>
      </c>
      <c r="C3" s="3" t="s">
        <v>2</v>
      </c>
    </row>
    <row r="4" spans="1:3" ht="24" thickBot="1" x14ac:dyDescent="0.3">
      <c r="A4" s="57" t="s">
        <v>3</v>
      </c>
      <c r="B4" s="58"/>
      <c r="C4" s="59"/>
    </row>
    <row r="5" spans="1:3" s="9" customFormat="1" ht="30" x14ac:dyDescent="0.25">
      <c r="A5" s="6"/>
      <c r="B5" s="7" t="s">
        <v>161</v>
      </c>
      <c r="C5" s="48" t="str">
        <f>HYPERLINK("https://ams.testrail.com/index.php?/cases/view/83983","C83983")</f>
        <v>C83983</v>
      </c>
    </row>
    <row r="6" spans="1:3" s="9" customFormat="1" ht="26.25" x14ac:dyDescent="0.25">
      <c r="A6" s="8"/>
      <c r="B6" s="7" t="s">
        <v>162</v>
      </c>
      <c r="C6" s="38" t="str">
        <f>HYPERLINK("https://ams.testrail.com/index.php?/cases/view/83983","C83983")</f>
        <v>C83983</v>
      </c>
    </row>
    <row r="7" spans="1:3" s="9" customFormat="1" ht="30" x14ac:dyDescent="0.25">
      <c r="A7" s="6"/>
      <c r="B7" s="16" t="s">
        <v>164</v>
      </c>
      <c r="C7" s="48" t="str">
        <f>HYPERLINK("https://ams.testrail.com/index.php?/cases/view/83983","C83983")</f>
        <v>C83983</v>
      </c>
    </row>
    <row r="8" spans="1:3" ht="28.9" customHeight="1" x14ac:dyDescent="0.25">
      <c r="A8" s="19"/>
      <c r="B8" s="16" t="s">
        <v>163</v>
      </c>
      <c r="C8" s="47" t="str">
        <f>HYPERLINK("https://ams.testrail.com/index.php?/cases/view/83983","C83983")</f>
        <v>C83983</v>
      </c>
    </row>
    <row r="9" spans="1:3" x14ac:dyDescent="0.25">
      <c r="A9" s="56"/>
      <c r="B9" s="9" t="s">
        <v>166</v>
      </c>
      <c r="C9" s="60" t="str">
        <f>HYPERLINK("https://ams.testrail.com/index.php?/cases/view/83983","C83983")</f>
        <v>C83983</v>
      </c>
    </row>
    <row r="10" spans="1:3" x14ac:dyDescent="0.25">
      <c r="A10" s="56"/>
      <c r="B10" s="9" t="s">
        <v>167</v>
      </c>
      <c r="C10" s="55"/>
    </row>
    <row r="11" spans="1:3" x14ac:dyDescent="0.25">
      <c r="A11" s="56"/>
      <c r="B11" s="9" t="s">
        <v>168</v>
      </c>
      <c r="C11" s="55"/>
    </row>
    <row r="12" spans="1:3" x14ac:dyDescent="0.25">
      <c r="A12" s="56"/>
      <c r="B12" s="9" t="s">
        <v>169</v>
      </c>
      <c r="C12" s="55"/>
    </row>
    <row r="13" spans="1:3" x14ac:dyDescent="0.25">
      <c r="A13" s="56"/>
      <c r="B13" s="9" t="s">
        <v>172</v>
      </c>
      <c r="C13" s="55"/>
    </row>
    <row r="14" spans="1:3" x14ac:dyDescent="0.25">
      <c r="A14" s="56"/>
      <c r="B14" s="9" t="s">
        <v>170</v>
      </c>
      <c r="C14" s="55"/>
    </row>
    <row r="15" spans="1:3" x14ac:dyDescent="0.25">
      <c r="A15" s="56"/>
      <c r="B15" s="9" t="s">
        <v>171</v>
      </c>
      <c r="C15" s="55"/>
    </row>
    <row r="16" spans="1:3" ht="28.9" customHeight="1" x14ac:dyDescent="0.25">
      <c r="A16" s="19"/>
      <c r="B16" s="16" t="s">
        <v>165</v>
      </c>
      <c r="C16" s="47" t="str">
        <f>HYPERLINK("https://ams.testrail.com/index.php?/cases/view/83983","C83983")</f>
        <v>C83983</v>
      </c>
    </row>
    <row r="17" spans="1:3" ht="28.9" customHeight="1" x14ac:dyDescent="0.25">
      <c r="A17" s="49"/>
      <c r="B17" s="20" t="s">
        <v>183</v>
      </c>
      <c r="C17" s="52" t="str">
        <f>HYPERLINK("https://ams.testrail.com/index.php?/cases/view/83983","C83983")</f>
        <v>C83983</v>
      </c>
    </row>
    <row r="18" spans="1:3" x14ac:dyDescent="0.25">
      <c r="A18" s="51"/>
      <c r="B18" s="32" t="str">
        <f>HYPERLINK("[..\DesignTable.xlsx]GroupDesign!$B$386","- (apicbf) grac [1]")</f>
        <v>- (apicbf) grac [1]</v>
      </c>
      <c r="C18" s="54"/>
    </row>
    <row r="19" spans="1:3" ht="30" x14ac:dyDescent="0.25">
      <c r="A19" s="56"/>
      <c r="B19" s="20" t="s">
        <v>173</v>
      </c>
      <c r="C19" s="60" t="str">
        <f>HYPERLINK("https://ams.testrail.com/index.php?/cases/view/83983","C83983")</f>
        <v>C83983</v>
      </c>
    </row>
    <row r="20" spans="1:3" x14ac:dyDescent="0.25">
      <c r="A20" s="56"/>
      <c r="B20" s="32" t="str">
        <f>HYPERLINK("[..\DesignTable.xlsx]GroupDesign!$B$603","- (maint) maintenance_object")</f>
        <v>- (maint) maintenance_object</v>
      </c>
      <c r="C20" s="55"/>
    </row>
    <row r="21" spans="1:3" ht="30" x14ac:dyDescent="0.25">
      <c r="A21" s="56"/>
      <c r="B21" s="20" t="s">
        <v>174</v>
      </c>
      <c r="C21" s="60" t="str">
        <f>HYPERLINK("https://ams.testrail.com/index.php?/cases/view/83983","C83983")</f>
        <v>C83983</v>
      </c>
    </row>
    <row r="22" spans="1:3" x14ac:dyDescent="0.25">
      <c r="A22" s="56"/>
      <c r="B22" s="32" t="str">
        <f>HYPERLINK("[..\DesignTable.xlsx]GroupDesign!$B$799","- (maint) position")</f>
        <v>- (maint) position</v>
      </c>
      <c r="C22" s="55"/>
    </row>
    <row r="23" spans="1:3" ht="30" x14ac:dyDescent="0.25">
      <c r="A23" s="56"/>
      <c r="B23" s="20" t="s">
        <v>176</v>
      </c>
      <c r="C23" s="60" t="str">
        <f>HYPERLINK("https://ams.testrail.com/index.php?/cases/view/83983","C83983")</f>
        <v>C83983</v>
      </c>
    </row>
    <row r="24" spans="1:3" x14ac:dyDescent="0.25">
      <c r="A24" s="56"/>
      <c r="B24" s="32" t="str">
        <f>HYPERLINK("[..\DesignTable.xlsx]GroupDesign!$B$1429","- (browse) work_order [posmotree]")</f>
        <v>- (browse) work_order [posmotree]</v>
      </c>
      <c r="C24" s="55"/>
    </row>
    <row r="25" spans="1:3" x14ac:dyDescent="0.25">
      <c r="A25" s="56"/>
      <c r="B25" s="33" t="str">
        <f>HYPERLINK("[..\DesignTable.xlsx]GroupDesign!$B$1439","- (maint) work_order [1]")</f>
        <v>- (maint) work_order [1]</v>
      </c>
      <c r="C25" s="55"/>
    </row>
    <row r="26" spans="1:3" ht="30" x14ac:dyDescent="0.25">
      <c r="A26" s="56"/>
      <c r="B26" s="9" t="s">
        <v>175</v>
      </c>
      <c r="C26" s="60" t="str">
        <f>HYPERLINK("https://ams.testrail.com/index.php?/cases/view/83983","C83983")</f>
        <v>C83983</v>
      </c>
    </row>
    <row r="27" spans="1:3" x14ac:dyDescent="0.25">
      <c r="A27" s="56"/>
      <c r="B27" s="31" t="str">
        <f>HYPERLINK("[..\DesignTable.xlsx]GroupDesign!$B$1076","- (maint) spare_part")</f>
        <v>- (maint) spare_part</v>
      </c>
      <c r="C27" s="55"/>
    </row>
    <row r="28" spans="1:3" ht="30" x14ac:dyDescent="0.25">
      <c r="A28" s="19"/>
      <c r="B28" s="16" t="s">
        <v>177</v>
      </c>
      <c r="C28" s="47" t="str">
        <f>HYPERLINK("https://ams.testrail.com/index.php?/cases/view/83983","C83983")</f>
        <v>C83983</v>
      </c>
    </row>
    <row r="29" spans="1:3" ht="30" x14ac:dyDescent="0.25">
      <c r="A29" s="19"/>
      <c r="B29" s="16" t="s">
        <v>178</v>
      </c>
      <c r="C29" s="47" t="str">
        <f>HYPERLINK("https://ams.testrail.com/index.php?/cases/view/83983","C83983")</f>
        <v>C83983</v>
      </c>
    </row>
  </sheetData>
  <mergeCells count="13">
    <mergeCell ref="A4:C4"/>
    <mergeCell ref="A9:A15"/>
    <mergeCell ref="C9:C15"/>
    <mergeCell ref="A19:A20"/>
    <mergeCell ref="C19:C20"/>
    <mergeCell ref="A26:A27"/>
    <mergeCell ref="C26:C27"/>
    <mergeCell ref="A23:A25"/>
    <mergeCell ref="C23:C25"/>
    <mergeCell ref="C17:C18"/>
    <mergeCell ref="A17:A18"/>
    <mergeCell ref="A21:A22"/>
    <mergeCell ref="C21: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Grac1MasterDesign</vt:lpstr>
      <vt:lpstr>SensitiveAreasWindow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2018-11-23T10:59:49Z</dcterms:modified>
</cp:coreProperties>
</file>