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9DA4B403-38C6-4B13-91D9-783C60A33687}" xr6:coauthVersionLast="37" xr6:coauthVersionMax="37" xr10:uidLastSave="{00000000-0000-0000-0000-000000000000}"/>
  <bookViews>
    <workbookView xWindow="0" yWindow="0" windowWidth="22260" windowHeight="12645" activeTab="1" xr2:uid="{00000000-000D-0000-FFFF-FFFF00000000}"/>
  </bookViews>
  <sheets>
    <sheet name="GeneralFunctionality" sheetId="1" r:id="rId1"/>
    <sheet name="SideBar" sheetId="2" r:id="rId2"/>
    <sheet name="DeskTop"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9" i="2" l="1"/>
  <c r="C16" i="2"/>
  <c r="C12" i="2"/>
  <c r="C11" i="2"/>
  <c r="C32" i="2"/>
  <c r="C31" i="2"/>
  <c r="C30" i="2"/>
  <c r="C29" i="2"/>
  <c r="C26" i="2"/>
  <c r="C24" i="2"/>
  <c r="C22" i="2"/>
  <c r="C21" i="2"/>
  <c r="C18" i="2"/>
  <c r="C15" i="2"/>
  <c r="C14" i="2"/>
  <c r="C10" i="2"/>
  <c r="C9" i="2"/>
  <c r="C8" i="2"/>
  <c r="C7" i="2"/>
  <c r="C6" i="2"/>
  <c r="B13" i="2"/>
  <c r="C39" i="3"/>
  <c r="C38" i="3"/>
  <c r="C37" i="3"/>
  <c r="C36" i="3"/>
  <c r="C35" i="3"/>
  <c r="C34" i="3"/>
  <c r="C33" i="3"/>
  <c r="C32" i="3"/>
  <c r="C31" i="3"/>
  <c r="C30" i="3"/>
  <c r="C29" i="3"/>
  <c r="C28" i="3"/>
  <c r="C27" i="3"/>
  <c r="C26" i="3"/>
  <c r="C25" i="3"/>
  <c r="C24" i="3"/>
  <c r="C22" i="3"/>
  <c r="C21" i="3"/>
  <c r="C20" i="3"/>
  <c r="C19" i="3"/>
  <c r="C18" i="3"/>
  <c r="C17" i="3"/>
  <c r="C16" i="3"/>
  <c r="C15" i="3"/>
  <c r="C14" i="3"/>
  <c r="C10" i="3"/>
  <c r="C12" i="3"/>
  <c r="C11" i="3"/>
  <c r="C9" i="3"/>
  <c r="C8" i="3"/>
  <c r="C7" i="3" l="1"/>
  <c r="C6" i="3"/>
  <c r="C37" i="1"/>
  <c r="C39" i="1"/>
  <c r="C38" i="1" l="1"/>
  <c r="C36" i="1"/>
  <c r="C35" i="1"/>
  <c r="C34" i="1"/>
  <c r="C32" i="1" l="1"/>
  <c r="C31" i="1"/>
  <c r="C30" i="1"/>
  <c r="C29" i="1"/>
  <c r="C28" i="1"/>
  <c r="C27" i="1"/>
  <c r="C23" i="1"/>
  <c r="C13" i="1"/>
  <c r="C12" i="1"/>
  <c r="C10" i="1"/>
  <c r="C9" i="1"/>
  <c r="C8" i="1"/>
  <c r="C7" i="1"/>
  <c r="C6" i="1"/>
  <c r="C5" i="1"/>
  <c r="B24" i="1" l="1"/>
  <c r="B42" i="3" l="1"/>
  <c r="B20" i="2" l="1"/>
  <c r="B19" i="1"/>
  <c r="B17" i="2"/>
  <c r="B14" i="1" l="1"/>
  <c r="B26" i="1"/>
  <c r="B25" i="1"/>
  <c r="B15" i="1"/>
  <c r="B40" i="1"/>
  <c r="B22" i="1"/>
  <c r="B21" i="1"/>
  <c r="B20" i="1"/>
  <c r="B17" i="1"/>
  <c r="B18" i="1"/>
  <c r="B16" i="1"/>
</calcChain>
</file>

<file path=xl/sharedStrings.xml><?xml version="1.0" encoding="utf-8"?>
<sst xmlns="http://schemas.openxmlformats.org/spreadsheetml/2006/main" count="102" uniqueCount="92">
  <si>
    <t>Functionality list</t>
  </si>
  <si>
    <t>№</t>
  </si>
  <si>
    <t>Test link</t>
  </si>
  <si>
    <t>link</t>
  </si>
  <si>
    <t>Design</t>
  </si>
  <si>
    <t>The user should be able to close the API PRO Starting window by clicking on the "X" button.</t>
  </si>
  <si>
    <t>The user should be able to minimize  the API PRO Starting window by clicking on the "_" button.</t>
  </si>
  <si>
    <r>
      <t>The user should be able to open the API PRO Starting window in the fullscreen by clicking on the "</t>
    </r>
    <r>
      <rPr>
        <sz val="11"/>
        <color theme="1"/>
        <rFont val="Calibri"/>
        <family val="2"/>
      </rPr>
      <t>□" button.</t>
    </r>
  </si>
  <si>
    <t>The user should be able to resize the API PRO Starting window.</t>
  </si>
  <si>
    <t>The user should be able to move the API PRO Starting window to the desktop.</t>
  </si>
  <si>
    <t>General functionality</t>
  </si>
  <si>
    <t>"Exit" window functionality</t>
  </si>
  <si>
    <t xml:space="preserve">If the user click on the "X" button the "Exit" window should appear. </t>
  </si>
  <si>
    <t>The "Exit" window should have two radio-buttons: "Shutdown" and "Logoff"</t>
  </si>
  <si>
    <t>The "Exit" window should have the "OK" button.</t>
  </si>
  <si>
    <t>The user should be able to choose only one of the radio-buttons.</t>
  </si>
  <si>
    <t>If the user chooses the "Shutdown" radio-button and clicks on the "OK" button the system should shut down.</t>
  </si>
  <si>
    <t>The ToolBar of the API PRO Starting window should have the next tabs:</t>
  </si>
  <si>
    <t>If the user chooses the "Logoff" radio-button and clicks on the "OK" button the next window should appear:</t>
  </si>
  <si>
    <t>The Side panel of the API PRO Starting window should have the next items:</t>
  </si>
  <si>
    <t>The user should be able to exit from the fullscreen mode by clicking on the "Restore Down" button.</t>
  </si>
  <si>
    <t>The web-address: "https://optiware.com" should open in the default web-browser if the user clicks on the API PRO version in the right top corner.</t>
  </si>
  <si>
    <t>There should be present the version of API PRO in the right top corner of the API PRO.</t>
  </si>
  <si>
    <t>The list of  hidden ToolBar elements should appear if the user clicks on the "sub-menu" button.</t>
  </si>
  <si>
    <t>The scroll bar should appear if the height of the API PRO Starting window is less than the height of the Side bar.</t>
  </si>
  <si>
    <t>The "sub-menu" button should appear at the ToolBar if the width of the API PRO Starting Window is less than the length of the ToolBar.</t>
  </si>
  <si>
    <t>The user should be able to view the SideBar elements by scrolling the Scroll bar.</t>
  </si>
  <si>
    <t>The "User" field should be filled by the current user ID.</t>
  </si>
  <si>
    <t>The "Time" field should be filled with the time value when the current user has logged in.</t>
  </si>
  <si>
    <t>The "Message" button should be present in the "User" item.</t>
  </si>
  <si>
    <t>The next program should be opened if the user clicks on the "Message" button:</t>
  </si>
  <si>
    <t>The name of the system should be displayed in the left top corner of the Starting window</t>
  </si>
  <si>
    <t>The next program should be opened if the user clicks on the "Unread shift instructions" button:</t>
  </si>
  <si>
    <t>The number of unreaded messages should appear near the "Message" button.</t>
  </si>
  <si>
    <t>The number of unreaded instructions should appear the "Unread shift instructions" button.</t>
  </si>
  <si>
    <t>The "Logoff" button should be present in the "User" item.</t>
  </si>
  <si>
    <t>The next window should be opened if the user clicks on the "Logoff" button:</t>
  </si>
  <si>
    <t>The "Shutdown" button should be present in the "User" item.</t>
  </si>
  <si>
    <t>The API PRO system should shutdown if the user clicks on the "Shutdown" button.</t>
  </si>
  <si>
    <t>My API PRO</t>
  </si>
  <si>
    <t>There should be the default "My API PRO" line in the "My API PRO" item.</t>
  </si>
  <si>
    <t>What should happens ig the user clicks on the "My API PRO" line?</t>
  </si>
  <si>
    <t>The user should be able to click on all lines in the "My API PRO" item.</t>
  </si>
  <si>
    <t>History</t>
  </si>
  <si>
    <t>There should be present the list of five last opened programs.</t>
  </si>
  <si>
    <t>The appropriate program should be called if the user clicks on any line in the "My API PRO" item.</t>
  </si>
  <si>
    <t>The appropriate program should be called if the user clicks on the line in the "History" item.</t>
  </si>
  <si>
    <t>The last line in the list of last called programs should disappear if the user opens any new program.</t>
  </si>
  <si>
    <t>A new line should be added automaticaly to the list of last called programs if the user opens any new program. This line should have the same name as the called program.</t>
  </si>
  <si>
    <t>Side Bar</t>
  </si>
  <si>
    <t>API PRO 10 ABL (Master design)</t>
  </si>
  <si>
    <t>Desktop</t>
  </si>
  <si>
    <t>The Desktop area should be present in the Starting window of API PRO.</t>
  </si>
  <si>
    <t>The default color of the desktop area should be light-green.</t>
  </si>
  <si>
    <t>The text "API PRO" should be present in the right top corner of the desktop area.</t>
  </si>
  <si>
    <t>The user should be able to call the appropriate program when clicks on the icon.</t>
  </si>
  <si>
    <t>The program icons may be present on the desktop.</t>
  </si>
  <si>
    <t>The user should be able to call the context menu by clicking MRB on the desktop.</t>
  </si>
  <si>
    <t>The context menu should contains the next items: Add hot key, Customize hotkeys, Properites</t>
  </si>
  <si>
    <t>The "Add hot key..." window should appear if the user clicks on the "Add hot key" item of the context menu.</t>
  </si>
  <si>
    <t>There should be present text "Click on the desired menu item in the menu" in the "Add hot key.." window.</t>
  </si>
  <si>
    <t>If the user clicks on the "OK" button no visual changes should happens.</t>
  </si>
  <si>
    <t>If the user clicks on the "OK" button and clicks after that on any program the program icon should appear on the desktop.</t>
  </si>
  <si>
    <t>If the user clicks on the "OK" button and clicks after that on any program that already has an icon on the desktop, an error window should appear.</t>
  </si>
  <si>
    <t>The text "The chosen item is already defined as hotkey!" should be present in the error window.</t>
  </si>
  <si>
    <t>The "OK" button should be present in the error window. If the user clicks on it the error window should be closed.</t>
  </si>
  <si>
    <t>Add hot key</t>
  </si>
  <si>
    <t>Customize hotkeys</t>
  </si>
  <si>
    <t>The "Setup user keys" window should appear if the user clicks on the "Customize hotkeys" item of the context menu.</t>
  </si>
  <si>
    <t>The "Setup user keys" window should have two areas: Keys and Menus.</t>
  </si>
  <si>
    <t>The "Keys" area should contain the list of the programs that have icons on the desktop.</t>
  </si>
  <si>
    <t>The "Keys" area should have three buttons: Up, Down, &lt;&lt; Remove.</t>
  </si>
  <si>
    <t>The user should be able to change the queue of the icons on the desktop by using the Up and Down buttons in the "Keys" area.</t>
  </si>
  <si>
    <t>The user should be able to remove the icon from the Desktop by selecting the program in the "Keys" area and clicking on the &lt;&lt;Remove button.</t>
  </si>
  <si>
    <t>The "Menus" area should have the list of all programs from the ToolBar of the Starting Window.</t>
  </si>
  <si>
    <t>The "Menus" area should have tree buttons: None, &lt;&lt; Add first, &lt;&lt; Add last.</t>
  </si>
  <si>
    <t>The user should be able to add the icons to the desktop by selecting the program name and clicking the "&lt;&lt; Add first" and "&lt;&lt; Add last" buttons.</t>
  </si>
  <si>
    <t>The user should be able select several programs at once.</t>
  </si>
  <si>
    <t>The user should be able to clear the selection by clicking on the "None" button.</t>
  </si>
  <si>
    <t>The name of the program should disappear from the "Menus" area and appear in the "Keys" area if the user adds the icon from the Desktop.</t>
  </si>
  <si>
    <t>The name of the program should disappear from the "Keys" area and appear in the "Menus" area if the user removes the icon from the Desktop.</t>
  </si>
  <si>
    <t>Properties</t>
  </si>
  <si>
    <t>If the user clicks on the "Cancel" button in the "Add hot key…" window, the window should close. Nothing other should happens.</t>
  </si>
  <si>
    <t>The "Setup user keys" window should have to buttons: OK and Cancel.</t>
  </si>
  <si>
    <t>If the user clicks on the "OK" button all changes should be saved. The "Setup user keys" window should close.</t>
  </si>
  <si>
    <t>If the user clicks on the "Cancel" button the "Setup user keys" window should close without saving the changes.</t>
  </si>
  <si>
    <t>The next program should open when the user clicks on the "Properties" item of the context menu:</t>
  </si>
  <si>
    <t>There should be present the "OK" and "Cancel" buttons in the "Add hot key..." window.</t>
  </si>
  <si>
    <t>Login info</t>
  </si>
  <si>
    <t>The "User" filed should be present in the "Login info" item.</t>
  </si>
  <si>
    <t>The "Time" field should be present in the "Login info" item.</t>
  </si>
  <si>
    <t>The "Unread shift instructions" button should be present in the "Login info"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</si>
</sst>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8"/>
      <color theme="1"/>
      <name val="Calibri"/>
      <family val="2"/>
      <scheme val="minor"/>
    </font>
    <font>
      <sz val="24"/>
      <color theme="1"/>
      <name val="Calibri"/>
      <family val="2"/>
      <scheme val="minor"/>
    </font>
    <font>
      <sz val="11"/>
      <color theme="1"/>
      <name val="Calibri"/>
      <family val="2"/>
    </font>
    <font>
      <u/>
      <sz val="11"/>
      <color theme="10"/>
      <name val="Calibri"/>
      <family val="2"/>
      <scheme val="minor"/>
    </font>
    <font>
      <b/>
      <sz val="11"/>
      <color rgb="FFFF0000"/>
      <name val="Calibri"/>
      <family val="2"/>
      <scheme val="minor"/>
    </font>
    <font>
      <sz val="26"/>
      <color theme="1"/>
      <name val="Calibri"/>
      <family val="2"/>
      <scheme val="minor"/>
    </font>
    <font>
      <b/>
      <sz val="36"/>
      <color theme="1"/>
      <name val="Calibri"/>
      <family val="2"/>
      <scheme val="minor"/>
    </font>
  </fonts>
  <fills count="2">
    <fill>
      <patternFill patternType="none"/>
    </fill>
    <fill>
      <patternFill patternType="gray125"/>
    </fill>
  </fills>
  <borders count="3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xf numFmtId="0" fontId="4" fillId="0" borderId="0" applyNumberFormat="0" applyFill="0" applyBorder="0" applyAlignment="0" applyProtection="0"/>
  </cellStyleXfs>
  <cellXfs count="70">
    <xf numFmtId="0" fontId="0" fillId="0" borderId="0" xfId="0"/>
    <xf numFmtId="0" fontId="0" fillId="0" borderId="0" xfId="0" applyAlignment="1">
      <alignment horizontal="center" vertical="center"/>
    </xf>
    <xf numFmtId="0" fontId="0" fillId="0" borderId="0" xfId="0" applyAlignment="1">
      <alignment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xf>
    <xf numFmtId="0" fontId="0" fillId="0" borderId="4" xfId="0" applyBorder="1" applyAlignment="1">
      <alignment vertical="center" wrapText="1"/>
    </xf>
    <xf numFmtId="0" fontId="4" fillId="0" borderId="5" xfId="1" applyBorder="1" applyAlignment="1">
      <alignment vertical="center" wrapText="1"/>
    </xf>
    <xf numFmtId="0" fontId="4" fillId="0" borderId="5" xfId="1" applyBorder="1" applyAlignment="1">
      <alignment vertical="center"/>
    </xf>
    <xf numFmtId="0" fontId="4" fillId="0" borderId="6" xfId="1" applyBorder="1" applyAlignment="1">
      <alignment vertical="center" wrapText="1"/>
    </xf>
    <xf numFmtId="0" fontId="0" fillId="0" borderId="7" xfId="0" applyBorder="1" applyAlignment="1">
      <alignment vertical="center" wrapText="1"/>
    </xf>
    <xf numFmtId="0" fontId="0" fillId="0" borderId="4" xfId="0" applyFill="1" applyBorder="1" applyAlignment="1">
      <alignment wrapText="1"/>
    </xf>
    <xf numFmtId="0" fontId="0" fillId="0" borderId="6" xfId="0" applyBorder="1" applyAlignment="1">
      <alignment vertical="center" wrapText="1"/>
    </xf>
    <xf numFmtId="0" fontId="0" fillId="0" borderId="8" xfId="0" applyBorder="1" applyAlignment="1">
      <alignment horizontal="center" vertical="center"/>
    </xf>
    <xf numFmtId="0" fontId="0" fillId="0" borderId="10" xfId="0" applyBorder="1" applyAlignment="1">
      <alignment horizontal="center" vertical="center"/>
    </xf>
    <xf numFmtId="0" fontId="4" fillId="0" borderId="11" xfId="1" applyBorder="1" applyAlignment="1">
      <alignment vertical="center" wrapText="1"/>
    </xf>
    <xf numFmtId="0" fontId="0" fillId="0" borderId="13" xfId="0" applyBorder="1" applyAlignment="1">
      <alignment horizontal="center" vertical="center"/>
    </xf>
    <xf numFmtId="0" fontId="0" fillId="0" borderId="17" xfId="0" applyBorder="1" applyAlignment="1">
      <alignment horizontal="center" vertical="center"/>
    </xf>
    <xf numFmtId="0" fontId="0" fillId="0" borderId="5" xfId="0" applyBorder="1" applyAlignment="1">
      <alignment vertical="center" wrapText="1"/>
    </xf>
    <xf numFmtId="0" fontId="0" fillId="0" borderId="20" xfId="0" applyFont="1" applyBorder="1" applyAlignment="1">
      <alignment horizontal="center" vertical="center"/>
    </xf>
    <xf numFmtId="0" fontId="0" fillId="0" borderId="21" xfId="0" applyFont="1" applyBorder="1" applyAlignment="1">
      <alignment horizontal="left" vertical="center"/>
    </xf>
    <xf numFmtId="0" fontId="0" fillId="0" borderId="11" xfId="0" applyBorder="1" applyAlignment="1">
      <alignment vertical="center" wrapText="1"/>
    </xf>
    <xf numFmtId="0" fontId="5" fillId="0" borderId="4" xfId="0" applyFont="1" applyBorder="1" applyAlignment="1">
      <alignment vertical="center" wrapText="1"/>
    </xf>
    <xf numFmtId="0" fontId="0" fillId="0" borderId="20" xfId="0" applyBorder="1"/>
    <xf numFmtId="0" fontId="0" fillId="0" borderId="21" xfId="0" applyBorder="1" applyAlignment="1">
      <alignment vertical="center" wrapText="1"/>
    </xf>
    <xf numFmtId="0" fontId="0" fillId="0" borderId="8" xfId="0" applyBorder="1"/>
    <xf numFmtId="0" fontId="0" fillId="0" borderId="0" xfId="0" applyBorder="1" applyAlignment="1">
      <alignment vertical="center" wrapText="1"/>
    </xf>
    <xf numFmtId="0" fontId="4" fillId="0" borderId="0" xfId="1" applyBorder="1" applyAlignment="1">
      <alignment vertical="center" wrapText="1"/>
    </xf>
    <xf numFmtId="0" fontId="0" fillId="0" borderId="10" xfId="0" applyBorder="1"/>
    <xf numFmtId="0" fontId="5" fillId="0" borderId="11" xfId="0" applyFont="1" applyBorder="1" applyAlignment="1">
      <alignment vertical="center" wrapText="1"/>
    </xf>
    <xf numFmtId="0" fontId="7" fillId="0" borderId="0" xfId="0" applyFont="1" applyAlignment="1">
      <alignment horizontal="center" vertical="center" wrapText="1"/>
    </xf>
    <xf numFmtId="0" fontId="0" fillId="0" borderId="0" xfId="0" applyAlignment="1">
      <alignment wrapText="1"/>
    </xf>
    <xf numFmtId="0" fontId="0" fillId="0" borderId="4" xfId="0" applyBorder="1" applyAlignment="1">
      <alignment wrapText="1"/>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0" fillId="0" borderId="21" xfId="0" applyBorder="1" applyAlignment="1">
      <alignment wrapText="1"/>
    </xf>
    <xf numFmtId="0" fontId="0" fillId="0" borderId="11" xfId="0" applyBorder="1" applyAlignment="1">
      <alignment wrapText="1"/>
    </xf>
    <xf numFmtId="0" fontId="0" fillId="0" borderId="26" xfId="0" applyBorder="1" applyAlignment="1">
      <alignment wrapText="1"/>
    </xf>
    <xf numFmtId="0" fontId="4" fillId="0" borderId="28" xfId="1" applyBorder="1" applyAlignment="1">
      <alignment wrapText="1"/>
    </xf>
    <xf numFmtId="0" fontId="0" fillId="0" borderId="0" xfId="0" applyAlignment="1">
      <alignment vertical="center"/>
    </xf>
    <xf numFmtId="0" fontId="0" fillId="0" borderId="9" xfId="0" applyBorder="1" applyAlignment="1">
      <alignment horizontal="center" vertical="center"/>
    </xf>
    <xf numFmtId="0" fontId="0" fillId="0" borderId="12" xfId="0" applyBorder="1" applyAlignment="1">
      <alignment horizontal="center" vertical="center"/>
    </xf>
    <xf numFmtId="0" fontId="4" fillId="0" borderId="9" xfId="1" applyBorder="1" applyAlignment="1">
      <alignment horizontal="center" vertical="center"/>
    </xf>
    <xf numFmtId="0" fontId="4" fillId="0" borderId="12" xfId="1"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4" fillId="0" borderId="18" xfId="1" applyBorder="1" applyAlignment="1">
      <alignment horizontal="center" vertical="center"/>
    </xf>
    <xf numFmtId="0" fontId="0" fillId="0" borderId="18"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4" fillId="0" borderId="19" xfId="1" applyBorder="1" applyAlignment="1">
      <alignment horizontal="center" vertical="center"/>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0" fillId="0" borderId="8" xfId="0" applyBorder="1" applyAlignment="1">
      <alignment horizontal="center"/>
    </xf>
    <xf numFmtId="0" fontId="0" fillId="0" borderId="20" xfId="0" applyBorder="1" applyAlignment="1">
      <alignment horizontal="center"/>
    </xf>
    <xf numFmtId="0" fontId="0" fillId="0" borderId="10" xfId="0" applyBorder="1" applyAlignment="1">
      <alignment horizontal="center"/>
    </xf>
    <xf numFmtId="0" fontId="0" fillId="0" borderId="22" xfId="0" applyBorder="1" applyAlignment="1">
      <alignment horizontal="center" vertical="center"/>
    </xf>
    <xf numFmtId="0" fontId="4" fillId="0" borderId="9" xfId="1" applyBorder="1" applyAlignment="1">
      <alignment horizontal="center" vertical="center"/>
    </xf>
    <xf numFmtId="0" fontId="4" fillId="0" borderId="22"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40"/>
  <sheetViews>
    <sheetView workbookViewId="0">
      <selection activeCell="C5" sqref="C5"/>
    </sheetView>
  </sheetViews>
  <sheetFormatPr defaultRowHeight="15" x14ac:dyDescent="0.25"/>
  <cols>
    <col min="1" max="1" width="9.140625" style="1"/>
    <col min="2" max="2" width="83.5703125" style="2" bestFit="1" customWidth="1"/>
    <col min="3" max="3" width="17.140625" style="1" customWidth="1"/>
    <col min="7" max="7" width="24.5703125" bestFit="1" customWidth="1"/>
  </cols>
  <sheetData>
    <row r="2" spans="1:3" ht="15.75" thickBot="1" x14ac:dyDescent="0.3"/>
    <row r="3" spans="1:3" ht="32.25" thickBot="1" x14ac:dyDescent="0.3">
      <c r="A3" s="3" t="s">
        <v>1</v>
      </c>
      <c r="B3" s="4" t="s">
        <v>0</v>
      </c>
      <c r="C3" s="5" t="s">
        <v>2</v>
      </c>
    </row>
    <row r="4" spans="1:3" ht="24" thickBot="1" x14ac:dyDescent="0.3">
      <c r="A4" s="51" t="s">
        <v>10</v>
      </c>
      <c r="B4" s="52"/>
      <c r="C4" s="53"/>
    </row>
    <row r="5" spans="1:3" ht="30" x14ac:dyDescent="0.25">
      <c r="A5" s="16">
        <v>1</v>
      </c>
      <c r="B5" s="12" t="s">
        <v>5</v>
      </c>
      <c r="C5" s="43" t="str">
        <f t="shared" ref="C5:C10" si="0">HYPERLINK("https://ams.testrail.com/index.php?/cases/view/83858","C83858")</f>
        <v>C83858</v>
      </c>
    </row>
    <row r="6" spans="1:3" ht="30" x14ac:dyDescent="0.25">
      <c r="A6" s="13">
        <v>2</v>
      </c>
      <c r="B6" s="6" t="s">
        <v>6</v>
      </c>
      <c r="C6" s="43" t="str">
        <f t="shared" si="0"/>
        <v>C83858</v>
      </c>
    </row>
    <row r="7" spans="1:3" ht="30" x14ac:dyDescent="0.25">
      <c r="A7" s="13">
        <v>3</v>
      </c>
      <c r="B7" s="6" t="s">
        <v>7</v>
      </c>
      <c r="C7" s="43" t="str">
        <f t="shared" si="0"/>
        <v>C83858</v>
      </c>
    </row>
    <row r="8" spans="1:3" ht="30" x14ac:dyDescent="0.25">
      <c r="A8" s="13">
        <v>4</v>
      </c>
      <c r="B8" s="6" t="s">
        <v>20</v>
      </c>
      <c r="C8" s="43" t="str">
        <f t="shared" si="0"/>
        <v>C83858</v>
      </c>
    </row>
    <row r="9" spans="1:3" x14ac:dyDescent="0.25">
      <c r="A9" s="13">
        <v>5</v>
      </c>
      <c r="B9" s="6" t="s">
        <v>8</v>
      </c>
      <c r="C9" s="43" t="str">
        <f t="shared" si="0"/>
        <v>C83858</v>
      </c>
    </row>
    <row r="10" spans="1:3" ht="15.75" thickBot="1" x14ac:dyDescent="0.3">
      <c r="A10" s="17">
        <v>6</v>
      </c>
      <c r="B10" s="10" t="s">
        <v>9</v>
      </c>
      <c r="C10" s="43" t="str">
        <f t="shared" si="0"/>
        <v>C83858</v>
      </c>
    </row>
    <row r="11" spans="1:3" ht="24" thickBot="1" x14ac:dyDescent="0.3">
      <c r="A11" s="54" t="s">
        <v>4</v>
      </c>
      <c r="B11" s="55"/>
      <c r="C11" s="56"/>
    </row>
    <row r="12" spans="1:3" x14ac:dyDescent="0.25">
      <c r="A12" s="19">
        <v>7</v>
      </c>
      <c r="B12" s="20" t="s">
        <v>31</v>
      </c>
      <c r="C12" s="43" t="str">
        <f>HYPERLINK("https://ams.testrail.com/index.php?/cases/view/83858","C83858")</f>
        <v>C83858</v>
      </c>
    </row>
    <row r="13" spans="1:3" x14ac:dyDescent="0.25">
      <c r="A13" s="49">
        <v>8</v>
      </c>
      <c r="B13" s="18" t="s">
        <v>17</v>
      </c>
      <c r="C13" s="57" t="str">
        <f>HYPERLINK("https://ams.testrail.com/index.php?/cases/view/83858","C83858")</f>
        <v>C83858</v>
      </c>
    </row>
    <row r="14" spans="1:3" x14ac:dyDescent="0.25">
      <c r="A14" s="50"/>
      <c r="B14" s="7" t="str">
        <f>HYPERLINK("[..\List_of_the_functions_1.0.xlsx]ListOfItems!C10:C104","- Basic")</f>
        <v>- Basic</v>
      </c>
      <c r="C14" s="48"/>
    </row>
    <row r="15" spans="1:3" x14ac:dyDescent="0.25">
      <c r="A15" s="50"/>
      <c r="B15" s="7" t="str">
        <f>HYPERLINK("[..\List_of_the_functions_1.0.xlsx]ListOfItems!C105:C160","- Maintenance")</f>
        <v>- Maintenance</v>
      </c>
      <c r="C15" s="48"/>
    </row>
    <row r="16" spans="1:3" x14ac:dyDescent="0.25">
      <c r="A16" s="50"/>
      <c r="B16" s="7" t="str">
        <f>HYPERLINK("[..\List_of_the_functions_1.0.xlsx]ListOfItems!C161:C168","- Inspection")</f>
        <v>- Inspection</v>
      </c>
      <c r="C16" s="48"/>
    </row>
    <row r="17" spans="1:3" x14ac:dyDescent="0.25">
      <c r="A17" s="50"/>
      <c r="B17" s="7" t="str">
        <f>HYPERLINK("[..\List_of_the_functions_1.0.xlsx]ListOfItems!C169:C175","- Calibration")</f>
        <v>- Calibration</v>
      </c>
      <c r="C17" s="48"/>
    </row>
    <row r="18" spans="1:3" x14ac:dyDescent="0.25">
      <c r="A18" s="50"/>
      <c r="B18" s="7" t="str">
        <f>HYPERLINK("[..\List_of_the_functions_1.0.xlsx]ListOfItems!C176:C200","- Stock")</f>
        <v>- Stock</v>
      </c>
      <c r="C18" s="48"/>
    </row>
    <row r="19" spans="1:3" x14ac:dyDescent="0.25">
      <c r="A19" s="50"/>
      <c r="B19" s="7" t="str">
        <f>HYPERLINK("[..\List_of_the_functions_1.0.xlsx]ListOfItems!C201:C220","- Purchase")</f>
        <v>- Purchase</v>
      </c>
      <c r="C19" s="48"/>
    </row>
    <row r="20" spans="1:3" ht="21" customHeight="1" x14ac:dyDescent="0.25">
      <c r="A20" s="50"/>
      <c r="B20" s="8" t="str">
        <f>HYPERLINK("[..\List_of_the_functions_1.0.xlsx]ListOfItems!C221:C236","- Special")</f>
        <v>- Special</v>
      </c>
      <c r="C20" s="48"/>
    </row>
    <row r="21" spans="1:3" x14ac:dyDescent="0.25">
      <c r="A21" s="50"/>
      <c r="B21" s="7" t="str">
        <f>HYPERLINK("[..\List_of_the_functions_1.0.xlsx]ListOfItems!C237:C280","- System")</f>
        <v>- System</v>
      </c>
      <c r="C21" s="48"/>
    </row>
    <row r="22" spans="1:3" x14ac:dyDescent="0.25">
      <c r="A22" s="50"/>
      <c r="B22" s="9" t="str">
        <f>HYPERLINK("[..\List_of_the_functions_1.0.xlsx]ListOfItems!C281:C286","- Help")</f>
        <v>- Help</v>
      </c>
      <c r="C22" s="48"/>
    </row>
    <row r="23" spans="1:3" x14ac:dyDescent="0.25">
      <c r="A23" s="50">
        <v>9</v>
      </c>
      <c r="B23" s="10" t="s">
        <v>19</v>
      </c>
      <c r="C23" s="47" t="str">
        <f>HYPERLINK("https://ams.testrail.com/index.php?/cases/view/83858","C83858")</f>
        <v>C83858</v>
      </c>
    </row>
    <row r="24" spans="1:3" x14ac:dyDescent="0.25">
      <c r="A24" s="50"/>
      <c r="B24" s="7" t="str">
        <f>HYPERLINK("[..\List_of_the_functions_1.0.xlsx]StartingWindow!D4","- User")</f>
        <v>- User</v>
      </c>
      <c r="C24" s="48"/>
    </row>
    <row r="25" spans="1:3" x14ac:dyDescent="0.25">
      <c r="A25" s="50"/>
      <c r="B25" s="7" t="str">
        <f>HYPERLINK("[..\List_of_the_functions_1.0.xlsx]StartingWindow!D5","- My API PRO")</f>
        <v>- My API PRO</v>
      </c>
      <c r="C25" s="48"/>
    </row>
    <row r="26" spans="1:3" x14ac:dyDescent="0.25">
      <c r="A26" s="50"/>
      <c r="B26" s="9" t="str">
        <f>HYPERLINK("[..\List_of_the_functions_1.0.xlsx]StartingWindow!D6","- History")</f>
        <v>- History</v>
      </c>
      <c r="C26" s="48"/>
    </row>
    <row r="27" spans="1:3" x14ac:dyDescent="0.25">
      <c r="A27" s="13">
        <v>10</v>
      </c>
      <c r="B27" s="6" t="s">
        <v>22</v>
      </c>
      <c r="C27" s="43" t="str">
        <f t="shared" ref="C27:C38" si="1">HYPERLINK("https://ams.testrail.com/index.php?/cases/view/83858","C83858")</f>
        <v>C83858</v>
      </c>
    </row>
    <row r="28" spans="1:3" ht="30" x14ac:dyDescent="0.25">
      <c r="A28" s="13">
        <v>11</v>
      </c>
      <c r="B28" s="6" t="s">
        <v>21</v>
      </c>
      <c r="C28" s="43" t="str">
        <f t="shared" si="1"/>
        <v>C83858</v>
      </c>
    </row>
    <row r="29" spans="1:3" ht="30" x14ac:dyDescent="0.25">
      <c r="A29" s="13">
        <v>12</v>
      </c>
      <c r="B29" s="6" t="s">
        <v>25</v>
      </c>
      <c r="C29" s="43" t="str">
        <f t="shared" si="1"/>
        <v>C83858</v>
      </c>
    </row>
    <row r="30" spans="1:3" ht="30" x14ac:dyDescent="0.25">
      <c r="A30" s="13">
        <v>13</v>
      </c>
      <c r="B30" s="6" t="s">
        <v>23</v>
      </c>
      <c r="C30" s="43" t="str">
        <f t="shared" si="1"/>
        <v>C83858</v>
      </c>
    </row>
    <row r="31" spans="1:3" ht="30" x14ac:dyDescent="0.25">
      <c r="A31" s="13">
        <v>14</v>
      </c>
      <c r="B31" s="6" t="s">
        <v>24</v>
      </c>
      <c r="C31" s="43" t="str">
        <f t="shared" si="1"/>
        <v>C83858</v>
      </c>
    </row>
    <row r="32" spans="1:3" ht="15.75" thickBot="1" x14ac:dyDescent="0.3">
      <c r="A32" s="14">
        <v>15</v>
      </c>
      <c r="B32" s="21" t="s">
        <v>26</v>
      </c>
      <c r="C32" s="44" t="str">
        <f t="shared" si="1"/>
        <v>C83858</v>
      </c>
    </row>
    <row r="33" spans="1:3" ht="24" thickBot="1" x14ac:dyDescent="0.3">
      <c r="A33" s="54" t="s">
        <v>11</v>
      </c>
      <c r="B33" s="55"/>
      <c r="C33" s="56"/>
    </row>
    <row r="34" spans="1:3" ht="15.75" thickBot="1" x14ac:dyDescent="0.3">
      <c r="A34" s="16">
        <v>16</v>
      </c>
      <c r="B34" s="12" t="s">
        <v>12</v>
      </c>
      <c r="C34" s="44" t="str">
        <f t="shared" si="1"/>
        <v>C83858</v>
      </c>
    </row>
    <row r="35" spans="1:3" ht="15.75" thickBot="1" x14ac:dyDescent="0.3">
      <c r="A35" s="13">
        <v>17</v>
      </c>
      <c r="B35" s="6" t="s">
        <v>13</v>
      </c>
      <c r="C35" s="44" t="str">
        <f t="shared" si="1"/>
        <v>C83858</v>
      </c>
    </row>
    <row r="36" spans="1:3" ht="15.75" thickBot="1" x14ac:dyDescent="0.3">
      <c r="A36" s="13">
        <v>18</v>
      </c>
      <c r="B36" s="6" t="s">
        <v>14</v>
      </c>
      <c r="C36" s="44" t="str">
        <f t="shared" si="1"/>
        <v>C83858</v>
      </c>
    </row>
    <row r="37" spans="1:3" ht="15.75" thickBot="1" x14ac:dyDescent="0.3">
      <c r="A37" s="13">
        <v>19</v>
      </c>
      <c r="B37" s="6" t="s">
        <v>15</v>
      </c>
      <c r="C37" s="44" t="str">
        <f t="shared" si="1"/>
        <v>C83858</v>
      </c>
    </row>
    <row r="38" spans="1:3" ht="30.75" thickBot="1" x14ac:dyDescent="0.3">
      <c r="A38" s="13">
        <v>20</v>
      </c>
      <c r="B38" s="6" t="s">
        <v>16</v>
      </c>
      <c r="C38" s="44" t="str">
        <f t="shared" si="1"/>
        <v>C83858</v>
      </c>
    </row>
    <row r="39" spans="1:3" ht="30" customHeight="1" x14ac:dyDescent="0.25">
      <c r="A39" s="13">
        <v>21</v>
      </c>
      <c r="B39" s="11" t="s">
        <v>18</v>
      </c>
      <c r="C39" s="68" t="str">
        <f>HYPERLINK("https://ams.testrail.com/index.php?/cases/view/83105","C83105")</f>
        <v>C83105</v>
      </c>
    </row>
    <row r="40" spans="1:3" ht="15.75" thickBot="1" x14ac:dyDescent="0.3">
      <c r="A40" s="14">
        <v>22</v>
      </c>
      <c r="B40" s="15" t="str">
        <f>HYPERLINK("[..\List_of_the_functions_1.0.xlsx]ListOfItems!C3","- Loggin Window")</f>
        <v>- Loggin Window</v>
      </c>
      <c r="C40" s="46"/>
    </row>
  </sheetData>
  <mergeCells count="8">
    <mergeCell ref="C39:C40"/>
    <mergeCell ref="C23:C26"/>
    <mergeCell ref="A13:A22"/>
    <mergeCell ref="A23:A26"/>
    <mergeCell ref="A4:C4"/>
    <mergeCell ref="A33:C33"/>
    <mergeCell ref="A11:C11"/>
    <mergeCell ref="C13:C2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285C1-CB5B-4AE2-AF68-97E9AB90201D}">
  <dimension ref="A1:C32"/>
  <sheetViews>
    <sheetView tabSelected="1" topLeftCell="A5" workbookViewId="0">
      <selection activeCell="F13" sqref="F13"/>
    </sheetView>
  </sheetViews>
  <sheetFormatPr defaultRowHeight="15" x14ac:dyDescent="0.25"/>
  <cols>
    <col min="1" max="1" width="9.140625" customWidth="1"/>
    <col min="2" max="2" width="83.5703125" style="2" customWidth="1"/>
    <col min="3" max="3" width="17.140625" style="40" customWidth="1"/>
  </cols>
  <sheetData>
    <row r="1" spans="1:3" ht="46.5" x14ac:dyDescent="0.25">
      <c r="B1" s="30" t="s">
        <v>49</v>
      </c>
    </row>
    <row r="2" spans="1:3" ht="15.75" thickBot="1" x14ac:dyDescent="0.3"/>
    <row r="3" spans="1:3" ht="34.5" thickBot="1" x14ac:dyDescent="0.3">
      <c r="A3" s="58" t="s">
        <v>50</v>
      </c>
      <c r="B3" s="59"/>
      <c r="C3" s="60"/>
    </row>
    <row r="4" spans="1:3" ht="32.25" customHeight="1" thickBot="1" x14ac:dyDescent="0.3">
      <c r="A4" s="3" t="s">
        <v>1</v>
      </c>
      <c r="B4" s="4" t="s">
        <v>0</v>
      </c>
      <c r="C4" s="5" t="s">
        <v>2</v>
      </c>
    </row>
    <row r="5" spans="1:3" ht="24" thickBot="1" x14ac:dyDescent="0.3">
      <c r="A5" s="51" t="s">
        <v>88</v>
      </c>
      <c r="B5" s="52"/>
      <c r="C5" s="53"/>
    </row>
    <row r="6" spans="1:3" ht="15.75" thickBot="1" x14ac:dyDescent="0.3">
      <c r="A6" s="23"/>
      <c r="B6" s="24" t="s">
        <v>89</v>
      </c>
      <c r="C6" s="69" t="str">
        <f>HYPERLINK("https://ams.testrail.com/index.php?/cases/view/83864","C83864")</f>
        <v>C83864</v>
      </c>
    </row>
    <row r="7" spans="1:3" ht="15.75" thickBot="1" x14ac:dyDescent="0.3">
      <c r="A7" s="25"/>
      <c r="B7" s="6" t="s">
        <v>27</v>
      </c>
      <c r="C7" s="69" t="str">
        <f>HYPERLINK("https://ams.testrail.com/index.php?/cases/view/83864","C83864")</f>
        <v>C83864</v>
      </c>
    </row>
    <row r="8" spans="1:3" ht="15.75" thickBot="1" x14ac:dyDescent="0.3">
      <c r="A8" s="25"/>
      <c r="B8" s="6" t="s">
        <v>90</v>
      </c>
      <c r="C8" s="69" t="str">
        <f>HYPERLINK("https://ams.testrail.com/index.php?/cases/view/83864","C83864")</f>
        <v>C83864</v>
      </c>
    </row>
    <row r="9" spans="1:3" ht="15.75" thickBot="1" x14ac:dyDescent="0.3">
      <c r="A9" s="25"/>
      <c r="B9" s="6" t="s">
        <v>28</v>
      </c>
      <c r="C9" s="69" t="str">
        <f>HYPERLINK("https://ams.testrail.com/index.php?/cases/view/83864","C83864")</f>
        <v>C83864</v>
      </c>
    </row>
    <row r="10" spans="1:3" ht="15.75" thickBot="1" x14ac:dyDescent="0.3">
      <c r="A10" s="25"/>
      <c r="B10" s="6" t="s">
        <v>29</v>
      </c>
      <c r="C10" s="69" t="str">
        <f>HYPERLINK("https://ams.testrail.com/index.php?/cases/view/83864","C83864")</f>
        <v>C83864</v>
      </c>
    </row>
    <row r="11" spans="1:3" x14ac:dyDescent="0.25">
      <c r="A11" s="25"/>
      <c r="B11" s="6" t="s">
        <v>33</v>
      </c>
      <c r="C11" s="69" t="str">
        <f>HYPERLINK("https://ams.testrail.com/index.php?/cases/view/83864","C83864")</f>
        <v>C83864</v>
      </c>
    </row>
    <row r="12" spans="1:3" x14ac:dyDescent="0.25">
      <c r="A12" s="64"/>
      <c r="B12" s="26" t="s">
        <v>30</v>
      </c>
      <c r="C12" s="68" t="str">
        <f>HYPERLINK("https://ams.testrail.com/index.php?/cases/view/83864","C83864")</f>
        <v>C83864</v>
      </c>
    </row>
    <row r="13" spans="1:3" ht="15.75" thickBot="1" x14ac:dyDescent="0.3">
      <c r="A13" s="64"/>
      <c r="B13" s="27" t="str">
        <f>HYPERLINK("[..\DesignTable.xlsx]GroupDesign!B60","- (browse) api_message [1]")</f>
        <v>- (browse) api_message [1]</v>
      </c>
      <c r="C13" s="45"/>
    </row>
    <row r="14" spans="1:3" ht="15.75" thickBot="1" x14ac:dyDescent="0.3">
      <c r="A14" s="25"/>
      <c r="B14" s="6" t="s">
        <v>91</v>
      </c>
      <c r="C14" s="69" t="str">
        <f>HYPERLINK("https://ams.testrail.com/index.php?/cases/view/83864","C83864")</f>
        <v>C83864</v>
      </c>
    </row>
    <row r="15" spans="1:3" ht="30" x14ac:dyDescent="0.25">
      <c r="A15" s="25"/>
      <c r="B15" s="6" t="s">
        <v>34</v>
      </c>
      <c r="C15" s="69" t="str">
        <f>HYPERLINK("https://ams.testrail.com/index.php?/cases/view/83864","C83864")</f>
        <v>C83864</v>
      </c>
    </row>
    <row r="16" spans="1:3" ht="30" x14ac:dyDescent="0.25">
      <c r="A16" s="64"/>
      <c r="B16" s="26" t="s">
        <v>32</v>
      </c>
      <c r="C16" s="68" t="str">
        <f>HYPERLINK("https://ams.testrail.com/index.php?/cases/view/83864","C83864")</f>
        <v>C83864</v>
      </c>
    </row>
    <row r="17" spans="1:3" ht="15.75" thickBot="1" x14ac:dyDescent="0.3">
      <c r="A17" s="64"/>
      <c r="B17" s="27" t="str">
        <f>HYPERLINK("[..\DesignTable.xlsx]GroupDesign!B960","- (browse) shift_instruction_user")</f>
        <v>- (browse) shift_instruction_user</v>
      </c>
      <c r="C17" s="45"/>
    </row>
    <row r="18" spans="1:3" x14ac:dyDescent="0.25">
      <c r="A18" s="25"/>
      <c r="B18" s="6" t="s">
        <v>35</v>
      </c>
      <c r="C18" s="69" t="str">
        <f>HYPERLINK("https://ams.testrail.com/index.php?/cases/view/83864","C83864")</f>
        <v>C83864</v>
      </c>
    </row>
    <row r="19" spans="1:3" x14ac:dyDescent="0.25">
      <c r="A19" s="64"/>
      <c r="B19" s="26" t="s">
        <v>36</v>
      </c>
      <c r="C19" s="68" t="str">
        <f>HYPERLINK("https://ams.testrail.com/index.php?/cases/view/83864","C83864")</f>
        <v>C83864</v>
      </c>
    </row>
    <row r="20" spans="1:3" ht="15.75" thickBot="1" x14ac:dyDescent="0.3">
      <c r="A20" s="64"/>
      <c r="B20" s="27" t="str">
        <f>HYPERLINK("[..\List_of_the_functions_1.0.xlsx]ListOfItems!C3","- Login window")</f>
        <v>- Login window</v>
      </c>
      <c r="C20" s="45"/>
    </row>
    <row r="21" spans="1:3" ht="15.75" thickBot="1" x14ac:dyDescent="0.3">
      <c r="A21" s="25"/>
      <c r="B21" s="6" t="s">
        <v>37</v>
      </c>
      <c r="C21" s="69" t="str">
        <f>HYPERLINK("https://ams.testrail.com/index.php?/cases/view/83864","C83864")</f>
        <v>C83864</v>
      </c>
    </row>
    <row r="22" spans="1:3" ht="15.75" thickBot="1" x14ac:dyDescent="0.3">
      <c r="A22" s="28"/>
      <c r="B22" s="21" t="s">
        <v>38</v>
      </c>
      <c r="C22" s="69" t="str">
        <f>HYPERLINK("https://ams.testrail.com/index.php?/cases/view/83864","C83864")</f>
        <v>C83864</v>
      </c>
    </row>
    <row r="23" spans="1:3" ht="24" thickBot="1" x14ac:dyDescent="0.3">
      <c r="A23" s="61" t="s">
        <v>39</v>
      </c>
      <c r="B23" s="62"/>
      <c r="C23" s="63"/>
    </row>
    <row r="24" spans="1:3" x14ac:dyDescent="0.25">
      <c r="A24" s="23"/>
      <c r="B24" s="24" t="s">
        <v>40</v>
      </c>
      <c r="C24" s="69" t="str">
        <f>HYPERLINK("https://ams.testrail.com/index.php?/cases/view/83864","C83864")</f>
        <v>C83864</v>
      </c>
    </row>
    <row r="25" spans="1:3" ht="15.75" thickBot="1" x14ac:dyDescent="0.3">
      <c r="A25" s="25"/>
      <c r="B25" s="22" t="s">
        <v>41</v>
      </c>
      <c r="C25" s="41" t="s">
        <v>3</v>
      </c>
    </row>
    <row r="26" spans="1:3" x14ac:dyDescent="0.25">
      <c r="A26" s="25"/>
      <c r="B26" s="6" t="s">
        <v>42</v>
      </c>
      <c r="C26" s="69" t="str">
        <f>HYPERLINK("https://ams.testrail.com/index.php?/cases/view/83864","C83864")</f>
        <v>C83864</v>
      </c>
    </row>
    <row r="27" spans="1:3" ht="30.75" thickBot="1" x14ac:dyDescent="0.3">
      <c r="A27" s="28"/>
      <c r="B27" s="29" t="s">
        <v>45</v>
      </c>
      <c r="C27" s="42" t="s">
        <v>3</v>
      </c>
    </row>
    <row r="28" spans="1:3" ht="24" thickBot="1" x14ac:dyDescent="0.3">
      <c r="A28" s="51" t="s">
        <v>43</v>
      </c>
      <c r="B28" s="52"/>
      <c r="C28" s="53"/>
    </row>
    <row r="29" spans="1:3" ht="15.75" thickBot="1" x14ac:dyDescent="0.3">
      <c r="A29" s="23"/>
      <c r="B29" s="24" t="s">
        <v>44</v>
      </c>
      <c r="C29" s="69" t="str">
        <f>HYPERLINK("https://ams.testrail.com/index.php?/cases/view/83864","C83864")</f>
        <v>C83864</v>
      </c>
    </row>
    <row r="30" spans="1:3" ht="18" customHeight="1" thickBot="1" x14ac:dyDescent="0.3">
      <c r="A30" s="25"/>
      <c r="B30" s="6" t="s">
        <v>46</v>
      </c>
      <c r="C30" s="69" t="str">
        <f>HYPERLINK("https://ams.testrail.com/index.php?/cases/view/83864","C83864")</f>
        <v>C83864</v>
      </c>
    </row>
    <row r="31" spans="1:3" ht="30.75" thickBot="1" x14ac:dyDescent="0.3">
      <c r="A31" s="25"/>
      <c r="B31" s="6" t="s">
        <v>48</v>
      </c>
      <c r="C31" s="69" t="str">
        <f>HYPERLINK("https://ams.testrail.com/index.php?/cases/view/83864","C83864")</f>
        <v>C83864</v>
      </c>
    </row>
    <row r="32" spans="1:3" ht="30.75" thickBot="1" x14ac:dyDescent="0.3">
      <c r="A32" s="28"/>
      <c r="B32" s="21" t="s">
        <v>47</v>
      </c>
      <c r="C32" s="69" t="str">
        <f>HYPERLINK("https://ams.testrail.com/index.php?/cases/view/83864","C83864")</f>
        <v>C83864</v>
      </c>
    </row>
  </sheetData>
  <mergeCells count="10">
    <mergeCell ref="A3:C3"/>
    <mergeCell ref="A28:C28"/>
    <mergeCell ref="A5:C5"/>
    <mergeCell ref="A23:C23"/>
    <mergeCell ref="A12:A13"/>
    <mergeCell ref="C12:C13"/>
    <mergeCell ref="A16:A17"/>
    <mergeCell ref="C16:C17"/>
    <mergeCell ref="A19:A20"/>
    <mergeCell ref="C19:C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DCDCC-4F0C-4B42-A81A-0EFF36F9A7CE}">
  <dimension ref="A1:C42"/>
  <sheetViews>
    <sheetView topLeftCell="A52" workbookViewId="0">
      <selection activeCell="E4" sqref="E4"/>
    </sheetView>
  </sheetViews>
  <sheetFormatPr defaultRowHeight="15" x14ac:dyDescent="0.25"/>
  <cols>
    <col min="1" max="1" width="9.140625" customWidth="1"/>
    <col min="2" max="2" width="83.5703125" style="31" customWidth="1"/>
    <col min="3" max="3" width="17.140625" style="40" customWidth="1"/>
  </cols>
  <sheetData>
    <row r="1" spans="1:3" ht="46.5" x14ac:dyDescent="0.25">
      <c r="A1" s="31"/>
      <c r="B1" s="30" t="s">
        <v>51</v>
      </c>
      <c r="C1" s="2"/>
    </row>
    <row r="2" spans="1:3" ht="15.75" thickBot="1" x14ac:dyDescent="0.3">
      <c r="A2" s="31"/>
      <c r="B2" s="2"/>
      <c r="C2" s="2"/>
    </row>
    <row r="3" spans="1:3" ht="34.5" thickBot="1" x14ac:dyDescent="0.3">
      <c r="A3" s="58" t="s">
        <v>50</v>
      </c>
      <c r="B3" s="59"/>
      <c r="C3" s="60"/>
    </row>
    <row r="4" spans="1:3" ht="32.25" customHeight="1" thickBot="1" x14ac:dyDescent="0.3">
      <c r="A4" s="33" t="s">
        <v>1</v>
      </c>
      <c r="B4" s="34" t="s">
        <v>0</v>
      </c>
      <c r="C4" s="35" t="s">
        <v>2</v>
      </c>
    </row>
    <row r="5" spans="1:3" ht="32.25" customHeight="1" thickBot="1" x14ac:dyDescent="0.3">
      <c r="A5" s="54" t="s">
        <v>10</v>
      </c>
      <c r="B5" s="55"/>
      <c r="C5" s="56"/>
    </row>
    <row r="6" spans="1:3" ht="15.75" thickBot="1" x14ac:dyDescent="0.3">
      <c r="A6" s="23"/>
      <c r="B6" s="36" t="s">
        <v>52</v>
      </c>
      <c r="C6" s="44" t="str">
        <f t="shared" ref="C6:C8" si="0">HYPERLINK("https://ams.testrail.com/index.php?/cases/view/83858","C83858")</f>
        <v>C83858</v>
      </c>
    </row>
    <row r="7" spans="1:3" ht="15.75" thickBot="1" x14ac:dyDescent="0.3">
      <c r="A7" s="25"/>
      <c r="B7" s="32" t="s">
        <v>53</v>
      </c>
      <c r="C7" s="44" t="str">
        <f t="shared" si="0"/>
        <v>C83858</v>
      </c>
    </row>
    <row r="8" spans="1:3" ht="15.75" thickBot="1" x14ac:dyDescent="0.3">
      <c r="A8" s="25"/>
      <c r="B8" s="32" t="s">
        <v>54</v>
      </c>
      <c r="C8" s="44" t="str">
        <f>HYPERLINK("https://ams.testrail.com/index.php?/cases/view/83858","C83858")</f>
        <v>C83858</v>
      </c>
    </row>
    <row r="9" spans="1:3" x14ac:dyDescent="0.25">
      <c r="A9" s="25"/>
      <c r="B9" s="32" t="s">
        <v>56</v>
      </c>
      <c r="C9" s="43" t="str">
        <f>HYPERLINK("https://ams.testrail.com/index.php?/cases/view/83862","C83862")</f>
        <v>C83862</v>
      </c>
    </row>
    <row r="10" spans="1:3" x14ac:dyDescent="0.25">
      <c r="A10" s="25"/>
      <c r="B10" s="32" t="s">
        <v>55</v>
      </c>
      <c r="C10" s="43" t="str">
        <f>HYPERLINK("https://ams.testrail.com/index.php?/cases/view/83862","C83862")</f>
        <v>C83862</v>
      </c>
    </row>
    <row r="11" spans="1:3" x14ac:dyDescent="0.25">
      <c r="A11" s="25"/>
      <c r="B11" s="32" t="s">
        <v>57</v>
      </c>
      <c r="C11" s="43" t="str">
        <f>HYPERLINK("https://ams.testrail.com/index.php?/cases/view/83862","C83862")</f>
        <v>C83862</v>
      </c>
    </row>
    <row r="12" spans="1:3" ht="30.75" thickBot="1" x14ac:dyDescent="0.3">
      <c r="A12" s="28"/>
      <c r="B12" s="37" t="s">
        <v>58</v>
      </c>
      <c r="C12" s="43" t="str">
        <f>HYPERLINK("https://ams.testrail.com/index.php?/cases/view/83862","C83862")</f>
        <v>C83862</v>
      </c>
    </row>
    <row r="13" spans="1:3" ht="24" thickBot="1" x14ac:dyDescent="0.3">
      <c r="A13" s="51" t="s">
        <v>66</v>
      </c>
      <c r="B13" s="52"/>
      <c r="C13" s="53"/>
    </row>
    <row r="14" spans="1:3" ht="30" x14ac:dyDescent="0.25">
      <c r="A14" s="23"/>
      <c r="B14" s="36" t="s">
        <v>59</v>
      </c>
      <c r="C14" s="43" t="str">
        <f>HYPERLINK("https://ams.testrail.com/index.php?/cases/view/83862","C83862")</f>
        <v>C83862</v>
      </c>
    </row>
    <row r="15" spans="1:3" ht="30" x14ac:dyDescent="0.25">
      <c r="A15" s="25"/>
      <c r="B15" s="32" t="s">
        <v>60</v>
      </c>
      <c r="C15" s="43" t="str">
        <f>HYPERLINK("https://ams.testrail.com/index.php?/cases/view/83862","C83862")</f>
        <v>C83862</v>
      </c>
    </row>
    <row r="16" spans="1:3" x14ac:dyDescent="0.25">
      <c r="A16" s="25"/>
      <c r="B16" s="32" t="s">
        <v>87</v>
      </c>
      <c r="C16" s="43" t="str">
        <f>HYPERLINK("https://ams.testrail.com/index.php?/cases/view/83862","C83862")</f>
        <v>C83862</v>
      </c>
    </row>
    <row r="17" spans="1:3" x14ac:dyDescent="0.25">
      <c r="A17" s="25"/>
      <c r="B17" s="32" t="s">
        <v>61</v>
      </c>
      <c r="C17" s="43" t="str">
        <f>HYPERLINK("https://ams.testrail.com/index.php?/cases/view/83862","C83862")</f>
        <v>C83862</v>
      </c>
    </row>
    <row r="18" spans="1:3" ht="30" x14ac:dyDescent="0.25">
      <c r="A18" s="25"/>
      <c r="B18" s="32" t="s">
        <v>62</v>
      </c>
      <c r="C18" s="43" t="str">
        <f>HYPERLINK("https://ams.testrail.com/index.php?/cases/view/83862","C83862")</f>
        <v>C83862</v>
      </c>
    </row>
    <row r="19" spans="1:3" ht="30" x14ac:dyDescent="0.25">
      <c r="A19" s="25"/>
      <c r="B19" s="32" t="s">
        <v>63</v>
      </c>
      <c r="C19" s="43" t="str">
        <f>HYPERLINK("https://ams.testrail.com/index.php?/cases/view/83862","C83862")</f>
        <v>C83862</v>
      </c>
    </row>
    <row r="20" spans="1:3" ht="30" x14ac:dyDescent="0.25">
      <c r="A20" s="25"/>
      <c r="B20" s="32" t="s">
        <v>64</v>
      </c>
      <c r="C20" s="43" t="str">
        <f>HYPERLINK("https://ams.testrail.com/index.php?/cases/view/83862","C83862")</f>
        <v>C83862</v>
      </c>
    </row>
    <row r="21" spans="1:3" ht="30" x14ac:dyDescent="0.25">
      <c r="A21" s="25"/>
      <c r="B21" s="32" t="s">
        <v>65</v>
      </c>
      <c r="C21" s="43" t="str">
        <f>HYPERLINK("https://ams.testrail.com/index.php?/cases/view/83862","C83862")</f>
        <v>C83862</v>
      </c>
    </row>
    <row r="22" spans="1:3" ht="30.75" thickBot="1" x14ac:dyDescent="0.3">
      <c r="A22" s="28"/>
      <c r="B22" s="37" t="s">
        <v>82</v>
      </c>
      <c r="C22" s="43" t="str">
        <f>HYPERLINK("https://ams.testrail.com/index.php?/cases/view/83862","C83862")</f>
        <v>C83862</v>
      </c>
    </row>
    <row r="23" spans="1:3" ht="24" thickBot="1" x14ac:dyDescent="0.3">
      <c r="A23" s="51" t="s">
        <v>67</v>
      </c>
      <c r="B23" s="52"/>
      <c r="C23" s="53"/>
    </row>
    <row r="24" spans="1:3" ht="30" x14ac:dyDescent="0.25">
      <c r="A24" s="23"/>
      <c r="B24" s="36" t="s">
        <v>68</v>
      </c>
      <c r="C24" s="43" t="str">
        <f>HYPERLINK("https://ams.testrail.com/index.php?/cases/view/83863","C83863")</f>
        <v>C83863</v>
      </c>
    </row>
    <row r="25" spans="1:3" x14ac:dyDescent="0.25">
      <c r="A25" s="25"/>
      <c r="B25" s="32" t="s">
        <v>83</v>
      </c>
      <c r="C25" s="43" t="str">
        <f>HYPERLINK("https://ams.testrail.com/index.php?/cases/view/83863","C83863")</f>
        <v>C83863</v>
      </c>
    </row>
    <row r="26" spans="1:3" x14ac:dyDescent="0.25">
      <c r="A26" s="25"/>
      <c r="B26" s="32" t="s">
        <v>69</v>
      </c>
      <c r="C26" s="43" t="str">
        <f>HYPERLINK("https://ams.testrail.com/index.php?/cases/view/83863","C83863")</f>
        <v>C83863</v>
      </c>
    </row>
    <row r="27" spans="1:3" x14ac:dyDescent="0.25">
      <c r="A27" s="25"/>
      <c r="B27" s="32" t="s">
        <v>70</v>
      </c>
      <c r="C27" s="43" t="str">
        <f>HYPERLINK("https://ams.testrail.com/index.php?/cases/view/83863","C83863")</f>
        <v>C83863</v>
      </c>
    </row>
    <row r="28" spans="1:3" x14ac:dyDescent="0.25">
      <c r="A28" s="25"/>
      <c r="B28" s="32" t="s">
        <v>71</v>
      </c>
      <c r="C28" s="43" t="str">
        <f>HYPERLINK("https://ams.testrail.com/index.php?/cases/view/83863","C83863")</f>
        <v>C83863</v>
      </c>
    </row>
    <row r="29" spans="1:3" ht="30" x14ac:dyDescent="0.25">
      <c r="A29" s="25"/>
      <c r="B29" s="32" t="s">
        <v>72</v>
      </c>
      <c r="C29" s="43" t="str">
        <f>HYPERLINK("https://ams.testrail.com/index.php?/cases/view/83863","C83863")</f>
        <v>C83863</v>
      </c>
    </row>
    <row r="30" spans="1:3" ht="30" x14ac:dyDescent="0.25">
      <c r="A30" s="25"/>
      <c r="B30" s="32" t="s">
        <v>73</v>
      </c>
      <c r="C30" s="43" t="str">
        <f>HYPERLINK("https://ams.testrail.com/index.php?/cases/view/83863","C83863")</f>
        <v>C83863</v>
      </c>
    </row>
    <row r="31" spans="1:3" ht="30" x14ac:dyDescent="0.25">
      <c r="A31" s="25"/>
      <c r="B31" s="32" t="s">
        <v>80</v>
      </c>
      <c r="C31" s="43" t="str">
        <f>HYPERLINK("https://ams.testrail.com/index.php?/cases/view/83863","C83863")</f>
        <v>C83863</v>
      </c>
    </row>
    <row r="32" spans="1:3" ht="30" x14ac:dyDescent="0.25">
      <c r="A32" s="25"/>
      <c r="B32" s="32" t="s">
        <v>74</v>
      </c>
      <c r="C32" s="43" t="str">
        <f>HYPERLINK("https://ams.testrail.com/index.php?/cases/view/83863","C83863")</f>
        <v>C83863</v>
      </c>
    </row>
    <row r="33" spans="1:3" x14ac:dyDescent="0.25">
      <c r="A33" s="25"/>
      <c r="B33" s="32" t="s">
        <v>75</v>
      </c>
      <c r="C33" s="43" t="str">
        <f>HYPERLINK("https://ams.testrail.com/index.php?/cases/view/83863","C83863")</f>
        <v>C83863</v>
      </c>
    </row>
    <row r="34" spans="1:3" ht="30" x14ac:dyDescent="0.25">
      <c r="A34" s="25"/>
      <c r="B34" s="32" t="s">
        <v>76</v>
      </c>
      <c r="C34" s="43" t="str">
        <f>HYPERLINK("https://ams.testrail.com/index.php?/cases/view/83863","C83863")</f>
        <v>C83863</v>
      </c>
    </row>
    <row r="35" spans="1:3" x14ac:dyDescent="0.25">
      <c r="A35" s="25"/>
      <c r="B35" s="32" t="s">
        <v>77</v>
      </c>
      <c r="C35" s="43" t="str">
        <f>HYPERLINK("https://ams.testrail.com/index.php?/cases/view/83863","C83863")</f>
        <v>C83863</v>
      </c>
    </row>
    <row r="36" spans="1:3" x14ac:dyDescent="0.25">
      <c r="A36" s="25"/>
      <c r="B36" s="32" t="s">
        <v>78</v>
      </c>
      <c r="C36" s="43" t="str">
        <f>HYPERLINK("https://ams.testrail.com/index.php?/cases/view/83863","C83863")</f>
        <v>C83863</v>
      </c>
    </row>
    <row r="37" spans="1:3" ht="30" x14ac:dyDescent="0.25">
      <c r="A37" s="25"/>
      <c r="B37" s="32" t="s">
        <v>79</v>
      </c>
      <c r="C37" s="43" t="str">
        <f>HYPERLINK("https://ams.testrail.com/index.php?/cases/view/83863","C83863")</f>
        <v>C83863</v>
      </c>
    </row>
    <row r="38" spans="1:3" ht="30" x14ac:dyDescent="0.25">
      <c r="A38" s="25"/>
      <c r="B38" s="32" t="s">
        <v>84</v>
      </c>
      <c r="C38" s="43" t="str">
        <f>HYPERLINK("https://ams.testrail.com/index.php?/cases/view/83863","C83863")</f>
        <v>C83863</v>
      </c>
    </row>
    <row r="39" spans="1:3" ht="30.75" thickBot="1" x14ac:dyDescent="0.3">
      <c r="A39" s="28"/>
      <c r="B39" s="37" t="s">
        <v>85</v>
      </c>
      <c r="C39" s="43" t="str">
        <f>HYPERLINK("https://ams.testrail.com/index.php?/cases/view/83863","C83863")</f>
        <v>C83863</v>
      </c>
    </row>
    <row r="40" spans="1:3" ht="24" thickBot="1" x14ac:dyDescent="0.3">
      <c r="A40" s="61" t="s">
        <v>81</v>
      </c>
      <c r="B40" s="62"/>
      <c r="C40" s="63"/>
    </row>
    <row r="41" spans="1:3" ht="30" x14ac:dyDescent="0.25">
      <c r="A41" s="65"/>
      <c r="B41" s="38" t="s">
        <v>86</v>
      </c>
      <c r="C41" s="67" t="s">
        <v>3</v>
      </c>
    </row>
    <row r="42" spans="1:3" ht="15.75" thickBot="1" x14ac:dyDescent="0.3">
      <c r="A42" s="66"/>
      <c r="B42" s="39" t="str">
        <f>HYPERLINK("[..\DesignTable.xlsx]GroupDesign!B1349","- (maint) usermenu")</f>
        <v>- (maint) usermenu</v>
      </c>
      <c r="C42" s="46"/>
    </row>
  </sheetData>
  <mergeCells count="7">
    <mergeCell ref="A41:A42"/>
    <mergeCell ref="C41:C42"/>
    <mergeCell ref="A3:C3"/>
    <mergeCell ref="A5:C5"/>
    <mergeCell ref="A13:C13"/>
    <mergeCell ref="A23:C23"/>
    <mergeCell ref="A40:C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GeneralFunctionality</vt:lpstr>
      <vt:lpstr>SideBar</vt:lpstr>
      <vt:lpstr>DeskTop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2018-11-08T15:27:14Z</dcterms:modified>
</cp:coreProperties>
</file>