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marie_roumet_unibe_ch/Documents/SCTO_platform/Validation_taskforce/Risk Assessment/High level risk assessment/"/>
    </mc:Choice>
  </mc:AlternateContent>
  <xr:revisionPtr revIDLastSave="77" documentId="11_80C597983D231AAC1A8F550BC89EE5F603546838" xr6:coauthVersionLast="47" xr6:coauthVersionMax="47" xr10:uidLastSave="{C67FC340-2ACD-4A6B-954B-D55AF091A6DF}"/>
  <bookViews>
    <workbookView xWindow="0" yWindow="0" windowWidth="22980" windowHeight="6900" xr2:uid="{00000000-000D-0000-FFFF-FFFF00000000}"/>
  </bookViews>
  <sheets>
    <sheet name="Tabelle1" sheetId="1" r:id="rId1"/>
  </sheets>
  <definedNames>
    <definedName name="cuts_risk">Tabelle1!#REF!</definedName>
    <definedName name="cuts_risk2">Tabelle1!#REF!</definedName>
    <definedName name="cuts_riskdet">Tabelle1!#REF!</definedName>
    <definedName name="cuts_riskdet2">Tabelle1!#REF!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Q17" i="1" s="1"/>
  <c r="O18" i="1"/>
  <c r="Q18" i="1" s="1"/>
  <c r="O19" i="1"/>
  <c r="Q19" i="1" s="1"/>
  <c r="O21" i="1"/>
  <c r="Q21" i="1" s="1"/>
  <c r="O22" i="1"/>
  <c r="Q22" i="1" s="1"/>
  <c r="O23" i="1"/>
  <c r="Q23" i="1" s="1"/>
  <c r="O24" i="1"/>
  <c r="Q24" i="1" s="1"/>
  <c r="R24" i="1" s="1"/>
  <c r="U24" i="1" s="1"/>
  <c r="O25" i="1"/>
  <c r="Q25" i="1" s="1"/>
  <c r="O27" i="1"/>
  <c r="Q27" i="1" s="1"/>
  <c r="O28" i="1"/>
  <c r="Q28" i="1" s="1"/>
  <c r="O29" i="1"/>
  <c r="Q29" i="1" s="1"/>
  <c r="O30" i="1"/>
  <c r="Q30" i="1" s="1"/>
  <c r="R30" i="1" s="1"/>
  <c r="U30" i="1" s="1"/>
  <c r="O32" i="1"/>
  <c r="Q32" i="1" s="1"/>
  <c r="O33" i="1"/>
  <c r="Q33" i="1" s="1"/>
  <c r="O34" i="1"/>
  <c r="Q34" i="1" s="1"/>
  <c r="O35" i="1"/>
  <c r="Q35" i="1" s="1"/>
  <c r="O36" i="1"/>
  <c r="Q36" i="1" s="1"/>
  <c r="O38" i="1"/>
  <c r="Q38" i="1" s="1"/>
  <c r="O39" i="1"/>
  <c r="Q39" i="1" s="1"/>
  <c r="O40" i="1"/>
  <c r="Q40" i="1" s="1"/>
  <c r="R40" i="1" s="1"/>
  <c r="U40" i="1" s="1"/>
  <c r="O41" i="1"/>
  <c r="Q41" i="1" s="1"/>
  <c r="O42" i="1"/>
  <c r="Q42" i="1" s="1"/>
  <c r="O43" i="1"/>
  <c r="Q43" i="1" s="1"/>
  <c r="O44" i="1"/>
  <c r="Q44" i="1" s="1"/>
  <c r="O46" i="1"/>
  <c r="Q46" i="1" s="1"/>
  <c r="O47" i="1"/>
  <c r="Q47" i="1" s="1"/>
  <c r="O48" i="1"/>
  <c r="Q48" i="1" s="1"/>
  <c r="O49" i="1"/>
  <c r="Q49" i="1" s="1"/>
  <c r="O50" i="1"/>
  <c r="Q50" i="1" s="1"/>
  <c r="O52" i="1"/>
  <c r="Q52" i="1" s="1"/>
  <c r="O53" i="1"/>
  <c r="Q53" i="1" s="1"/>
  <c r="O54" i="1"/>
  <c r="Q54" i="1" s="1"/>
  <c r="O55" i="1"/>
  <c r="Q55" i="1" s="1"/>
  <c r="O57" i="1"/>
  <c r="Q57" i="1" s="1"/>
  <c r="R57" i="1" s="1"/>
  <c r="U57" i="1" s="1"/>
  <c r="O58" i="1"/>
  <c r="Q58" i="1" s="1"/>
  <c r="O59" i="1"/>
  <c r="Q59" i="1" s="1"/>
  <c r="O61" i="1"/>
  <c r="O62" i="1"/>
  <c r="Q62" i="1" s="1"/>
  <c r="R62" i="1" s="1"/>
  <c r="U62" i="1" s="1"/>
  <c r="O63" i="1"/>
  <c r="O10" i="1"/>
  <c r="Q10" i="1" s="1"/>
  <c r="O11" i="1"/>
  <c r="Q11" i="1" s="1"/>
  <c r="O12" i="1"/>
  <c r="Q12" i="1" s="1"/>
  <c r="O13" i="1"/>
  <c r="Q13" i="1" s="1"/>
  <c r="O14" i="1"/>
  <c r="Q14" i="1" s="1"/>
  <c r="R14" i="1" s="1"/>
  <c r="U14" i="1" s="1"/>
  <c r="O15" i="1"/>
  <c r="Q15" i="1" s="1"/>
  <c r="O9" i="1"/>
  <c r="Q9" i="1" s="1"/>
  <c r="Q61" i="1"/>
  <c r="Q63" i="1"/>
  <c r="R63" i="1" s="1"/>
  <c r="U63" i="1" s="1"/>
  <c r="R12" i="1" l="1"/>
  <c r="U12" i="1" s="1"/>
  <c r="R48" i="1"/>
  <c r="U48" i="1" s="1"/>
  <c r="R49" i="1"/>
  <c r="U49" i="1" s="1"/>
  <c r="R46" i="1"/>
  <c r="U46" i="1" s="1"/>
  <c r="R44" i="1"/>
  <c r="U44" i="1" s="1"/>
  <c r="R28" i="1"/>
  <c r="U28" i="1" s="1"/>
  <c r="R27" i="1"/>
  <c r="U27" i="1" s="1"/>
  <c r="R36" i="1"/>
  <c r="U36" i="1" s="1"/>
  <c r="R52" i="1"/>
  <c r="U52" i="1" s="1"/>
  <c r="R23" i="1"/>
  <c r="U23" i="1" s="1"/>
  <c r="R32" i="1"/>
  <c r="U32" i="1" s="1"/>
  <c r="R43" i="1"/>
  <c r="U43" i="1" s="1"/>
  <c r="R35" i="1"/>
  <c r="U35" i="1" s="1"/>
  <c r="R54" i="1"/>
  <c r="U54" i="1" s="1"/>
  <c r="R38" i="1"/>
  <c r="U38" i="1" s="1"/>
  <c r="R47" i="1"/>
  <c r="U47" i="1" s="1"/>
  <c r="R22" i="1"/>
  <c r="U22" i="1" s="1"/>
  <c r="R21" i="1"/>
  <c r="U21" i="1" s="1"/>
  <c r="R61" i="1"/>
  <c r="U61" i="1" s="1"/>
  <c r="R29" i="1"/>
  <c r="U29" i="1" s="1"/>
  <c r="R53" i="1"/>
  <c r="U53" i="1" s="1"/>
  <c r="R15" i="1"/>
  <c r="U15" i="1" s="1"/>
  <c r="R55" i="1"/>
  <c r="U55" i="1" s="1"/>
  <c r="R39" i="1"/>
  <c r="U39" i="1" s="1"/>
  <c r="R25" i="1"/>
  <c r="U25" i="1" s="1"/>
  <c r="R13" i="1"/>
  <c r="U13" i="1" s="1"/>
  <c r="R11" i="1"/>
  <c r="U11" i="1" s="1"/>
  <c r="R10" i="1"/>
  <c r="U10" i="1" s="1"/>
  <c r="R59" i="1"/>
  <c r="U59" i="1" s="1"/>
  <c r="R42" i="1"/>
  <c r="U42" i="1" s="1"/>
  <c r="R34" i="1"/>
  <c r="U34" i="1" s="1"/>
  <c r="R19" i="1"/>
  <c r="U19" i="1" s="1"/>
  <c r="R58" i="1"/>
  <c r="U58" i="1" s="1"/>
  <c r="R50" i="1"/>
  <c r="U50" i="1" s="1"/>
  <c r="R41" i="1"/>
  <c r="U41" i="1" s="1"/>
  <c r="R33" i="1"/>
  <c r="U33" i="1" s="1"/>
  <c r="R18" i="1"/>
  <c r="U18" i="1" s="1"/>
  <c r="R9" i="1"/>
  <c r="U9" i="1" s="1"/>
  <c r="R17" i="1"/>
  <c r="U17" i="1" s="1"/>
  <c r="I9" i="1" l="1"/>
  <c r="I17" i="1"/>
  <c r="J17" i="1" s="1"/>
  <c r="M17" i="1" s="1"/>
  <c r="I18" i="1"/>
  <c r="J18" i="1" s="1"/>
  <c r="M18" i="1" s="1"/>
  <c r="I19" i="1"/>
  <c r="J19" i="1" s="1"/>
  <c r="M19" i="1" s="1"/>
  <c r="I21" i="1"/>
  <c r="J21" i="1" s="1"/>
  <c r="M21" i="1" s="1"/>
  <c r="I22" i="1"/>
  <c r="J22" i="1" s="1"/>
  <c r="M22" i="1" s="1"/>
  <c r="I23" i="1"/>
  <c r="J23" i="1" s="1"/>
  <c r="M23" i="1" s="1"/>
  <c r="I24" i="1"/>
  <c r="J24" i="1" s="1"/>
  <c r="M24" i="1" s="1"/>
  <c r="I25" i="1"/>
  <c r="J25" i="1" s="1"/>
  <c r="M25" i="1" s="1"/>
  <c r="I27" i="1"/>
  <c r="J27" i="1" s="1"/>
  <c r="M27" i="1" s="1"/>
  <c r="I28" i="1"/>
  <c r="J28" i="1" s="1"/>
  <c r="M28" i="1" s="1"/>
  <c r="I29" i="1"/>
  <c r="J29" i="1" s="1"/>
  <c r="M29" i="1" s="1"/>
  <c r="I30" i="1"/>
  <c r="J30" i="1" s="1"/>
  <c r="M30" i="1" s="1"/>
  <c r="I32" i="1"/>
  <c r="J32" i="1" s="1"/>
  <c r="M32" i="1" s="1"/>
  <c r="I33" i="1"/>
  <c r="J33" i="1" s="1"/>
  <c r="M33" i="1" s="1"/>
  <c r="I34" i="1"/>
  <c r="J34" i="1" s="1"/>
  <c r="M34" i="1" s="1"/>
  <c r="I35" i="1"/>
  <c r="J35" i="1" s="1"/>
  <c r="M35" i="1" s="1"/>
  <c r="I36" i="1"/>
  <c r="I38" i="1"/>
  <c r="J38" i="1" s="1"/>
  <c r="M38" i="1" s="1"/>
  <c r="I39" i="1"/>
  <c r="J39" i="1" s="1"/>
  <c r="M39" i="1" s="1"/>
  <c r="I40" i="1"/>
  <c r="J40" i="1" s="1"/>
  <c r="M40" i="1" s="1"/>
  <c r="I41" i="1"/>
  <c r="J41" i="1" s="1"/>
  <c r="M41" i="1" s="1"/>
  <c r="I42" i="1"/>
  <c r="J42" i="1" s="1"/>
  <c r="M42" i="1" s="1"/>
  <c r="I43" i="1"/>
  <c r="J43" i="1" s="1"/>
  <c r="M43" i="1" s="1"/>
  <c r="I44" i="1"/>
  <c r="J44" i="1" s="1"/>
  <c r="M44" i="1" s="1"/>
  <c r="I46" i="1"/>
  <c r="J46" i="1" s="1"/>
  <c r="M46" i="1" s="1"/>
  <c r="I47" i="1"/>
  <c r="J47" i="1" s="1"/>
  <c r="M47" i="1" s="1"/>
  <c r="I48" i="1"/>
  <c r="J48" i="1" s="1"/>
  <c r="M48" i="1" s="1"/>
  <c r="I49" i="1"/>
  <c r="J49" i="1" s="1"/>
  <c r="M49" i="1" s="1"/>
  <c r="I50" i="1"/>
  <c r="J50" i="1" s="1"/>
  <c r="M50" i="1" s="1"/>
  <c r="I52" i="1"/>
  <c r="J52" i="1" s="1"/>
  <c r="M52" i="1" s="1"/>
  <c r="I53" i="1"/>
  <c r="J53" i="1" s="1"/>
  <c r="M53" i="1" s="1"/>
  <c r="I54" i="1"/>
  <c r="J54" i="1" s="1"/>
  <c r="M54" i="1" s="1"/>
  <c r="I55" i="1"/>
  <c r="J55" i="1" s="1"/>
  <c r="M55" i="1" s="1"/>
  <c r="I57" i="1"/>
  <c r="J57" i="1" s="1"/>
  <c r="M57" i="1" s="1"/>
  <c r="I58" i="1"/>
  <c r="J58" i="1" s="1"/>
  <c r="M58" i="1" s="1"/>
  <c r="I59" i="1"/>
  <c r="J59" i="1" s="1"/>
  <c r="M59" i="1" s="1"/>
  <c r="I61" i="1"/>
  <c r="J61" i="1" s="1"/>
  <c r="M61" i="1" s="1"/>
  <c r="I62" i="1"/>
  <c r="J62" i="1" s="1"/>
  <c r="M62" i="1" s="1"/>
  <c r="I63" i="1"/>
  <c r="J63" i="1" s="1"/>
  <c r="M63" i="1" s="1"/>
  <c r="I10" i="1"/>
  <c r="J10" i="1" s="1"/>
  <c r="M10" i="1" s="1"/>
  <c r="I11" i="1"/>
  <c r="J11" i="1" s="1"/>
  <c r="M11" i="1" s="1"/>
  <c r="I12" i="1"/>
  <c r="J12" i="1" s="1"/>
  <c r="M12" i="1" s="1"/>
  <c r="I13" i="1"/>
  <c r="J13" i="1" s="1"/>
  <c r="M13" i="1" s="1"/>
  <c r="I14" i="1"/>
  <c r="J14" i="1" s="1"/>
  <c r="M14" i="1" s="1"/>
  <c r="I15" i="1"/>
  <c r="J15" i="1" s="1"/>
  <c r="M15" i="1" s="1"/>
  <c r="J36" i="1" l="1"/>
  <c r="M36" i="1" s="1"/>
  <c r="J9" i="1"/>
  <c r="M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Berner, Sarah Barbara (CTU)</author>
    <author>Coslovsky Michael</author>
    <author>tc={1C87D7CC-C561-48D9-BB92-621CDE72CFAA}</author>
    <author>tc={3155C990-4900-4104-9BDE-2055563F53E7}</author>
  </authors>
  <commentList>
    <comment ref="G5" authorId="0" shapeId="0" xr:uid="{00000000-0006-0000-0000-000001000000}">
      <text>
        <r>
          <rPr>
            <b/>
            <sz val="8"/>
            <color rgb="FF000000"/>
            <rFont val="Calibri"/>
            <family val="2"/>
          </rPr>
          <t>6 Critical:</t>
        </r>
        <r>
          <rPr>
            <sz val="8"/>
            <color rgb="FF000000"/>
            <rFont val="Calibri"/>
            <family val="2"/>
          </rPr>
          <t xml:space="preserve"> Death or disability of study subject (Grade 4 and 5 CTCAE Criteria); Sensitive data of several subjects going public (outside of CTU/ Inselspital); Dissemination in the media;  Project unfeasible; study validity compromized; financial damage &gt; 100'000
3</t>
        </r>
        <r>
          <rPr>
            <b/>
            <sz val="8"/>
            <color rgb="FF000000"/>
            <rFont val="Calibri"/>
            <family val="2"/>
          </rPr>
          <t xml:space="preserve"> Major:</t>
        </r>
        <r>
          <rPr>
            <sz val="8"/>
            <color rgb="FF000000"/>
            <rFont val="Calibri"/>
            <family val="2"/>
          </rPr>
          <t xml:space="preserve"> Moderate injuries (Grade 2 and 3 CTCAE Criteria); personal data sets of several subjects going public; Dissemination in the University or at Inselspital; secondary analysis not feasible; major protocol deviations (e.g. no informed consent, SUSAR not reported); financial Dammage &gt; 30'000.- 
</t>
        </r>
        <r>
          <rPr>
            <b/>
            <sz val="8"/>
            <color rgb="FF000000"/>
            <rFont val="Calibri"/>
            <family val="2"/>
          </rPr>
          <t>1 Minor:</t>
        </r>
        <r>
          <rPr>
            <sz val="8"/>
            <color rgb="FF000000"/>
            <rFont val="Calibri"/>
            <family val="2"/>
          </rPr>
          <t xml:space="preserve"> Minor injuries (Grade 1 and 2 CTCAE Criteria);, Personal data of a single subject going public, pseudomized data set going public, Dissemination in project team, inside CTU, Project delay, financial damage &gt;2'000  </t>
        </r>
      </text>
    </comment>
    <comment ref="H5" authorId="0" shapeId="0" xr:uid="{00000000-0006-0000-0000-000002000000}">
      <text>
        <r>
          <rPr>
            <b/>
            <sz val="8"/>
            <color rgb="FF000000"/>
            <rFont val="Calibri"/>
            <family val="2"/>
          </rPr>
          <t xml:space="preserve">3 Likely </t>
        </r>
        <r>
          <rPr>
            <sz val="8"/>
            <color rgb="FF000000"/>
            <rFont val="Calibri"/>
            <family val="2"/>
          </rPr>
          <t xml:space="preserve">Risk might occur 3-4/year)     
</t>
        </r>
        <r>
          <rPr>
            <b/>
            <sz val="8"/>
            <color rgb="FF000000"/>
            <rFont val="Calibri"/>
            <family val="2"/>
          </rPr>
          <t>2 Possible</t>
        </r>
        <r>
          <rPr>
            <sz val="8"/>
            <color rgb="FF000000"/>
            <rFont val="Calibri"/>
            <family val="2"/>
          </rPr>
          <t xml:space="preserve"> Risk might occur 1-2/year
</t>
        </r>
        <r>
          <rPr>
            <b/>
            <sz val="8"/>
            <color rgb="FF000000"/>
            <rFont val="Calibri"/>
            <family val="2"/>
          </rPr>
          <t>1 Unlikely</t>
        </r>
        <r>
          <rPr>
            <sz val="8"/>
            <color rgb="FF000000"/>
            <rFont val="Calibri"/>
            <family val="2"/>
          </rPr>
          <t xml:space="preserve"> Risk might occur &lt;1/year)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 xml:space="preserve">Priority of handling the risk:
</t>
        </r>
        <r>
          <rPr>
            <sz val="9"/>
            <color indexed="81"/>
            <rFont val="Segoe UI"/>
            <family val="2"/>
          </rPr>
          <t xml:space="preserve">Conditional on Risk category and Detectability
According To PharmaSUG 2018 paper suggestion
TODO : define "definitions" for what high/low/medium means (e.g. always detectible, 1 out of 5 etc."
TODO 2: detectability A vs B (after process)
</t>
        </r>
      </text>
    </comment>
    <comment ref="O5" authorId="0" shapeId="0" xr:uid="{00000000-0006-0000-0000-000004000000}">
      <text>
        <r>
          <rPr>
            <sz val="9"/>
            <color rgb="FF000000"/>
            <rFont val="Calibri Light"/>
            <family val="2"/>
          </rPr>
          <t xml:space="preserve">Remains the same as the "impact" before.
</t>
        </r>
      </text>
    </comment>
    <comment ref="P5" authorId="0" shapeId="0" xr:uid="{00000000-0006-0000-0000-000005000000}">
      <text>
        <r>
          <rPr>
            <b/>
            <sz val="8"/>
            <color rgb="FF000000"/>
            <rFont val="Calibri"/>
            <family val="34"/>
          </rPr>
          <t xml:space="preserve">3 Likely </t>
        </r>
        <r>
          <rPr>
            <sz val="8"/>
            <color rgb="FF000000"/>
            <rFont val="Calibri"/>
            <family val="34"/>
          </rPr>
          <t xml:space="preserve">Risk might occur 3-4/year)     </t>
        </r>
        <r>
          <rPr>
            <sz val="8"/>
            <color rgb="FF000000"/>
            <rFont val="Calibri"/>
            <family val="2"/>
            <scheme val="minor"/>
          </rPr>
          <t xml:space="preserve">
</t>
        </r>
        <r>
          <rPr>
            <b/>
            <sz val="8"/>
            <color rgb="FF000000"/>
            <rFont val="Calibri"/>
            <family val="34"/>
          </rPr>
          <t>2 Possible</t>
        </r>
        <r>
          <rPr>
            <sz val="8"/>
            <color rgb="FF000000"/>
            <rFont val="Calibri"/>
            <family val="34"/>
          </rPr>
          <t xml:space="preserve"> Risk might occur 1-2/year</t>
        </r>
        <r>
          <rPr>
            <sz val="8"/>
            <color rgb="FF000000"/>
            <rFont val="Calibri"/>
            <family val="2"/>
            <scheme val="minor"/>
          </rPr>
          <t xml:space="preserve">
</t>
        </r>
        <r>
          <rPr>
            <b/>
            <sz val="8"/>
            <color rgb="FF000000"/>
            <rFont val="Calibri"/>
            <family val="34"/>
          </rPr>
          <t>1 Unlikely</t>
        </r>
        <r>
          <rPr>
            <sz val="8"/>
            <color rgb="FF000000"/>
            <rFont val="Calibri"/>
            <family val="34"/>
          </rPr>
          <t xml:space="preserve"> Risk might occur &lt;1/year)</t>
        </r>
      </text>
    </comment>
    <comment ref="F9" authorId="2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me, this is more related to the EDC system export procedure. (UTF-8, etc.). Not to a faulty coding from the stat. Root cause is rather linked to not agreed upon on "universal" format.</t>
      </text>
    </comment>
    <comment ref="J28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Coslovsky Michael:</t>
        </r>
        <r>
          <rPr>
            <sz val="9"/>
            <color indexed="81"/>
            <rFont val="Tahoma"/>
            <family val="2"/>
          </rPr>
          <t xml:space="preserve">
Is this low risk? The design of the study could be totally different than planned if randomization is done faultily?
I would put it as medium risk at least
</t>
        </r>
      </text>
    </comment>
    <comment ref="L3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Coslovsky Michael:</t>
        </r>
        <r>
          <rPr>
            <sz val="9"/>
            <color indexed="81"/>
            <rFont val="Tahoma"/>
            <family val="2"/>
          </rPr>
          <t xml:space="preserve">
I suggest medium detectibility, but I don't completely understand what is meant, or what the difference is between 'critical' and 'minor/major' (next line)</t>
        </r>
      </text>
    </comment>
    <comment ref="A57" authorId="3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see reproducibility more as a risk than a risk area. Moreover, all the subareas are listed elsewhere. So maybe we can move the rows to other areas?
Reply:
    I tend to agree with Nicole, though specific areas here such as archiving need to then be reallocated; or we find another name for the 'general reproducibility' we mean here.</t>
      </text>
    </comment>
  </commentList>
</comments>
</file>

<file path=xl/sharedStrings.xml><?xml version="1.0" encoding="utf-8"?>
<sst xmlns="http://schemas.openxmlformats.org/spreadsheetml/2006/main" count="403" uniqueCount="282">
  <si>
    <t>Version</t>
  </si>
  <si>
    <t>1.0</t>
  </si>
  <si>
    <t xml:space="preserve">Date </t>
  </si>
  <si>
    <t xml:space="preserve">Area </t>
  </si>
  <si>
    <t>Subarea</t>
  </si>
  <si>
    <t>Unique Risk ID</t>
  </si>
  <si>
    <t>Description of risk</t>
  </si>
  <si>
    <t>Explain effect  of risk</t>
  </si>
  <si>
    <t>Explain root causes</t>
  </si>
  <si>
    <t>Impact</t>
  </si>
  <si>
    <t>Likelihood A</t>
  </si>
  <si>
    <t>Risk A = Impact * likelihood</t>
  </si>
  <si>
    <t>Risk A - Category</t>
  </si>
  <si>
    <t>Detectibility A</t>
  </si>
  <si>
    <t>Priority A</t>
  </si>
  <si>
    <t>Existing controls/ mitigation actions</t>
  </si>
  <si>
    <t>Likelihood B</t>
  </si>
  <si>
    <t xml:space="preserve">Risk B </t>
  </si>
  <si>
    <t>Risk B - Category</t>
  </si>
  <si>
    <t>Detectability B</t>
  </si>
  <si>
    <t>Priority B</t>
  </si>
  <si>
    <r>
      <t xml:space="preserve">6 critical
</t>
    </r>
    <r>
      <rPr>
        <b/>
        <sz val="7"/>
        <rFont val="Calibri"/>
        <family val="2"/>
        <scheme val="minor"/>
      </rPr>
      <t/>
    </r>
  </si>
  <si>
    <t>3 likely</t>
  </si>
  <si>
    <t>High</t>
  </si>
  <si>
    <t>high</t>
  </si>
  <si>
    <t> </t>
  </si>
  <si>
    <r>
      <t xml:space="preserve">6 critcal
</t>
    </r>
    <r>
      <rPr>
        <b/>
        <sz val="7"/>
        <rFont val="Calibri"/>
        <family val="2"/>
        <scheme val="minor"/>
      </rPr>
      <t/>
    </r>
  </si>
  <si>
    <t>3 major</t>
  </si>
  <si>
    <t xml:space="preserve">2 possible </t>
  </si>
  <si>
    <t>Medium</t>
  </si>
  <si>
    <t>medium</t>
  </si>
  <si>
    <t>1 minor</t>
  </si>
  <si>
    <t xml:space="preserve">1 unlikely </t>
  </si>
  <si>
    <t>Low</t>
  </si>
  <si>
    <t>low</t>
  </si>
  <si>
    <t>1 unlikely</t>
  </si>
  <si>
    <t>Transfer of data</t>
  </si>
  <si>
    <t>data import</t>
  </si>
  <si>
    <t>RA-R-001</t>
  </si>
  <si>
    <t>correct data incorrectly imported into statistical software</t>
  </si>
  <si>
    <t>data loss, e.g. loss of multiple rows/columns of data from a file</t>
  </si>
  <si>
    <t>- faulty coding or encoding of the variables (e.g. discrepancies between dictionaries and coding)
- in rare cases: lack of metadata/ information
- data corruption / system bug on PC: incorrectly copying file
- system import functionality (program used - e.g. MS Excel) has limitations</t>
  </si>
  <si>
    <t>- process (e.g. quality checks, product descriptions of limitations)
- guidelines
- use of validated and known computerized systems</t>
  </si>
  <si>
    <t>altered data, e.g. wrong dates, rounding differences, Umlaute</t>
  </si>
  <si>
    <t>format issue between software (e.g., date format from .xslx to R) and software versions
data corruption</t>
  </si>
  <si>
    <t>- guideline</t>
  </si>
  <si>
    <t>data transfer (between PI, sponsor, statistician, etc.)</t>
  </si>
  <si>
    <t>RA-R-002</t>
  </si>
  <si>
    <t>import of incorrect data (wrong file, wrong data TBD)</t>
  </si>
  <si>
    <t>results and conclusions from analysis are incorrect, delay in obtaining correct results, issues with publication, potential GCP non-sompliance</t>
  </si>
  <si>
    <t>negligence, misscommunication resulting in incorrect file chosen</t>
  </si>
  <si>
    <t>- process (e.g. quality checks)</t>
  </si>
  <si>
    <t>RA-R-003</t>
  </si>
  <si>
    <t>protection of data privacy violated (e.g. no pseudonymisation)</t>
  </si>
  <si>
    <t>data protection non-compliance / GCP noncompliance</t>
  </si>
  <si>
    <t>1) PI responsibility: ignorance/ negligence on PI side resulting in data being sent in error
overall mistake and misscommunication; PI unaware that data should not have been sent
2) Statistician sending unblinded data sets due to misscomunication.</t>
  </si>
  <si>
    <t>- guidelines and/or templates
- information material 
- sensitizing Pis and staff to the importance by training</t>
  </si>
  <si>
    <t>data sharing on (open) platforms</t>
  </si>
  <si>
    <t>RA-R-004</t>
  </si>
  <si>
    <t>incorrect analysis</t>
  </si>
  <si>
    <t>RA-R-005</t>
  </si>
  <si>
    <t xml:space="preserve">protection of data privacy violated (e.g. not anonimyzed) </t>
  </si>
  <si>
    <t>- process for online sharing
- guidelines and/or templates
- information material 
- sensitizing Pis and staff to the importance by training</t>
  </si>
  <si>
    <t>RA-R-006</t>
  </si>
  <si>
    <t>incomplete data sharing or documentation</t>
  </si>
  <si>
    <t xml:space="preserve">misunderstanding of data and/or structure by third parties
</t>
  </si>
  <si>
    <t xml:space="preserve">bad documentation
lack of process for data sharing
lack of understanding/miscommunication on what to share and why
</t>
  </si>
  <si>
    <t>- process
- guidelines
- templates</t>
  </si>
  <si>
    <t>Initial data analysis</t>
  </si>
  <si>
    <t>data validation (ensuring it is correctly done, identifying outlyers, subscores, correct variables)</t>
  </si>
  <si>
    <t>RA-R-007</t>
  </si>
  <si>
    <t>incomplete/ absence or inaccurate validation</t>
  </si>
  <si>
    <t xml:space="preserve"> - inaccurate analysis results in potentially endangering the scientific outcome
 - waste of resources as correct analysis has to be redone
</t>
  </si>
  <si>
    <t>- lack of process
- lack of resources
- lack of budget
- negligence</t>
  </si>
  <si>
    <t>- process: e.g. pre-determined data validation plan; review of plan and validation script; documentation and confirmation by PI
- training
- guidelines for data validation</t>
  </si>
  <si>
    <t>data cleaning (transforming data for analysis)</t>
  </si>
  <si>
    <t>RA-R-008</t>
  </si>
  <si>
    <t>data cleaning is done incorrectly/ insufficiently</t>
  </si>
  <si>
    <t xml:space="preserve"> - lack of process, resources, budget
negligence
 - inappropriate/incomplete approach to monitoring (statistical, central, or on-site)
 - incomplete/incorrect data cleaning approach</t>
  </si>
  <si>
    <t>- process: e.g. pre-determined data-cleaning plan; review of plan and validation script; documentation and confirmation by PI
- training
- guidelines for data cleaning</t>
  </si>
  <si>
    <t>data wrangling or preparation (calculation; merging, reshaping data for specific area; extracting, splitting variables,.. use of packages)</t>
  </si>
  <si>
    <t>RA-R-009</t>
  </si>
  <si>
    <t>Incorrect preparation/ alteration of data</t>
  </si>
  <si>
    <t>incorrect results are produced
downstream code doesn't work at all</t>
  </si>
  <si>
    <t>incorrect assumptions about data structure, lack of training/experience, poor programming skills
formatting and/or code errors
some details are provided on the protocol, others not; =&gt; lack of clarity on information?
package implementation, versioning and use was incorrect; unclear package documentation</t>
  </si>
  <si>
    <t>- process (review by second statistician, 4-eye principle, double programming)
- training
- choice of peronnel
- guidelines (programming guidelines)
- process: package management</t>
  </si>
  <si>
    <t>Statistical analysis (final and ad-interim)</t>
  </si>
  <si>
    <t>Planning (Study Protocol; SAP)</t>
  </si>
  <si>
    <t>RA-R-010</t>
  </si>
  <si>
    <t>incorrect, inappropriate, wrong statistical methods are used (i.e during sample size calculation and/ or planning of analysis)</t>
  </si>
  <si>
    <t>incorrect method/ chosen method cannot be applied, loss of power, incorrect result, data cannot be collected.
compromised scientific quality
 =&gt; error can go unnoticed</t>
  </si>
  <si>
    <t xml:space="preserve"> - lack of training/experience
 - unawareness of method
 - missunderstanding of trial design (language, generall miscommunication)
 - protocol changes made without being notified
 - miscommunication between PI and statistician
 - initial chosen method can no longer be used later in project</t>
  </si>
  <si>
    <t>- personnel choice and training
- guidelines (e.g. international, ICH, FDA)
- process (e.g. review/4-eye/group-work)</t>
  </si>
  <si>
    <t>RA-R-011</t>
  </si>
  <si>
    <t>unclear/ambiguous wording or conflicting statements about the method to be used</t>
  </si>
  <si>
    <t>incorrect conduct/ different than intended execution of analysis</t>
  </si>
  <si>
    <t xml:space="preserve"> - lack of training/experience
 - unawareness of method
 - misunderstanding of trial design (language, generall miscommunication)
 - miscommunication between PI and statistician
 - initial chosen method can no longer be used later in project</t>
  </si>
  <si>
    <t>- peronnel choice and training
- process (e.g. review/4-eye/group-work)</t>
  </si>
  <si>
    <t>Implementation of analysis</t>
  </si>
  <si>
    <t>RA-R-012</t>
  </si>
  <si>
    <t>faulty analysis</t>
  </si>
  <si>
    <t>incorrect results
trial stopped at interim analysis when it shouldn't</t>
  </si>
  <si>
    <t>Package errors
incorrect method was planned; incomplete/ ambigeous wording of method to be used
faulty coding/ programming</t>
  </si>
  <si>
    <t>- training 
- process (e.g., review, 'explain to a colleague', double programming)
- process - package validation</t>
  </si>
  <si>
    <t>RA-R-013</t>
  </si>
  <si>
    <t>staff changeover/ discontinuation</t>
  </si>
  <si>
    <t>loss of knowledge
project execution slowed ( i.e. due to disagreement regarding appropriate method)</t>
  </si>
  <si>
    <t>lack of (clear) documentation
lack or incomplete handover
different levels of expertise</t>
  </si>
  <si>
    <t>- process for documentation including centralized storage
- processes for project transfer</t>
  </si>
  <si>
    <t>Unblinding</t>
  </si>
  <si>
    <t>RA-R-014</t>
  </si>
  <si>
    <t>unintentional unblinding of study personnel and/or statistician</t>
  </si>
  <si>
    <t>best case: new trial statistician to be assigned
to project =&gt; budget impacting
PI unblinded: worst case when i.e. safety data is communciated: trial might be stopped</t>
  </si>
  <si>
    <t>lack of attention
unclarity in regards to who should be blinded/ unblinded
unclear when unblinding can take place</t>
  </si>
  <si>
    <t>- process with safeguards against unblinding</t>
  </si>
  <si>
    <t>Random processes</t>
  </si>
  <si>
    <t>Simulation</t>
  </si>
  <si>
    <t>RA-R-015</t>
  </si>
  <si>
    <t>simulations based on (quasi) random processes produce different results in different 'runs'</t>
  </si>
  <si>
    <t>wrong results or uncertainty 'which' results are used for decision making</t>
  </si>
  <si>
    <t>no/incorrectly set seed
improper PRNG algo used or incorrect use.</t>
  </si>
  <si>
    <t>- process: quality control (review/4-eye/double programming)</t>
  </si>
  <si>
    <t>Randomization (programming)</t>
  </si>
  <si>
    <t>RA-R-016</t>
  </si>
  <si>
    <t>computational errors</t>
  </si>
  <si>
    <t>faulty randomisation list</t>
  </si>
  <si>
    <t>faulty programming
no/incorrectly set seed</t>
  </si>
  <si>
    <t>RA-R-017</t>
  </si>
  <si>
    <t>no reproducibility</t>
  </si>
  <si>
    <t>difficulties in expanding
an existing randomisation list</t>
  </si>
  <si>
    <t>no/incorrectly set seed
improper archiving</t>
  </si>
  <si>
    <t>- process: quality control (review/4-eye/double programming)
- guidelines/templates</t>
  </si>
  <si>
    <t>RA-R-018</t>
  </si>
  <si>
    <t>incorrect unblinding</t>
  </si>
  <si>
    <t>quality of study is compromised</t>
  </si>
  <si>
    <t>no clear guidelines when unblinding may take place, accidental blinding with data base export</t>
  </si>
  <si>
    <t>- process
- guidelines</t>
  </si>
  <si>
    <t>Reporting</t>
  </si>
  <si>
    <t>Publication</t>
  </si>
  <si>
    <t>RA-R-019</t>
  </si>
  <si>
    <t>incorrect/incomplete results reported in the study report/ manuscript</t>
  </si>
  <si>
    <t>publication of incorrect results (results are not visible; incorrectly formatted or displayed, report does not compile, wrong object/ figure is displayed and used) non-publication of the results</t>
  </si>
  <si>
    <t xml:space="preserve"> - interface between IDE and software incorrect, package errors (bugs in packages/software involved in conversion from R/stats software objects to report)
 - copy/ paste error (user error)
misunderstanding of analysis output (human error)
 - no or inaccurate review of manuscript,
incorrect statistical report, wrong 'building blocks' of the publication delivered (e.g. wrong figure)</t>
  </si>
  <si>
    <t>- process: software validation</t>
  </si>
  <si>
    <t>Reporting to PI</t>
  </si>
  <si>
    <t>RA-R-020</t>
  </si>
  <si>
    <t>incorrect interpretation of results</t>
  </si>
  <si>
    <t>publication of misleading results
non-publication of the results</t>
  </si>
  <si>
    <t>PI (or less likely, the Statistician) did not understand the results/method properly and wrote the paper  with a flawed understanding</t>
  </si>
  <si>
    <t>- training
- choice of personnel
- process: product review
- process / templates: reporting</t>
  </si>
  <si>
    <t>RA-R-021</t>
  </si>
  <si>
    <t>incorrect results delivered</t>
  </si>
  <si>
    <t xml:space="preserve">decision making by PI (e.g. trial stop/continuation) is based on wrong results, manuscript is written based on wrong results, embarressment </t>
  </si>
  <si>
    <t>keeping multiple versions of results, not having a clear 'final' report or its building blocks, lack of order or system for versioning</t>
  </si>
  <si>
    <t>- process: working instructions
- infrastructure: version control</t>
  </si>
  <si>
    <t>Reproducibility / dynamic reporting</t>
  </si>
  <si>
    <t>RA-R-022</t>
  </si>
  <si>
    <t xml:space="preserve">Lack of dynamic reporting leads to changes in data definitions/sets or in steps in data preparation/analysis generating incompatible/non-updated results </t>
  </si>
  <si>
    <t>- incorrect results after  updates
- loss of time and resources</t>
  </si>
  <si>
    <r>
      <rPr>
        <sz val="11"/>
        <color rgb="FF000000"/>
        <rFont val="Arial"/>
        <family val="2"/>
      </rPr>
      <t xml:space="preserve">- lack of implementation of tools for dynamic reporting
- lack of </t>
    </r>
    <r>
      <rPr>
        <sz val="11"/>
        <color rgb="FF000000"/>
        <rFont val="Arial"/>
        <family val="2"/>
      </rPr>
      <t>training</t>
    </r>
  </si>
  <si>
    <t xml:space="preserve">- systematic: implimentation of tools for dynamic reporting
- process: working process defining the use of dynamic tools
- training + guidelines
</t>
  </si>
  <si>
    <t>Reporting to authorities</t>
  </si>
  <si>
    <t>RA-R-023</t>
  </si>
  <si>
    <t>Incomplete reporting to authorities or incorrect results delivered</t>
  </si>
  <si>
    <t>- legal implications on responsibles
- loss of institute credit
- danger to patients
- blocked licensing</t>
  </si>
  <si>
    <t>- lack of templates and/or training in reporting to authorities
- non-compliance with guidelines</t>
  </si>
  <si>
    <t>- templates
- process: review and control mechanisms
- training + guidelines</t>
  </si>
  <si>
    <t>Design</t>
  </si>
  <si>
    <t>Sample Size Calculation</t>
  </si>
  <si>
    <t>RA-R-024</t>
  </si>
  <si>
    <t>inadequate sample size</t>
  </si>
  <si>
    <t>compromised scientific quality, ethical concerns</t>
  </si>
  <si>
    <t>wrong assumptions</t>
  </si>
  <si>
    <t>- training and choice of personnel
- use of guidelines</t>
  </si>
  <si>
    <t>faulty coding</t>
  </si>
  <si>
    <t>- process: quality control (review/4-eye/double-programming)
- training and choice of peronnel</t>
  </si>
  <si>
    <t>wrong choice of method of calculation/simulation (for complex designs)</t>
  </si>
  <si>
    <t>- process (review/group-work)
- training and choice of personnel</t>
  </si>
  <si>
    <t>Methodology</t>
  </si>
  <si>
    <t>RA-R-025</t>
  </si>
  <si>
    <t>inappropriate design, e.g. superiority instead of non-inferiority, wrong estimand, confounding, attrition bias, collection of the data (operationalizing variables, endpoint definition)</t>
  </si>
  <si>
    <t>cannot answer the research questions, biased result</t>
  </si>
  <si>
    <t>lack of training, unqualified personnel</t>
  </si>
  <si>
    <t>- training and choice of personnel
- process (review/group-work)</t>
  </si>
  <si>
    <t>Interim Analysis</t>
  </si>
  <si>
    <t>RA-R-026</t>
  </si>
  <si>
    <t>inappropriate design, biased decision maintaining independence, alpha-error</t>
  </si>
  <si>
    <t>inappropriate/unjustified (non)-stopping of the trial, placing participant in risk (safety issues)</t>
  </si>
  <si>
    <t>lack of training, lack of process</t>
  </si>
  <si>
    <t>- process: quality control (review/4-eye/double-programming)
- training and choice of peronnel
- guidelines</t>
  </si>
  <si>
    <t>Randomization (method)</t>
  </si>
  <si>
    <t>RA-R-027</t>
  </si>
  <si>
    <t>wrong type of randomisation</t>
  </si>
  <si>
    <t>mismatch between planned 
and performed randomisation, quality of study might be compromised</t>
  </si>
  <si>
    <t>faulty implementation</t>
  </si>
  <si>
    <t>RA-R-028</t>
  </si>
  <si>
    <t>breach of allocation concealment</t>
  </si>
  <si>
    <t>improper archiving of randomisation list, e.g. accessible to other people of study team</t>
  </si>
  <si>
    <t>- training and choice of personnel
- process: safeguard and guidelines</t>
  </si>
  <si>
    <t>Computer System</t>
  </si>
  <si>
    <t>Installation (of IDEs and R)</t>
  </si>
  <si>
    <t>RA-R-029</t>
  </si>
  <si>
    <t xml:space="preserve">IT software installation in incorrect location/ infrastructure (business computers); e.g. R-tools on windows </t>
  </si>
  <si>
    <t xml:space="preserve"> - will typically lead to warnings, error messages or failure to start the programme or program malfunctioning 
 - loss of time, resource issues
 - different computers are set-up differently, impacting the conducted analysis 
 - lack of portability (between computers as scripts may not behave in the same way on another computer)</t>
  </si>
  <si>
    <t xml:space="preserve"> - potential installation by unqualified staff
 - lack of training of IT resources
 - software regretion (previously working features no longer work)</t>
  </si>
  <si>
    <t>- process: software management</t>
  </si>
  <si>
    <t>RA-R-030</t>
  </si>
  <si>
    <t>Installation of software on personally owned computers.</t>
  </si>
  <si>
    <t xml:space="preserve"> - will typically lead to warnings, error messages or failure to start the programme or program malfunctioning 
 - loss of time, resource issues
 - lack of firewall, protection on local personnally owned PC
 - different computers are set-up differently, impacting the conducted analysis 
 - lack of portability (between computers as scripts may not behave in the same way on another computer)</t>
  </si>
  <si>
    <t xml:space="preserve"> - software regretion (previously working features no longer work)
 - use of personally owned computers 
 - potential installation by unqualified staff</t>
  </si>
  <si>
    <t>RA-R-031</t>
  </si>
  <si>
    <t>different versions of software installed on different computers or at different analysis timepoints</t>
  </si>
  <si>
    <t>different results produced by different statisticians/machines
code not running
errors in results due to different system
loss of time
non-reproducible results
older script not running</t>
  </si>
  <si>
    <t xml:space="preserve"> - no installation or update guidelines 
 - multiple personnel can install software 
 - Installation of software at different timepoints</t>
  </si>
  <si>
    <t>RA-R-032</t>
  </si>
  <si>
    <t>multiple versions of software installed on the same computer</t>
  </si>
  <si>
    <t>- different results produced when using software versions inconsistently within a project
- loss of time
- non-reproducible results
- older script not running</t>
  </si>
  <si>
    <t>- no installation or update guidelines
- multiple personnel can install software
- Installation of software at different timepoints</t>
  </si>
  <si>
    <t>- process: software management
- process: for reproducible analysis
- gruidelines and tools: reproducible research</t>
  </si>
  <si>
    <t>RA-R-033</t>
  </si>
  <si>
    <t>outdated software</t>
  </si>
  <si>
    <t>identified bugs or problems in older versions are not corrected
less efficient processes
packages not available for installation</t>
  </si>
  <si>
    <t>negligence or lack of process/guideline</t>
  </si>
  <si>
    <t>Software Qualification and Validation</t>
  </si>
  <si>
    <t>RA-R-034</t>
  </si>
  <si>
    <t>use of unverified or unvalidated software and/or add-on packages/macros</t>
  </si>
  <si>
    <t>GCP non-compliance</t>
  </si>
  <si>
    <t>lack or violation of process</t>
  </si>
  <si>
    <t>Package errors</t>
  </si>
  <si>
    <t>RA-R-035</t>
  </si>
  <si>
    <t>the package provides wrong results for a given method</t>
  </si>
  <si>
    <t>incorrect results and conclusions</t>
  </si>
  <si>
    <t>package not programmed correctly 
package not validated and/or verified</t>
  </si>
  <si>
    <t>- process: package management (approval + testing)
- process: quality control (review/internal testing/4-eye)
- guidelines: choice of packages</t>
  </si>
  <si>
    <t>interface between IDE and software</t>
  </si>
  <si>
    <t>RA-R-036</t>
  </si>
  <si>
    <t>Improper connection between Inegrated Development Environment (IDE; e.g. R-Studio, Emacs-ESS) and software (e.g. R) results in incorrect results shown in IDE</t>
  </si>
  <si>
    <t>reported results are incorrect
loss of time identifying discrepancies between IDE and statistical software</t>
  </si>
  <si>
    <t>bug in IDE
faulty installation
mismatch between IDE version and Software version</t>
  </si>
  <si>
    <t>add on software for reporting</t>
  </si>
  <si>
    <t>RA-R-037</t>
  </si>
  <si>
    <t xml:space="preserve">add on software has bugs / is version incompatible with the rest of the build chain (E.g. Latex, pandoc, Sweave).
</t>
  </si>
  <si>
    <t xml:space="preserve"> - incorrect resuts  or impossible to produce reports
 - results reported to PI are incorrect</t>
  </si>
  <si>
    <t xml:space="preserve">bugs in extra/ add-on software </t>
  </si>
  <si>
    <t>- process: software management
- process: quality control</t>
  </si>
  <si>
    <t>Reproducibility</t>
  </si>
  <si>
    <t>Statistical analysis</t>
  </si>
  <si>
    <t>RA-R-038</t>
  </si>
  <si>
    <t>analysis script produces different output to previously reported
no possibility of recreating the preiously reported results</t>
  </si>
  <si>
    <t>compromised scientific quality, later additional analyses difficult, difficulties in transfer of project between statisticians, loss of credibility</t>
  </si>
  <si>
    <t>changes in software/package versions (including package software dependencies)
package not available
improper archiving/documentation (incomplete meta-data) 
different code (e.g. code was changed since report but not documented)</t>
  </si>
  <si>
    <t>- training
- tools and software for reproducible and dynamic reports
- tools for version control
- process: package management and documentation
- process: software installation and management
- tools + process: version control</t>
  </si>
  <si>
    <t>Software versioning</t>
  </si>
  <si>
    <t>RA-R-039</t>
  </si>
  <si>
    <t>reports are produced using different software environments/versions</t>
  </si>
  <si>
    <t>different versions of a package lead to different results</t>
  </si>
  <si>
    <t>version numbers and product environment are not recorded or reproducible.</t>
  </si>
  <si>
    <t xml:space="preserve">- process: software and package management
- process + tools: documentation of report meta-data </t>
  </si>
  <si>
    <t>Archiving</t>
  </si>
  <si>
    <t>RA-R-040</t>
  </si>
  <si>
    <t>Incomplete documentation archived</t>
  </si>
  <si>
    <t>not possible to recreate report (or results)
GCP non-compliance</t>
  </si>
  <si>
    <t>lack of process
negligence</t>
  </si>
  <si>
    <t>- process</t>
  </si>
  <si>
    <t>Scientfic integrity</t>
  </si>
  <si>
    <t>scientific fraud</t>
  </si>
  <si>
    <t>RA-R-041</t>
  </si>
  <si>
    <t>Poor scientific practice (e.g. P-hacking)</t>
  </si>
  <si>
    <t>- legal implications on responsibles
- loss of institute credit
- danger to (future) patients
- publication of biased or misleading results, more false-positives</t>
  </si>
  <si>
    <t>Pressure from PIs to generate positive results and publish in high-ranking journals, exerting pressure on us</t>
  </si>
  <si>
    <t>- training
- guidelines
- organizational structure (organigram/responsibilities)</t>
  </si>
  <si>
    <t>malicious fraud</t>
  </si>
  <si>
    <t>RA-R-042</t>
  </si>
  <si>
    <t>Results are faked, misrepresentation of results, fake data</t>
  </si>
  <si>
    <t>publication of incorrect results</t>
  </si>
  <si>
    <t>Pressure to generate positive results and publish in high-ranking journals</t>
  </si>
  <si>
    <t xml:space="preserve">- organizational structure
- organizational culture
- choice and management of personnel 
- reporting pathways: establishing processes to identify and report malbehavior of collaborators
</t>
  </si>
  <si>
    <t>non-acknowledgement  / no correction of errors</t>
  </si>
  <si>
    <t>RA-R-043</t>
  </si>
  <si>
    <t>Mistakes are found after reporting of results, but are not communicated to study team</t>
  </si>
  <si>
    <t>fear of being criticized, bad culture of failure</t>
  </si>
  <si>
    <t>- organizational structure
- organizational culture
- personnel training
- personnel management (e.g. employee talks to generate healthy working atmosphere)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</si>
</sst>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7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806000"/>
      <name val="Calibri"/>
      <family val="2"/>
    </font>
    <font>
      <b/>
      <sz val="9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7"/>
      <color theme="9" tint="-0.249977111117893"/>
      <name val="Calibri"/>
      <family val="2"/>
      <scheme val="minor"/>
    </font>
    <font>
      <sz val="9"/>
      <color rgb="FF000000"/>
      <name val="Calibri Light"/>
      <family val="2"/>
    </font>
    <font>
      <b/>
      <sz val="8"/>
      <color rgb="FF000000"/>
      <name val="Calibri"/>
      <family val="34"/>
    </font>
    <font>
      <sz val="8"/>
      <color rgb="FF000000"/>
      <name val="Calibri"/>
      <family val="34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rgb="FF833C0C"/>
      <name val="Calibri"/>
      <family val="2"/>
    </font>
    <font>
      <sz val="9"/>
      <color theme="9" tint="-0.499984740745262"/>
      <name val="Calibri"/>
      <family val="2"/>
      <scheme val="minor"/>
    </font>
    <font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CE4D6"/>
        <bgColor rgb="FF000000"/>
      </patternFill>
    </fill>
    <fill>
      <patternFill patternType="solid">
        <fgColor rgb="FFFDECE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6FAF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4" fillId="3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4" fillId="3" borderId="0" xfId="0" applyNumberFormat="1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0" xfId="0" quotePrefix="1" applyFont="1" applyAlignment="1">
      <alignment vertical="top" wrapText="1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top"/>
    </xf>
    <xf numFmtId="0" fontId="4" fillId="3" borderId="0" xfId="0" quotePrefix="1" applyFont="1" applyFill="1" applyAlignment="1">
      <alignment horizontal="center" vertical="top"/>
    </xf>
    <xf numFmtId="0" fontId="0" fillId="0" borderId="0" xfId="0" quotePrefix="1" applyAlignment="1">
      <alignment vertical="top"/>
    </xf>
    <xf numFmtId="0" fontId="16" fillId="8" borderId="0" xfId="0" applyFont="1" applyFill="1" applyAlignment="1">
      <alignment wrapText="1"/>
    </xf>
    <xf numFmtId="0" fontId="17" fillId="9" borderId="0" xfId="0" applyFont="1" applyFill="1" applyAlignment="1">
      <alignment vertical="center"/>
    </xf>
    <xf numFmtId="0" fontId="18" fillId="9" borderId="0" xfId="0" applyFont="1" applyFill="1" applyAlignment="1">
      <alignment vertical="center" wrapText="1"/>
    </xf>
    <xf numFmtId="0" fontId="19" fillId="10" borderId="0" xfId="0" applyFont="1" applyFill="1" applyAlignment="1">
      <alignment vertical="top" wrapText="1"/>
    </xf>
    <xf numFmtId="0" fontId="24" fillId="6" borderId="0" xfId="3" applyFont="1" applyBorder="1" applyAlignment="1">
      <alignment vertical="center"/>
    </xf>
    <xf numFmtId="0" fontId="26" fillId="7" borderId="0" xfId="0" applyFont="1" applyFill="1" applyAlignment="1">
      <alignment horizontal="left" vertical="top" wrapText="1"/>
    </xf>
    <xf numFmtId="0" fontId="25" fillId="5" borderId="0" xfId="2" quotePrefix="1" applyFont="1" applyBorder="1" applyAlignment="1">
      <alignment horizontal="left" vertical="top"/>
    </xf>
    <xf numFmtId="0" fontId="25" fillId="5" borderId="0" xfId="2" applyFont="1" applyBorder="1" applyAlignment="1">
      <alignment horizontal="left" vertical="top"/>
    </xf>
    <xf numFmtId="0" fontId="27" fillId="10" borderId="0" xfId="0" applyFont="1" applyFill="1" applyAlignment="1">
      <alignment horizontal="left" vertical="top"/>
    </xf>
    <xf numFmtId="0" fontId="28" fillId="0" borderId="0" xfId="0" applyFont="1" applyAlignment="1">
      <alignment vertical="top" wrapText="1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14" fontId="0" fillId="11" borderId="0" xfId="0" applyNumberForma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4">
    <cellStyle name="20 % - Akzent5" xfId="2" builtinId="46"/>
    <cellStyle name="40 % - Akzent5" xfId="3" builtinId="47"/>
    <cellStyle name="Normal 2" xfId="1" xr:uid="{00000000-0005-0000-0000-000003000000}"/>
    <cellStyle name="Standard" xfId="0" builtinId="0"/>
  </cellStyles>
  <dxfs count="2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  <color rgb="FFFFFF66"/>
      <color rgb="FF33CC33"/>
      <color rgb="FFFF0000"/>
      <color rgb="FFFF5050"/>
      <color rgb="FFFF6600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38100</xdr:rowOff>
    </xdr:from>
    <xdr:to>
      <xdr:col>12</xdr:col>
      <xdr:colOff>838199</xdr:colOff>
      <xdr:row>3</xdr:row>
      <xdr:rowOff>466725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9525" y="219075"/>
          <a:ext cx="16392524" cy="428625"/>
        </a:xfrm>
        <a:prstGeom prst="homePlate">
          <a:avLst>
            <a:gd name="adj" fmla="val 96524"/>
          </a:avLst>
        </a:prstGeom>
        <a:solidFill>
          <a:srgbClr val="FFFFFF"/>
        </a:solidFill>
        <a:ln w="28575">
          <a:solidFill>
            <a:schemeClr val="accent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wrap="square" lIns="27432" tIns="27432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CH" sz="1100" b="1" i="0" strike="noStrike">
              <a:solidFill>
                <a:schemeClr val="tx1"/>
              </a:solidFill>
              <a:latin typeface="Arial"/>
              <a:cs typeface="Arial"/>
            </a:rPr>
            <a:t>Risk assissent / Risk</a:t>
          </a:r>
          <a:r>
            <a:rPr lang="de-CH" sz="1100" b="1" i="0" strike="noStrike" baseline="0">
              <a:solidFill>
                <a:schemeClr val="tx1"/>
              </a:solidFill>
              <a:latin typeface="Arial"/>
              <a:cs typeface="Arial"/>
            </a:rPr>
            <a:t> A (basic risk, prior to treatment)</a:t>
          </a:r>
        </a:p>
        <a:p>
          <a:pPr algn="l" rtl="0">
            <a:defRPr sz="1000"/>
          </a:pPr>
          <a:r>
            <a:rPr lang="de-CH" sz="1100" b="1" i="0" strike="noStrike">
              <a:solidFill>
                <a:schemeClr val="tx1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12</xdr:col>
      <xdr:colOff>795771</xdr:colOff>
      <xdr:row>3</xdr:row>
      <xdr:rowOff>13855</xdr:rowOff>
    </xdr:from>
    <xdr:to>
      <xdr:col>14</xdr:col>
      <xdr:colOff>0</xdr:colOff>
      <xdr:row>3</xdr:row>
      <xdr:rowOff>481446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9AF4FC5D-B543-A1C2-FC6B-576D9A10E34F}"/>
            </a:ext>
            <a:ext uri="{147F2762-F138-4A5C-976F-8EAC2B608ADB}">
              <a16:predDERef xmlns:a16="http://schemas.microsoft.com/office/drawing/2014/main" pre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9621" y="556780"/>
          <a:ext cx="2357004" cy="467591"/>
        </a:xfrm>
        <a:prstGeom prst="rect">
          <a:avLst/>
        </a:prstGeom>
      </xdr:spPr>
    </xdr:pic>
    <xdr:clientData/>
  </xdr:twoCellAnchor>
  <xdr:twoCellAnchor>
    <xdr:from>
      <xdr:col>14</xdr:col>
      <xdr:colOff>5196</xdr:colOff>
      <xdr:row>3</xdr:row>
      <xdr:rowOff>23379</xdr:rowOff>
    </xdr:from>
    <xdr:to>
      <xdr:col>21</xdr:col>
      <xdr:colOff>0</xdr:colOff>
      <xdr:row>3</xdr:row>
      <xdr:rowOff>466724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A00-000006000000}"/>
            </a:ext>
            <a:ext uri="{147F2762-F138-4A5C-976F-8EAC2B608ADB}">
              <a16:predDERef xmlns:a16="http://schemas.microsoft.com/office/drawing/2014/main" pred="{9AF4FC5D-B543-A1C2-FC6B-576D9A10E34F}"/>
            </a:ext>
          </a:extLst>
        </xdr:cNvPr>
        <xdr:cNvSpPr>
          <a:spLocks noChangeArrowheads="1"/>
        </xdr:cNvSpPr>
      </xdr:nvSpPr>
      <xdr:spPr bwMode="auto">
        <a:xfrm>
          <a:off x="18474171" y="204354"/>
          <a:ext cx="4195329" cy="443345"/>
        </a:xfrm>
        <a:prstGeom prst="homePlate">
          <a:avLst>
            <a:gd name="adj" fmla="val 96524"/>
          </a:avLst>
        </a:prstGeom>
        <a:solidFill>
          <a:srgbClr val="FFFFFF"/>
        </a:solidFill>
        <a:ln w="28575">
          <a:solidFill>
            <a:schemeClr val="accent6">
              <a:lumMod val="20000"/>
              <a:lumOff val="80000"/>
            </a:schemeClr>
          </a:solidFill>
          <a:miter lim="800000"/>
          <a:headEnd/>
          <a:tailEnd/>
        </a:ln>
      </xdr:spPr>
      <xdr:txBody>
        <a:bodyPr wrap="square" lIns="27432" tIns="27432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de-CH" sz="1100" b="1" i="0" strike="noStrike">
              <a:solidFill>
                <a:schemeClr val="tx1"/>
              </a:solidFill>
              <a:latin typeface="Arial"/>
              <a:ea typeface="+mn-ea"/>
              <a:cs typeface="Arial"/>
            </a:rPr>
            <a:t>Risk analysis after treatment / Risk B (residual</a:t>
          </a:r>
          <a:r>
            <a:rPr lang="de-CH" sz="1100" b="1" i="0" strike="noStrike" baseline="0">
              <a:solidFill>
                <a:schemeClr val="tx1"/>
              </a:solidFill>
              <a:latin typeface="Arial"/>
              <a:ea typeface="+mn-ea"/>
              <a:cs typeface="Arial"/>
            </a:rPr>
            <a:t> risk)</a:t>
          </a:r>
          <a:endParaRPr lang="de-CH" sz="1100" b="1" i="0" strike="noStrike">
            <a:solidFill>
              <a:schemeClr val="tx1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e Graf" id="{C6CC954F-869A-4A93-8561-EB8D77909728}" userId="S::nicole.graf_kssg.ch#ext#@unibe365.onmicrosoft.com::833d9280-deea-42e5-92bc-114aa55b3477" providerId="AD"/>
  <person displayName="Sauser Julien" id="{CD9F89CE-8421-4A79-8D10-329DFD05F36E}" userId="S::julien.sauser_chuv.ch#ext#@unibe365.onmicrosoft.com::954d0a02-20d6-4b39-9aaf-eb0e89fb9f9c" providerId="AD"/>
  <person displayName="Coslovsky Michael" id="{D7F0C1F2-FF20-4A63-86A1-49FF5C516664}" userId="S::michael.coslovsky_usb.ch#ext#@unibe365.onmicrosoft.com::18dab1a8-0863-40c9-86d6-94c3909c33da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2-12-13T13:36:38.48" personId="{CD9F89CE-8421-4A79-8D10-329DFD05F36E}" id="{1C87D7CC-C561-48D9-BB92-621CDE72CFAA}" done="1">
    <text>To me, this is more related to the EDC system export procedure. (UTF-8, etc.). Not to a faulty coding from the stat. Root cause is rather linked to not agreed upon on "universal" format.</text>
  </threadedComment>
  <threadedComment ref="A57" dT="2022-12-16T06:50:51.31" personId="{C6CC954F-869A-4A93-8561-EB8D77909728}" id="{3155C990-4900-4104-9BDE-2055563F53E7}" done="1">
    <text>I would see reproducibility more as a risk than a risk area. Moreover, all the subareas are listed elsewhere. So maybe we can move the rows to other areas?</text>
  </threadedComment>
  <threadedComment ref="A57" dT="2023-03-17T07:46:10.37" personId="{D7F0C1F2-FF20-4A63-86A1-49FF5C516664}" id="{8543C7F9-F804-4D7D-B0F8-A3FEA15971F8}" parentId="{3155C990-4900-4104-9BDE-2055563F53E7}">
    <text>I tend to agree with Nicole, though specific areas here such as archiving need to then be reallocated; or we find another name for the 'general reproducibility' we mean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zoomScale="70" zoomScaleNormal="70" workbookViewId="0">
      <pane ySplit="8" topLeftCell="A9" activePane="bottomLeft" state="frozen"/>
      <selection pane="bottomLeft" activeCell="B19" sqref="B19"/>
    </sheetView>
  </sheetViews>
  <sheetFormatPr defaultColWidth="11" defaultRowHeight="14.25" customHeight="1"/>
  <cols>
    <col min="1" max="1" width="17.25" style="7" customWidth="1"/>
    <col min="2" max="2" width="29.5" style="5" customWidth="1"/>
    <col min="3" max="3" width="12.125" style="5" customWidth="1"/>
    <col min="4" max="4" width="29.875" style="5" customWidth="1"/>
    <col min="5" max="5" width="29.25" style="5" customWidth="1"/>
    <col min="6" max="6" width="40.875" style="5" bestFit="1" customWidth="1"/>
    <col min="7" max="8" width="8.625" style="7" customWidth="1"/>
    <col min="9" max="9" width="5.25" style="7" customWidth="1"/>
    <col min="10" max="10" width="21.125" style="7" customWidth="1"/>
    <col min="11" max="11" width="2.875" style="7" customWidth="1"/>
    <col min="12" max="13" width="11" style="7"/>
    <col min="14" max="14" width="30.375" style="7" customWidth="1"/>
    <col min="15" max="15" width="5.75" style="7" customWidth="1"/>
    <col min="16" max="16" width="8.875" style="7" customWidth="1"/>
    <col min="17" max="17" width="6.375" style="7" customWidth="1"/>
    <col min="18" max="18" width="16.375" style="7" customWidth="1"/>
    <col min="19" max="19" width="3.5" style="7" customWidth="1"/>
    <col min="20" max="16364" width="11" style="7"/>
    <col min="16365" max="16365" width="11" style="7" bestFit="1" customWidth="1"/>
    <col min="16366" max="16384" width="11" style="7"/>
  </cols>
  <sheetData>
    <row r="1" spans="1:21" ht="14.25" customHeight="1">
      <c r="A1" s="36" t="s">
        <v>0</v>
      </c>
      <c r="B1" s="37" t="s">
        <v>1</v>
      </c>
      <c r="C1" s="37"/>
    </row>
    <row r="2" spans="1:21" ht="14.25" customHeight="1">
      <c r="A2" s="36" t="s">
        <v>2</v>
      </c>
      <c r="B2" s="38">
        <v>45048</v>
      </c>
      <c r="C2" s="38"/>
    </row>
    <row r="4" spans="1:21" ht="39" customHeight="1">
      <c r="A4" s="9"/>
      <c r="B4" s="4"/>
      <c r="C4" s="4"/>
      <c r="D4" s="4"/>
      <c r="E4" s="4"/>
      <c r="F4" s="4"/>
      <c r="G4" s="9"/>
      <c r="H4" s="9"/>
    </row>
    <row r="5" spans="1:21" ht="12.75" customHeight="1">
      <c r="A5" s="11" t="s">
        <v>3</v>
      </c>
      <c r="B5" s="14" t="s">
        <v>4</v>
      </c>
      <c r="C5" s="14" t="s">
        <v>5</v>
      </c>
      <c r="D5" s="12" t="s">
        <v>6</v>
      </c>
      <c r="E5" s="12" t="s">
        <v>7</v>
      </c>
      <c r="F5" s="12" t="s">
        <v>8</v>
      </c>
      <c r="G5" s="13" t="s">
        <v>9</v>
      </c>
      <c r="H5" s="13" t="s">
        <v>10</v>
      </c>
      <c r="I5" s="22" t="s">
        <v>11</v>
      </c>
      <c r="J5" s="22" t="s">
        <v>12</v>
      </c>
      <c r="K5" s="22"/>
      <c r="L5" s="30" t="s">
        <v>13</v>
      </c>
      <c r="M5" s="30" t="s">
        <v>14</v>
      </c>
      <c r="N5" s="31" t="s">
        <v>15</v>
      </c>
      <c r="O5" s="27" t="s">
        <v>9</v>
      </c>
      <c r="P5" s="27" t="s">
        <v>16</v>
      </c>
      <c r="Q5" s="28" t="s">
        <v>17</v>
      </c>
      <c r="R5" s="28" t="s">
        <v>18</v>
      </c>
      <c r="S5" s="28"/>
      <c r="T5" s="27" t="s">
        <v>19</v>
      </c>
      <c r="U5" s="27" t="s">
        <v>20</v>
      </c>
    </row>
    <row r="6" spans="1:21" ht="19.5">
      <c r="A6" s="10"/>
      <c r="B6" s="15"/>
      <c r="C6" s="15"/>
      <c r="D6" s="1"/>
      <c r="E6" s="1"/>
      <c r="F6" s="1"/>
      <c r="G6" s="2" t="s">
        <v>21</v>
      </c>
      <c r="H6" s="3" t="s">
        <v>22</v>
      </c>
      <c r="I6" s="24"/>
      <c r="J6" s="24"/>
      <c r="K6" s="24"/>
      <c r="L6" s="32" t="s">
        <v>23</v>
      </c>
      <c r="M6" s="32" t="s">
        <v>24</v>
      </c>
      <c r="N6" s="26" t="s">
        <v>25</v>
      </c>
      <c r="O6" s="29" t="s">
        <v>26</v>
      </c>
      <c r="P6" s="29" t="s">
        <v>22</v>
      </c>
      <c r="Q6" s="29"/>
      <c r="R6" s="29"/>
      <c r="S6" s="29"/>
      <c r="T6" s="29" t="s">
        <v>23</v>
      </c>
      <c r="U6" s="34" t="s">
        <v>24</v>
      </c>
    </row>
    <row r="7" spans="1:21">
      <c r="A7" s="10"/>
      <c r="B7" s="15"/>
      <c r="C7" s="15"/>
      <c r="D7" s="1"/>
      <c r="E7" s="1"/>
      <c r="F7" s="1"/>
      <c r="G7" s="2" t="s">
        <v>27</v>
      </c>
      <c r="H7" s="3" t="s">
        <v>28</v>
      </c>
      <c r="I7" s="23"/>
      <c r="J7" s="23"/>
      <c r="K7" s="23"/>
      <c r="L7" s="33" t="s">
        <v>29</v>
      </c>
      <c r="M7" s="33" t="s">
        <v>30</v>
      </c>
      <c r="N7" s="26" t="s">
        <v>25</v>
      </c>
      <c r="O7" s="29" t="s">
        <v>27</v>
      </c>
      <c r="P7" s="29" t="s">
        <v>28</v>
      </c>
      <c r="Q7" s="29"/>
      <c r="R7" s="29"/>
      <c r="S7" s="29"/>
      <c r="T7" s="29" t="s">
        <v>29</v>
      </c>
      <c r="U7" s="34" t="s">
        <v>30</v>
      </c>
    </row>
    <row r="8" spans="1:21">
      <c r="A8" s="10"/>
      <c r="B8" s="15"/>
      <c r="C8" s="15"/>
      <c r="D8" s="1"/>
      <c r="E8" s="1"/>
      <c r="F8" s="1"/>
      <c r="G8" s="2" t="s">
        <v>31</v>
      </c>
      <c r="H8" s="3" t="s">
        <v>32</v>
      </c>
      <c r="I8" s="23"/>
      <c r="J8" s="23"/>
      <c r="K8" s="23"/>
      <c r="L8" s="33" t="s">
        <v>33</v>
      </c>
      <c r="M8" s="33" t="s">
        <v>34</v>
      </c>
      <c r="N8" s="26" t="s">
        <v>25</v>
      </c>
      <c r="O8" s="29" t="s">
        <v>31</v>
      </c>
      <c r="P8" s="29" t="s">
        <v>35</v>
      </c>
      <c r="Q8" s="29"/>
      <c r="R8" s="29"/>
      <c r="S8" s="29"/>
      <c r="T8" s="29" t="s">
        <v>33</v>
      </c>
      <c r="U8" s="34" t="s">
        <v>34</v>
      </c>
    </row>
    <row r="9" spans="1:21" ht="112.5">
      <c r="A9" s="40" t="s">
        <v>36</v>
      </c>
      <c r="B9" s="41" t="s">
        <v>37</v>
      </c>
      <c r="C9" s="5" t="s">
        <v>38</v>
      </c>
      <c r="D9" s="41" t="s">
        <v>39</v>
      </c>
      <c r="E9" s="5" t="s">
        <v>40</v>
      </c>
      <c r="F9" s="16" t="s">
        <v>41</v>
      </c>
      <c r="G9" s="7">
        <v>3</v>
      </c>
      <c r="H9" s="7">
        <v>2</v>
      </c>
      <c r="I9" s="7">
        <f>G9*H9</f>
        <v>6</v>
      </c>
      <c r="J9" s="7" t="str">
        <f t="shared" ref="J9:J59" si="0">IF(I9&lt;3,"Low",IF(I9 &lt;9, "Medium", "High"))</f>
        <v>Medium</v>
      </c>
      <c r="L9" s="25" t="s">
        <v>29</v>
      </c>
      <c r="M9" s="7" t="str">
        <f t="shared" ref="M9:M15" si="1">IF(J9="High",IF(L9="High","P2-Medium","P1-High"),IF(J9="Low",IF(L9="Low","P2-Medium","P3-Low"),IF(L9="High","P3-Low",IF(L9="Medium","P2-Medium","P1-High"))))</f>
        <v>P2-Medium</v>
      </c>
      <c r="N9" s="16" t="s">
        <v>42</v>
      </c>
      <c r="O9" s="7">
        <f>G9</f>
        <v>3</v>
      </c>
      <c r="P9" s="7">
        <v>2</v>
      </c>
      <c r="Q9" s="7">
        <f>O9*P9</f>
        <v>6</v>
      </c>
      <c r="R9" s="7" t="str">
        <f t="shared" ref="R9:R59" si="2">IF(Q9&lt;3,"Low",IF(Q9 &lt;9, "Medium", "High"))</f>
        <v>Medium</v>
      </c>
      <c r="T9" s="7" t="s">
        <v>23</v>
      </c>
      <c r="U9" s="7" t="str">
        <f t="shared" ref="U9:U63" si="3">IF(R9="High",IF(T9="High","P2-Medium","P1-High"),IF(R9="Low",IF(T9="Low","P2-Medium","P3-Low"),IF(T9="High","P3-Low",IF(T9="Medium","P2-Medium","P1-High"))))</f>
        <v>P3-Low</v>
      </c>
    </row>
    <row r="10" spans="1:21" s="5" customFormat="1" ht="42">
      <c r="A10" s="40"/>
      <c r="B10" s="41"/>
      <c r="D10" s="41"/>
      <c r="E10" s="5" t="s">
        <v>43</v>
      </c>
      <c r="F10" s="5" t="s">
        <v>44</v>
      </c>
      <c r="G10" s="5">
        <v>1</v>
      </c>
      <c r="H10" s="5">
        <v>2</v>
      </c>
      <c r="I10" s="7">
        <f t="shared" ref="I10:I59" si="4">G10*H10</f>
        <v>2</v>
      </c>
      <c r="J10" s="7" t="str">
        <f t="shared" si="0"/>
        <v>Low</v>
      </c>
      <c r="K10" s="7"/>
      <c r="L10" s="5" t="s">
        <v>29</v>
      </c>
      <c r="M10" s="7" t="str">
        <f t="shared" si="1"/>
        <v>P3-Low</v>
      </c>
      <c r="N10" s="16" t="s">
        <v>45</v>
      </c>
      <c r="O10" s="7">
        <f t="shared" ref="O10:O59" si="5">G10</f>
        <v>1</v>
      </c>
      <c r="P10" s="5">
        <v>1</v>
      </c>
      <c r="Q10" s="7">
        <f t="shared" ref="Q10:Q15" si="6">O10*P10</f>
        <v>1</v>
      </c>
      <c r="R10" s="7" t="str">
        <f t="shared" si="2"/>
        <v>Low</v>
      </c>
      <c r="S10" s="7"/>
      <c r="T10" s="5" t="s">
        <v>23</v>
      </c>
      <c r="U10" s="7" t="str">
        <f t="shared" si="3"/>
        <v>P3-Low</v>
      </c>
    </row>
    <row r="11" spans="1:21" ht="70.5">
      <c r="A11" s="40"/>
      <c r="B11" s="41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7">
        <v>3</v>
      </c>
      <c r="H11" s="7">
        <v>2</v>
      </c>
      <c r="I11" s="7">
        <f t="shared" si="4"/>
        <v>6</v>
      </c>
      <c r="J11" s="7" t="str">
        <f t="shared" si="0"/>
        <v>Medium</v>
      </c>
      <c r="L11" s="7" t="s">
        <v>23</v>
      </c>
      <c r="M11" s="7" t="str">
        <f t="shared" si="1"/>
        <v>P3-Low</v>
      </c>
      <c r="N11" s="16" t="s">
        <v>51</v>
      </c>
      <c r="O11" s="7">
        <f t="shared" si="5"/>
        <v>3</v>
      </c>
      <c r="P11" s="7">
        <v>1</v>
      </c>
      <c r="Q11" s="7">
        <f t="shared" si="6"/>
        <v>3</v>
      </c>
      <c r="R11" s="7" t="str">
        <f t="shared" si="2"/>
        <v>Medium</v>
      </c>
      <c r="T11" s="7" t="s">
        <v>23</v>
      </c>
      <c r="U11" s="7" t="str">
        <f t="shared" si="3"/>
        <v>P3-Low</v>
      </c>
    </row>
    <row r="12" spans="1:21" ht="93.95" customHeight="1">
      <c r="A12" s="40"/>
      <c r="B12" s="41"/>
      <c r="C12" s="5" t="s">
        <v>52</v>
      </c>
      <c r="D12" s="5" t="s">
        <v>53</v>
      </c>
      <c r="E12" s="5" t="s">
        <v>54</v>
      </c>
      <c r="F12" s="5" t="s">
        <v>55</v>
      </c>
      <c r="G12" s="7">
        <v>6</v>
      </c>
      <c r="H12" s="7">
        <v>2</v>
      </c>
      <c r="I12" s="7">
        <f t="shared" si="4"/>
        <v>12</v>
      </c>
      <c r="J12" s="7" t="str">
        <f t="shared" si="0"/>
        <v>High</v>
      </c>
      <c r="L12" s="7" t="s">
        <v>23</v>
      </c>
      <c r="M12" s="7" t="str">
        <f t="shared" si="1"/>
        <v>P2-Medium</v>
      </c>
      <c r="N12" s="16" t="s">
        <v>56</v>
      </c>
      <c r="O12" s="7">
        <f t="shared" si="5"/>
        <v>6</v>
      </c>
      <c r="P12" s="7">
        <v>2</v>
      </c>
      <c r="Q12" s="7">
        <f>O12*P12</f>
        <v>12</v>
      </c>
      <c r="R12" s="7" t="str">
        <f t="shared" si="2"/>
        <v>High</v>
      </c>
      <c r="T12" s="7" t="s">
        <v>23</v>
      </c>
      <c r="U12" s="7" t="str">
        <f>IF(R12="High",IF(T12="High","P2-Medium","P1-High"),IF(R12="Low",IF(T12="Low","P2-Medium","P3-Low"),IF(T12="High","P3-Low",IF(T12="Medium","P2-Medium","P1-High"))))</f>
        <v>P2-Medium</v>
      </c>
    </row>
    <row r="13" spans="1:21" ht="69" customHeight="1">
      <c r="A13" s="6"/>
      <c r="B13" s="5" t="s">
        <v>57</v>
      </c>
      <c r="C13" s="5" t="s">
        <v>58</v>
      </c>
      <c r="D13" s="5" t="s">
        <v>48</v>
      </c>
      <c r="E13" s="5" t="s">
        <v>59</v>
      </c>
      <c r="F13" s="5" t="s">
        <v>50</v>
      </c>
      <c r="G13" s="7">
        <v>3</v>
      </c>
      <c r="H13" s="7">
        <v>2</v>
      </c>
      <c r="I13" s="7">
        <f t="shared" si="4"/>
        <v>6</v>
      </c>
      <c r="J13" s="7" t="str">
        <f t="shared" si="0"/>
        <v>Medium</v>
      </c>
      <c r="L13" s="7" t="s">
        <v>29</v>
      </c>
      <c r="M13" s="7" t="str">
        <f t="shared" si="1"/>
        <v>P2-Medium</v>
      </c>
      <c r="N13" s="16" t="s">
        <v>56</v>
      </c>
      <c r="O13" s="7">
        <f t="shared" si="5"/>
        <v>3</v>
      </c>
      <c r="P13" s="7">
        <v>1</v>
      </c>
      <c r="Q13" s="7">
        <f t="shared" si="6"/>
        <v>3</v>
      </c>
      <c r="R13" s="7" t="str">
        <f t="shared" si="2"/>
        <v>Medium</v>
      </c>
      <c r="T13" s="7" t="s">
        <v>23</v>
      </c>
      <c r="U13" s="7" t="str">
        <f t="shared" si="3"/>
        <v>P3-Low</v>
      </c>
    </row>
    <row r="14" spans="1:21" ht="84.75">
      <c r="A14" s="6"/>
      <c r="B14" s="8"/>
      <c r="C14" s="5" t="s">
        <v>60</v>
      </c>
      <c r="D14" s="5" t="s">
        <v>61</v>
      </c>
      <c r="E14" s="5" t="s">
        <v>54</v>
      </c>
      <c r="F14" s="5" t="s">
        <v>55</v>
      </c>
      <c r="G14" s="7">
        <v>6</v>
      </c>
      <c r="H14" s="7">
        <v>2</v>
      </c>
      <c r="I14" s="7">
        <f t="shared" si="4"/>
        <v>12</v>
      </c>
      <c r="J14" s="7" t="str">
        <f t="shared" si="0"/>
        <v>High</v>
      </c>
      <c r="L14" s="7" t="s">
        <v>29</v>
      </c>
      <c r="M14" s="7" t="str">
        <f t="shared" si="1"/>
        <v>P1-High</v>
      </c>
      <c r="N14" s="16" t="s">
        <v>62</v>
      </c>
      <c r="O14" s="7">
        <f t="shared" si="5"/>
        <v>6</v>
      </c>
      <c r="P14" s="7">
        <v>2</v>
      </c>
      <c r="Q14" s="7">
        <f t="shared" si="6"/>
        <v>12</v>
      </c>
      <c r="R14" s="7" t="str">
        <f t="shared" si="2"/>
        <v>High</v>
      </c>
      <c r="T14" s="7" t="s">
        <v>23</v>
      </c>
      <c r="U14" s="7" t="str">
        <f t="shared" si="3"/>
        <v>P2-Medium</v>
      </c>
    </row>
    <row r="15" spans="1:21" ht="70.5">
      <c r="A15" s="6"/>
      <c r="B15" s="8"/>
      <c r="C15" s="5" t="s">
        <v>63</v>
      </c>
      <c r="D15" s="5" t="s">
        <v>64</v>
      </c>
      <c r="E15" s="5" t="s">
        <v>65</v>
      </c>
      <c r="F15" s="5" t="s">
        <v>66</v>
      </c>
      <c r="G15" s="7">
        <v>1</v>
      </c>
      <c r="H15" s="7">
        <v>3</v>
      </c>
      <c r="I15" s="7">
        <f t="shared" si="4"/>
        <v>3</v>
      </c>
      <c r="J15" s="7" t="str">
        <f t="shared" si="0"/>
        <v>Medium</v>
      </c>
      <c r="L15" s="7" t="s">
        <v>29</v>
      </c>
      <c r="M15" s="7" t="str">
        <f t="shared" si="1"/>
        <v>P2-Medium</v>
      </c>
      <c r="N15" s="16" t="s">
        <v>67</v>
      </c>
      <c r="O15" s="7">
        <f t="shared" si="5"/>
        <v>1</v>
      </c>
      <c r="P15" s="7">
        <v>1</v>
      </c>
      <c r="Q15" s="7">
        <f t="shared" si="6"/>
        <v>1</v>
      </c>
      <c r="R15" s="7" t="str">
        <f t="shared" si="2"/>
        <v>Low</v>
      </c>
      <c r="T15" s="7" t="s">
        <v>23</v>
      </c>
      <c r="U15" s="7" t="str">
        <f t="shared" si="3"/>
        <v>P3-Low</v>
      </c>
    </row>
    <row r="16" spans="1:21" ht="15">
      <c r="A16" s="6"/>
      <c r="B16" s="8"/>
      <c r="C16" s="8"/>
    </row>
    <row r="17" spans="1:21" ht="91.5" customHeight="1">
      <c r="A17" s="6" t="s">
        <v>68</v>
      </c>
      <c r="B17" s="5" t="s">
        <v>69</v>
      </c>
      <c r="C17" s="5" t="s">
        <v>70</v>
      </c>
      <c r="D17" s="5" t="s">
        <v>71</v>
      </c>
      <c r="E17" s="39" t="s">
        <v>72</v>
      </c>
      <c r="F17" s="16" t="s">
        <v>73</v>
      </c>
      <c r="G17" s="7">
        <v>3</v>
      </c>
      <c r="H17" s="7">
        <v>2</v>
      </c>
      <c r="I17" s="7">
        <f t="shared" si="4"/>
        <v>6</v>
      </c>
      <c r="J17" s="7" t="str">
        <f t="shared" si="0"/>
        <v>Medium</v>
      </c>
      <c r="L17" s="7" t="s">
        <v>29</v>
      </c>
      <c r="M17" s="7" t="str">
        <f>IF(J17="High",IF(L17="High","P2-Medium","P1-High"),IF(J17="Low",IF(L17="Low","P2-Medium","P3-Low"),IF(L17="High","P3-Low",IF(L17="Medium","P2-Medium","P1-High"))))</f>
        <v>P2-Medium</v>
      </c>
      <c r="N17" s="16" t="s">
        <v>74</v>
      </c>
      <c r="O17" s="7">
        <f t="shared" si="5"/>
        <v>3</v>
      </c>
      <c r="P17" s="7">
        <v>1</v>
      </c>
      <c r="Q17" s="7">
        <f t="shared" ref="Q17:Q19" si="7">O17*P17</f>
        <v>3</v>
      </c>
      <c r="R17" s="7" t="str">
        <f t="shared" si="2"/>
        <v>Medium</v>
      </c>
      <c r="T17" s="7" t="s">
        <v>29</v>
      </c>
      <c r="U17" s="7" t="str">
        <f t="shared" si="3"/>
        <v>P2-Medium</v>
      </c>
    </row>
    <row r="18" spans="1:21" ht="110.25" customHeight="1">
      <c r="A18" s="6"/>
      <c r="B18" s="5" t="s">
        <v>75</v>
      </c>
      <c r="C18" s="5" t="s">
        <v>76</v>
      </c>
      <c r="D18" s="5" t="s">
        <v>77</v>
      </c>
      <c r="E18" s="39"/>
      <c r="F18" s="5" t="s">
        <v>78</v>
      </c>
      <c r="G18" s="7">
        <v>3</v>
      </c>
      <c r="H18" s="7">
        <v>1</v>
      </c>
      <c r="I18" s="7">
        <f t="shared" si="4"/>
        <v>3</v>
      </c>
      <c r="J18" s="7" t="str">
        <f t="shared" si="0"/>
        <v>Medium</v>
      </c>
      <c r="L18" s="7" t="s">
        <v>29</v>
      </c>
      <c r="M18" s="7" t="str">
        <f>IF(J18="High",IF(L18="High","P2-Medium","P1-High"),IF(J18="Low",IF(L18="Low","P2-Medium","P3-Low"),IF(L18="High","P3-Low",IF(L18="Medium","P2-Medium","P1-High"))))</f>
        <v>P2-Medium</v>
      </c>
      <c r="N18" s="16" t="s">
        <v>79</v>
      </c>
      <c r="O18" s="7">
        <f t="shared" si="5"/>
        <v>3</v>
      </c>
      <c r="P18" s="7">
        <v>1</v>
      </c>
      <c r="Q18" s="7">
        <f t="shared" si="7"/>
        <v>3</v>
      </c>
      <c r="R18" s="7" t="str">
        <f t="shared" si="2"/>
        <v>Medium</v>
      </c>
      <c r="T18" s="7" t="s">
        <v>23</v>
      </c>
      <c r="U18" s="7" t="str">
        <f t="shared" si="3"/>
        <v>P3-Low</v>
      </c>
    </row>
    <row r="19" spans="1:21" ht="154.5">
      <c r="A19" s="6"/>
      <c r="B19" s="5" t="s">
        <v>80</v>
      </c>
      <c r="C19" s="5" t="s">
        <v>81</v>
      </c>
      <c r="D19" s="5" t="s">
        <v>82</v>
      </c>
      <c r="E19" s="5" t="s">
        <v>83</v>
      </c>
      <c r="F19" s="5" t="s">
        <v>84</v>
      </c>
      <c r="G19" s="7">
        <v>3</v>
      </c>
      <c r="H19" s="7">
        <v>2</v>
      </c>
      <c r="I19" s="7">
        <f t="shared" si="4"/>
        <v>6</v>
      </c>
      <c r="J19" s="7" t="str">
        <f t="shared" si="0"/>
        <v>Medium</v>
      </c>
      <c r="L19" s="7" t="s">
        <v>29</v>
      </c>
      <c r="M19" s="7" t="str">
        <f>IF(J19="High",IF(L19="High","P2-Medium","P1-High"),IF(J19="Low",IF(L19="Low","P2-Medium","P3-Low"),IF(L19="High","P3-Low",IF(L19="Medium","P2-Medium","P1-High"))))</f>
        <v>P2-Medium</v>
      </c>
      <c r="N19" s="16" t="s">
        <v>85</v>
      </c>
      <c r="O19" s="7">
        <f t="shared" si="5"/>
        <v>3</v>
      </c>
      <c r="P19" s="7">
        <v>1</v>
      </c>
      <c r="Q19" s="7">
        <f t="shared" si="7"/>
        <v>3</v>
      </c>
      <c r="R19" s="7" t="str">
        <f t="shared" si="2"/>
        <v>Medium</v>
      </c>
      <c r="T19" s="7" t="s">
        <v>23</v>
      </c>
      <c r="U19" s="7" t="str">
        <f t="shared" si="3"/>
        <v>P3-Low</v>
      </c>
    </row>
    <row r="20" spans="1:21" ht="15">
      <c r="A20" s="6"/>
    </row>
    <row r="21" spans="1:21" ht="141">
      <c r="A21" s="8" t="s">
        <v>86</v>
      </c>
      <c r="B21" s="41" t="s">
        <v>87</v>
      </c>
      <c r="C21" s="5" t="s">
        <v>88</v>
      </c>
      <c r="D21" s="5" t="s">
        <v>89</v>
      </c>
      <c r="E21" s="5" t="s">
        <v>90</v>
      </c>
      <c r="F21" s="5" t="s">
        <v>91</v>
      </c>
      <c r="G21" s="7">
        <v>3</v>
      </c>
      <c r="H21" s="7">
        <v>2</v>
      </c>
      <c r="I21" s="7">
        <f t="shared" si="4"/>
        <v>6</v>
      </c>
      <c r="J21" s="7" t="str">
        <f t="shared" si="0"/>
        <v>Medium</v>
      </c>
      <c r="L21" s="7" t="s">
        <v>23</v>
      </c>
      <c r="M21" s="7" t="str">
        <f t="shared" ref="M21:M25" si="8">IF(J21="High",IF(L21="High","P2-Medium","P1-High"),IF(J21="Low",IF(L21="Low","P2-Medium","P3-Low"),IF(L21="High","P3-Low",IF(L21="Medium","P2-Medium","P1-High"))))</f>
        <v>P3-Low</v>
      </c>
      <c r="N21" s="16" t="s">
        <v>92</v>
      </c>
      <c r="O21" s="7">
        <f t="shared" si="5"/>
        <v>3</v>
      </c>
      <c r="P21" s="7">
        <v>1</v>
      </c>
      <c r="Q21" s="7">
        <f t="shared" ref="Q21:Q63" si="9">O21*P21</f>
        <v>3</v>
      </c>
      <c r="R21" s="7" t="str">
        <f t="shared" si="2"/>
        <v>Medium</v>
      </c>
      <c r="T21" s="7" t="s">
        <v>23</v>
      </c>
      <c r="U21" s="7" t="str">
        <f t="shared" si="3"/>
        <v>P3-Low</v>
      </c>
    </row>
    <row r="22" spans="1:21" ht="112.5">
      <c r="A22" s="6"/>
      <c r="B22" s="41"/>
      <c r="C22" s="5" t="s">
        <v>93</v>
      </c>
      <c r="D22" s="5" t="s">
        <v>94</v>
      </c>
      <c r="E22" s="5" t="s">
        <v>95</v>
      </c>
      <c r="F22" s="5" t="s">
        <v>96</v>
      </c>
      <c r="G22" s="7">
        <v>3</v>
      </c>
      <c r="H22" s="7">
        <v>2</v>
      </c>
      <c r="I22" s="7">
        <f t="shared" si="4"/>
        <v>6</v>
      </c>
      <c r="J22" s="7" t="str">
        <f t="shared" si="0"/>
        <v>Medium</v>
      </c>
      <c r="L22" s="7" t="s">
        <v>23</v>
      </c>
      <c r="M22" s="7" t="str">
        <f t="shared" si="8"/>
        <v>P3-Low</v>
      </c>
      <c r="N22" s="16" t="s">
        <v>97</v>
      </c>
      <c r="O22" s="7">
        <f t="shared" si="5"/>
        <v>3</v>
      </c>
      <c r="P22" s="7">
        <v>1</v>
      </c>
      <c r="Q22" s="7">
        <f t="shared" si="9"/>
        <v>3</v>
      </c>
      <c r="R22" s="7" t="str">
        <f t="shared" si="2"/>
        <v>Medium</v>
      </c>
      <c r="T22" s="7" t="s">
        <v>23</v>
      </c>
      <c r="U22" s="7" t="str">
        <f t="shared" si="3"/>
        <v>P3-Low</v>
      </c>
    </row>
    <row r="23" spans="1:21" ht="69" customHeight="1">
      <c r="B23" s="41" t="s">
        <v>98</v>
      </c>
      <c r="C23" s="5" t="s">
        <v>99</v>
      </c>
      <c r="D23" s="5" t="s">
        <v>100</v>
      </c>
      <c r="E23" s="5" t="s">
        <v>101</v>
      </c>
      <c r="F23" s="5" t="s">
        <v>102</v>
      </c>
      <c r="G23" s="7">
        <v>6</v>
      </c>
      <c r="H23" s="7">
        <v>2</v>
      </c>
      <c r="I23" s="7">
        <f t="shared" si="4"/>
        <v>12</v>
      </c>
      <c r="J23" s="7" t="str">
        <f t="shared" si="0"/>
        <v>High</v>
      </c>
      <c r="L23" s="7" t="s">
        <v>29</v>
      </c>
      <c r="M23" s="7" t="str">
        <f t="shared" si="8"/>
        <v>P1-High</v>
      </c>
      <c r="N23" s="21" t="s">
        <v>103</v>
      </c>
      <c r="O23" s="7">
        <f t="shared" si="5"/>
        <v>6</v>
      </c>
      <c r="P23" s="7">
        <v>1</v>
      </c>
      <c r="Q23" s="7">
        <f t="shared" si="9"/>
        <v>6</v>
      </c>
      <c r="R23" s="7" t="str">
        <f t="shared" si="2"/>
        <v>Medium</v>
      </c>
      <c r="T23" s="7" t="s">
        <v>23</v>
      </c>
      <c r="U23" s="7" t="str">
        <f t="shared" si="3"/>
        <v>P3-Low</v>
      </c>
    </row>
    <row r="24" spans="1:21" ht="56.25">
      <c r="B24" s="41"/>
      <c r="C24" s="5" t="s">
        <v>104</v>
      </c>
      <c r="D24" s="5" t="s">
        <v>105</v>
      </c>
      <c r="E24" s="5" t="s">
        <v>106</v>
      </c>
      <c r="F24" s="5" t="s">
        <v>107</v>
      </c>
      <c r="G24" s="7">
        <v>3</v>
      </c>
      <c r="H24" s="7">
        <v>2</v>
      </c>
      <c r="I24" s="7">
        <f t="shared" si="4"/>
        <v>6</v>
      </c>
      <c r="J24" s="7" t="str">
        <f t="shared" si="0"/>
        <v>Medium</v>
      </c>
      <c r="L24" s="7" t="s">
        <v>23</v>
      </c>
      <c r="M24" s="7" t="str">
        <f t="shared" si="8"/>
        <v>P3-Low</v>
      </c>
      <c r="N24" s="16" t="s">
        <v>108</v>
      </c>
      <c r="O24" s="7">
        <f t="shared" si="5"/>
        <v>3</v>
      </c>
      <c r="P24" s="7">
        <v>1</v>
      </c>
      <c r="Q24" s="7">
        <f t="shared" si="9"/>
        <v>3</v>
      </c>
      <c r="R24" s="7" t="str">
        <f t="shared" si="2"/>
        <v>Medium</v>
      </c>
      <c r="T24" s="7" t="s">
        <v>23</v>
      </c>
      <c r="U24" s="7" t="str">
        <f t="shared" si="3"/>
        <v>P3-Low</v>
      </c>
    </row>
    <row r="25" spans="1:21" ht="96.75" customHeight="1">
      <c r="B25" s="5" t="s">
        <v>109</v>
      </c>
      <c r="C25" s="5" t="s">
        <v>110</v>
      </c>
      <c r="D25" s="5" t="s">
        <v>111</v>
      </c>
      <c r="E25" s="5" t="s">
        <v>112</v>
      </c>
      <c r="F25" s="5" t="s">
        <v>113</v>
      </c>
      <c r="G25" s="7">
        <v>6</v>
      </c>
      <c r="H25" s="7">
        <v>1</v>
      </c>
      <c r="I25" s="7">
        <f t="shared" si="4"/>
        <v>6</v>
      </c>
      <c r="J25" s="7" t="str">
        <f t="shared" si="0"/>
        <v>Medium</v>
      </c>
      <c r="L25" s="7" t="s">
        <v>23</v>
      </c>
      <c r="M25" s="7" t="str">
        <f t="shared" si="8"/>
        <v>P3-Low</v>
      </c>
      <c r="N25" s="16" t="s">
        <v>114</v>
      </c>
      <c r="O25" s="7">
        <f t="shared" si="5"/>
        <v>6</v>
      </c>
      <c r="P25" s="7">
        <v>1</v>
      </c>
      <c r="Q25" s="7">
        <f t="shared" si="9"/>
        <v>6</v>
      </c>
      <c r="R25" s="7" t="str">
        <f t="shared" si="2"/>
        <v>Medium</v>
      </c>
      <c r="T25" s="7" t="s">
        <v>23</v>
      </c>
      <c r="U25" s="7" t="str">
        <f t="shared" si="3"/>
        <v>P3-Low</v>
      </c>
    </row>
    <row r="27" spans="1:21" ht="45.75" customHeight="1">
      <c r="A27" s="6" t="s">
        <v>115</v>
      </c>
      <c r="B27" s="5" t="s">
        <v>116</v>
      </c>
      <c r="C27" s="5" t="s">
        <v>117</v>
      </c>
      <c r="D27" s="5" t="s">
        <v>118</v>
      </c>
      <c r="E27" s="5" t="s">
        <v>119</v>
      </c>
      <c r="F27" s="5" t="s">
        <v>120</v>
      </c>
      <c r="G27" s="7">
        <v>6</v>
      </c>
      <c r="H27" s="7">
        <v>2</v>
      </c>
      <c r="I27" s="7">
        <f t="shared" si="4"/>
        <v>12</v>
      </c>
      <c r="J27" s="7" t="str">
        <f t="shared" si="0"/>
        <v>High</v>
      </c>
      <c r="L27" s="7" t="s">
        <v>23</v>
      </c>
      <c r="M27" s="7" t="str">
        <f>IF(J27="High",IF(L27="High","P2-Medium","P1-High"),IF(J27="Low",IF(L27="Low","P2-Medium","P3-Low"),IF(L27="High","P3-Low",IF(L27="Medium","P2-Medium","P1-High"))))</f>
        <v>P2-Medium</v>
      </c>
      <c r="N27" s="16" t="s">
        <v>121</v>
      </c>
      <c r="O27" s="7">
        <f t="shared" si="5"/>
        <v>6</v>
      </c>
      <c r="P27" s="7">
        <v>1</v>
      </c>
      <c r="Q27" s="7">
        <f t="shared" si="9"/>
        <v>6</v>
      </c>
      <c r="R27" s="7" t="str">
        <f t="shared" si="2"/>
        <v>Medium</v>
      </c>
      <c r="T27" s="7" t="s">
        <v>23</v>
      </c>
      <c r="U27" s="7" t="str">
        <f t="shared" si="3"/>
        <v>P3-Low</v>
      </c>
    </row>
    <row r="28" spans="1:21" ht="28.5">
      <c r="A28" s="6"/>
      <c r="B28" s="5" t="s">
        <v>122</v>
      </c>
      <c r="C28" s="5" t="s">
        <v>123</v>
      </c>
      <c r="D28" s="5" t="s">
        <v>124</v>
      </c>
      <c r="E28" s="5" t="s">
        <v>125</v>
      </c>
      <c r="F28" s="5" t="s">
        <v>126</v>
      </c>
      <c r="G28" s="7">
        <v>6</v>
      </c>
      <c r="H28" s="7">
        <v>2</v>
      </c>
      <c r="I28" s="7">
        <f t="shared" si="4"/>
        <v>12</v>
      </c>
      <c r="J28" s="7" t="str">
        <f t="shared" si="0"/>
        <v>High</v>
      </c>
      <c r="L28" s="7" t="s">
        <v>29</v>
      </c>
      <c r="M28" s="7" t="str">
        <f>IF(J28="High",IF(L28="High","P2-Medium","P1-High"),IF(J28="Low",IF(L28="Low","P2-Medium","P3-Low"),IF(L28="High","P3-Low",IF(L28="Medium","P2-Medium","P1-High"))))</f>
        <v>P1-High</v>
      </c>
      <c r="N28" s="16" t="s">
        <v>121</v>
      </c>
      <c r="O28" s="7">
        <f t="shared" si="5"/>
        <v>6</v>
      </c>
      <c r="P28" s="7">
        <v>1</v>
      </c>
      <c r="Q28" s="7">
        <f t="shared" si="9"/>
        <v>6</v>
      </c>
      <c r="R28" s="7" t="str">
        <f t="shared" si="2"/>
        <v>Medium</v>
      </c>
      <c r="T28" s="7" t="s">
        <v>23</v>
      </c>
      <c r="U28" s="7" t="str">
        <f t="shared" si="3"/>
        <v>P3-Low</v>
      </c>
    </row>
    <row r="29" spans="1:21" ht="54" customHeight="1">
      <c r="C29" s="5" t="s">
        <v>127</v>
      </c>
      <c r="D29" s="5" t="s">
        <v>128</v>
      </c>
      <c r="E29" s="5" t="s">
        <v>129</v>
      </c>
      <c r="F29" s="5" t="s">
        <v>130</v>
      </c>
      <c r="G29" s="7">
        <v>6</v>
      </c>
      <c r="H29" s="7">
        <v>2</v>
      </c>
      <c r="I29" s="7">
        <f t="shared" si="4"/>
        <v>12</v>
      </c>
      <c r="J29" s="7" t="str">
        <f t="shared" si="0"/>
        <v>High</v>
      </c>
      <c r="L29" s="7" t="s">
        <v>29</v>
      </c>
      <c r="M29" s="7" t="str">
        <f>IF(J29="High",IF(L29="High","P2-Medium","P1-High"),IF(J29="Low",IF(L29="Low","P2-Medium","P3-Low"),IF(L29="High","P3-Low",IF(L29="Medium","P2-Medium","P1-High"))))</f>
        <v>P1-High</v>
      </c>
      <c r="N29" s="16" t="s">
        <v>131</v>
      </c>
      <c r="O29" s="7">
        <f t="shared" si="5"/>
        <v>6</v>
      </c>
      <c r="P29" s="7">
        <v>1</v>
      </c>
      <c r="Q29" s="7">
        <f t="shared" si="9"/>
        <v>6</v>
      </c>
      <c r="R29" s="7" t="str">
        <f t="shared" si="2"/>
        <v>Medium</v>
      </c>
      <c r="T29" s="7" t="s">
        <v>29</v>
      </c>
      <c r="U29" s="7" t="str">
        <f t="shared" si="3"/>
        <v>P2-Medium</v>
      </c>
    </row>
    <row r="30" spans="1:21" ht="42" customHeight="1">
      <c r="C30" s="5" t="s">
        <v>132</v>
      </c>
      <c r="D30" s="5" t="s">
        <v>133</v>
      </c>
      <c r="E30" s="5" t="s">
        <v>134</v>
      </c>
      <c r="F30" s="5" t="s">
        <v>135</v>
      </c>
      <c r="G30" s="7">
        <v>6</v>
      </c>
      <c r="H30" s="7">
        <v>1</v>
      </c>
      <c r="I30" s="7">
        <f t="shared" si="4"/>
        <v>6</v>
      </c>
      <c r="J30" s="7" t="str">
        <f t="shared" si="0"/>
        <v>Medium</v>
      </c>
      <c r="L30" s="7" t="s">
        <v>23</v>
      </c>
      <c r="M30" s="7" t="str">
        <f>IF(J30="High",IF(L30="High","P2-Medium","P1-High"),IF(J30="Low",IF(L30="Low","P2-Medium","P3-Low"),IF(L30="High","P3-Low",IF(L30="Medium","P2-Medium","P1-High"))))</f>
        <v>P3-Low</v>
      </c>
      <c r="N30" s="16" t="s">
        <v>136</v>
      </c>
      <c r="O30" s="7">
        <f t="shared" si="5"/>
        <v>6</v>
      </c>
      <c r="P30" s="7">
        <v>1</v>
      </c>
      <c r="Q30" s="7">
        <f t="shared" si="9"/>
        <v>6</v>
      </c>
      <c r="R30" s="7" t="str">
        <f t="shared" si="2"/>
        <v>Medium</v>
      </c>
      <c r="T30" s="7" t="s">
        <v>23</v>
      </c>
      <c r="U30" s="7" t="str">
        <f t="shared" si="3"/>
        <v>P3-Low</v>
      </c>
    </row>
    <row r="32" spans="1:21" ht="129.75" customHeight="1">
      <c r="A32" s="6" t="s">
        <v>137</v>
      </c>
      <c r="B32" s="5" t="s">
        <v>138</v>
      </c>
      <c r="C32" s="5" t="s">
        <v>139</v>
      </c>
      <c r="D32" s="35" t="s">
        <v>140</v>
      </c>
      <c r="E32" s="5" t="s">
        <v>141</v>
      </c>
      <c r="F32" s="5" t="s">
        <v>142</v>
      </c>
      <c r="G32" s="7">
        <v>6</v>
      </c>
      <c r="H32" s="7">
        <v>1</v>
      </c>
      <c r="I32" s="7">
        <f t="shared" si="4"/>
        <v>6</v>
      </c>
      <c r="J32" s="7" t="str">
        <f t="shared" si="0"/>
        <v>Medium</v>
      </c>
      <c r="L32" s="7" t="s">
        <v>29</v>
      </c>
      <c r="M32" s="7" t="str">
        <f t="shared" ref="M32:M36" si="10">IF(J32="High",IF(L32="High","P2-Medium","P1-High"),IF(J32="Low",IF(L32="Low","P2-Medium","P3-Low"),IF(L32="High","P3-Low",IF(L32="Medium","P2-Medium","P1-High"))))</f>
        <v>P2-Medium</v>
      </c>
      <c r="N32" s="25" t="s">
        <v>143</v>
      </c>
      <c r="O32" s="7">
        <f t="shared" si="5"/>
        <v>6</v>
      </c>
      <c r="P32" s="7">
        <v>1</v>
      </c>
      <c r="Q32" s="7">
        <f t="shared" si="9"/>
        <v>6</v>
      </c>
      <c r="R32" s="7" t="str">
        <f t="shared" si="2"/>
        <v>Medium</v>
      </c>
      <c r="T32" s="7" t="s">
        <v>23</v>
      </c>
      <c r="U32" s="7" t="str">
        <f t="shared" si="3"/>
        <v>P3-Low</v>
      </c>
    </row>
    <row r="33" spans="1:21" ht="87" customHeight="1">
      <c r="B33" s="39" t="s">
        <v>144</v>
      </c>
      <c r="C33" s="5" t="s">
        <v>145</v>
      </c>
      <c r="D33" s="5" t="s">
        <v>146</v>
      </c>
      <c r="E33" s="5" t="s">
        <v>147</v>
      </c>
      <c r="F33" s="20" t="s">
        <v>148</v>
      </c>
      <c r="G33" s="7">
        <v>6</v>
      </c>
      <c r="H33" s="7">
        <v>2</v>
      </c>
      <c r="I33" s="7">
        <f t="shared" si="4"/>
        <v>12</v>
      </c>
      <c r="J33" s="7" t="str">
        <f t="shared" si="0"/>
        <v>High</v>
      </c>
      <c r="L33" s="7" t="s">
        <v>29</v>
      </c>
      <c r="M33" s="7" t="str">
        <f t="shared" si="10"/>
        <v>P1-High</v>
      </c>
      <c r="N33" s="16" t="s">
        <v>149</v>
      </c>
      <c r="O33" s="7">
        <f t="shared" si="5"/>
        <v>6</v>
      </c>
      <c r="P33" s="7">
        <v>1</v>
      </c>
      <c r="Q33" s="7">
        <f t="shared" si="9"/>
        <v>6</v>
      </c>
      <c r="R33" s="7" t="str">
        <f t="shared" si="2"/>
        <v>Medium</v>
      </c>
      <c r="T33" s="7" t="s">
        <v>23</v>
      </c>
      <c r="U33" s="7" t="str">
        <f t="shared" si="3"/>
        <v>P3-Low</v>
      </c>
    </row>
    <row r="34" spans="1:21" ht="94.5" customHeight="1">
      <c r="B34" s="39"/>
      <c r="C34" s="5" t="s">
        <v>150</v>
      </c>
      <c r="D34" s="5" t="s">
        <v>151</v>
      </c>
      <c r="E34" s="5" t="s">
        <v>152</v>
      </c>
      <c r="F34" s="5" t="s">
        <v>153</v>
      </c>
      <c r="G34" s="7">
        <v>6</v>
      </c>
      <c r="H34" s="7">
        <v>1</v>
      </c>
      <c r="I34" s="7">
        <f t="shared" si="4"/>
        <v>6</v>
      </c>
      <c r="J34" s="7" t="str">
        <f t="shared" si="0"/>
        <v>Medium</v>
      </c>
      <c r="L34" s="7" t="s">
        <v>29</v>
      </c>
      <c r="M34" s="7" t="str">
        <f t="shared" si="10"/>
        <v>P2-Medium</v>
      </c>
      <c r="N34" s="16" t="s">
        <v>154</v>
      </c>
      <c r="O34" s="7">
        <f t="shared" si="5"/>
        <v>6</v>
      </c>
      <c r="P34" s="7">
        <v>1</v>
      </c>
      <c r="Q34" s="7">
        <f t="shared" si="9"/>
        <v>6</v>
      </c>
      <c r="R34" s="7" t="str">
        <f t="shared" si="2"/>
        <v>Medium</v>
      </c>
      <c r="T34" s="7" t="s">
        <v>23</v>
      </c>
      <c r="U34" s="7" t="str">
        <f t="shared" si="3"/>
        <v>P3-Low</v>
      </c>
    </row>
    <row r="35" spans="1:21" ht="75" customHeight="1">
      <c r="B35" s="19" t="s">
        <v>155</v>
      </c>
      <c r="C35" s="5" t="s">
        <v>156</v>
      </c>
      <c r="D35" s="5" t="s">
        <v>157</v>
      </c>
      <c r="E35" s="16" t="s">
        <v>158</v>
      </c>
      <c r="F35" s="21" t="s">
        <v>159</v>
      </c>
      <c r="G35" s="7">
        <v>3</v>
      </c>
      <c r="H35" s="7">
        <v>2</v>
      </c>
      <c r="I35" s="7">
        <f t="shared" si="4"/>
        <v>6</v>
      </c>
      <c r="J35" s="7" t="str">
        <f t="shared" si="0"/>
        <v>Medium</v>
      </c>
      <c r="L35" s="7" t="s">
        <v>29</v>
      </c>
      <c r="M35" s="7" t="str">
        <f t="shared" si="10"/>
        <v>P2-Medium</v>
      </c>
      <c r="N35" s="16" t="s">
        <v>160</v>
      </c>
      <c r="O35" s="7">
        <f t="shared" si="5"/>
        <v>3</v>
      </c>
      <c r="P35" s="7">
        <v>1</v>
      </c>
      <c r="Q35" s="7">
        <f t="shared" si="9"/>
        <v>3</v>
      </c>
      <c r="R35" s="7" t="str">
        <f t="shared" si="2"/>
        <v>Medium</v>
      </c>
      <c r="T35" s="7" t="s">
        <v>23</v>
      </c>
      <c r="U35" s="7" t="str">
        <f t="shared" si="3"/>
        <v>P3-Low</v>
      </c>
    </row>
    <row r="36" spans="1:21" ht="67.5" customHeight="1">
      <c r="B36" s="19" t="s">
        <v>161</v>
      </c>
      <c r="C36" s="5" t="s">
        <v>162</v>
      </c>
      <c r="D36" s="5" t="s">
        <v>163</v>
      </c>
      <c r="E36" s="16" t="s">
        <v>164</v>
      </c>
      <c r="F36" s="16" t="s">
        <v>165</v>
      </c>
      <c r="G36" s="7">
        <v>6</v>
      </c>
      <c r="H36" s="7">
        <v>1</v>
      </c>
      <c r="I36" s="7">
        <f t="shared" si="4"/>
        <v>6</v>
      </c>
      <c r="J36" s="7" t="str">
        <f t="shared" si="0"/>
        <v>Medium</v>
      </c>
      <c r="L36" s="7" t="s">
        <v>23</v>
      </c>
      <c r="M36" s="7" t="str">
        <f t="shared" si="10"/>
        <v>P3-Low</v>
      </c>
      <c r="N36" s="16" t="s">
        <v>166</v>
      </c>
      <c r="O36" s="7">
        <f t="shared" si="5"/>
        <v>6</v>
      </c>
      <c r="P36" s="7">
        <v>1</v>
      </c>
      <c r="Q36" s="7">
        <f t="shared" si="9"/>
        <v>6</v>
      </c>
      <c r="R36" s="7" t="str">
        <f t="shared" si="2"/>
        <v>Medium</v>
      </c>
      <c r="T36" s="7" t="s">
        <v>23</v>
      </c>
      <c r="U36" s="7" t="str">
        <f t="shared" si="3"/>
        <v>P3-Low</v>
      </c>
    </row>
    <row r="37" spans="1:21" ht="12.75" customHeight="1">
      <c r="B37" s="19"/>
      <c r="C37" s="19"/>
    </row>
    <row r="38" spans="1:21" ht="28.5">
      <c r="A38" s="6" t="s">
        <v>167</v>
      </c>
      <c r="B38" s="5" t="s">
        <v>168</v>
      </c>
      <c r="C38" s="5" t="s">
        <v>169</v>
      </c>
      <c r="D38" s="5" t="s">
        <v>170</v>
      </c>
      <c r="E38" s="5" t="s">
        <v>171</v>
      </c>
      <c r="F38" s="5" t="s">
        <v>172</v>
      </c>
      <c r="G38" s="7">
        <v>6</v>
      </c>
      <c r="H38" s="7">
        <v>2</v>
      </c>
      <c r="I38" s="7">
        <f t="shared" si="4"/>
        <v>12</v>
      </c>
      <c r="J38" s="7" t="str">
        <f t="shared" si="0"/>
        <v>High</v>
      </c>
      <c r="L38" s="7" t="s">
        <v>33</v>
      </c>
      <c r="M38" s="7" t="str">
        <f t="shared" ref="M38:M44" si="11">IF(J38="High",IF(L38="High","P2-Medium","P1-High"),IF(J38="Low",IF(L38="Low","P2-Medium","P3-Low"),IF(L38="High","P3-Low",IF(L38="Medium","P2-Medium","P1-High"))))</f>
        <v>P1-High</v>
      </c>
      <c r="N38" s="16" t="s">
        <v>173</v>
      </c>
      <c r="O38" s="7">
        <f t="shared" si="5"/>
        <v>6</v>
      </c>
      <c r="P38" s="7">
        <v>1</v>
      </c>
      <c r="Q38" s="7">
        <f t="shared" si="9"/>
        <v>6</v>
      </c>
      <c r="R38" s="7" t="str">
        <f t="shared" si="2"/>
        <v>Medium</v>
      </c>
      <c r="T38" s="7" t="s">
        <v>29</v>
      </c>
      <c r="U38" s="7" t="str">
        <f t="shared" si="3"/>
        <v>P2-Medium</v>
      </c>
    </row>
    <row r="39" spans="1:21" ht="48" customHeight="1">
      <c r="A39" s="6"/>
      <c r="E39" s="5" t="s">
        <v>171</v>
      </c>
      <c r="F39" s="5" t="s">
        <v>174</v>
      </c>
      <c r="G39" s="7">
        <v>6</v>
      </c>
      <c r="H39" s="7">
        <v>1</v>
      </c>
      <c r="I39" s="7">
        <f t="shared" si="4"/>
        <v>6</v>
      </c>
      <c r="J39" s="7" t="str">
        <f t="shared" si="0"/>
        <v>Medium</v>
      </c>
      <c r="L39" s="7" t="s">
        <v>29</v>
      </c>
      <c r="M39" s="7" t="str">
        <f t="shared" si="11"/>
        <v>P2-Medium</v>
      </c>
      <c r="N39" s="16" t="s">
        <v>175</v>
      </c>
      <c r="O39" s="7">
        <f t="shared" si="5"/>
        <v>6</v>
      </c>
      <c r="P39" s="7">
        <v>1</v>
      </c>
      <c r="Q39" s="7">
        <f t="shared" si="9"/>
        <v>6</v>
      </c>
      <c r="R39" s="7" t="str">
        <f t="shared" si="2"/>
        <v>Medium</v>
      </c>
      <c r="T39" s="7" t="s">
        <v>23</v>
      </c>
      <c r="U39" s="7" t="str">
        <f t="shared" si="3"/>
        <v>P3-Low</v>
      </c>
    </row>
    <row r="40" spans="1:21" ht="39" customHeight="1">
      <c r="A40" s="6"/>
      <c r="E40" s="5" t="s">
        <v>171</v>
      </c>
      <c r="F40" s="5" t="s">
        <v>176</v>
      </c>
      <c r="G40" s="7">
        <v>6</v>
      </c>
      <c r="H40" s="7">
        <v>2</v>
      </c>
      <c r="I40" s="7">
        <f t="shared" si="4"/>
        <v>12</v>
      </c>
      <c r="J40" s="7" t="str">
        <f t="shared" si="0"/>
        <v>High</v>
      </c>
      <c r="L40" s="7" t="s">
        <v>23</v>
      </c>
      <c r="M40" s="7" t="str">
        <f t="shared" si="11"/>
        <v>P2-Medium</v>
      </c>
      <c r="N40" s="16" t="s">
        <v>177</v>
      </c>
      <c r="O40" s="7">
        <f t="shared" si="5"/>
        <v>6</v>
      </c>
      <c r="P40" s="7">
        <v>1</v>
      </c>
      <c r="Q40" s="7">
        <f t="shared" si="9"/>
        <v>6</v>
      </c>
      <c r="R40" s="7" t="str">
        <f t="shared" si="2"/>
        <v>Medium</v>
      </c>
      <c r="T40" s="7" t="s">
        <v>23</v>
      </c>
      <c r="U40" s="7" t="str">
        <f t="shared" si="3"/>
        <v>P3-Low</v>
      </c>
    </row>
    <row r="41" spans="1:21" ht="103.5" customHeight="1">
      <c r="B41" s="5" t="s">
        <v>178</v>
      </c>
      <c r="C41" s="5" t="s">
        <v>179</v>
      </c>
      <c r="D41" s="5" t="s">
        <v>180</v>
      </c>
      <c r="E41" s="5" t="s">
        <v>181</v>
      </c>
      <c r="F41" s="5" t="s">
        <v>182</v>
      </c>
      <c r="G41" s="7">
        <v>6</v>
      </c>
      <c r="H41" s="7">
        <v>1</v>
      </c>
      <c r="I41" s="7">
        <f t="shared" si="4"/>
        <v>6</v>
      </c>
      <c r="J41" s="7" t="str">
        <f t="shared" si="0"/>
        <v>Medium</v>
      </c>
      <c r="L41" s="7" t="s">
        <v>23</v>
      </c>
      <c r="M41" s="7" t="str">
        <f t="shared" si="11"/>
        <v>P3-Low</v>
      </c>
      <c r="N41" s="16" t="s">
        <v>183</v>
      </c>
      <c r="O41" s="7">
        <f t="shared" si="5"/>
        <v>6</v>
      </c>
      <c r="P41" s="7">
        <v>1</v>
      </c>
      <c r="Q41" s="7">
        <f t="shared" si="9"/>
        <v>6</v>
      </c>
      <c r="R41" s="7" t="str">
        <f t="shared" si="2"/>
        <v>Medium</v>
      </c>
      <c r="T41" s="7" t="s">
        <v>23</v>
      </c>
      <c r="U41" s="7" t="str">
        <f t="shared" si="3"/>
        <v>P3-Low</v>
      </c>
    </row>
    <row r="42" spans="1:21" ht="67.5" customHeight="1">
      <c r="B42" s="5" t="s">
        <v>184</v>
      </c>
      <c r="C42" s="5" t="s">
        <v>185</v>
      </c>
      <c r="D42" s="5" t="s">
        <v>186</v>
      </c>
      <c r="E42" s="5" t="s">
        <v>187</v>
      </c>
      <c r="F42" s="5" t="s">
        <v>188</v>
      </c>
      <c r="G42" s="7">
        <v>6</v>
      </c>
      <c r="H42" s="7">
        <v>1</v>
      </c>
      <c r="I42" s="7">
        <f t="shared" si="4"/>
        <v>6</v>
      </c>
      <c r="J42" s="7" t="str">
        <f t="shared" si="0"/>
        <v>Medium</v>
      </c>
      <c r="L42" s="7" t="s">
        <v>29</v>
      </c>
      <c r="M42" s="7" t="str">
        <f t="shared" si="11"/>
        <v>P2-Medium</v>
      </c>
      <c r="N42" s="16" t="s">
        <v>189</v>
      </c>
      <c r="O42" s="7">
        <f t="shared" si="5"/>
        <v>6</v>
      </c>
      <c r="P42" s="7">
        <v>1</v>
      </c>
      <c r="Q42" s="7">
        <f t="shared" si="9"/>
        <v>6</v>
      </c>
      <c r="R42" s="7" t="str">
        <f t="shared" si="2"/>
        <v>Medium</v>
      </c>
      <c r="T42" s="7" t="s">
        <v>23</v>
      </c>
      <c r="U42" s="7" t="str">
        <f t="shared" si="3"/>
        <v>P3-Low</v>
      </c>
    </row>
    <row r="43" spans="1:21" ht="56.25">
      <c r="B43" s="39" t="s">
        <v>190</v>
      </c>
      <c r="C43" s="5" t="s">
        <v>191</v>
      </c>
      <c r="D43" s="5" t="s">
        <v>192</v>
      </c>
      <c r="E43" s="5" t="s">
        <v>193</v>
      </c>
      <c r="F43" s="5" t="s">
        <v>194</v>
      </c>
      <c r="G43" s="7">
        <v>3</v>
      </c>
      <c r="H43" s="7">
        <v>1</v>
      </c>
      <c r="I43" s="7">
        <f t="shared" si="4"/>
        <v>3</v>
      </c>
      <c r="J43" s="7" t="str">
        <f t="shared" si="0"/>
        <v>Medium</v>
      </c>
      <c r="L43" s="7" t="s">
        <v>23</v>
      </c>
      <c r="M43" s="7" t="str">
        <f t="shared" si="11"/>
        <v>P3-Low</v>
      </c>
      <c r="N43" s="16" t="s">
        <v>183</v>
      </c>
      <c r="O43" s="7">
        <f t="shared" si="5"/>
        <v>3</v>
      </c>
      <c r="P43" s="7">
        <v>1</v>
      </c>
      <c r="Q43" s="7">
        <f t="shared" si="9"/>
        <v>3</v>
      </c>
      <c r="R43" s="7" t="str">
        <f t="shared" si="2"/>
        <v>Medium</v>
      </c>
      <c r="T43" s="7" t="s">
        <v>23</v>
      </c>
      <c r="U43" s="7" t="str">
        <f t="shared" si="3"/>
        <v>P3-Low</v>
      </c>
    </row>
    <row r="44" spans="1:21" ht="28.5">
      <c r="B44" s="39"/>
      <c r="C44" s="5" t="s">
        <v>195</v>
      </c>
      <c r="D44" s="5" t="s">
        <v>196</v>
      </c>
      <c r="E44" s="5" t="s">
        <v>134</v>
      </c>
      <c r="F44" s="5" t="s">
        <v>197</v>
      </c>
      <c r="G44" s="7">
        <v>3</v>
      </c>
      <c r="H44" s="7">
        <v>1</v>
      </c>
      <c r="I44" s="7">
        <f t="shared" si="4"/>
        <v>3</v>
      </c>
      <c r="J44" s="7" t="str">
        <f t="shared" si="0"/>
        <v>Medium</v>
      </c>
      <c r="L44" s="7" t="s">
        <v>23</v>
      </c>
      <c r="M44" s="7" t="str">
        <f t="shared" si="11"/>
        <v>P3-Low</v>
      </c>
      <c r="N44" s="16" t="s">
        <v>198</v>
      </c>
      <c r="O44" s="7">
        <f t="shared" si="5"/>
        <v>3</v>
      </c>
      <c r="P44" s="7">
        <v>1</v>
      </c>
      <c r="Q44" s="7">
        <f t="shared" si="9"/>
        <v>3</v>
      </c>
      <c r="R44" s="7" t="str">
        <f t="shared" si="2"/>
        <v>Medium</v>
      </c>
      <c r="T44" s="7" t="s">
        <v>23</v>
      </c>
      <c r="U44" s="7" t="str">
        <f t="shared" si="3"/>
        <v>P3-Low</v>
      </c>
    </row>
    <row r="45" spans="1:21" ht="14.25" customHeight="1">
      <c r="D45" s="7"/>
      <c r="E45" s="7"/>
      <c r="F45" s="7"/>
    </row>
    <row r="46" spans="1:21" ht="167.1" customHeight="1">
      <c r="A46" s="6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  <c r="F46" s="5" t="s">
        <v>204</v>
      </c>
      <c r="G46" s="7">
        <v>1</v>
      </c>
      <c r="H46" s="7">
        <v>1</v>
      </c>
      <c r="I46" s="7">
        <f t="shared" si="4"/>
        <v>1</v>
      </c>
      <c r="J46" s="7" t="str">
        <f t="shared" si="0"/>
        <v>Low</v>
      </c>
      <c r="L46" s="7" t="s">
        <v>23</v>
      </c>
      <c r="M46" s="7" t="str">
        <f>IF(J46="High",IF(L46="High","P2-Medium","P1-High"),IF(J46="Low",IF(L46="Low","P2-Medium","P3-Low"),IF(L46="High","P3-Low",IF(L46="Medium","P2-Medium","P1-High"))))</f>
        <v>P3-Low</v>
      </c>
      <c r="N46" s="16" t="s">
        <v>205</v>
      </c>
      <c r="O46" s="7">
        <f t="shared" si="5"/>
        <v>1</v>
      </c>
      <c r="P46" s="7">
        <v>1</v>
      </c>
      <c r="Q46" s="7">
        <f t="shared" si="9"/>
        <v>1</v>
      </c>
      <c r="R46" s="7" t="str">
        <f t="shared" si="2"/>
        <v>Low</v>
      </c>
      <c r="T46" s="7" t="s">
        <v>23</v>
      </c>
      <c r="U46" s="7" t="str">
        <f t="shared" si="3"/>
        <v>P3-Low</v>
      </c>
    </row>
    <row r="47" spans="1:21" ht="213" customHeight="1">
      <c r="A47" s="6"/>
      <c r="C47" s="5" t="s">
        <v>206</v>
      </c>
      <c r="D47" s="5" t="s">
        <v>207</v>
      </c>
      <c r="E47" s="5" t="s">
        <v>208</v>
      </c>
      <c r="F47" s="5" t="s">
        <v>209</v>
      </c>
      <c r="G47" s="7">
        <v>1</v>
      </c>
      <c r="H47" s="7">
        <v>1</v>
      </c>
      <c r="I47" s="7">
        <f t="shared" si="4"/>
        <v>1</v>
      </c>
      <c r="J47" s="7" t="str">
        <f t="shared" si="0"/>
        <v>Low</v>
      </c>
      <c r="L47" s="7" t="s">
        <v>23</v>
      </c>
      <c r="M47" s="7" t="str">
        <f>IF(J47="High",IF(L47="High","P2-Medium","P1-High"),IF(J47="Low",IF(L47="Low","P2-Medium","P3-Low"),IF(L47="High","P3-Low",IF(L47="Medium","P2-Medium","P1-High"))))</f>
        <v>P3-Low</v>
      </c>
      <c r="N47" s="16" t="s">
        <v>205</v>
      </c>
      <c r="O47" s="7">
        <f t="shared" si="5"/>
        <v>1</v>
      </c>
      <c r="P47" s="7">
        <v>1</v>
      </c>
      <c r="Q47" s="7">
        <f t="shared" si="9"/>
        <v>1</v>
      </c>
      <c r="R47" s="7" t="str">
        <f t="shared" si="2"/>
        <v>Low</v>
      </c>
      <c r="T47" s="7" t="s">
        <v>23</v>
      </c>
      <c r="U47" s="7" t="str">
        <f t="shared" si="3"/>
        <v>P3-Low</v>
      </c>
    </row>
    <row r="48" spans="1:21" ht="112.5">
      <c r="A48" s="6"/>
      <c r="C48" s="5" t="s">
        <v>210</v>
      </c>
      <c r="D48" s="5" t="s">
        <v>211</v>
      </c>
      <c r="E48" s="5" t="s">
        <v>212</v>
      </c>
      <c r="F48" s="16" t="s">
        <v>213</v>
      </c>
      <c r="G48" s="7">
        <v>3</v>
      </c>
      <c r="H48" s="7">
        <v>2</v>
      </c>
      <c r="I48" s="7">
        <f t="shared" si="4"/>
        <v>6</v>
      </c>
      <c r="J48" s="7" t="str">
        <f t="shared" si="0"/>
        <v>Medium</v>
      </c>
      <c r="L48" s="7" t="s">
        <v>29</v>
      </c>
      <c r="M48" s="7" t="str">
        <f>IF(J48="High",IF(L48="High","P2-Medium","P1-High"),IF(J48="Low",IF(L48="Low","P2-Medium","P3-Low"),IF(L48="High","P3-Low",IF(L48="Medium","P2-Medium","P1-High"))))</f>
        <v>P2-Medium</v>
      </c>
      <c r="N48" s="16" t="s">
        <v>205</v>
      </c>
      <c r="O48" s="7">
        <f t="shared" si="5"/>
        <v>3</v>
      </c>
      <c r="P48" s="7">
        <v>2</v>
      </c>
      <c r="Q48" s="7">
        <f t="shared" si="9"/>
        <v>6</v>
      </c>
      <c r="R48" s="7" t="str">
        <f t="shared" si="2"/>
        <v>Medium</v>
      </c>
      <c r="T48" s="7" t="s">
        <v>23</v>
      </c>
      <c r="U48" s="7" t="str">
        <f t="shared" si="3"/>
        <v>P3-Low</v>
      </c>
    </row>
    <row r="49" spans="1:21" ht="129" customHeight="1">
      <c r="A49" s="6"/>
      <c r="C49" s="5" t="s">
        <v>214</v>
      </c>
      <c r="D49" s="5" t="s">
        <v>215</v>
      </c>
      <c r="E49" s="16" t="s">
        <v>216</v>
      </c>
      <c r="F49" s="16" t="s">
        <v>217</v>
      </c>
      <c r="G49" s="7">
        <v>1</v>
      </c>
      <c r="H49" s="7">
        <v>3</v>
      </c>
      <c r="I49" s="7">
        <f t="shared" si="4"/>
        <v>3</v>
      </c>
      <c r="J49" s="7" t="str">
        <f t="shared" si="0"/>
        <v>Medium</v>
      </c>
      <c r="L49" s="7" t="s">
        <v>23</v>
      </c>
      <c r="M49" s="7" t="str">
        <f>IF(J49="High",IF(L49="High","P2-Medium","P1-High"),IF(J49="Low",IF(L49="Low","P2-Medium","P3-Low"),IF(L49="High","P3-Low",IF(L49="Medium","P2-Medium","P1-High"))))</f>
        <v>P3-Low</v>
      </c>
      <c r="N49" s="16" t="s">
        <v>218</v>
      </c>
      <c r="O49" s="7">
        <f t="shared" si="5"/>
        <v>1</v>
      </c>
      <c r="P49" s="7">
        <v>2</v>
      </c>
      <c r="Q49" s="7">
        <f t="shared" si="9"/>
        <v>2</v>
      </c>
      <c r="R49" s="7" t="str">
        <f t="shared" si="2"/>
        <v>Low</v>
      </c>
      <c r="T49" s="7" t="s">
        <v>23</v>
      </c>
      <c r="U49" s="7" t="str">
        <f t="shared" si="3"/>
        <v>P3-Low</v>
      </c>
    </row>
    <row r="50" spans="1:21" ht="70.5">
      <c r="A50" s="6"/>
      <c r="C50" s="5" t="s">
        <v>219</v>
      </c>
      <c r="D50" s="5" t="s">
        <v>220</v>
      </c>
      <c r="E50" s="5" t="s">
        <v>221</v>
      </c>
      <c r="F50" s="16" t="s">
        <v>222</v>
      </c>
      <c r="G50" s="7">
        <v>1</v>
      </c>
      <c r="H50" s="7">
        <v>3</v>
      </c>
      <c r="I50" s="7">
        <f t="shared" si="4"/>
        <v>3</v>
      </c>
      <c r="J50" s="7" t="str">
        <f t="shared" si="0"/>
        <v>Medium</v>
      </c>
      <c r="L50" s="7" t="s">
        <v>29</v>
      </c>
      <c r="M50" s="7" t="str">
        <f>IF(J50="High",IF(L50="High","P2-Medium","P1-High"),IF(J50="Low",IF(L50="Low","P2-Medium","P3-Low"),IF(L50="High","P3-Low",IF(L50="Medium","P2-Medium","P1-High"))))</f>
        <v>P2-Medium</v>
      </c>
      <c r="N50" s="16" t="s">
        <v>205</v>
      </c>
      <c r="O50" s="7">
        <f t="shared" si="5"/>
        <v>1</v>
      </c>
      <c r="P50" s="7">
        <v>2</v>
      </c>
      <c r="Q50" s="7">
        <f t="shared" si="9"/>
        <v>2</v>
      </c>
      <c r="R50" s="7" t="str">
        <f t="shared" si="2"/>
        <v>Low</v>
      </c>
      <c r="T50" s="7" t="s">
        <v>23</v>
      </c>
      <c r="U50" s="7" t="str">
        <f t="shared" si="3"/>
        <v>P3-Low</v>
      </c>
    </row>
    <row r="51" spans="1:21" ht="15">
      <c r="A51" s="6"/>
    </row>
    <row r="52" spans="1:21" ht="83.25" customHeight="1">
      <c r="B52" s="5" t="s">
        <v>223</v>
      </c>
      <c r="C52" s="5" t="s">
        <v>224</v>
      </c>
      <c r="D52" s="5" t="s">
        <v>225</v>
      </c>
      <c r="E52" s="5" t="s">
        <v>226</v>
      </c>
      <c r="F52" s="5" t="s">
        <v>227</v>
      </c>
      <c r="G52" s="7">
        <v>6</v>
      </c>
      <c r="H52" s="7">
        <v>2</v>
      </c>
      <c r="I52" s="7">
        <f t="shared" si="4"/>
        <v>12</v>
      </c>
      <c r="J52" s="7" t="str">
        <f t="shared" si="0"/>
        <v>High</v>
      </c>
      <c r="L52" s="7" t="s">
        <v>29</v>
      </c>
      <c r="M52" s="7" t="str">
        <f>IF(J52="High",IF(L52="High","P2-Medium","P1-High"),IF(J52="Low",IF(L52="Low","P2-Medium","P3-Low"),IF(L52="High","P3-Low",IF(L52="Medium","P2-Medium","P1-High"))))</f>
        <v>P1-High</v>
      </c>
      <c r="N52" s="25" t="s">
        <v>205</v>
      </c>
      <c r="O52" s="7">
        <f t="shared" si="5"/>
        <v>6</v>
      </c>
      <c r="P52" s="7">
        <v>1</v>
      </c>
      <c r="Q52" s="7">
        <f t="shared" si="9"/>
        <v>6</v>
      </c>
      <c r="R52" s="7" t="str">
        <f t="shared" si="2"/>
        <v>Medium</v>
      </c>
      <c r="T52" s="7" t="s">
        <v>23</v>
      </c>
      <c r="U52" s="7" t="str">
        <f t="shared" si="3"/>
        <v>P3-Low</v>
      </c>
    </row>
    <row r="53" spans="1:21" ht="93" customHeight="1">
      <c r="B53" s="5" t="s">
        <v>228</v>
      </c>
      <c r="C53" s="5" t="s">
        <v>229</v>
      </c>
      <c r="D53" s="5" t="s">
        <v>230</v>
      </c>
      <c r="E53" s="5" t="s">
        <v>231</v>
      </c>
      <c r="F53" s="5" t="s">
        <v>232</v>
      </c>
      <c r="G53" s="17">
        <v>6</v>
      </c>
      <c r="H53" s="18">
        <v>2</v>
      </c>
      <c r="I53" s="7">
        <f t="shared" si="4"/>
        <v>12</v>
      </c>
      <c r="J53" s="7" t="str">
        <f t="shared" si="0"/>
        <v>High</v>
      </c>
      <c r="L53" s="7" t="s">
        <v>33</v>
      </c>
      <c r="M53" s="7" t="str">
        <f>IF(J53="High",IF(L53="High","P2-Medium","P1-High"),IF(J53="Low",IF(L53="Low","P2-Medium","P3-Low"),IF(L53="High","P3-Low",IF(L53="Medium","P2-Medium","P1-High"))))</f>
        <v>P1-High</v>
      </c>
      <c r="N53" s="16" t="s">
        <v>233</v>
      </c>
      <c r="O53" s="7">
        <f t="shared" si="5"/>
        <v>6</v>
      </c>
      <c r="P53" s="7">
        <v>2</v>
      </c>
      <c r="Q53" s="7">
        <f t="shared" si="9"/>
        <v>12</v>
      </c>
      <c r="R53" s="7" t="str">
        <f t="shared" si="2"/>
        <v>High</v>
      </c>
      <c r="T53" s="7" t="s">
        <v>23</v>
      </c>
      <c r="U53" s="7" t="str">
        <f t="shared" si="3"/>
        <v>P2-Medium</v>
      </c>
    </row>
    <row r="54" spans="1:21" ht="102.75" customHeight="1">
      <c r="B54" s="5" t="s">
        <v>234</v>
      </c>
      <c r="C54" s="5" t="s">
        <v>235</v>
      </c>
      <c r="D54" s="5" t="s">
        <v>236</v>
      </c>
      <c r="E54" s="5" t="s">
        <v>237</v>
      </c>
      <c r="F54" s="5" t="s">
        <v>238</v>
      </c>
      <c r="G54" s="7">
        <v>1</v>
      </c>
      <c r="H54" s="7">
        <v>1</v>
      </c>
      <c r="I54" s="7">
        <f t="shared" si="4"/>
        <v>1</v>
      </c>
      <c r="J54" s="7" t="str">
        <f t="shared" si="0"/>
        <v>Low</v>
      </c>
      <c r="L54" s="7" t="s">
        <v>23</v>
      </c>
      <c r="M54" s="7" t="str">
        <f>IF(J54="High",IF(L54="High","P2-Medium","P1-High"),IF(J54="Low",IF(L54="Low","P2-Medium","P3-Low"),IF(L54="High","P3-Low",IF(L54="Medium","P2-Medium","P1-High"))))</f>
        <v>P3-Low</v>
      </c>
      <c r="N54" s="25" t="s">
        <v>205</v>
      </c>
      <c r="O54" s="7">
        <f t="shared" si="5"/>
        <v>1</v>
      </c>
      <c r="P54" s="7">
        <v>1</v>
      </c>
      <c r="Q54" s="7">
        <f t="shared" si="9"/>
        <v>1</v>
      </c>
      <c r="R54" s="7" t="str">
        <f t="shared" si="2"/>
        <v>Low</v>
      </c>
      <c r="T54" s="7" t="s">
        <v>23</v>
      </c>
      <c r="U54" s="7" t="str">
        <f t="shared" si="3"/>
        <v>P3-Low</v>
      </c>
    </row>
    <row r="55" spans="1:21" ht="130.5" customHeight="1">
      <c r="B55" s="5" t="s">
        <v>239</v>
      </c>
      <c r="C55" s="5" t="s">
        <v>240</v>
      </c>
      <c r="D55" s="5" t="s">
        <v>241</v>
      </c>
      <c r="E55" s="5" t="s">
        <v>242</v>
      </c>
      <c r="F55" s="5" t="s">
        <v>243</v>
      </c>
      <c r="G55" s="7">
        <v>3</v>
      </c>
      <c r="H55" s="7">
        <v>1</v>
      </c>
      <c r="I55" s="7">
        <f t="shared" si="4"/>
        <v>3</v>
      </c>
      <c r="J55" s="7" t="str">
        <f t="shared" si="0"/>
        <v>Medium</v>
      </c>
      <c r="L55" s="7" t="s">
        <v>23</v>
      </c>
      <c r="M55" s="7" t="str">
        <f>IF(J55="High",IF(L55="High","P2-Medium","P1-High"),IF(J55="Low",IF(L55="Low","P2-Medium","P3-Low"),IF(L55="High","P3-Low",IF(L55="Medium","P2-Medium","P1-High"))))</f>
        <v>P3-Low</v>
      </c>
      <c r="N55" s="16" t="s">
        <v>244</v>
      </c>
      <c r="O55" s="7">
        <f t="shared" si="5"/>
        <v>3</v>
      </c>
      <c r="P55" s="7">
        <v>1</v>
      </c>
      <c r="Q55" s="7">
        <f t="shared" si="9"/>
        <v>3</v>
      </c>
      <c r="R55" s="7" t="str">
        <f t="shared" si="2"/>
        <v>Medium</v>
      </c>
      <c r="T55" s="7" t="s">
        <v>23</v>
      </c>
      <c r="U55" s="7" t="str">
        <f t="shared" si="3"/>
        <v>P3-Low</v>
      </c>
    </row>
    <row r="57" spans="1:21" ht="129.75" customHeight="1">
      <c r="A57" s="6" t="s">
        <v>245</v>
      </c>
      <c r="B57" s="5" t="s">
        <v>246</v>
      </c>
      <c r="C57" s="5" t="s">
        <v>247</v>
      </c>
      <c r="D57" s="5" t="s">
        <v>248</v>
      </c>
      <c r="E57" s="5" t="s">
        <v>249</v>
      </c>
      <c r="F57" s="5" t="s">
        <v>250</v>
      </c>
      <c r="G57" s="7">
        <v>3</v>
      </c>
      <c r="H57" s="7">
        <v>2</v>
      </c>
      <c r="I57" s="7">
        <f t="shared" si="4"/>
        <v>6</v>
      </c>
      <c r="J57" s="7" t="str">
        <f t="shared" si="0"/>
        <v>Medium</v>
      </c>
      <c r="L57" s="7" t="s">
        <v>29</v>
      </c>
      <c r="M57" s="7" t="str">
        <f>IF(J57="High",IF(L57="High","P2-Medium","P1-High"),IF(J57="Low",IF(L57="Low","P2-Medium","P3-Low"),IF(L57="High","P3-Low",IF(L57="Medium","P2-Medium","P1-High"))))</f>
        <v>P2-Medium</v>
      </c>
      <c r="N57" s="16" t="s">
        <v>251</v>
      </c>
      <c r="O57" s="7">
        <f t="shared" si="5"/>
        <v>3</v>
      </c>
      <c r="P57" s="7">
        <v>1</v>
      </c>
      <c r="Q57" s="7">
        <f t="shared" si="9"/>
        <v>3</v>
      </c>
      <c r="R57" s="7" t="str">
        <f t="shared" si="2"/>
        <v>Medium</v>
      </c>
      <c r="T57" s="7" t="s">
        <v>23</v>
      </c>
      <c r="U57" s="7" t="str">
        <f t="shared" si="3"/>
        <v>P3-Low</v>
      </c>
    </row>
    <row r="58" spans="1:21" ht="63.75" customHeight="1">
      <c r="B58" s="5" t="s">
        <v>252</v>
      </c>
      <c r="C58" s="5" t="s">
        <v>253</v>
      </c>
      <c r="D58" s="5" t="s">
        <v>254</v>
      </c>
      <c r="E58" s="5" t="s">
        <v>255</v>
      </c>
      <c r="F58" s="5" t="s">
        <v>256</v>
      </c>
      <c r="G58" s="7">
        <v>3</v>
      </c>
      <c r="H58" s="7">
        <v>1</v>
      </c>
      <c r="I58" s="7">
        <f t="shared" si="4"/>
        <v>3</v>
      </c>
      <c r="J58" s="7" t="str">
        <f t="shared" si="0"/>
        <v>Medium</v>
      </c>
      <c r="L58" s="7" t="s">
        <v>29</v>
      </c>
      <c r="M58" s="7" t="str">
        <f>IF(J58="High",IF(L58="High","P2-Medium","P1-High"),IF(J58="Low",IF(L58="Low","P2-Medium","P3-Low"),IF(L58="High","P3-Low",IF(L58="Medium","P2-Medium","P1-High"))))</f>
        <v>P2-Medium</v>
      </c>
      <c r="N58" s="16" t="s">
        <v>257</v>
      </c>
      <c r="O58" s="7">
        <f t="shared" si="5"/>
        <v>3</v>
      </c>
      <c r="P58" s="7">
        <v>1</v>
      </c>
      <c r="Q58" s="7">
        <f t="shared" si="9"/>
        <v>3</v>
      </c>
      <c r="R58" s="7" t="str">
        <f t="shared" si="2"/>
        <v>Medium</v>
      </c>
      <c r="T58" s="7" t="s">
        <v>23</v>
      </c>
      <c r="U58" s="7" t="str">
        <f t="shared" si="3"/>
        <v>P3-Low</v>
      </c>
    </row>
    <row r="59" spans="1:21" ht="45.75" customHeight="1">
      <c r="B59" s="5" t="s">
        <v>258</v>
      </c>
      <c r="C59" s="5" t="s">
        <v>259</v>
      </c>
      <c r="D59" s="5" t="s">
        <v>260</v>
      </c>
      <c r="E59" s="5" t="s">
        <v>261</v>
      </c>
      <c r="F59" s="5" t="s">
        <v>262</v>
      </c>
      <c r="G59" s="7">
        <v>6</v>
      </c>
      <c r="H59" s="7">
        <v>1</v>
      </c>
      <c r="I59" s="7">
        <f t="shared" si="4"/>
        <v>6</v>
      </c>
      <c r="J59" s="7" t="str">
        <f t="shared" si="0"/>
        <v>Medium</v>
      </c>
      <c r="L59" s="7" t="s">
        <v>23</v>
      </c>
      <c r="M59" s="7" t="str">
        <f>IF(J59="High",IF(L59="High","P2-Medium","P1-High"),IF(J59="Low",IF(L59="Low","P2-Medium","P3-Low"),IF(L59="High","P3-Low",IF(L59="Medium","P2-Medium","P1-High"))))</f>
        <v>P3-Low</v>
      </c>
      <c r="N59" s="25" t="s">
        <v>263</v>
      </c>
      <c r="O59" s="7">
        <f t="shared" si="5"/>
        <v>6</v>
      </c>
      <c r="P59" s="7">
        <v>1</v>
      </c>
      <c r="Q59" s="7">
        <f t="shared" si="9"/>
        <v>6</v>
      </c>
      <c r="R59" s="7" t="str">
        <f t="shared" si="2"/>
        <v>Medium</v>
      </c>
      <c r="T59" s="7" t="s">
        <v>23</v>
      </c>
      <c r="U59" s="7" t="str">
        <f t="shared" si="3"/>
        <v>P3-Low</v>
      </c>
    </row>
    <row r="61" spans="1:21" ht="98.25">
      <c r="A61" s="6" t="s">
        <v>264</v>
      </c>
      <c r="B61" s="5" t="s">
        <v>265</v>
      </c>
      <c r="C61" s="5" t="s">
        <v>266</v>
      </c>
      <c r="D61" s="5" t="s">
        <v>267</v>
      </c>
      <c r="E61" s="16" t="s">
        <v>268</v>
      </c>
      <c r="F61" s="5" t="s">
        <v>269</v>
      </c>
      <c r="G61" s="7">
        <v>6</v>
      </c>
      <c r="H61" s="7">
        <v>1</v>
      </c>
      <c r="I61" s="7">
        <f t="shared" ref="I61:I63" si="12">G61*H61</f>
        <v>6</v>
      </c>
      <c r="J61" s="7" t="str">
        <f t="shared" ref="J61:J63" si="13">IF(I61&lt;3,"Low",IF(I61 &lt;9, "Medium", "High"))</f>
        <v>Medium</v>
      </c>
      <c r="L61" s="7" t="s">
        <v>23</v>
      </c>
      <c r="M61" s="7" t="str">
        <f>IF(J61="High",IF(L61="High","P2-Medium","P1-High"),IF(J61="Low",IF(L61="Low","P2-Medium","P3-Low"),IF(L61="High","P3-Low",IF(L61="Medium","P2-Medium","P1-High"))))</f>
        <v>P3-Low</v>
      </c>
      <c r="N61" s="16" t="s">
        <v>270</v>
      </c>
      <c r="O61" s="7">
        <f t="shared" ref="O61:O63" si="14">G61</f>
        <v>6</v>
      </c>
      <c r="P61" s="7">
        <v>1</v>
      </c>
      <c r="Q61" s="7">
        <f t="shared" si="9"/>
        <v>6</v>
      </c>
      <c r="R61" s="7" t="str">
        <f t="shared" ref="R61:R63" si="15">IF(Q61&lt;3,"Low",IF(Q61 &lt;9, "Medium", "High"))</f>
        <v>Medium</v>
      </c>
      <c r="T61" s="7" t="s">
        <v>23</v>
      </c>
      <c r="U61" s="7" t="str">
        <f t="shared" si="3"/>
        <v>P3-Low</v>
      </c>
    </row>
    <row r="62" spans="1:21" ht="102" customHeight="1">
      <c r="A62" s="6"/>
      <c r="B62" s="5" t="s">
        <v>271</v>
      </c>
      <c r="C62" s="5" t="s">
        <v>272</v>
      </c>
      <c r="D62" s="5" t="s">
        <v>273</v>
      </c>
      <c r="E62" s="5" t="s">
        <v>274</v>
      </c>
      <c r="F62" s="5" t="s">
        <v>275</v>
      </c>
      <c r="G62" s="7">
        <v>6</v>
      </c>
      <c r="H62" s="7">
        <v>1</v>
      </c>
      <c r="I62" s="7">
        <f t="shared" si="12"/>
        <v>6</v>
      </c>
      <c r="J62" s="7" t="str">
        <f t="shared" si="13"/>
        <v>Medium</v>
      </c>
      <c r="L62" s="7" t="s">
        <v>29</v>
      </c>
      <c r="M62" s="7" t="str">
        <f>IF(J62="High",IF(L62="High","P2-Medium","P1-High"),IF(J62="Low",IF(L62="Low","P2-Medium","P3-Low"),IF(L62="High","P3-Low",IF(L62="Medium","P2-Medium","P1-High"))))</f>
        <v>P2-Medium</v>
      </c>
      <c r="N62" s="16" t="s">
        <v>276</v>
      </c>
      <c r="O62" s="7">
        <f t="shared" si="14"/>
        <v>6</v>
      </c>
      <c r="P62" s="7">
        <v>1</v>
      </c>
      <c r="Q62" s="7">
        <f t="shared" si="9"/>
        <v>6</v>
      </c>
      <c r="R62" s="7" t="str">
        <f t="shared" si="15"/>
        <v>Medium</v>
      </c>
      <c r="T62" s="7" t="s">
        <v>29</v>
      </c>
      <c r="U62" s="7" t="str">
        <f t="shared" si="3"/>
        <v>P2-Medium</v>
      </c>
    </row>
    <row r="63" spans="1:21" ht="84" customHeight="1">
      <c r="B63" s="5" t="s">
        <v>277</v>
      </c>
      <c r="C63" s="5" t="s">
        <v>278</v>
      </c>
      <c r="D63" s="5" t="s">
        <v>279</v>
      </c>
      <c r="E63" s="5" t="s">
        <v>274</v>
      </c>
      <c r="F63" s="5" t="s">
        <v>280</v>
      </c>
      <c r="G63" s="7">
        <v>6</v>
      </c>
      <c r="H63" s="7">
        <v>2</v>
      </c>
      <c r="I63" s="7">
        <f t="shared" si="12"/>
        <v>12</v>
      </c>
      <c r="J63" s="7" t="str">
        <f t="shared" si="13"/>
        <v>High</v>
      </c>
      <c r="L63" s="7" t="s">
        <v>33</v>
      </c>
      <c r="M63" s="7" t="str">
        <f>IF(J63="High",IF(L63="High","P2-Medium","P1-High"),IF(J63="Low",IF(L63="Low","P2-Medium","P3-Low"),IF(L63="High","P3-Low",IF(L63="Medium","P2-Medium","P1-High"))))</f>
        <v>P1-High</v>
      </c>
      <c r="N63" s="16" t="s">
        <v>281</v>
      </c>
      <c r="O63" s="7">
        <f t="shared" si="14"/>
        <v>6</v>
      </c>
      <c r="P63" s="7">
        <v>1</v>
      </c>
      <c r="Q63" s="7">
        <f t="shared" si="9"/>
        <v>6</v>
      </c>
      <c r="R63" s="7" t="str">
        <f t="shared" si="15"/>
        <v>Medium</v>
      </c>
      <c r="T63" s="7" t="s">
        <v>29</v>
      </c>
      <c r="U63" s="7" t="str">
        <f t="shared" si="3"/>
        <v>P2-Medium</v>
      </c>
    </row>
    <row r="64" spans="1:21">
      <c r="B64" s="7"/>
      <c r="C64" s="7"/>
    </row>
    <row r="68"/>
    <row r="69"/>
    <row r="70"/>
    <row r="71"/>
    <row r="72"/>
    <row r="73"/>
    <row r="74"/>
    <row r="75"/>
    <row r="76"/>
    <row r="77"/>
    <row r="78"/>
    <row r="79"/>
    <row r="80"/>
  </sheetData>
  <mergeCells count="9">
    <mergeCell ref="B33:B34"/>
    <mergeCell ref="B43:B44"/>
    <mergeCell ref="A9:A12"/>
    <mergeCell ref="E17:E18"/>
    <mergeCell ref="B21:B22"/>
    <mergeCell ref="B23:B24"/>
    <mergeCell ref="D9:D10"/>
    <mergeCell ref="B9:B10"/>
    <mergeCell ref="B11:B12"/>
  </mergeCells>
  <conditionalFormatting sqref="I9:I187 Q21:Q65">
    <cfRule type="cellIs" dxfId="22" priority="55" operator="greaterThanOrEqual">
      <formula>9</formula>
    </cfRule>
    <cfRule type="cellIs" dxfId="21" priority="56" operator="between">
      <formula>3</formula>
      <formula>8</formula>
    </cfRule>
    <cfRule type="cellIs" dxfId="20" priority="57" operator="between">
      <formula>1</formula>
      <formula>2</formula>
    </cfRule>
  </conditionalFormatting>
  <conditionalFormatting sqref="L9:L187">
    <cfRule type="containsText" dxfId="19" priority="43" operator="containsText" text="High">
      <formula>NOT(ISERROR(SEARCH("High",L9)))</formula>
    </cfRule>
    <cfRule type="containsText" dxfId="18" priority="44" operator="containsText" text="Medium">
      <formula>NOT(ISERROR(SEARCH("Medium",L9)))</formula>
    </cfRule>
    <cfRule type="containsText" dxfId="17" priority="45" operator="containsText" text="Low">
      <formula>NOT(ISERROR(SEARCH("Low",L9)))</formula>
    </cfRule>
  </conditionalFormatting>
  <conditionalFormatting sqref="M9:M65 U9:U82 M71:M81">
    <cfRule type="containsText" dxfId="16" priority="46" operator="containsText" text="P3">
      <formula>NOT(ISERROR(SEARCH("P3",M9)))</formula>
    </cfRule>
    <cfRule type="containsText" dxfId="15" priority="47" operator="containsText" text="P2">
      <formula>NOT(ISERROR(SEARCH("P2",M9)))</formula>
    </cfRule>
    <cfRule type="containsText" dxfId="14" priority="48" operator="containsText" text="P1">
      <formula>NOT(ISERROR(SEARCH("P1",M9)))</formula>
    </cfRule>
  </conditionalFormatting>
  <conditionalFormatting sqref="O5:U5">
    <cfRule type="cellIs" dxfId="13" priority="22" operator="lessThan">
      <formula>4</formula>
    </cfRule>
    <cfRule type="cellIs" dxfId="12" priority="23" operator="between">
      <formula>3</formula>
      <formula>4</formula>
    </cfRule>
  </conditionalFormatting>
  <conditionalFormatting sqref="Q9:Q15">
    <cfRule type="cellIs" dxfId="11" priority="30" operator="greaterThanOrEqual">
      <formula>9</formula>
    </cfRule>
    <cfRule type="cellIs" dxfId="10" priority="31" operator="between">
      <formula>3</formula>
      <formula>8</formula>
    </cfRule>
    <cfRule type="cellIs" dxfId="9" priority="32" operator="between">
      <formula>1</formula>
      <formula>2</formula>
    </cfRule>
  </conditionalFormatting>
  <conditionalFormatting sqref="Q17:Q19">
    <cfRule type="cellIs" dxfId="8" priority="27" operator="greaterThanOrEqual">
      <formula>9</formula>
    </cfRule>
    <cfRule type="cellIs" dxfId="7" priority="28" operator="between">
      <formula>3</formula>
      <formula>8</formula>
    </cfRule>
    <cfRule type="cellIs" dxfId="6" priority="29" operator="between">
      <formula>1</formula>
      <formula>2</formula>
    </cfRule>
  </conditionalFormatting>
  <conditionalFormatting sqref="R9:S65 J9:K187">
    <cfRule type="containsText" dxfId="5" priority="49" operator="containsText" text="High">
      <formula>NOT(ISERROR(SEARCH("High",J9)))</formula>
    </cfRule>
    <cfRule type="containsText" dxfId="4" priority="50" operator="containsText" text="Medium">
      <formula>NOT(ISERROR(SEARCH("Medium",J9)))</formula>
    </cfRule>
    <cfRule type="containsText" dxfId="3" priority="51" operator="containsText" text="Low">
      <formula>NOT(ISERROR(SEARCH("Low",J9)))</formula>
    </cfRule>
  </conditionalFormatting>
  <conditionalFormatting sqref="T9:T194">
    <cfRule type="containsText" dxfId="2" priority="7" operator="containsText" text="Low">
      <formula>NOT(ISERROR(SEARCH("Low",T9)))</formula>
    </cfRule>
    <cfRule type="containsText" dxfId="1" priority="8" operator="containsText" text="Medium">
      <formula>NOT(ISERROR(SEARCH("Medium",T9)))</formula>
    </cfRule>
    <cfRule type="containsText" dxfId="0" priority="9" operator="containsText" text="High">
      <formula>NOT(ISERROR(SEARCH("High",T9)))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5830DE2E41A439CB1196EE76002B3" ma:contentTypeVersion="14" ma:contentTypeDescription="Ein neues Dokument erstellen." ma:contentTypeScope="" ma:versionID="17d456c1569e146700026dceded426a1">
  <xsd:schema xmlns:xsd="http://www.w3.org/2001/XMLSchema" xmlns:xs="http://www.w3.org/2001/XMLSchema" xmlns:p="http://schemas.microsoft.com/office/2006/metadata/properties" xmlns:ns3="1fb9da65-bf96-4921-a3ff-2e53f2fe2b15" xmlns:ns4="89514987-78a3-4728-9326-e2037f69462d" targetNamespace="http://schemas.microsoft.com/office/2006/metadata/properties" ma:root="true" ma:fieldsID="5b25fdc505174619396280439ea9c4a9" ns3:_="" ns4:_="">
    <xsd:import namespace="1fb9da65-bf96-4921-a3ff-2e53f2fe2b15"/>
    <xsd:import namespace="89514987-78a3-4728-9326-e2037f6946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9da65-bf96-4921-a3ff-2e53f2fe2b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14987-78a3-4728-9326-e2037f694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14987-78a3-4728-9326-e2037f69462d" xsi:nil="true"/>
  </documentManagement>
</p:properties>
</file>

<file path=customXml/itemProps1.xml><?xml version="1.0" encoding="utf-8"?>
<ds:datastoreItem xmlns:ds="http://schemas.openxmlformats.org/officeDocument/2006/customXml" ds:itemID="{4C96424D-D787-49B0-822D-755CE046AA0A}"/>
</file>

<file path=customXml/itemProps2.xml><?xml version="1.0" encoding="utf-8"?>
<ds:datastoreItem xmlns:ds="http://schemas.openxmlformats.org/officeDocument/2006/customXml" ds:itemID="{EFF607FA-9671-484A-A5AA-55ED42EBDD59}"/>
</file>

<file path=customXml/itemProps3.xml><?xml version="1.0" encoding="utf-8"?>
<ds:datastoreItem xmlns:ds="http://schemas.openxmlformats.org/officeDocument/2006/customXml" ds:itemID="{0B348AD7-5464-4CC7-B9A5-50094BBB7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SSC-IT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Graf Nicole HCARE-KSSG-MFZ</dc:creator>
  <cp:keywords/>
  <dc:description/>
  <cp:lastModifiedBy>Otieno Christine</cp:lastModifiedBy>
  <cp:revision/>
  <dcterms:created xsi:type="dcterms:W3CDTF">2022-11-23T10:37:46Z</dcterms:created>
  <dcterms:modified xsi:type="dcterms:W3CDTF">2024-05-22T09:09:20Z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0x0101004F75830DE2E41A439CB1196EE76002B3</vt:lpwstr>
  </property>
</Properties>
</file>