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ytax\switchdrive\BEST-COST\best-cost\r_package\healthiar\inst\extdata\"/>
    </mc:Choice>
  </mc:AlternateContent>
  <bookViews>
    <workbookView xWindow="-110" yWindow="-110" windowWidth="19430" windowHeight="11630" tabRatio="895"/>
  </bookViews>
  <sheets>
    <sheet name="Relative_risk_IHD_WHO_2003a" sheetId="1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9" l="1"/>
  <c r="D8" i="19"/>
  <c r="C8" i="19"/>
  <c r="G7" i="19"/>
  <c r="E7" i="19"/>
  <c r="F7" i="19" s="1"/>
  <c r="G6" i="19"/>
  <c r="E6" i="19"/>
  <c r="F6" i="19" s="1"/>
  <c r="G5" i="19"/>
  <c r="E5" i="19"/>
  <c r="F5" i="19" s="1"/>
  <c r="G4" i="19"/>
  <c r="E4" i="19"/>
  <c r="G3" i="19"/>
  <c r="E3" i="19"/>
  <c r="F3" i="19" s="1"/>
  <c r="H3" i="19" l="1"/>
  <c r="H6" i="19"/>
  <c r="H5" i="19"/>
  <c r="E8" i="19"/>
  <c r="H7" i="19"/>
  <c r="F4" i="19"/>
  <c r="H4" i="19" l="1"/>
  <c r="F8" i="19"/>
  <c r="E2" i="19"/>
  <c r="F2" i="19" s="1"/>
  <c r="H8" i="19" l="1"/>
  <c r="H2" i="19"/>
  <c r="F9" i="19"/>
  <c r="J8" i="19"/>
  <c r="I8" i="19" l="1"/>
  <c r="K8" i="19" s="1"/>
</calcChain>
</file>

<file path=xl/sharedStrings.xml><?xml version="1.0" encoding="utf-8"?>
<sst xmlns="http://schemas.openxmlformats.org/spreadsheetml/2006/main" count="22" uniqueCount="22">
  <si>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</si>
  <si>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</si>
  <si>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</si>
  <si>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</si>
  <si>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</si>
  <si>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</si>
  <si>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</si>
  <si>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</si>
  <si>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population_exposed_total</t>
  </si>
  <si>
    <t>population_exposed_rural</t>
  </si>
  <si>
    <t>population_exposed_urban</t>
  </si>
  <si>
    <t>exposure_category</t>
  </si>
  <si>
    <t>exposure_mean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</si>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</sst>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4" fillId="0" borderId="0" xfId="0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3" xfId="0" applyFont="1" applyBorder="1"/>
    <xf numFmtId="3" fontId="9" fillId="0" borderId="3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2" fontId="7" fillId="0" borderId="2" xfId="0" applyNumberFormat="1" applyFont="1" applyBorder="1"/>
    <xf numFmtId="164" fontId="6" fillId="0" borderId="3" xfId="0" applyNumberFormat="1" applyFont="1" applyBorder="1"/>
    <xf numFmtId="0" fontId="6" fillId="0" borderId="3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0" fontId="15" fillId="2" borderId="1" xfId="0" applyFont="1" applyFill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3" xfId="0" applyNumberFormat="1" applyFont="1" applyBorder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0" fontId="17" fillId="0" borderId="0" xfId="0" applyFont="1"/>
    <xf numFmtId="0" fontId="4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3" fontId="1" fillId="0" borderId="0" xfId="0" applyNumberFormat="1" applyFont="1" applyFill="1" applyBorder="1"/>
    <xf numFmtId="0" fontId="5" fillId="0" borderId="0" xfId="0" applyFont="1" applyFill="1" applyBorder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3" fontId="11" fillId="0" borderId="0" xfId="0" applyNumberFormat="1" applyFont="1" applyFill="1"/>
    <xf numFmtId="164" fontId="0" fillId="0" borderId="4" xfId="0" applyNumberFormat="1" applyBorder="1"/>
    <xf numFmtId="0" fontId="0" fillId="0" borderId="4" xfId="0" applyBorder="1"/>
    <xf numFmtId="0" fontId="16" fillId="0" borderId="0" xfId="0" quotePrefix="1" applyFont="1"/>
    <xf numFmtId="164" fontId="16" fillId="0" borderId="0" xfId="0" applyNumberFormat="1" applyFont="1"/>
    <xf numFmtId="0" fontId="16" fillId="0" borderId="0" xfId="0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" zoomScale="85" zoomScaleNormal="85" workbookViewId="0">
      <selection activeCell="J27" sqref="J27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4" t="s">
        <v>11</v>
      </c>
      <c r="B1" s="25" t="s">
        <v>12</v>
      </c>
      <c r="C1" s="4" t="s">
        <v>10</v>
      </c>
      <c r="D1" s="4" t="s">
        <v>9</v>
      </c>
      <c r="E1" s="4" t="s">
        <v>8</v>
      </c>
      <c r="F1" s="5" t="s">
        <v>14</v>
      </c>
      <c r="G1" s="5" t="s">
        <v>15</v>
      </c>
      <c r="H1" s="4" t="s">
        <v>16</v>
      </c>
      <c r="I1" s="5" t="s">
        <v>13</v>
      </c>
      <c r="J1" s="5" t="s">
        <v>17</v>
      </c>
      <c r="K1" s="5" t="s">
        <v>18</v>
      </c>
      <c r="L1" s="46" t="s">
        <v>20</v>
      </c>
      <c r="M1" s="46" t="s">
        <v>21</v>
      </c>
      <c r="N1" s="46" t="s">
        <v>19</v>
      </c>
    </row>
    <row r="2" spans="1:15" ht="15.5" x14ac:dyDescent="0.35">
      <c r="A2" s="6" t="s">
        <v>0</v>
      </c>
      <c r="B2" s="32">
        <v>53</v>
      </c>
      <c r="C2" s="26"/>
      <c r="D2" s="27"/>
      <c r="E2" s="14">
        <f>E9-E8</f>
        <v>4268785</v>
      </c>
      <c r="F2" s="16">
        <f>E2/E9</f>
        <v>0.81871831238486492</v>
      </c>
      <c r="G2" s="45">
        <f>EXP((LN(1.08)/10)*(B2-53))</f>
        <v>1</v>
      </c>
      <c r="H2" s="17">
        <f>F2*G2</f>
        <v>0.81871831238486492</v>
      </c>
      <c r="I2" s="7"/>
      <c r="J2" s="7"/>
      <c r="K2" s="7"/>
      <c r="L2" s="47">
        <v>5269.46</v>
      </c>
      <c r="M2" s="47">
        <v>80092.63</v>
      </c>
      <c r="N2" s="47">
        <v>85362.08</v>
      </c>
    </row>
    <row r="3" spans="1:15" ht="15.5" x14ac:dyDescent="0.35">
      <c r="A3" s="7" t="s">
        <v>1</v>
      </c>
      <c r="B3" s="33">
        <v>57.5</v>
      </c>
      <c r="C3" s="28">
        <v>327900</v>
      </c>
      <c r="D3" s="28">
        <v>59600</v>
      </c>
      <c r="E3" s="15">
        <f>C3+D3</f>
        <v>387500</v>
      </c>
      <c r="F3" s="16">
        <f>E3/E9</f>
        <v>7.4319354581956029E-2</v>
      </c>
      <c r="G3" s="45">
        <f>EXP((LN(1.08)/10)*(B3-53))</f>
        <v>1.0352391558831511</v>
      </c>
      <c r="H3" s="17">
        <f>F3*G3</f>
        <v>7.6938305903204759E-2</v>
      </c>
      <c r="I3" s="7"/>
      <c r="J3" s="7"/>
      <c r="K3" s="7"/>
    </row>
    <row r="4" spans="1:15" ht="15.5" x14ac:dyDescent="0.35">
      <c r="A4" s="7" t="s">
        <v>2</v>
      </c>
      <c r="B4" s="33">
        <v>62.5</v>
      </c>
      <c r="C4" s="28">
        <v>236500</v>
      </c>
      <c r="D4" s="28">
        <v>49500</v>
      </c>
      <c r="E4" s="15">
        <f t="shared" ref="E4:E7" si="0">C4+D4</f>
        <v>286000</v>
      </c>
      <c r="F4" s="16">
        <f>E4/E9</f>
        <v>5.4852478478553353E-2</v>
      </c>
      <c r="G4" s="45">
        <f t="shared" ref="G4:G7" si="1">EXP((LN(1.08)/10)*(B4-53))</f>
        <v>1.0758520895846009</v>
      </c>
      <c r="H4" s="17">
        <f t="shared" ref="H4:H7" si="2">F4*G4</f>
        <v>5.9013153590045976E-2</v>
      </c>
      <c r="I4" s="7"/>
      <c r="J4" s="7"/>
      <c r="L4" s="23"/>
      <c r="M4" s="23"/>
      <c r="N4" s="23"/>
      <c r="O4" s="24"/>
    </row>
    <row r="5" spans="1:15" ht="15.5" x14ac:dyDescent="0.35">
      <c r="A5" s="7" t="s">
        <v>3</v>
      </c>
      <c r="B5" s="33">
        <v>67.5</v>
      </c>
      <c r="C5" s="28">
        <v>167300</v>
      </c>
      <c r="D5" s="28">
        <v>24500</v>
      </c>
      <c r="E5" s="15">
        <f t="shared" si="0"/>
        <v>191800</v>
      </c>
      <c r="F5" s="16">
        <f>E5/E9</f>
        <v>3.6785683119533334E-2</v>
      </c>
      <c r="G5" s="45">
        <f t="shared" si="1"/>
        <v>1.1180582883538033</v>
      </c>
      <c r="H5" s="17">
        <f t="shared" si="2"/>
        <v>4.1128537904550837E-2</v>
      </c>
      <c r="I5" s="7"/>
      <c r="J5" s="7"/>
      <c r="L5" s="23"/>
      <c r="M5" s="23"/>
      <c r="N5" s="23"/>
      <c r="O5" s="24"/>
    </row>
    <row r="6" spans="1:15" ht="15.5" x14ac:dyDescent="0.35">
      <c r="A6" s="7" t="s">
        <v>4</v>
      </c>
      <c r="B6" s="33">
        <v>72.5</v>
      </c>
      <c r="C6" s="28">
        <v>69400</v>
      </c>
      <c r="D6" s="28">
        <v>2800</v>
      </c>
      <c r="E6" s="15">
        <f t="shared" si="0"/>
        <v>72200</v>
      </c>
      <c r="F6" s="16">
        <f>E6/E9</f>
        <v>1.384737393759284E-2</v>
      </c>
      <c r="G6" s="45">
        <f t="shared" si="1"/>
        <v>1.1619202567513689</v>
      </c>
      <c r="H6" s="17">
        <f t="shared" si="2"/>
        <v>1.6089544280900085E-2</v>
      </c>
      <c r="I6" s="7"/>
      <c r="J6" s="8"/>
      <c r="K6" s="7"/>
    </row>
    <row r="7" spans="1:15" ht="15.5" x14ac:dyDescent="0.35">
      <c r="A7" s="9" t="s">
        <v>5</v>
      </c>
      <c r="B7" s="34">
        <v>77.5</v>
      </c>
      <c r="C7" s="28">
        <v>7700</v>
      </c>
      <c r="D7" s="28">
        <v>0</v>
      </c>
      <c r="E7" s="15">
        <f t="shared" si="0"/>
        <v>7700</v>
      </c>
      <c r="F7" s="16">
        <f>E7/E9</f>
        <v>1.4767974974995133E-3</v>
      </c>
      <c r="G7" s="45">
        <f t="shared" si="1"/>
        <v>1.2075029514221076</v>
      </c>
      <c r="H7" s="17">
        <f t="shared" si="2"/>
        <v>1.783237336883445E-3</v>
      </c>
      <c r="I7" s="7"/>
      <c r="J7" s="7"/>
      <c r="K7" s="7"/>
    </row>
    <row r="8" spans="1:15" ht="15.5" x14ac:dyDescent="0.35">
      <c r="A8" s="10" t="s">
        <v>6</v>
      </c>
      <c r="B8" s="10"/>
      <c r="C8" s="29">
        <f>SUM(C3:C7)</f>
        <v>808800</v>
      </c>
      <c r="D8" s="29">
        <f>SUM(D3:D7)</f>
        <v>136400</v>
      </c>
      <c r="E8" s="13">
        <f>SUM(E3:E7)</f>
        <v>945200</v>
      </c>
      <c r="F8" s="18">
        <f>E8/E9</f>
        <v>0.18128168761513505</v>
      </c>
      <c r="G8" s="19"/>
      <c r="H8" s="18">
        <f>SUM((F2*G2+F3*G3+F4*G4+F5*G5+F6*G6+F7*G7)-1)/(F2*G2+F3*G3+F4*G4+F5*G5+F6*G6+F7*G7)*100</f>
        <v>1.3486713310095881</v>
      </c>
      <c r="I8" s="20">
        <f>L2*H8/100</f>
        <v>71.067696319017841</v>
      </c>
      <c r="J8" s="20">
        <f>M2*H8/100</f>
        <v>1080.1863390615847</v>
      </c>
      <c r="K8" s="20">
        <f>I8+J8</f>
        <v>1151.2540353806025</v>
      </c>
    </row>
    <row r="9" spans="1:15" ht="15.5" x14ac:dyDescent="0.35">
      <c r="A9" s="11" t="s">
        <v>7</v>
      </c>
      <c r="B9" s="11"/>
      <c r="C9" s="12"/>
      <c r="D9" s="12"/>
      <c r="E9" s="30">
        <v>5213985</v>
      </c>
      <c r="F9" s="21">
        <f>SUM(F2:F7)</f>
        <v>1</v>
      </c>
      <c r="G9" s="22"/>
      <c r="H9" s="22"/>
      <c r="I9" s="22"/>
      <c r="J9" s="22"/>
      <c r="K9" s="22"/>
    </row>
    <row r="10" spans="1:15" x14ac:dyDescent="0.35">
      <c r="A10" s="2"/>
      <c r="B10" s="2"/>
      <c r="C10" s="3"/>
      <c r="D10" s="3"/>
      <c r="E10" s="3"/>
      <c r="F10" s="1"/>
    </row>
    <row r="11" spans="1:15" x14ac:dyDescent="0.35">
      <c r="A11" s="2"/>
      <c r="B11" s="2"/>
      <c r="C11" s="3"/>
      <c r="D11" s="3"/>
      <c r="E11" s="3"/>
      <c r="F11" s="48"/>
      <c r="G11" s="49"/>
      <c r="H11" s="49"/>
    </row>
    <row r="12" spans="1:15" x14ac:dyDescent="0.35">
      <c r="A12" s="35"/>
      <c r="B12" s="35"/>
      <c r="C12" s="36"/>
      <c r="D12" s="3"/>
      <c r="E12" s="3"/>
      <c r="F12" s="50"/>
      <c r="G12" s="50"/>
      <c r="H12" s="51"/>
    </row>
    <row r="13" spans="1:15" x14ac:dyDescent="0.35">
      <c r="A13" s="53"/>
      <c r="B13" s="53"/>
      <c r="C13" s="53"/>
      <c r="F13" s="50"/>
      <c r="G13" s="50"/>
      <c r="H13" s="51"/>
    </row>
    <row r="14" spans="1:15" x14ac:dyDescent="0.35">
      <c r="A14" s="54"/>
      <c r="B14" s="54"/>
      <c r="C14" s="54"/>
      <c r="F14" s="52"/>
      <c r="G14" s="52"/>
      <c r="H14" s="51"/>
    </row>
    <row r="15" spans="1:15" x14ac:dyDescent="0.35">
      <c r="A15" s="37"/>
      <c r="B15" s="38"/>
      <c r="C15" s="39"/>
    </row>
    <row r="16" spans="1:15" x14ac:dyDescent="0.35">
      <c r="A16" s="40"/>
      <c r="B16" s="41"/>
      <c r="C16" s="42"/>
    </row>
    <row r="17" spans="1:3" x14ac:dyDescent="0.35">
      <c r="A17" s="40"/>
      <c r="B17" s="31"/>
      <c r="C17" s="42"/>
    </row>
    <row r="18" spans="1:3" x14ac:dyDescent="0.35">
      <c r="A18" s="40"/>
      <c r="B18" s="41"/>
      <c r="C18" s="42"/>
    </row>
    <row r="19" spans="1:3" x14ac:dyDescent="0.35">
      <c r="A19" s="40"/>
      <c r="B19" s="41"/>
      <c r="C19" s="42"/>
    </row>
    <row r="20" spans="1:3" x14ac:dyDescent="0.35">
      <c r="A20" s="39"/>
      <c r="B20" s="43"/>
      <c r="C20" s="43"/>
    </row>
    <row r="21" spans="1:3" x14ac:dyDescent="0.35">
      <c r="A21" s="40"/>
      <c r="B21" s="40"/>
      <c r="C21" s="40"/>
    </row>
    <row r="22" spans="1:3" x14ac:dyDescent="0.35">
      <c r="A22" s="40"/>
      <c r="B22" s="40"/>
      <c r="C22" s="40"/>
    </row>
    <row r="23" spans="1:3" x14ac:dyDescent="0.35">
      <c r="A23" s="44"/>
      <c r="B23" s="40"/>
      <c r="C23" s="40"/>
    </row>
    <row r="24" spans="1:3" x14ac:dyDescent="0.35">
      <c r="A24" s="40"/>
      <c r="B24" s="40"/>
      <c r="C24" s="40"/>
    </row>
    <row r="25" spans="1:3" x14ac:dyDescent="0.35">
      <c r="A25" s="40"/>
      <c r="B25" s="40"/>
      <c r="C25" s="40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Relative_risk_IHD_WHO_2003a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Axel Luyten</cp:lastModifiedBy>
  <cp:revision/>
  <dcterms:created xsi:type="dcterms:W3CDTF">2020-04-28T14:33:49Z</dcterms:created>
  <dcterms:modified xsi:type="dcterms:W3CDTF">2025-02-04T14:21:06Z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