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C60E5E23-89AE-7542-A108-BCB8A94771D5}" xr6:coauthVersionLast="36" xr6:coauthVersionMax="36" xr10:uidLastSave="{00000000-0000-0000-0000-000000000000}"/>
  <bookViews>
    <workbookView xWindow="0" yWindow="460" windowWidth="28800" windowHeight="16040" xr2:uid="{00000000-000D-0000-FFFF-FFFF00000000}"/>
  </bookViews>
  <sheets>
    <sheet name="NWA_PV" sheetId="5" r:id="rId1"/>
  </sheets>
  <definedNames>
    <definedName name="_xlnm._FilterDatabase" localSheetId="0" hidden="1">NWA_PV!$B$8:$R$18</definedName>
    <definedName name="_xlnm.Print_Area" localSheetId="0">NWA_PV!#REF!</definedName>
    <definedName name="_xlnm.Print_Titles" localSheetId="0">NWA_PV!$5:$5</definedName>
  </definedNames>
  <calcPr calcId="162913" concurrentCalc="0"/>
</workbook>
</file>

<file path=xl/calcChain.xml><?xml version="1.0" encoding="utf-8"?>
<calcChain xmlns="http://schemas.openxmlformats.org/spreadsheetml/2006/main">
  <c r="AC10" i="5" l="1"/>
  <c r="AG10" i="5"/>
  <c r="AG9" i="5"/>
  <c r="AC11" i="5"/>
  <c r="AD11" i="5"/>
  <c r="AG11" i="5"/>
  <c r="AC12" i="5"/>
  <c r="AD12" i="5"/>
  <c r="AE12" i="5"/>
  <c r="AG12" i="5"/>
  <c r="AG13" i="5"/>
  <c r="AH10" i="5"/>
  <c r="AI10" i="5"/>
  <c r="D16" i="5"/>
  <c r="AH12" i="5"/>
  <c r="AI12" i="5"/>
  <c r="D18" i="5"/>
  <c r="AH9" i="5"/>
  <c r="AI9" i="5"/>
  <c r="D15" i="5"/>
  <c r="E15" i="5"/>
  <c r="E16" i="5"/>
  <c r="AH11" i="5"/>
  <c r="AI11" i="5"/>
  <c r="D17" i="5"/>
  <c r="E17" i="5"/>
  <c r="E18" i="5"/>
  <c r="F15" i="5"/>
  <c r="F16" i="5"/>
  <c r="F17" i="5"/>
  <c r="F18" i="5"/>
  <c r="E10" i="5"/>
  <c r="F10" i="5"/>
  <c r="E11" i="5"/>
  <c r="F11" i="5"/>
  <c r="E12" i="5"/>
  <c r="F12" i="5"/>
  <c r="E13" i="5"/>
  <c r="F13" i="5"/>
  <c r="F19" i="5"/>
  <c r="AE13" i="5"/>
  <c r="AB10" i="5"/>
  <c r="AD8" i="5"/>
  <c r="AB11" i="5"/>
  <c r="AE8" i="5"/>
  <c r="AB12" i="5"/>
  <c r="AF8" i="5"/>
  <c r="AB9" i="5"/>
  <c r="AC8" i="5"/>
  <c r="AA11" i="5"/>
  <c r="AA12" i="5"/>
  <c r="AA10" i="5"/>
  <c r="AA9" i="5"/>
  <c r="AF13" i="5"/>
  <c r="R13" i="5"/>
  <c r="O11" i="5"/>
  <c r="O12" i="5"/>
  <c r="AE14" i="5"/>
  <c r="AC13" i="5"/>
  <c r="AC14" i="5"/>
  <c r="I13" i="5"/>
  <c r="AD13" i="5"/>
  <c r="AD14" i="5"/>
  <c r="R10" i="5"/>
  <c r="I11" i="5"/>
  <c r="AF14" i="5"/>
  <c r="L13" i="5"/>
  <c r="L10" i="5"/>
  <c r="O10" i="5"/>
  <c r="I10" i="5"/>
  <c r="R11" i="5"/>
  <c r="L12" i="5"/>
  <c r="I12" i="5"/>
  <c r="R12" i="5"/>
  <c r="L11" i="5"/>
  <c r="O13" i="5"/>
  <c r="R18" i="5"/>
  <c r="I18" i="5"/>
  <c r="O18" i="5"/>
  <c r="L18" i="5"/>
  <c r="AI13" i="5"/>
  <c r="L17" i="5"/>
  <c r="I17" i="5"/>
  <c r="R17" i="5"/>
  <c r="O17" i="5"/>
  <c r="L16" i="5"/>
  <c r="O16" i="5"/>
  <c r="I16" i="5"/>
  <c r="R16" i="5"/>
  <c r="L15" i="5"/>
  <c r="L19" i="5"/>
  <c r="R15" i="5"/>
  <c r="R19" i="5"/>
  <c r="E19" i="5"/>
  <c r="O15" i="5"/>
  <c r="O19" i="5"/>
  <c r="I15" i="5"/>
  <c r="I19" i="5"/>
  <c r="F20" i="5"/>
  <c r="L20" i="5"/>
  <c r="I20" i="5"/>
  <c r="O20" i="5"/>
  <c r="R20" i="5"/>
  <c r="R21" i="5"/>
  <c r="O21" i="5"/>
  <c r="I21" i="5"/>
  <c r="L21" i="5"/>
  <c r="AH13" i="5"/>
</calcChain>
</file>

<file path=xl/sharedStrings.xml><?xml version="1.0" encoding="utf-8"?>
<sst xmlns="http://schemas.openxmlformats.org/spreadsheetml/2006/main" count="112" uniqueCount="90">
  <si>
    <t>Paarweiser Vergleich</t>
  </si>
  <si>
    <t>Nutzwertanalyse</t>
  </si>
  <si>
    <t>Alternative 1</t>
  </si>
  <si>
    <t>Alternative 2</t>
  </si>
  <si>
    <t>Summe</t>
  </si>
  <si>
    <t>Wert</t>
  </si>
  <si>
    <t>Zeile-Kriterium ist wichtiger als Spalte-Kriterium</t>
  </si>
  <si>
    <t>Zeile-Kriterium ist gleich wichtig wie Spalte-Kriterium</t>
  </si>
  <si>
    <t>Bedeutung</t>
  </si>
  <si>
    <t>Zahlen in Kursivschrift sind berechnet</t>
  </si>
  <si>
    <t>Zahlen in Normalschrift sind Eingaben</t>
  </si>
  <si>
    <t>Alternative erfüllt das Kriterium vollständig</t>
  </si>
  <si>
    <t>Alternative erfüllt das Kriterium minimal</t>
  </si>
  <si>
    <t>Erfüllungsgrad</t>
  </si>
  <si>
    <t>Messgrösse</t>
  </si>
  <si>
    <t>Voll-
ständig
5</t>
  </si>
  <si>
    <t>Minimal
1</t>
  </si>
  <si>
    <t>Rangfolge</t>
  </si>
  <si>
    <t>CHF</t>
  </si>
  <si>
    <t>% (exakt)</t>
  </si>
  <si>
    <t>&lt; 100</t>
  </si>
  <si>
    <t>101 … 120</t>
  </si>
  <si>
    <t>121 … 140</t>
  </si>
  <si>
    <t>141 … 160</t>
  </si>
  <si>
    <t>&lt; 160</t>
  </si>
  <si>
    <t>&gt; 95</t>
  </si>
  <si>
    <t>89 … 85</t>
  </si>
  <si>
    <t>84 … 80</t>
  </si>
  <si>
    <t>&lt; 80</t>
  </si>
  <si>
    <t>&lt; 10</t>
  </si>
  <si>
    <t>&gt; 1 Monat</t>
  </si>
  <si>
    <t>&gt; 1 Woche</t>
  </si>
  <si>
    <t>&lt; 2 Tage</t>
  </si>
  <si>
    <t>2 … 4 Tage</t>
  </si>
  <si>
    <t>Nutzwert</t>
  </si>
  <si>
    <t>3T</t>
  </si>
  <si>
    <t>1m</t>
  </si>
  <si>
    <t>1J</t>
  </si>
  <si>
    <t>50m</t>
  </si>
  <si>
    <t>Zeit</t>
  </si>
  <si>
    <t>11 … 50</t>
  </si>
  <si>
    <t>51 … 100</t>
  </si>
  <si>
    <t>101 … 200</t>
  </si>
  <si>
    <t>&gt; 200</t>
  </si>
  <si>
    <t>5 … 7 Tage</t>
  </si>
  <si>
    <t>7T</t>
  </si>
  <si>
    <t>F / T</t>
  </si>
  <si>
    <t>M / K</t>
  </si>
  <si>
    <t>M / T</t>
  </si>
  <si>
    <t>10m</t>
  </si>
  <si>
    <t>1 … 5m</t>
  </si>
  <si>
    <t>6 … 20m</t>
  </si>
  <si>
    <t>&gt; 20m</t>
  </si>
  <si>
    <t>&gt; 97</t>
  </si>
  <si>
    <t>97 … 94</t>
  </si>
  <si>
    <t>93 … 90</t>
  </si>
  <si>
    <t>&lt; 85</t>
  </si>
  <si>
    <t>95 … 90</t>
  </si>
  <si>
    <t>Gewichtung (2)</t>
  </si>
  <si>
    <t>Gewichtung (1)</t>
  </si>
  <si>
    <t>4)</t>
  </si>
  <si>
    <t>+D und oder +S</t>
  </si>
  <si>
    <t>+Hm</t>
  </si>
  <si>
    <t>+Pe</t>
  </si>
  <si>
    <t>+Pi</t>
  </si>
  <si>
    <t>+Pi +Hm</t>
  </si>
  <si>
    <t>+D +S</t>
  </si>
  <si>
    <t>Zeile-Kriterium ist weniger wichtig als Spalte-Kriterium</t>
  </si>
  <si>
    <t>Spritzfest</t>
  </si>
  <si>
    <t>nicht w.fest</t>
  </si>
  <si>
    <t>1) gemessen auf einer Teststrecke von 600 Schritten</t>
  </si>
  <si>
    <t>2) gemessen bei 500 rotierenden Bewegungen innert 3 Minuten</t>
  </si>
  <si>
    <t xml:space="preserve">4) (D) Datum, (S) Stoppuhr, (Hm) Höhenmeter, (Pe) Pulsmessung mit externem Sensor, (Pi) Pulsmessung integriert </t>
  </si>
  <si>
    <t xml:space="preserve">    NB: alle Geräte zeigen die Uhrzeit, Schritte/Tag, Distanz/Tag und Kalorienverbrauch/Tag an  </t>
  </si>
  <si>
    <t>Bewertungsskala:</t>
  </si>
  <si>
    <t>paarweise Prüfsumme</t>
  </si>
  <si>
    <t>3) gemessen auf einer Teststrecke von 530 Metern (600 Schritte von 88cm Länge)</t>
  </si>
  <si>
    <t>% (gerundet)</t>
  </si>
  <si>
    <r>
      <t xml:space="preserve">%               </t>
    </r>
    <r>
      <rPr>
        <i/>
        <sz val="12"/>
        <rFont val="Trebuchet MS"/>
        <family val="2"/>
      </rPr>
      <t>1)</t>
    </r>
  </si>
  <si>
    <r>
      <t xml:space="preserve">Schritte  </t>
    </r>
    <r>
      <rPr>
        <i/>
        <sz val="12"/>
        <rFont val="Trebuchet MS"/>
        <family val="2"/>
      </rPr>
      <t xml:space="preserve"> 2)</t>
    </r>
  </si>
  <si>
    <r>
      <t xml:space="preserve">%             </t>
    </r>
    <r>
      <rPr>
        <i/>
        <sz val="12"/>
        <rFont val="Trebuchet MS"/>
        <family val="2"/>
      </rPr>
      <t xml:space="preserve"> 3)</t>
    </r>
  </si>
  <si>
    <r>
      <rPr>
        <u/>
        <sz val="12"/>
        <rFont val="Trebuchet MS"/>
        <family val="2"/>
      </rPr>
      <t>F</t>
    </r>
    <r>
      <rPr>
        <sz val="12"/>
        <rFont val="Trebuchet MS"/>
        <family val="2"/>
      </rPr>
      <t xml:space="preserve">arbig / </t>
    </r>
    <r>
      <rPr>
        <u/>
        <sz val="12"/>
        <rFont val="Trebuchet MS"/>
        <family val="2"/>
      </rPr>
      <t>T</t>
    </r>
    <r>
      <rPr>
        <sz val="12"/>
        <rFont val="Trebuchet MS"/>
        <family val="2"/>
      </rPr>
      <t>ouch</t>
    </r>
  </si>
  <si>
    <r>
      <rPr>
        <u/>
        <sz val="12"/>
        <rFont val="Trebuchet MS"/>
        <family val="2"/>
      </rPr>
      <t>M</t>
    </r>
    <r>
      <rPr>
        <sz val="12"/>
        <rFont val="Trebuchet MS"/>
        <family val="2"/>
      </rPr>
      <t xml:space="preserve">ono / </t>
    </r>
    <r>
      <rPr>
        <u/>
        <sz val="12"/>
        <rFont val="Trebuchet MS"/>
        <family val="2"/>
      </rPr>
      <t>T</t>
    </r>
    <r>
      <rPr>
        <sz val="12"/>
        <rFont val="Trebuchet MS"/>
        <family val="2"/>
      </rPr>
      <t>ouch</t>
    </r>
  </si>
  <si>
    <r>
      <rPr>
        <u/>
        <sz val="12"/>
        <rFont val="Trebuchet MS"/>
        <family val="2"/>
      </rPr>
      <t>F</t>
    </r>
    <r>
      <rPr>
        <sz val="12"/>
        <rFont val="Trebuchet MS"/>
        <family val="2"/>
      </rPr>
      <t xml:space="preserve">arbig / </t>
    </r>
    <r>
      <rPr>
        <u/>
        <sz val="12"/>
        <rFont val="Trebuchet MS"/>
        <family val="2"/>
      </rPr>
      <t>K</t>
    </r>
    <r>
      <rPr>
        <sz val="12"/>
        <rFont val="Trebuchet MS"/>
        <family val="2"/>
      </rPr>
      <t>nopf</t>
    </r>
  </si>
  <si>
    <r>
      <rPr>
        <u/>
        <sz val="12"/>
        <rFont val="Trebuchet MS"/>
        <family val="2"/>
      </rPr>
      <t>M</t>
    </r>
    <r>
      <rPr>
        <sz val="12"/>
        <rFont val="Trebuchet MS"/>
        <family val="2"/>
      </rPr>
      <t xml:space="preserve">ono / </t>
    </r>
    <r>
      <rPr>
        <u/>
        <sz val="12"/>
        <rFont val="Trebuchet MS"/>
        <family val="2"/>
      </rPr>
      <t>K</t>
    </r>
    <r>
      <rPr>
        <sz val="12"/>
        <rFont val="Trebuchet MS"/>
        <family val="2"/>
      </rPr>
      <t>nopf</t>
    </r>
  </si>
  <si>
    <r>
      <rPr>
        <u/>
        <sz val="12"/>
        <rFont val="Trebuchet MS"/>
        <family val="2"/>
      </rPr>
      <t>K</t>
    </r>
    <r>
      <rPr>
        <sz val="12"/>
        <rFont val="Trebuchet MS"/>
        <family val="2"/>
      </rPr>
      <t>eine</t>
    </r>
  </si>
  <si>
    <t>% Erfüllungsgrad</t>
  </si>
  <si>
    <t>Max.</t>
  </si>
  <si>
    <t>GK1</t>
  </si>
  <si>
    <t>GK2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</si>
</sst>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0.0%"/>
    <numFmt numFmtId="166" formatCode="0.0"/>
    <numFmt numFmtId="167" formatCode="#,##0.0_ ;\-#,##0.0\ "/>
    <numFmt numFmtId="168" formatCode="#,##0.00_ ;\-#,##0.00\ "/>
  </numFmts>
  <fonts count="17" x14ac:knownFonts="1">
    <font>
      <sz val="11"/>
      <color theme="1"/>
      <name val="Calibri"/>
      <family val="2"/>
      <scheme val="minor"/>
    </font>
    <font>
      <sz val="10"/>
      <name val="News Gothic MT"/>
    </font>
    <font>
      <sz val="10"/>
      <name val="Trebuchet MS"/>
      <family val="2"/>
    </font>
    <font>
      <sz val="12"/>
      <name val="Trebuchet MS"/>
      <family val="2"/>
    </font>
    <font>
      <i/>
      <sz val="12"/>
      <name val="Trebuchet MS"/>
      <family val="2"/>
    </font>
    <font>
      <b/>
      <sz val="16"/>
      <name val="Trebuchet MS"/>
      <family val="2"/>
    </font>
    <font>
      <b/>
      <sz val="20"/>
      <name val="Trebuchet MS"/>
      <family val="2"/>
    </font>
    <font>
      <b/>
      <sz val="12"/>
      <name val="Trebuchet MS"/>
      <family val="2"/>
    </font>
    <font>
      <sz val="20"/>
      <name val="Trebuchet MS"/>
      <family val="2"/>
    </font>
    <font>
      <b/>
      <i/>
      <sz val="12"/>
      <name val="Trebuchet MS"/>
      <family val="2"/>
    </font>
    <font>
      <b/>
      <u/>
      <sz val="12"/>
      <name val="Trebuchet MS"/>
      <family val="2"/>
    </font>
    <font>
      <sz val="12"/>
      <color rgb="FF0000FF"/>
      <name val="Trebuchet MS"/>
      <family val="2"/>
    </font>
    <font>
      <i/>
      <sz val="12"/>
      <color rgb="FF0000FF"/>
      <name val="Trebuchet MS"/>
      <family val="2"/>
    </font>
    <font>
      <b/>
      <i/>
      <sz val="12"/>
      <color rgb="FF0000FF"/>
      <name val="Trebuchet MS"/>
      <family val="2"/>
    </font>
    <font>
      <i/>
      <sz val="10"/>
      <name val="Trebuchet MS"/>
      <family val="2"/>
    </font>
    <font>
      <u/>
      <sz val="12"/>
      <name val="Trebuchet MS"/>
      <family val="2"/>
    </font>
    <font>
      <i/>
      <sz val="11.5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4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 applyBorder="1"/>
    <xf numFmtId="0" fontId="3" fillId="0" borderId="0" xfId="1" applyFont="1" applyBorder="1"/>
    <xf numFmtId="0" fontId="4" fillId="0" borderId="0" xfId="1" applyFont="1"/>
    <xf numFmtId="0" fontId="5" fillId="0" borderId="0" xfId="1" applyFont="1" applyBorder="1"/>
    <xf numFmtId="0" fontId="6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textRotation="90" wrapText="1"/>
    </xf>
    <xf numFmtId="0" fontId="2" fillId="0" borderId="4" xfId="1" applyFont="1" applyBorder="1" applyAlignment="1">
      <alignment horizontal="center" vertical="center" textRotation="90" wrapText="1"/>
    </xf>
    <xf numFmtId="0" fontId="7" fillId="0" borderId="23" xfId="1" applyFont="1" applyBorder="1" applyAlignment="1">
      <alignment horizontal="center" vertical="center" textRotation="90" wrapText="1"/>
    </xf>
    <xf numFmtId="0" fontId="7" fillId="0" borderId="6" xfId="1" applyFont="1" applyBorder="1" applyAlignment="1">
      <alignment horizontal="center" vertical="center" textRotation="90" wrapText="1"/>
    </xf>
    <xf numFmtId="0" fontId="7" fillId="0" borderId="4" xfId="1" applyFont="1" applyBorder="1" applyAlignment="1">
      <alignment horizontal="center" vertical="center" textRotation="90" wrapText="1"/>
    </xf>
    <xf numFmtId="1" fontId="7" fillId="0" borderId="5" xfId="1" applyNumberFormat="1" applyFont="1" applyBorder="1" applyAlignment="1">
      <alignment horizontal="center" wrapText="1"/>
    </xf>
    <xf numFmtId="1" fontId="7" fillId="0" borderId="0" xfId="1" applyNumberFormat="1" applyFont="1" applyBorder="1" applyAlignment="1">
      <alignment horizontal="center" wrapText="1"/>
    </xf>
    <xf numFmtId="0" fontId="8" fillId="0" borderId="2" xfId="1" applyFont="1" applyFill="1" applyBorder="1" applyAlignment="1">
      <alignment wrapText="1"/>
    </xf>
    <xf numFmtId="49" fontId="7" fillId="0" borderId="3" xfId="1" applyNumberFormat="1" applyFont="1" applyFill="1" applyBorder="1" applyAlignment="1">
      <alignment horizontal="center" vertical="center" textRotation="90" wrapText="1" readingOrder="1"/>
    </xf>
    <xf numFmtId="0" fontId="7" fillId="0" borderId="3" xfId="1" applyNumberFormat="1" applyFont="1" applyFill="1" applyBorder="1" applyAlignment="1">
      <alignment horizontal="center" vertical="center" textRotation="90" wrapText="1" readingOrder="1"/>
    </xf>
    <xf numFmtId="49" fontId="9" fillId="0" borderId="4" xfId="1" applyNumberFormat="1" applyFont="1" applyFill="1" applyBorder="1" applyAlignment="1">
      <alignment horizontal="center" vertical="center" textRotation="90" wrapText="1" readingOrder="1"/>
    </xf>
    <xf numFmtId="49" fontId="7" fillId="0" borderId="5" xfId="1" applyNumberFormat="1" applyFont="1" applyFill="1" applyBorder="1" applyAlignment="1">
      <alignment horizontal="center" vertical="center" textRotation="90" wrapText="1" readingOrder="1"/>
    </xf>
    <xf numFmtId="0" fontId="2" fillId="0" borderId="0" xfId="1" applyFont="1" applyBorder="1" applyAlignment="1">
      <alignment horizontal="center" vertical="center" textRotation="90" wrapText="1"/>
    </xf>
    <xf numFmtId="0" fontId="10" fillId="0" borderId="27" xfId="1" applyNumberFormat="1" applyFont="1" applyFill="1" applyBorder="1" applyAlignment="1">
      <alignment horizontal="left" vertical="center" indent="1"/>
    </xf>
    <xf numFmtId="49" fontId="10" fillId="0" borderId="9" xfId="1" applyNumberFormat="1" applyFont="1" applyFill="1" applyBorder="1" applyAlignment="1">
      <alignment horizontal="left" vertical="center" indent="1"/>
    </xf>
    <xf numFmtId="9" fontId="10" fillId="0" borderId="38" xfId="1" applyNumberFormat="1" applyFont="1" applyFill="1" applyBorder="1" applyAlignment="1">
      <alignment horizontal="left" vertical="center" indent="1"/>
    </xf>
    <xf numFmtId="165" fontId="7" fillId="0" borderId="10" xfId="1" applyNumberFormat="1" applyFont="1" applyFill="1" applyBorder="1" applyAlignment="1">
      <alignment horizontal="right" vertical="center" indent="1"/>
    </xf>
    <xf numFmtId="168" fontId="4" fillId="0" borderId="10" xfId="3" applyNumberFormat="1" applyFont="1" applyFill="1" applyBorder="1" applyAlignment="1">
      <alignment horizontal="right" vertical="center" indent="1"/>
    </xf>
    <xf numFmtId="0" fontId="3" fillId="2" borderId="11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43" xfId="1" applyFont="1" applyFill="1" applyBorder="1" applyAlignment="1">
      <alignment horizontal="center" vertical="center"/>
    </xf>
    <xf numFmtId="0" fontId="2" fillId="0" borderId="27" xfId="1" applyFont="1" applyBorder="1"/>
    <xf numFmtId="0" fontId="2" fillId="0" borderId="8" xfId="1" applyFont="1" applyBorder="1"/>
    <xf numFmtId="49" fontId="3" fillId="0" borderId="31" xfId="1" applyNumberFormat="1" applyFont="1" applyBorder="1" applyAlignment="1">
      <alignment horizontal="left" indent="1"/>
    </xf>
    <xf numFmtId="49" fontId="3" fillId="0" borderId="0" xfId="1" applyNumberFormat="1" applyFont="1" applyBorder="1" applyAlignment="1">
      <alignment horizontal="left" indent="1"/>
    </xf>
    <xf numFmtId="0" fontId="7" fillId="0" borderId="27" xfId="1" applyNumberFormat="1" applyFont="1" applyFill="1" applyBorder="1" applyAlignment="1">
      <alignment horizontal="left" vertical="center" indent="1"/>
    </xf>
    <xf numFmtId="49" fontId="7" fillId="0" borderId="15" xfId="1" applyNumberFormat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1" fillId="2" borderId="8" xfId="1" applyFont="1" applyFill="1" applyBorder="1" applyAlignment="1">
      <alignment horizontal="center" vertical="center"/>
    </xf>
    <xf numFmtId="166" fontId="12" fillId="4" borderId="9" xfId="1" applyNumberFormat="1" applyFont="1" applyFill="1" applyBorder="1" applyAlignment="1">
      <alignment horizontal="right" vertical="center" indent="1"/>
    </xf>
    <xf numFmtId="165" fontId="13" fillId="0" borderId="10" xfId="2" applyNumberFormat="1" applyFont="1" applyBorder="1" applyAlignment="1">
      <alignment horizontal="right" vertical="center" indent="1"/>
    </xf>
    <xf numFmtId="9" fontId="13" fillId="0" borderId="10" xfId="2" applyNumberFormat="1" applyFont="1" applyBorder="1" applyAlignment="1">
      <alignment horizontal="right" vertical="center" indent="1"/>
    </xf>
    <xf numFmtId="0" fontId="7" fillId="0" borderId="12" xfId="1" applyNumberFormat="1" applyFont="1" applyFill="1" applyBorder="1" applyAlignment="1">
      <alignment horizontal="left" vertical="center" indent="1"/>
    </xf>
    <xf numFmtId="49" fontId="7" fillId="0" borderId="12" xfId="1" applyNumberFormat="1" applyFont="1" applyFill="1" applyBorder="1" applyAlignment="1">
      <alignment horizontal="left" vertical="center" indent="1"/>
    </xf>
    <xf numFmtId="9" fontId="7" fillId="0" borderId="38" xfId="1" applyNumberFormat="1" applyFont="1" applyFill="1" applyBorder="1" applyAlignment="1">
      <alignment horizontal="right" vertical="center" indent="1"/>
    </xf>
    <xf numFmtId="165" fontId="9" fillId="4" borderId="15" xfId="1" applyNumberFormat="1" applyFont="1" applyFill="1" applyBorder="1" applyAlignment="1">
      <alignment horizontal="right" vertical="center" indent="1"/>
    </xf>
    <xf numFmtId="168" fontId="4" fillId="4" borderId="15" xfId="3" applyNumberFormat="1" applyFont="1" applyFill="1" applyBorder="1" applyAlignment="1">
      <alignment horizontal="right" vertical="center" indent="1"/>
    </xf>
    <xf numFmtId="0" fontId="3" fillId="2" borderId="16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49" fontId="3" fillId="0" borderId="12" xfId="1" applyNumberFormat="1" applyFont="1" applyBorder="1" applyAlignment="1">
      <alignment horizontal="left" indent="1"/>
    </xf>
    <xf numFmtId="49" fontId="3" fillId="0" borderId="13" xfId="1" applyNumberFormat="1" applyFont="1" applyBorder="1" applyAlignment="1">
      <alignment horizontal="left" indent="1"/>
    </xf>
    <xf numFmtId="49" fontId="3" fillId="0" borderId="32" xfId="1" applyNumberFormat="1" applyFont="1" applyBorder="1" applyAlignment="1">
      <alignment horizontal="left" indent="1"/>
    </xf>
    <xf numFmtId="0" fontId="4" fillId="4" borderId="7" xfId="1" applyFont="1" applyFill="1" applyBorder="1" applyAlignment="1">
      <alignment horizontal="center" vertical="center"/>
    </xf>
    <xf numFmtId="0" fontId="3" fillId="3" borderId="26" xfId="1" applyFont="1" applyFill="1" applyBorder="1" applyAlignment="1">
      <alignment horizontal="center" vertical="center"/>
    </xf>
    <xf numFmtId="0" fontId="11" fillId="2" borderId="24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/>
    </xf>
    <xf numFmtId="166" fontId="12" fillId="4" borderId="12" xfId="1" applyNumberFormat="1" applyFont="1" applyFill="1" applyBorder="1" applyAlignment="1">
      <alignment horizontal="right" vertical="center" indent="1"/>
    </xf>
    <xf numFmtId="165" fontId="13" fillId="0" borderId="15" xfId="2" applyNumberFormat="1" applyFont="1" applyBorder="1" applyAlignment="1">
      <alignment horizontal="right" vertical="center" indent="1"/>
    </xf>
    <xf numFmtId="0" fontId="4" fillId="4" borderId="12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7" fillId="0" borderId="17" xfId="1" applyNumberFormat="1" applyFont="1" applyFill="1" applyBorder="1" applyAlignment="1">
      <alignment horizontal="left" vertical="center" indent="1"/>
    </xf>
    <xf numFmtId="0" fontId="4" fillId="4" borderId="41" xfId="1" applyFont="1" applyFill="1" applyBorder="1" applyAlignment="1">
      <alignment horizontal="center" vertical="center"/>
    </xf>
    <xf numFmtId="0" fontId="4" fillId="4" borderId="24" xfId="1" applyFont="1" applyFill="1" applyBorder="1" applyAlignment="1">
      <alignment horizontal="center" vertical="center"/>
    </xf>
    <xf numFmtId="0" fontId="4" fillId="4" borderId="25" xfId="1" applyFont="1" applyFill="1" applyBorder="1" applyAlignment="1">
      <alignment horizontal="center" vertical="center"/>
    </xf>
    <xf numFmtId="0" fontId="3" fillId="3" borderId="42" xfId="1" applyFont="1" applyFill="1" applyBorder="1" applyAlignment="1">
      <alignment horizontal="center" vertical="center"/>
    </xf>
    <xf numFmtId="166" fontId="12" fillId="4" borderId="41" xfId="1" applyNumberFormat="1" applyFont="1" applyFill="1" applyBorder="1" applyAlignment="1">
      <alignment horizontal="right" vertical="center" indent="1"/>
    </xf>
    <xf numFmtId="0" fontId="10" fillId="0" borderId="12" xfId="1" applyNumberFormat="1" applyFont="1" applyFill="1" applyBorder="1" applyAlignment="1">
      <alignment horizontal="left" vertical="center" indent="1"/>
    </xf>
    <xf numFmtId="49" fontId="10" fillId="0" borderId="12" xfId="1" applyNumberFormat="1" applyFont="1" applyFill="1" applyBorder="1" applyAlignment="1">
      <alignment horizontal="left" vertical="center" indent="1"/>
    </xf>
    <xf numFmtId="49" fontId="9" fillId="0" borderId="21" xfId="1" applyNumberFormat="1" applyFont="1" applyBorder="1" applyAlignment="1">
      <alignment horizontal="left" vertical="center" indent="1"/>
    </xf>
    <xf numFmtId="166" fontId="4" fillId="4" borderId="4" xfId="1" applyNumberFormat="1" applyFont="1" applyFill="1" applyBorder="1" applyAlignment="1">
      <alignment horizontal="center" vertical="center"/>
    </xf>
    <xf numFmtId="166" fontId="4" fillId="4" borderId="23" xfId="1" applyNumberFormat="1" applyFont="1" applyFill="1" applyBorder="1" applyAlignment="1">
      <alignment horizontal="center" vertical="center"/>
    </xf>
    <xf numFmtId="166" fontId="12" fillId="4" borderId="4" xfId="1" applyNumberFormat="1" applyFont="1" applyFill="1" applyBorder="1" applyAlignment="1">
      <alignment horizontal="right" vertical="center" indent="1"/>
    </xf>
    <xf numFmtId="165" fontId="13" fillId="0" borderId="5" xfId="2" applyNumberFormat="1" applyFont="1" applyBorder="1" applyAlignment="1">
      <alignment horizontal="right" vertical="center" indent="1"/>
    </xf>
    <xf numFmtId="9" fontId="13" fillId="0" borderId="5" xfId="2" applyNumberFormat="1" applyFont="1" applyBorder="1" applyAlignment="1">
      <alignment horizontal="right" vertical="center" indent="1"/>
    </xf>
    <xf numFmtId="165" fontId="9" fillId="0" borderId="15" xfId="1" applyNumberFormat="1" applyFont="1" applyFill="1" applyBorder="1" applyAlignment="1">
      <alignment horizontal="right" vertical="center" indent="1"/>
    </xf>
    <xf numFmtId="168" fontId="4" fillId="0" borderId="15" xfId="3" applyNumberFormat="1" applyFont="1" applyFill="1" applyBorder="1" applyAlignment="1">
      <alignment horizontal="right" vertical="center" indent="1"/>
    </xf>
    <xf numFmtId="0" fontId="14" fillId="0" borderId="0" xfId="1" applyFont="1" applyAlignment="1">
      <alignment vertical="center"/>
    </xf>
    <xf numFmtId="166" fontId="14" fillId="0" borderId="0" xfId="1" applyNumberFormat="1" applyFont="1" applyAlignment="1">
      <alignment horizontal="center" vertical="center"/>
    </xf>
    <xf numFmtId="10" fontId="2" fillId="0" borderId="0" xfId="1" applyNumberFormat="1" applyFont="1"/>
    <xf numFmtId="49" fontId="11" fillId="0" borderId="0" xfId="1" applyNumberFormat="1" applyFont="1" applyAlignment="1">
      <alignment horizontal="center"/>
    </xf>
    <xf numFmtId="9" fontId="13" fillId="0" borderId="38" xfId="1" applyNumberFormat="1" applyFont="1" applyFill="1" applyBorder="1" applyAlignment="1">
      <alignment horizontal="right" vertical="center" indent="1"/>
    </xf>
    <xf numFmtId="165" fontId="13" fillId="4" borderId="15" xfId="1" applyNumberFormat="1" applyFont="1" applyFill="1" applyBorder="1" applyAlignment="1">
      <alignment horizontal="right" vertical="center" indent="1"/>
    </xf>
    <xf numFmtId="168" fontId="12" fillId="4" borderId="15" xfId="3" applyNumberFormat="1" applyFont="1" applyFill="1" applyBorder="1" applyAlignment="1">
      <alignment horizontal="right" vertical="center" indent="1"/>
    </xf>
    <xf numFmtId="49" fontId="3" fillId="2" borderId="16" xfId="1" applyNumberFormat="1" applyFont="1" applyFill="1" applyBorder="1" applyAlignment="1">
      <alignment horizontal="center" vertical="center"/>
    </xf>
    <xf numFmtId="49" fontId="3" fillId="2" borderId="12" xfId="1" applyNumberFormat="1" applyFont="1" applyFill="1" applyBorder="1" applyAlignment="1">
      <alignment horizontal="center" vertical="center"/>
    </xf>
    <xf numFmtId="49" fontId="7" fillId="0" borderId="0" xfId="1" applyNumberFormat="1" applyFont="1" applyAlignment="1">
      <alignment horizontal="right" indent="1"/>
    </xf>
    <xf numFmtId="49" fontId="3" fillId="0" borderId="0" xfId="1" applyNumberFormat="1" applyFont="1" applyAlignment="1">
      <alignment horizontal="left" indent="1"/>
    </xf>
    <xf numFmtId="0" fontId="7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49" fontId="7" fillId="0" borderId="17" xfId="1" applyNumberFormat="1" applyFont="1" applyFill="1" applyBorder="1" applyAlignment="1">
      <alignment horizontal="left" vertical="center" indent="1"/>
    </xf>
    <xf numFmtId="0" fontId="3" fillId="2" borderId="19" xfId="1" applyFont="1" applyFill="1" applyBorder="1" applyAlignment="1">
      <alignment horizontal="center" vertical="center"/>
    </xf>
    <xf numFmtId="0" fontId="3" fillId="2" borderId="30" xfId="1" applyFont="1" applyFill="1" applyBorder="1" applyAlignment="1">
      <alignment horizontal="center" vertical="center"/>
    </xf>
    <xf numFmtId="49" fontId="3" fillId="0" borderId="17" xfId="1" applyNumberFormat="1" applyFont="1" applyBorder="1" applyAlignment="1">
      <alignment horizontal="left" indent="1"/>
    </xf>
    <xf numFmtId="49" fontId="3" fillId="0" borderId="30" xfId="1" applyNumberFormat="1" applyFont="1" applyBorder="1" applyAlignment="1">
      <alignment horizontal="left" indent="1"/>
    </xf>
    <xf numFmtId="49" fontId="4" fillId="0" borderId="33" xfId="1" applyNumberFormat="1" applyFont="1" applyBorder="1" applyAlignment="1">
      <alignment horizontal="right" indent="1"/>
    </xf>
    <xf numFmtId="49" fontId="3" fillId="0" borderId="0" xfId="1" applyNumberFormat="1" applyFont="1" applyBorder="1" applyAlignment="1">
      <alignment horizontal="right" indent="1"/>
    </xf>
    <xf numFmtId="49" fontId="9" fillId="0" borderId="40" xfId="1" applyNumberFormat="1" applyFont="1" applyBorder="1" applyAlignment="1">
      <alignment horizontal="left" vertical="center" indent="1"/>
    </xf>
    <xf numFmtId="165" fontId="9" fillId="4" borderId="29" xfId="1" applyNumberFormat="1" applyFont="1" applyFill="1" applyBorder="1" applyAlignment="1">
      <alignment horizontal="right" vertical="center" indent="1"/>
    </xf>
    <xf numFmtId="167" fontId="9" fillId="4" borderId="34" xfId="3" applyNumberFormat="1" applyFont="1" applyFill="1" applyBorder="1" applyAlignment="1">
      <alignment horizontal="right" vertical="center" indent="1"/>
    </xf>
    <xf numFmtId="0" fontId="7" fillId="0" borderId="35" xfId="1" applyFont="1" applyBorder="1" applyAlignment="1">
      <alignment vertical="center"/>
    </xf>
    <xf numFmtId="0" fontId="7" fillId="0" borderId="40" xfId="1" applyFont="1" applyBorder="1" applyAlignment="1">
      <alignment vertical="center"/>
    </xf>
    <xf numFmtId="168" fontId="9" fillId="4" borderId="29" xfId="3" applyNumberFormat="1" applyFont="1" applyFill="1" applyBorder="1" applyAlignment="1">
      <alignment horizontal="right" vertical="center" indent="1"/>
    </xf>
    <xf numFmtId="0" fontId="16" fillId="0" borderId="0" xfId="1" applyFont="1" applyAlignment="1">
      <alignment horizontal="left" indent="2"/>
    </xf>
    <xf numFmtId="0" fontId="4" fillId="0" borderId="0" xfId="1" applyFont="1" applyAlignment="1">
      <alignment horizontal="right" vertical="center"/>
    </xf>
    <xf numFmtId="0" fontId="14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49" fontId="9" fillId="0" borderId="39" xfId="1" applyNumberFormat="1" applyFont="1" applyBorder="1" applyAlignment="1">
      <alignment horizontal="left" vertical="center" indent="1"/>
    </xf>
    <xf numFmtId="165" fontId="4" fillId="0" borderId="18" xfId="1" applyNumberFormat="1" applyFont="1" applyFill="1" applyBorder="1" applyAlignment="1">
      <alignment horizontal="right" vertical="center" indent="1"/>
    </xf>
    <xf numFmtId="9" fontId="4" fillId="4" borderId="36" xfId="3" applyNumberFormat="1" applyFont="1" applyFill="1" applyBorder="1" applyAlignment="1">
      <alignment horizontal="right" vertical="center" indent="1"/>
    </xf>
    <xf numFmtId="0" fontId="7" fillId="0" borderId="37" xfId="1" applyFont="1" applyBorder="1" applyAlignment="1">
      <alignment vertical="center"/>
    </xf>
    <xf numFmtId="0" fontId="7" fillId="0" borderId="39" xfId="1" applyFont="1" applyBorder="1" applyAlignment="1">
      <alignment vertical="center"/>
    </xf>
    <xf numFmtId="9" fontId="9" fillId="4" borderId="18" xfId="3" applyNumberFormat="1" applyFont="1" applyFill="1" applyBorder="1" applyAlignment="1">
      <alignment horizontal="right" vertical="center" indent="1"/>
    </xf>
    <xf numFmtId="0" fontId="3" fillId="0" borderId="0" xfId="1" applyFont="1" applyBorder="1" applyAlignment="1">
      <alignment vertical="center"/>
    </xf>
    <xf numFmtId="49" fontId="9" fillId="0" borderId="28" xfId="1" applyNumberFormat="1" applyFont="1" applyBorder="1" applyAlignment="1">
      <alignment horizontal="left" vertical="center" indent="1"/>
    </xf>
    <xf numFmtId="49" fontId="9" fillId="0" borderId="22" xfId="1" applyNumberFormat="1" applyFont="1" applyBorder="1" applyAlignment="1">
      <alignment horizontal="left" vertical="center" indent="1"/>
    </xf>
    <xf numFmtId="0" fontId="7" fillId="0" borderId="20" xfId="1" applyFont="1" applyBorder="1" applyAlignment="1">
      <alignment vertical="center"/>
    </xf>
    <xf numFmtId="1" fontId="9" fillId="4" borderId="18" xfId="3" applyNumberFormat="1" applyFont="1" applyFill="1" applyBorder="1" applyAlignment="1">
      <alignment horizontal="right" vertical="center" indent="1"/>
    </xf>
    <xf numFmtId="0" fontId="7" fillId="0" borderId="6" xfId="1" applyFont="1" applyBorder="1" applyAlignment="1">
      <alignment vertical="center"/>
    </xf>
    <xf numFmtId="0" fontId="7" fillId="0" borderId="28" xfId="1" applyFont="1" applyBorder="1" applyAlignment="1">
      <alignment vertical="center"/>
    </xf>
    <xf numFmtId="49" fontId="7" fillId="0" borderId="0" xfId="1" applyNumberFormat="1" applyFont="1" applyAlignment="1">
      <alignment horizontal="left" indent="1"/>
    </xf>
    <xf numFmtId="10" fontId="3" fillId="0" borderId="0" xfId="1" applyNumberFormat="1" applyFont="1"/>
    <xf numFmtId="1" fontId="7" fillId="0" borderId="0" xfId="1" applyNumberFormat="1" applyFont="1" applyAlignment="1">
      <alignment horizontal="right" indent="1"/>
    </xf>
    <xf numFmtId="1" fontId="3" fillId="0" borderId="0" xfId="1" applyNumberFormat="1" applyFont="1" applyAlignment="1">
      <alignment horizontal="right" indent="1"/>
    </xf>
    <xf numFmtId="0" fontId="7" fillId="0" borderId="21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 textRotation="90" wrapText="1"/>
    </xf>
    <xf numFmtId="49" fontId="9" fillId="0" borderId="27" xfId="1" applyNumberFormat="1" applyFont="1" applyBorder="1" applyAlignment="1">
      <alignment horizontal="right" vertical="center" indent="1"/>
    </xf>
    <xf numFmtId="49" fontId="9" fillId="0" borderId="17" xfId="1" applyNumberFormat="1" applyFont="1" applyBorder="1" applyAlignment="1">
      <alignment horizontal="right" vertical="center" indent="1"/>
    </xf>
    <xf numFmtId="49" fontId="9" fillId="0" borderId="20" xfId="1" applyNumberFormat="1" applyFont="1" applyBorder="1" applyAlignment="1">
      <alignment horizontal="right" vertical="center" indent="1"/>
    </xf>
    <xf numFmtId="0" fontId="6" fillId="0" borderId="0" xfId="1" applyFont="1" applyBorder="1" applyAlignment="1">
      <alignment horizontal="center"/>
    </xf>
    <xf numFmtId="0" fontId="7" fillId="0" borderId="20" xfId="1" applyFont="1" applyBorder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</cellXfs>
  <cellStyles count="4">
    <cellStyle name="Comma 2" xfId="3" xr:uid="{00000000-0005-0000-0000-000000000000}"/>
    <cellStyle name="Normal 2" xfId="1" xr:uid="{00000000-0005-0000-0000-000002000000}"/>
    <cellStyle name="Percent 2" xfId="2" xr:uid="{00000000-0005-0000-0000-000003000000}"/>
    <cellStyle name="Standard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1333500</xdr:rowOff>
    </xdr:from>
    <xdr:to>
      <xdr:col>1</xdr:col>
      <xdr:colOff>85725</xdr:colOff>
      <xdr:row>8</xdr:row>
      <xdr:rowOff>56589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2247900" y="3286125"/>
          <a:ext cx="85725" cy="216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1333500</xdr:rowOff>
    </xdr:from>
    <xdr:to>
      <xdr:col>2</xdr:col>
      <xdr:colOff>85725</xdr:colOff>
      <xdr:row>8</xdr:row>
      <xdr:rowOff>56589</xdr:rowOff>
    </xdr:to>
    <xdr:sp macro="" textlink="">
      <xdr:nvSpPr>
        <xdr:cNvPr id="5" name="Text Box 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0020300" y="3286125"/>
          <a:ext cx="85725" cy="216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1333500</xdr:rowOff>
    </xdr:from>
    <xdr:to>
      <xdr:col>2</xdr:col>
      <xdr:colOff>85725</xdr:colOff>
      <xdr:row>8</xdr:row>
      <xdr:rowOff>56589</xdr:rowOff>
    </xdr:to>
    <xdr:sp macro="" textlink="">
      <xdr:nvSpPr>
        <xdr:cNvPr id="6" name="Text Box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10020300" y="3286125"/>
          <a:ext cx="85725" cy="216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</xdr:row>
      <xdr:rowOff>1333500</xdr:rowOff>
    </xdr:from>
    <xdr:to>
      <xdr:col>2</xdr:col>
      <xdr:colOff>85725</xdr:colOff>
      <xdr:row>8</xdr:row>
      <xdr:rowOff>56589</xdr:rowOff>
    </xdr:to>
    <xdr:sp macro="" textlink="">
      <xdr:nvSpPr>
        <xdr:cNvPr id="7" name="Text Box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10020300" y="3286125"/>
          <a:ext cx="85725" cy="216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85725</xdr:colOff>
      <xdr:row>25</xdr:row>
      <xdr:rowOff>196850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247900" y="105441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85725</xdr:colOff>
      <xdr:row>25</xdr:row>
      <xdr:rowOff>196850</xdr:rowOff>
    </xdr:to>
    <xdr:sp macro="" textlink="">
      <xdr:nvSpPr>
        <xdr:cNvPr id="9" name="Text Box 1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2247900" y="105441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85725</xdr:colOff>
      <xdr:row>25</xdr:row>
      <xdr:rowOff>196850</xdr:rowOff>
    </xdr:to>
    <xdr:sp macro="" textlink="">
      <xdr:nvSpPr>
        <xdr:cNvPr id="10" name="Text Box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2247900" y="105441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85725</xdr:colOff>
      <xdr:row>25</xdr:row>
      <xdr:rowOff>196850</xdr:rowOff>
    </xdr:to>
    <xdr:sp macro="" textlink="">
      <xdr:nvSpPr>
        <xdr:cNvPr id="11" name="Text Box 1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2247900" y="105441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85725</xdr:colOff>
      <xdr:row>25</xdr:row>
      <xdr:rowOff>196850</xdr:rowOff>
    </xdr:to>
    <xdr:sp macro="" textlink="">
      <xdr:nvSpPr>
        <xdr:cNvPr id="12" name="Text Box 1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2247900" y="105441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1333500</xdr:rowOff>
    </xdr:from>
    <xdr:to>
      <xdr:col>1</xdr:col>
      <xdr:colOff>85725</xdr:colOff>
      <xdr:row>9</xdr:row>
      <xdr:rowOff>208429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2828925" y="3714750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9</xdr:row>
      <xdr:rowOff>1333500</xdr:rowOff>
    </xdr:from>
    <xdr:to>
      <xdr:col>1</xdr:col>
      <xdr:colOff>85725</xdr:colOff>
      <xdr:row>10</xdr:row>
      <xdr:rowOff>208430</xdr:rowOff>
    </xdr:to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3409950" y="4095750"/>
          <a:ext cx="85725" cy="208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1333500</xdr:rowOff>
    </xdr:from>
    <xdr:to>
      <xdr:col>1</xdr:col>
      <xdr:colOff>85725</xdr:colOff>
      <xdr:row>11</xdr:row>
      <xdr:rowOff>208429</xdr:rowOff>
    </xdr:to>
    <xdr:sp macro="" textlink="">
      <xdr:nvSpPr>
        <xdr:cNvPr id="15" name="Text Box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3990975" y="4476750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11</xdr:row>
      <xdr:rowOff>1333500</xdr:rowOff>
    </xdr:from>
    <xdr:to>
      <xdr:col>1</xdr:col>
      <xdr:colOff>85725</xdr:colOff>
      <xdr:row>12</xdr:row>
      <xdr:rowOff>208430</xdr:rowOff>
    </xdr:to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4572000" y="4857750"/>
          <a:ext cx="85725" cy="208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</xdr:row>
      <xdr:rowOff>1333500</xdr:rowOff>
    </xdr:from>
    <xdr:to>
      <xdr:col>1</xdr:col>
      <xdr:colOff>85725</xdr:colOff>
      <xdr:row>13</xdr:row>
      <xdr:rowOff>208429</xdr:rowOff>
    </xdr:to>
    <xdr:sp macro="" textlink="">
      <xdr:nvSpPr>
        <xdr:cNvPr id="17" name="Text Box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5153025" y="5238750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13</xdr:row>
      <xdr:rowOff>1333500</xdr:rowOff>
    </xdr:from>
    <xdr:to>
      <xdr:col>1</xdr:col>
      <xdr:colOff>85725</xdr:colOff>
      <xdr:row>14</xdr:row>
      <xdr:rowOff>208430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5734050" y="5619750"/>
          <a:ext cx="85725" cy="208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1333500</xdr:rowOff>
    </xdr:from>
    <xdr:to>
      <xdr:col>1</xdr:col>
      <xdr:colOff>85725</xdr:colOff>
      <xdr:row>15</xdr:row>
      <xdr:rowOff>208429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6315075" y="6000750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15</xdr:row>
      <xdr:rowOff>1333500</xdr:rowOff>
    </xdr:from>
    <xdr:to>
      <xdr:col>1</xdr:col>
      <xdr:colOff>85725</xdr:colOff>
      <xdr:row>16</xdr:row>
      <xdr:rowOff>208429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6896100" y="6381750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16</xdr:row>
      <xdr:rowOff>1333500</xdr:rowOff>
    </xdr:from>
    <xdr:to>
      <xdr:col>1</xdr:col>
      <xdr:colOff>85725</xdr:colOff>
      <xdr:row>17</xdr:row>
      <xdr:rowOff>208430</xdr:rowOff>
    </xdr:to>
    <xdr:sp macro="" textlink="">
      <xdr:nvSpPr>
        <xdr:cNvPr id="21" name="Text Box 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7477125" y="6762750"/>
          <a:ext cx="85725" cy="208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0</xdr:colOff>
      <xdr:row>25</xdr:row>
      <xdr:rowOff>0</xdr:rowOff>
    </xdr:from>
    <xdr:ext cx="85725" cy="209550"/>
    <xdr:sp macro="" textlink="">
      <xdr:nvSpPr>
        <xdr:cNvPr id="22" name="Text Box 1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2247900" y="108489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85725" cy="209550"/>
    <xdr:sp macro="" textlink="">
      <xdr:nvSpPr>
        <xdr:cNvPr id="23" name="Text Box 1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2247900" y="108489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85725" cy="209550"/>
    <xdr:sp macro="" textlink="">
      <xdr:nvSpPr>
        <xdr:cNvPr id="24" name="Text Box 1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2247900" y="108489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85725" cy="209550"/>
    <xdr:sp macro="" textlink="">
      <xdr:nvSpPr>
        <xdr:cNvPr id="25" name="Text Box 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2247900" y="108489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85725" cy="209550"/>
    <xdr:sp macro="" textlink="">
      <xdr:nvSpPr>
        <xdr:cNvPr id="26" name="Text Box 1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2247900" y="108489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85725" cy="209550"/>
    <xdr:sp macro="" textlink="">
      <xdr:nvSpPr>
        <xdr:cNvPr id="27" name="Text Box 1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2247900" y="111537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85725" cy="209550"/>
    <xdr:sp macro="" textlink="">
      <xdr:nvSpPr>
        <xdr:cNvPr id="28" name="Text Box 1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2247900" y="111537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85725" cy="209550"/>
    <xdr:sp macro="" textlink="">
      <xdr:nvSpPr>
        <xdr:cNvPr id="29" name="Text Box 1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2247900" y="111537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85725" cy="209550"/>
    <xdr:sp macro="" textlink="">
      <xdr:nvSpPr>
        <xdr:cNvPr id="30" name="Text Box 15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2247900" y="111537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85725" cy="209550"/>
    <xdr:sp macro="" textlink="">
      <xdr:nvSpPr>
        <xdr:cNvPr id="31" name="Text Box 1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2247900" y="111537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85725" cy="209550"/>
    <xdr:sp macro="" textlink="">
      <xdr:nvSpPr>
        <xdr:cNvPr id="32" name="Text Box 1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2247900" y="114014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85725" cy="209550"/>
    <xdr:sp macro="" textlink="">
      <xdr:nvSpPr>
        <xdr:cNvPr id="33" name="Text Box 1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2247900" y="114014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85725" cy="209550"/>
    <xdr:sp macro="" textlink="">
      <xdr:nvSpPr>
        <xdr:cNvPr id="34" name="Text Box 1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2247900" y="114014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85725" cy="209550"/>
    <xdr:sp macro="" textlink="">
      <xdr:nvSpPr>
        <xdr:cNvPr id="35" name="Text Box 1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2247900" y="114014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85725" cy="209550"/>
    <xdr:sp macro="" textlink="">
      <xdr:nvSpPr>
        <xdr:cNvPr id="36" name="Text Box 1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2247900" y="114014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</xdr:row>
      <xdr:rowOff>1333500</xdr:rowOff>
    </xdr:from>
    <xdr:ext cx="85725" cy="208429"/>
    <xdr:sp macro="" textlink="">
      <xdr:nvSpPr>
        <xdr:cNvPr id="37" name="Text Box 5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268941" y="5221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1333500</xdr:rowOff>
    </xdr:from>
    <xdr:ext cx="85725" cy="208429"/>
    <xdr:sp macro="" textlink="">
      <xdr:nvSpPr>
        <xdr:cNvPr id="38" name="Text Box 5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268941" y="5221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</xdr:row>
      <xdr:rowOff>1333500</xdr:rowOff>
    </xdr:from>
    <xdr:ext cx="85725" cy="208429"/>
    <xdr:sp macro="" textlink="">
      <xdr:nvSpPr>
        <xdr:cNvPr id="39" name="Text Box 5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268941" y="5221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1333500</xdr:rowOff>
    </xdr:from>
    <xdr:ext cx="85725" cy="208429"/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268941" y="5221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1333500</xdr:rowOff>
    </xdr:from>
    <xdr:ext cx="85725" cy="208429"/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68941" y="5983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1333500</xdr:rowOff>
    </xdr:from>
    <xdr:ext cx="85725" cy="208429"/>
    <xdr:sp macro="" textlink="">
      <xdr:nvSpPr>
        <xdr:cNvPr id="42" name="Text Box 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268941" y="5983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1333500</xdr:rowOff>
    </xdr:from>
    <xdr:ext cx="85725" cy="208429"/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268941" y="5983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27</xdr:col>
      <xdr:colOff>885264</xdr:colOff>
      <xdr:row>7</xdr:row>
      <xdr:rowOff>532843</xdr:rowOff>
    </xdr:from>
    <xdr:to>
      <xdr:col>27</xdr:col>
      <xdr:colOff>1368182</xdr:colOff>
      <xdr:row>7</xdr:row>
      <xdr:rowOff>837643</xdr:rowOff>
    </xdr:to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1752039" y="2485468"/>
          <a:ext cx="482918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99CC00" mc:Ignorable="a14" a14:legacySpreadsheetColorIndex="50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de-DE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</a:rPr>
            <a:t>als</a:t>
          </a:r>
          <a:endParaRPr lang="de-DE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27</xdr:col>
      <xdr:colOff>26333</xdr:colOff>
      <xdr:row>7</xdr:row>
      <xdr:rowOff>993627</xdr:rowOff>
    </xdr:from>
    <xdr:to>
      <xdr:col>27</xdr:col>
      <xdr:colOff>1076045</xdr:colOff>
      <xdr:row>7</xdr:row>
      <xdr:rowOff>1327002</xdr:rowOff>
    </xdr:to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893108" y="2946252"/>
          <a:ext cx="1049712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99CC00" mc:Ignorable="a14" a14:legacySpreadsheetColorIndex="50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de-DE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</a:rPr>
            <a:t>wichtiger</a:t>
          </a:r>
          <a:endParaRPr lang="de-DE">
            <a:latin typeface="Comic Sans MS" panose="030F0702030302020204" pitchFamily="66" charset="0"/>
          </a:endParaRPr>
        </a:p>
      </xdr:txBody>
    </xdr:sp>
    <xdr:clientData/>
  </xdr:twoCellAnchor>
  <xdr:twoCellAnchor editAs="oneCell">
    <xdr:from>
      <xdr:col>28</xdr:col>
      <xdr:colOff>0</xdr:colOff>
      <xdr:row>7</xdr:row>
      <xdr:rowOff>1333500</xdr:rowOff>
    </xdr:from>
    <xdr:to>
      <xdr:col>28</xdr:col>
      <xdr:colOff>85725</xdr:colOff>
      <xdr:row>8</xdr:row>
      <xdr:rowOff>56589</xdr:rowOff>
    </xdr:to>
    <xdr:sp macro="" textlink="">
      <xdr:nvSpPr>
        <xdr:cNvPr id="46" name="Text Box 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2247900" y="3286125"/>
          <a:ext cx="85725" cy="216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28</xdr:col>
      <xdr:colOff>0</xdr:colOff>
      <xdr:row>25</xdr:row>
      <xdr:rowOff>0</xdr:rowOff>
    </xdr:from>
    <xdr:to>
      <xdr:col>28</xdr:col>
      <xdr:colOff>85725</xdr:colOff>
      <xdr:row>25</xdr:row>
      <xdr:rowOff>196850</xdr:rowOff>
    </xdr:to>
    <xdr:sp macro="" textlink="">
      <xdr:nvSpPr>
        <xdr:cNvPr id="47" name="Text Box 1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2247900" y="105441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28</xdr:col>
      <xdr:colOff>0</xdr:colOff>
      <xdr:row>25</xdr:row>
      <xdr:rowOff>0</xdr:rowOff>
    </xdr:from>
    <xdr:to>
      <xdr:col>28</xdr:col>
      <xdr:colOff>85725</xdr:colOff>
      <xdr:row>25</xdr:row>
      <xdr:rowOff>196850</xdr:rowOff>
    </xdr:to>
    <xdr:sp macro="" textlink="">
      <xdr:nvSpPr>
        <xdr:cNvPr id="48" name="Text Box 13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2247900" y="105441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28</xdr:col>
      <xdr:colOff>0</xdr:colOff>
      <xdr:row>25</xdr:row>
      <xdr:rowOff>0</xdr:rowOff>
    </xdr:from>
    <xdr:to>
      <xdr:col>28</xdr:col>
      <xdr:colOff>85725</xdr:colOff>
      <xdr:row>25</xdr:row>
      <xdr:rowOff>196850</xdr:rowOff>
    </xdr:to>
    <xdr:sp macro="" textlink="">
      <xdr:nvSpPr>
        <xdr:cNvPr id="49" name="Text Box 14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2247900" y="105441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28</xdr:col>
      <xdr:colOff>0</xdr:colOff>
      <xdr:row>25</xdr:row>
      <xdr:rowOff>0</xdr:rowOff>
    </xdr:from>
    <xdr:to>
      <xdr:col>28</xdr:col>
      <xdr:colOff>85725</xdr:colOff>
      <xdr:row>25</xdr:row>
      <xdr:rowOff>196850</xdr:rowOff>
    </xdr:to>
    <xdr:sp macro="" textlink="">
      <xdr:nvSpPr>
        <xdr:cNvPr id="50" name="Text Box 15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2247900" y="105441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28</xdr:col>
      <xdr:colOff>0</xdr:colOff>
      <xdr:row>25</xdr:row>
      <xdr:rowOff>0</xdr:rowOff>
    </xdr:from>
    <xdr:to>
      <xdr:col>28</xdr:col>
      <xdr:colOff>85725</xdr:colOff>
      <xdr:row>25</xdr:row>
      <xdr:rowOff>196850</xdr:rowOff>
    </xdr:to>
    <xdr:sp macro="" textlink="">
      <xdr:nvSpPr>
        <xdr:cNvPr id="51" name="Text Box 1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2247900" y="105441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29</xdr:col>
      <xdr:colOff>0</xdr:colOff>
      <xdr:row>8</xdr:row>
      <xdr:rowOff>1333500</xdr:rowOff>
    </xdr:from>
    <xdr:to>
      <xdr:col>29</xdr:col>
      <xdr:colOff>85725</xdr:colOff>
      <xdr:row>9</xdr:row>
      <xdr:rowOff>208429</xdr:rowOff>
    </xdr:to>
    <xdr:sp macro="" textlink="">
      <xdr:nvSpPr>
        <xdr:cNvPr id="52" name="Text Box 5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2828925" y="3714750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30</xdr:col>
      <xdr:colOff>0</xdr:colOff>
      <xdr:row>9</xdr:row>
      <xdr:rowOff>1333500</xdr:rowOff>
    </xdr:from>
    <xdr:to>
      <xdr:col>30</xdr:col>
      <xdr:colOff>85725</xdr:colOff>
      <xdr:row>10</xdr:row>
      <xdr:rowOff>208430</xdr:rowOff>
    </xdr:to>
    <xdr:sp macro="" textlink="">
      <xdr:nvSpPr>
        <xdr:cNvPr id="53" name="Text Box 5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3409950" y="4095750"/>
          <a:ext cx="85725" cy="208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31</xdr:col>
      <xdr:colOff>0</xdr:colOff>
      <xdr:row>10</xdr:row>
      <xdr:rowOff>1333500</xdr:rowOff>
    </xdr:from>
    <xdr:to>
      <xdr:col>31</xdr:col>
      <xdr:colOff>85725</xdr:colOff>
      <xdr:row>11</xdr:row>
      <xdr:rowOff>208429</xdr:rowOff>
    </xdr:to>
    <xdr:sp macro="" textlink="">
      <xdr:nvSpPr>
        <xdr:cNvPr id="54" name="Text Box 5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3990975" y="4476750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32</xdr:col>
      <xdr:colOff>0</xdr:colOff>
      <xdr:row>11</xdr:row>
      <xdr:rowOff>1333500</xdr:rowOff>
    </xdr:from>
    <xdr:to>
      <xdr:col>32</xdr:col>
      <xdr:colOff>85725</xdr:colOff>
      <xdr:row>12</xdr:row>
      <xdr:rowOff>208430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4572000" y="4857750"/>
          <a:ext cx="85725" cy="208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32</xdr:col>
      <xdr:colOff>0</xdr:colOff>
      <xdr:row>12</xdr:row>
      <xdr:rowOff>1333500</xdr:rowOff>
    </xdr:from>
    <xdr:to>
      <xdr:col>32</xdr:col>
      <xdr:colOff>85725</xdr:colOff>
      <xdr:row>13</xdr:row>
      <xdr:rowOff>208429</xdr:rowOff>
    </xdr:to>
    <xdr:sp macro="" textlink="">
      <xdr:nvSpPr>
        <xdr:cNvPr id="56" name="Text Box 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5153025" y="5238750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32</xdr:col>
      <xdr:colOff>0</xdr:colOff>
      <xdr:row>13</xdr:row>
      <xdr:rowOff>1333500</xdr:rowOff>
    </xdr:from>
    <xdr:to>
      <xdr:col>32</xdr:col>
      <xdr:colOff>85725</xdr:colOff>
      <xdr:row>14</xdr:row>
      <xdr:rowOff>208430</xdr:rowOff>
    </xdr:to>
    <xdr:sp macro="" textlink="">
      <xdr:nvSpPr>
        <xdr:cNvPr id="57" name="Text Box 5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5734050" y="5619750"/>
          <a:ext cx="85725" cy="208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32</xdr:col>
      <xdr:colOff>0</xdr:colOff>
      <xdr:row>14</xdr:row>
      <xdr:rowOff>1333500</xdr:rowOff>
    </xdr:from>
    <xdr:to>
      <xdr:col>32</xdr:col>
      <xdr:colOff>85725</xdr:colOff>
      <xdr:row>15</xdr:row>
      <xdr:rowOff>208429</xdr:rowOff>
    </xdr:to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6315075" y="6000750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32</xdr:col>
      <xdr:colOff>0</xdr:colOff>
      <xdr:row>15</xdr:row>
      <xdr:rowOff>1333500</xdr:rowOff>
    </xdr:from>
    <xdr:to>
      <xdr:col>32</xdr:col>
      <xdr:colOff>85725</xdr:colOff>
      <xdr:row>16</xdr:row>
      <xdr:rowOff>208429</xdr:rowOff>
    </xdr:to>
    <xdr:sp macro="" textlink="">
      <xdr:nvSpPr>
        <xdr:cNvPr id="59" name="Text Box 5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6896100" y="6381750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32</xdr:col>
      <xdr:colOff>0</xdr:colOff>
      <xdr:row>16</xdr:row>
      <xdr:rowOff>1333500</xdr:rowOff>
    </xdr:from>
    <xdr:to>
      <xdr:col>32</xdr:col>
      <xdr:colOff>85725</xdr:colOff>
      <xdr:row>17</xdr:row>
      <xdr:rowOff>208430</xdr:rowOff>
    </xdr:to>
    <xdr:sp macro="" textlink="">
      <xdr:nvSpPr>
        <xdr:cNvPr id="60" name="Text Box 5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7477125" y="6762750"/>
          <a:ext cx="85725" cy="208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28</xdr:col>
      <xdr:colOff>0</xdr:colOff>
      <xdr:row>25</xdr:row>
      <xdr:rowOff>0</xdr:rowOff>
    </xdr:from>
    <xdr:ext cx="85725" cy="209550"/>
    <xdr:sp macro="" textlink="">
      <xdr:nvSpPr>
        <xdr:cNvPr id="61" name="Text Box 1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2247900" y="108489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28</xdr:col>
      <xdr:colOff>0</xdr:colOff>
      <xdr:row>25</xdr:row>
      <xdr:rowOff>0</xdr:rowOff>
    </xdr:from>
    <xdr:ext cx="85725" cy="209550"/>
    <xdr:sp macro="" textlink="">
      <xdr:nvSpPr>
        <xdr:cNvPr id="62" name="Text Box 1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2247900" y="108489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28</xdr:col>
      <xdr:colOff>0</xdr:colOff>
      <xdr:row>25</xdr:row>
      <xdr:rowOff>0</xdr:rowOff>
    </xdr:from>
    <xdr:ext cx="85725" cy="209550"/>
    <xdr:sp macro="" textlink="">
      <xdr:nvSpPr>
        <xdr:cNvPr id="63" name="Text Box 14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2247900" y="108489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28</xdr:col>
      <xdr:colOff>0</xdr:colOff>
      <xdr:row>25</xdr:row>
      <xdr:rowOff>0</xdr:rowOff>
    </xdr:from>
    <xdr:ext cx="85725" cy="209550"/>
    <xdr:sp macro="" textlink="">
      <xdr:nvSpPr>
        <xdr:cNvPr id="64" name="Text Box 15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2247900" y="108489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28</xdr:col>
      <xdr:colOff>0</xdr:colOff>
      <xdr:row>25</xdr:row>
      <xdr:rowOff>0</xdr:rowOff>
    </xdr:from>
    <xdr:ext cx="85725" cy="209550"/>
    <xdr:sp macro="" textlink="">
      <xdr:nvSpPr>
        <xdr:cNvPr id="65" name="Text Box 16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2247900" y="108489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28</xdr:col>
      <xdr:colOff>0</xdr:colOff>
      <xdr:row>25</xdr:row>
      <xdr:rowOff>0</xdr:rowOff>
    </xdr:from>
    <xdr:ext cx="85725" cy="209550"/>
    <xdr:sp macro="" textlink="">
      <xdr:nvSpPr>
        <xdr:cNvPr id="66" name="Text Box 1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2247900" y="111537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28</xdr:col>
      <xdr:colOff>0</xdr:colOff>
      <xdr:row>25</xdr:row>
      <xdr:rowOff>0</xdr:rowOff>
    </xdr:from>
    <xdr:ext cx="85725" cy="209550"/>
    <xdr:sp macro="" textlink="">
      <xdr:nvSpPr>
        <xdr:cNvPr id="67" name="Text Box 1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2247900" y="111537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28</xdr:col>
      <xdr:colOff>0</xdr:colOff>
      <xdr:row>25</xdr:row>
      <xdr:rowOff>0</xdr:rowOff>
    </xdr:from>
    <xdr:ext cx="85725" cy="209550"/>
    <xdr:sp macro="" textlink="">
      <xdr:nvSpPr>
        <xdr:cNvPr id="68" name="Text Box 14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2247900" y="111537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28</xdr:col>
      <xdr:colOff>0</xdr:colOff>
      <xdr:row>25</xdr:row>
      <xdr:rowOff>0</xdr:rowOff>
    </xdr:from>
    <xdr:ext cx="85725" cy="209550"/>
    <xdr:sp macro="" textlink="">
      <xdr:nvSpPr>
        <xdr:cNvPr id="69" name="Text Box 15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2247900" y="111537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28</xdr:col>
      <xdr:colOff>0</xdr:colOff>
      <xdr:row>25</xdr:row>
      <xdr:rowOff>0</xdr:rowOff>
    </xdr:from>
    <xdr:ext cx="85725" cy="209550"/>
    <xdr:sp macro="" textlink="">
      <xdr:nvSpPr>
        <xdr:cNvPr id="70" name="Text Box 1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2247900" y="1115377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28</xdr:col>
      <xdr:colOff>0</xdr:colOff>
      <xdr:row>25</xdr:row>
      <xdr:rowOff>0</xdr:rowOff>
    </xdr:from>
    <xdr:ext cx="85725" cy="209550"/>
    <xdr:sp macro="" textlink="">
      <xdr:nvSpPr>
        <xdr:cNvPr id="71" name="Text Box 1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2247900" y="114014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28</xdr:col>
      <xdr:colOff>0</xdr:colOff>
      <xdr:row>25</xdr:row>
      <xdr:rowOff>0</xdr:rowOff>
    </xdr:from>
    <xdr:ext cx="85725" cy="209550"/>
    <xdr:sp macro="" textlink="">
      <xdr:nvSpPr>
        <xdr:cNvPr id="72" name="Text Box 1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2247900" y="114014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28</xdr:col>
      <xdr:colOff>0</xdr:colOff>
      <xdr:row>25</xdr:row>
      <xdr:rowOff>0</xdr:rowOff>
    </xdr:from>
    <xdr:ext cx="85725" cy="209550"/>
    <xdr:sp macro="" textlink="">
      <xdr:nvSpPr>
        <xdr:cNvPr id="73" name="Text Box 14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2247900" y="114014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28</xdr:col>
      <xdr:colOff>0</xdr:colOff>
      <xdr:row>25</xdr:row>
      <xdr:rowOff>0</xdr:rowOff>
    </xdr:from>
    <xdr:ext cx="85725" cy="209550"/>
    <xdr:sp macro="" textlink="">
      <xdr:nvSpPr>
        <xdr:cNvPr id="74" name="Text Box 15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2247900" y="114014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28</xdr:col>
      <xdr:colOff>0</xdr:colOff>
      <xdr:row>25</xdr:row>
      <xdr:rowOff>0</xdr:rowOff>
    </xdr:from>
    <xdr:ext cx="85725" cy="209550"/>
    <xdr:sp macro="" textlink="">
      <xdr:nvSpPr>
        <xdr:cNvPr id="75" name="Text Box 16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2247900" y="114014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32</xdr:col>
      <xdr:colOff>0</xdr:colOff>
      <xdr:row>16</xdr:row>
      <xdr:rowOff>1333500</xdr:rowOff>
    </xdr:from>
    <xdr:ext cx="85725" cy="208429"/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21638559" y="6364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32</xdr:col>
      <xdr:colOff>0</xdr:colOff>
      <xdr:row>17</xdr:row>
      <xdr:rowOff>1333500</xdr:rowOff>
    </xdr:from>
    <xdr:ext cx="85725" cy="208429"/>
    <xdr:sp macro="" textlink="">
      <xdr:nvSpPr>
        <xdr:cNvPr id="77" name="Text Box 5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21638559" y="6364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31</xdr:col>
      <xdr:colOff>549089</xdr:colOff>
      <xdr:row>18</xdr:row>
      <xdr:rowOff>336176</xdr:rowOff>
    </xdr:from>
    <xdr:ext cx="85725" cy="208429"/>
    <xdr:sp macro="" textlink="">
      <xdr:nvSpPr>
        <xdr:cNvPr id="78" name="Text Box 5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26714824" y="7575176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32</xdr:col>
      <xdr:colOff>0</xdr:colOff>
      <xdr:row>19</xdr:row>
      <xdr:rowOff>1333500</xdr:rowOff>
    </xdr:from>
    <xdr:ext cx="85725" cy="208429"/>
    <xdr:sp macro="" textlink="">
      <xdr:nvSpPr>
        <xdr:cNvPr id="79" name="Text Box 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21638559" y="6364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7</xdr:row>
      <xdr:rowOff>1333500</xdr:rowOff>
    </xdr:from>
    <xdr:ext cx="85725" cy="208430"/>
    <xdr:sp macro="" textlink="">
      <xdr:nvSpPr>
        <xdr:cNvPr id="80" name="Text Box 5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268941" y="5602941"/>
          <a:ext cx="85725" cy="208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8</xdr:row>
      <xdr:rowOff>1333500</xdr:rowOff>
    </xdr:from>
    <xdr:ext cx="85725" cy="208429"/>
    <xdr:sp macro="" textlink="">
      <xdr:nvSpPr>
        <xdr:cNvPr id="81" name="Text Box 5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268941" y="5983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9</xdr:row>
      <xdr:rowOff>1333500</xdr:rowOff>
    </xdr:from>
    <xdr:ext cx="85725" cy="208429"/>
    <xdr:sp macro="" textlink="">
      <xdr:nvSpPr>
        <xdr:cNvPr id="82" name="Text Box 5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268941" y="6364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10</xdr:row>
      <xdr:rowOff>1333500</xdr:rowOff>
    </xdr:from>
    <xdr:ext cx="85725" cy="208430"/>
    <xdr:sp macro="" textlink="">
      <xdr:nvSpPr>
        <xdr:cNvPr id="83" name="Text Box 5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>
          <a:spLocks noChangeArrowheads="1"/>
        </xdr:cNvSpPr>
      </xdr:nvSpPr>
      <xdr:spPr bwMode="auto">
        <a:xfrm>
          <a:off x="268941" y="6745941"/>
          <a:ext cx="85725" cy="208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7</xdr:row>
      <xdr:rowOff>1333500</xdr:rowOff>
    </xdr:from>
    <xdr:ext cx="85725" cy="208429"/>
    <xdr:sp macro="" textlink="">
      <xdr:nvSpPr>
        <xdr:cNvPr id="84" name="Text Box 5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268941" y="5602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8</xdr:row>
      <xdr:rowOff>1333500</xdr:rowOff>
    </xdr:from>
    <xdr:ext cx="85725" cy="208429"/>
    <xdr:sp macro="" textlink="">
      <xdr:nvSpPr>
        <xdr:cNvPr id="85" name="Text Box 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268941" y="5983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7</xdr:row>
      <xdr:rowOff>1333500</xdr:rowOff>
    </xdr:from>
    <xdr:ext cx="85725" cy="208429"/>
    <xdr:sp macro="" textlink="">
      <xdr:nvSpPr>
        <xdr:cNvPr id="86" name="Text Box 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>
          <a:spLocks noChangeArrowheads="1"/>
        </xdr:cNvSpPr>
      </xdr:nvSpPr>
      <xdr:spPr bwMode="auto">
        <a:xfrm>
          <a:off x="268941" y="5602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8</xdr:row>
      <xdr:rowOff>1333500</xdr:rowOff>
    </xdr:from>
    <xdr:ext cx="85725" cy="208429"/>
    <xdr:sp macro="" textlink="">
      <xdr:nvSpPr>
        <xdr:cNvPr id="87" name="Text Box 5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268941" y="5983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9</xdr:row>
      <xdr:rowOff>1333500</xdr:rowOff>
    </xdr:from>
    <xdr:ext cx="85725" cy="208429"/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68941" y="6364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9</xdr:row>
      <xdr:rowOff>1333500</xdr:rowOff>
    </xdr:from>
    <xdr:ext cx="85725" cy="208429"/>
    <xdr:sp macro="" textlink="">
      <xdr:nvSpPr>
        <xdr:cNvPr id="89" name="Text Box 5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>
          <a:spLocks noChangeArrowheads="1"/>
        </xdr:cNvSpPr>
      </xdr:nvSpPr>
      <xdr:spPr bwMode="auto">
        <a:xfrm>
          <a:off x="268941" y="6364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9</xdr:row>
      <xdr:rowOff>1333500</xdr:rowOff>
    </xdr:from>
    <xdr:ext cx="85725" cy="208429"/>
    <xdr:sp macro="" textlink="">
      <xdr:nvSpPr>
        <xdr:cNvPr id="90" name="Text Box 5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268941" y="6364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9</xdr:row>
      <xdr:rowOff>1333500</xdr:rowOff>
    </xdr:from>
    <xdr:ext cx="85725" cy="208429"/>
    <xdr:sp macro="" textlink="">
      <xdr:nvSpPr>
        <xdr:cNvPr id="91" name="Text Box 5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17324294" y="3697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9</xdr:row>
      <xdr:rowOff>1333500</xdr:rowOff>
    </xdr:from>
    <xdr:ext cx="85725" cy="208429"/>
    <xdr:sp macro="" textlink="">
      <xdr:nvSpPr>
        <xdr:cNvPr id="92" name="Text Box 5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17324294" y="3697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9</xdr:row>
      <xdr:rowOff>1333500</xdr:rowOff>
    </xdr:from>
    <xdr:ext cx="85725" cy="208429"/>
    <xdr:sp macro="" textlink="">
      <xdr:nvSpPr>
        <xdr:cNvPr id="93" name="Text Box 5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17324294" y="3697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10</xdr:row>
      <xdr:rowOff>1333500</xdr:rowOff>
    </xdr:from>
    <xdr:ext cx="85725" cy="208429"/>
    <xdr:sp macro="" textlink="">
      <xdr:nvSpPr>
        <xdr:cNvPr id="94" name="Text Box 5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17324294" y="3697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10</xdr:row>
      <xdr:rowOff>1333500</xdr:rowOff>
    </xdr:from>
    <xdr:ext cx="85725" cy="208429"/>
    <xdr:sp macro="" textlink="">
      <xdr:nvSpPr>
        <xdr:cNvPr id="95" name="Text Box 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17324294" y="3697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10</xdr:row>
      <xdr:rowOff>1333500</xdr:rowOff>
    </xdr:from>
    <xdr:ext cx="85725" cy="208429"/>
    <xdr:sp macro="" textlink="">
      <xdr:nvSpPr>
        <xdr:cNvPr id="96" name="Text Box 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17324294" y="3697941"/>
          <a:ext cx="85725" cy="208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"/>
  <sheetViews>
    <sheetView showGridLines="0" tabSelected="1" topLeftCell="U7" zoomScale="94" zoomScaleNormal="94" workbookViewId="0">
      <selection activeCell="AD21" sqref="AD21"/>
    </sheetView>
  </sheetViews>
  <sheetFormatPr baseColWidth="10" defaultColWidth="11.5" defaultRowHeight="16" x14ac:dyDescent="0.2"/>
  <cols>
    <col min="1" max="1" width="4" style="1" customWidth="1"/>
    <col min="2" max="2" width="9" style="1" customWidth="1"/>
    <col min="3" max="3" width="34.6640625" style="1" customWidth="1"/>
    <col min="4" max="4" width="12.6640625" style="1" customWidth="1"/>
    <col min="5" max="5" width="12.6640625" style="2" customWidth="1"/>
    <col min="6" max="16" width="10.6640625" style="2" customWidth="1"/>
    <col min="17" max="18" width="10.6640625" style="1" customWidth="1"/>
    <col min="19" max="19" width="19.6640625" style="1" customWidth="1"/>
    <col min="20" max="22" width="18.6640625" style="1" customWidth="1"/>
    <col min="23" max="23" width="19.6640625" style="1" customWidth="1"/>
    <col min="24" max="24" width="17.83203125" style="1" customWidth="1"/>
    <col min="25" max="25" width="6.1640625" style="1" customWidth="1"/>
    <col min="26" max="26" width="5.5" style="1" customWidth="1"/>
    <col min="27" max="27" width="9" style="1" customWidth="1"/>
    <col min="28" max="28" width="27" style="1" customWidth="1"/>
    <col min="29" max="32" width="8.6640625" style="1" customWidth="1"/>
    <col min="33" max="33" width="9.1640625" style="1" customWidth="1"/>
    <col min="34" max="34" width="12.6640625" style="1" customWidth="1"/>
    <col min="35" max="35" width="11.5" style="1" customWidth="1"/>
    <col min="36" max="36" width="3.5" style="1" customWidth="1"/>
    <col min="37" max="37" width="24.5" style="3" customWidth="1"/>
    <col min="38" max="16384" width="11.5" style="3"/>
  </cols>
  <sheetData>
    <row r="1" spans="1:37" ht="15" customHeight="1" x14ac:dyDescent="0.2"/>
    <row r="2" spans="1:37" s="4" customFormat="1" x14ac:dyDescent="0.2">
      <c r="A2" s="2"/>
      <c r="B2" s="2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7" s="4" customFormat="1" x14ac:dyDescent="0.2">
      <c r="A3" s="2"/>
      <c r="B3" s="5" t="s">
        <v>9</v>
      </c>
      <c r="C3" s="2"/>
      <c r="D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5"/>
      <c r="AB3" s="2"/>
      <c r="AC3" s="2"/>
      <c r="AD3" s="2"/>
      <c r="AE3" s="2"/>
      <c r="AF3" s="2"/>
      <c r="AG3" s="2"/>
      <c r="AH3" s="2"/>
      <c r="AI3" s="2"/>
      <c r="AJ3" s="2"/>
    </row>
    <row r="5" spans="1:37" s="6" customFormat="1" ht="33" customHeight="1" x14ac:dyDescent="0.25">
      <c r="C5" s="130" t="s">
        <v>1</v>
      </c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AB5" s="130" t="s">
        <v>0</v>
      </c>
      <c r="AC5" s="130"/>
      <c r="AD5" s="130"/>
      <c r="AE5" s="130"/>
      <c r="AF5" s="130"/>
      <c r="AG5" s="130"/>
      <c r="AH5" s="130"/>
      <c r="AI5" s="7"/>
      <c r="AJ5" s="7"/>
    </row>
    <row r="6" spans="1:37" s="6" customFormat="1" ht="19.5" customHeight="1" thickBot="1" x14ac:dyDescent="0.3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AB6" s="7"/>
      <c r="AC6" s="7"/>
      <c r="AD6" s="7"/>
      <c r="AE6" s="7"/>
      <c r="AF6" s="7"/>
      <c r="AG6" s="7"/>
      <c r="AH6" s="7"/>
      <c r="AI6" s="7"/>
      <c r="AJ6" s="7"/>
    </row>
    <row r="7" spans="1:37" ht="27.75" customHeight="1" thickBot="1" x14ac:dyDescent="0.3">
      <c r="F7" s="125" t="s">
        <v>87</v>
      </c>
      <c r="G7" s="131" t="s">
        <v>88</v>
      </c>
      <c r="H7" s="132"/>
      <c r="I7" s="133"/>
      <c r="J7" s="131" t="s">
        <v>89</v>
      </c>
      <c r="K7" s="132"/>
      <c r="L7" s="133"/>
      <c r="M7" s="131" t="s">
        <v>2</v>
      </c>
      <c r="N7" s="132"/>
      <c r="O7" s="133"/>
      <c r="P7" s="131" t="s">
        <v>3</v>
      </c>
      <c r="Q7" s="132"/>
      <c r="R7" s="133"/>
      <c r="S7" s="131" t="s">
        <v>13</v>
      </c>
      <c r="T7" s="132"/>
      <c r="U7" s="132"/>
      <c r="V7" s="132"/>
      <c r="W7" s="133"/>
      <c r="AC7" s="9"/>
      <c r="AD7" s="9"/>
      <c r="AE7" s="9"/>
      <c r="AF7" s="9"/>
      <c r="AJ7" s="7"/>
      <c r="AK7" s="6"/>
    </row>
    <row r="8" spans="1:37" s="22" customFormat="1" ht="117.75" customHeight="1" thickBot="1" x14ac:dyDescent="0.3">
      <c r="A8" s="10"/>
      <c r="B8" s="10"/>
      <c r="C8" s="11"/>
      <c r="D8" s="12" t="s">
        <v>59</v>
      </c>
      <c r="E8" s="126" t="s">
        <v>58</v>
      </c>
      <c r="F8" s="126" t="s">
        <v>34</v>
      </c>
      <c r="G8" s="13" t="s">
        <v>5</v>
      </c>
      <c r="H8" s="13" t="s">
        <v>13</v>
      </c>
      <c r="I8" s="126" t="s">
        <v>34</v>
      </c>
      <c r="J8" s="13" t="s">
        <v>5</v>
      </c>
      <c r="K8" s="13" t="s">
        <v>13</v>
      </c>
      <c r="L8" s="126" t="s">
        <v>34</v>
      </c>
      <c r="M8" s="14" t="s">
        <v>5</v>
      </c>
      <c r="N8" s="13" t="s">
        <v>13</v>
      </c>
      <c r="O8" s="126" t="s">
        <v>34</v>
      </c>
      <c r="P8" s="14" t="s">
        <v>5</v>
      </c>
      <c r="Q8" s="13" t="s">
        <v>13</v>
      </c>
      <c r="R8" s="126" t="s">
        <v>34</v>
      </c>
      <c r="S8" s="15" t="s">
        <v>16</v>
      </c>
      <c r="T8" s="15">
        <v>2</v>
      </c>
      <c r="U8" s="15">
        <v>3</v>
      </c>
      <c r="V8" s="15">
        <v>4</v>
      </c>
      <c r="W8" s="15" t="s">
        <v>15</v>
      </c>
      <c r="X8" s="15" t="s">
        <v>14</v>
      </c>
      <c r="Y8" s="16"/>
      <c r="Z8" s="10"/>
      <c r="AA8" s="10"/>
      <c r="AB8" s="17"/>
      <c r="AC8" s="18">
        <f>AB9</f>
        <v>0</v>
      </c>
      <c r="AD8" s="19">
        <f>AB10</f>
        <v>0</v>
      </c>
      <c r="AE8" s="19">
        <f>AB11</f>
        <v>0</v>
      </c>
      <c r="AF8" s="19">
        <f>AB12</f>
        <v>0</v>
      </c>
      <c r="AG8" s="20" t="s">
        <v>4</v>
      </c>
      <c r="AH8" s="21" t="s">
        <v>19</v>
      </c>
      <c r="AI8" s="21" t="s">
        <v>77</v>
      </c>
      <c r="AJ8" s="7"/>
      <c r="AK8" s="6"/>
    </row>
    <row r="9" spans="1:37" ht="30" customHeight="1" x14ac:dyDescent="0.25">
      <c r="B9" s="23">
        <v>1</v>
      </c>
      <c r="C9" s="24"/>
      <c r="D9" s="25">
        <v>0.5</v>
      </c>
      <c r="E9" s="26"/>
      <c r="F9" s="27"/>
      <c r="G9" s="28"/>
      <c r="H9" s="28"/>
      <c r="I9" s="27"/>
      <c r="J9" s="28"/>
      <c r="K9" s="28"/>
      <c r="L9" s="27"/>
      <c r="M9" s="29"/>
      <c r="N9" s="30"/>
      <c r="O9" s="27"/>
      <c r="P9" s="29"/>
      <c r="Q9" s="30"/>
      <c r="R9" s="27"/>
      <c r="S9" s="32"/>
      <c r="T9" s="32"/>
      <c r="U9" s="32"/>
      <c r="V9" s="32"/>
      <c r="W9" s="31"/>
      <c r="X9" s="33"/>
      <c r="Y9" s="34"/>
      <c r="AA9" s="35">
        <f t="shared" ref="AA9:AB12" si="0">B15</f>
        <v>3.1</v>
      </c>
      <c r="AB9" s="36">
        <f t="shared" si="0"/>
        <v>0</v>
      </c>
      <c r="AC9" s="37"/>
      <c r="AD9" s="38">
        <v>1</v>
      </c>
      <c r="AE9" s="39">
        <v>1</v>
      </c>
      <c r="AF9" s="39">
        <v>0.5</v>
      </c>
      <c r="AG9" s="40">
        <f>SUM(AC9:AF9)</f>
        <v>2.5</v>
      </c>
      <c r="AH9" s="41">
        <f>AG9/$AG$13</f>
        <v>0.41666666666666669</v>
      </c>
      <c r="AI9" s="42">
        <f>ROUND(AH9, 1)</f>
        <v>0.4</v>
      </c>
      <c r="AJ9" s="7"/>
      <c r="AK9" s="6"/>
    </row>
    <row r="10" spans="1:37" ht="30" customHeight="1" x14ac:dyDescent="0.25">
      <c r="B10" s="43">
        <v>1.1000000000000001</v>
      </c>
      <c r="C10" s="44"/>
      <c r="D10" s="45">
        <v>0.4</v>
      </c>
      <c r="E10" s="46">
        <f>D$9*D10</f>
        <v>0.2</v>
      </c>
      <c r="F10" s="47">
        <f>E10*$E$23</f>
        <v>0.60000000000000009</v>
      </c>
      <c r="G10" s="48">
        <v>99.5</v>
      </c>
      <c r="H10" s="48">
        <v>5</v>
      </c>
      <c r="I10" s="47">
        <f>H10*$E10</f>
        <v>1</v>
      </c>
      <c r="J10" s="48">
        <v>98</v>
      </c>
      <c r="K10" s="48">
        <v>5</v>
      </c>
      <c r="L10" s="47">
        <f>K10*$E10</f>
        <v>1</v>
      </c>
      <c r="M10" s="49">
        <v>98</v>
      </c>
      <c r="N10" s="50">
        <v>5</v>
      </c>
      <c r="O10" s="47">
        <f>N10*$E10</f>
        <v>1</v>
      </c>
      <c r="P10" s="49">
        <v>91</v>
      </c>
      <c r="Q10" s="50">
        <v>3</v>
      </c>
      <c r="R10" s="47">
        <f>Q10*$E10</f>
        <v>0.60000000000000009</v>
      </c>
      <c r="S10" s="52" t="s">
        <v>56</v>
      </c>
      <c r="T10" s="52" t="s">
        <v>26</v>
      </c>
      <c r="U10" s="52" t="s">
        <v>55</v>
      </c>
      <c r="V10" s="52" t="s">
        <v>54</v>
      </c>
      <c r="W10" s="51" t="s">
        <v>53</v>
      </c>
      <c r="X10" s="53" t="s">
        <v>78</v>
      </c>
      <c r="Y10" s="34"/>
      <c r="AA10" s="43">
        <f t="shared" si="0"/>
        <v>3.2</v>
      </c>
      <c r="AB10" s="36">
        <f t="shared" si="0"/>
        <v>0</v>
      </c>
      <c r="AC10" s="54">
        <f>AC$16-AD9</f>
        <v>0</v>
      </c>
      <c r="AD10" s="55"/>
      <c r="AE10" s="56">
        <v>1</v>
      </c>
      <c r="AF10" s="57">
        <v>0</v>
      </c>
      <c r="AG10" s="58">
        <f>SUM(AC10:AF10)</f>
        <v>1</v>
      </c>
      <c r="AH10" s="59">
        <f>AG10/$AG$13</f>
        <v>0.16666666666666666</v>
      </c>
      <c r="AI10" s="42">
        <f>ROUND(AH10, 1)</f>
        <v>0.2</v>
      </c>
      <c r="AJ10" s="7"/>
      <c r="AK10" s="6"/>
    </row>
    <row r="11" spans="1:37" ht="30" customHeight="1" x14ac:dyDescent="0.25">
      <c r="B11" s="43">
        <v>1.2</v>
      </c>
      <c r="C11" s="44"/>
      <c r="D11" s="45">
        <v>0.3</v>
      </c>
      <c r="E11" s="46">
        <f t="shared" ref="E11:E12" si="1">D$9*D11</f>
        <v>0.15</v>
      </c>
      <c r="F11" s="47">
        <f t="shared" ref="F11:F18" si="2">E11*$E$23</f>
        <v>0.44999999999999996</v>
      </c>
      <c r="G11" s="48">
        <v>7</v>
      </c>
      <c r="H11" s="48">
        <v>5</v>
      </c>
      <c r="I11" s="47">
        <f t="shared" ref="I11" si="3">H11*$E11</f>
        <v>0.75</v>
      </c>
      <c r="J11" s="48">
        <v>123</v>
      </c>
      <c r="K11" s="48">
        <v>2</v>
      </c>
      <c r="L11" s="47">
        <f t="shared" ref="L11:O18" si="4">K11*$E11</f>
        <v>0.3</v>
      </c>
      <c r="M11" s="49">
        <v>20</v>
      </c>
      <c r="N11" s="50">
        <v>4</v>
      </c>
      <c r="O11" s="47">
        <f t="shared" si="4"/>
        <v>0.6</v>
      </c>
      <c r="P11" s="49">
        <v>70</v>
      </c>
      <c r="Q11" s="50">
        <v>3</v>
      </c>
      <c r="R11" s="47">
        <f t="shared" ref="R11" si="5">Q11*$E11</f>
        <v>0.44999999999999996</v>
      </c>
      <c r="S11" s="52" t="s">
        <v>43</v>
      </c>
      <c r="T11" s="52" t="s">
        <v>42</v>
      </c>
      <c r="U11" s="52" t="s">
        <v>41</v>
      </c>
      <c r="V11" s="52" t="s">
        <v>40</v>
      </c>
      <c r="W11" s="51" t="s">
        <v>29</v>
      </c>
      <c r="X11" s="53" t="s">
        <v>79</v>
      </c>
      <c r="Y11" s="34"/>
      <c r="AA11" s="43">
        <f t="shared" si="0"/>
        <v>3.3</v>
      </c>
      <c r="AB11" s="36">
        <f t="shared" si="0"/>
        <v>0</v>
      </c>
      <c r="AC11" s="60">
        <f>AC$16-AE9</f>
        <v>0</v>
      </c>
      <c r="AD11" s="61">
        <f>AC$16-AE10</f>
        <v>0</v>
      </c>
      <c r="AE11" s="55"/>
      <c r="AF11" s="56">
        <v>0.5</v>
      </c>
      <c r="AG11" s="58">
        <f>SUM(AC11:AF11)</f>
        <v>0.5</v>
      </c>
      <c r="AH11" s="59">
        <f>AG11/$AG$13</f>
        <v>8.3333333333333329E-2</v>
      </c>
      <c r="AI11" s="42">
        <f>ROUND(AH11, 1)</f>
        <v>0.1</v>
      </c>
      <c r="AJ11" s="7"/>
      <c r="AK11" s="6"/>
    </row>
    <row r="12" spans="1:37" ht="30" customHeight="1" thickBot="1" x14ac:dyDescent="0.3">
      <c r="B12" s="43">
        <v>1.3</v>
      </c>
      <c r="C12" s="44"/>
      <c r="D12" s="45">
        <v>0.3</v>
      </c>
      <c r="E12" s="46">
        <f t="shared" si="1"/>
        <v>0.15</v>
      </c>
      <c r="F12" s="47">
        <f t="shared" si="2"/>
        <v>0.44999999999999996</v>
      </c>
      <c r="G12" s="48">
        <v>94</v>
      </c>
      <c r="H12" s="48">
        <v>4</v>
      </c>
      <c r="I12" s="47">
        <f t="shared" ref="I12" si="6">H12*$E12</f>
        <v>0.6</v>
      </c>
      <c r="J12" s="48">
        <v>89</v>
      </c>
      <c r="K12" s="48">
        <v>3</v>
      </c>
      <c r="L12" s="47">
        <f t="shared" si="4"/>
        <v>0.44999999999999996</v>
      </c>
      <c r="M12" s="49">
        <v>91</v>
      </c>
      <c r="N12" s="50">
        <v>4</v>
      </c>
      <c r="O12" s="47">
        <f t="shared" si="4"/>
        <v>0.6</v>
      </c>
      <c r="P12" s="49">
        <v>85</v>
      </c>
      <c r="Q12" s="50">
        <v>3</v>
      </c>
      <c r="R12" s="47">
        <f t="shared" ref="R12" si="7">Q12*$E12</f>
        <v>0.44999999999999996</v>
      </c>
      <c r="S12" s="52" t="s">
        <v>28</v>
      </c>
      <c r="T12" s="52" t="s">
        <v>27</v>
      </c>
      <c r="U12" s="52" t="s">
        <v>26</v>
      </c>
      <c r="V12" s="52" t="s">
        <v>57</v>
      </c>
      <c r="W12" s="51" t="s">
        <v>25</v>
      </c>
      <c r="X12" s="53" t="s">
        <v>80</v>
      </c>
      <c r="Y12" s="34"/>
      <c r="AA12" s="62">
        <f t="shared" si="0"/>
        <v>3.4</v>
      </c>
      <c r="AB12" s="36">
        <f t="shared" si="0"/>
        <v>0</v>
      </c>
      <c r="AC12" s="63">
        <f>AC$16-AF9</f>
        <v>0.5</v>
      </c>
      <c r="AD12" s="64">
        <f>AC$16-AF10</f>
        <v>1</v>
      </c>
      <c r="AE12" s="65">
        <f>AC16-AF11</f>
        <v>0.5</v>
      </c>
      <c r="AF12" s="66"/>
      <c r="AG12" s="67">
        <f>SUM(AC12:AF12)</f>
        <v>2</v>
      </c>
      <c r="AH12" s="59">
        <f>AG12/$AG$13</f>
        <v>0.33333333333333331</v>
      </c>
      <c r="AI12" s="42">
        <f>ROUND(AH12, 1)</f>
        <v>0.3</v>
      </c>
      <c r="AJ12" s="7"/>
      <c r="AK12" s="6"/>
    </row>
    <row r="13" spans="1:37" ht="30" customHeight="1" thickBot="1" x14ac:dyDescent="0.3">
      <c r="B13" s="68">
        <v>2</v>
      </c>
      <c r="C13" s="69"/>
      <c r="D13" s="25">
        <v>0.1</v>
      </c>
      <c r="E13" s="46">
        <f>D13</f>
        <v>0.1</v>
      </c>
      <c r="F13" s="47">
        <f t="shared" si="2"/>
        <v>0.30000000000000004</v>
      </c>
      <c r="G13" s="48">
        <v>160</v>
      </c>
      <c r="H13" s="48">
        <v>2</v>
      </c>
      <c r="I13" s="47">
        <f t="shared" ref="I13" si="8">H13*$E13</f>
        <v>0.2</v>
      </c>
      <c r="J13" s="48">
        <v>90</v>
      </c>
      <c r="K13" s="48">
        <v>5</v>
      </c>
      <c r="L13" s="47">
        <f t="shared" si="4"/>
        <v>0.5</v>
      </c>
      <c r="M13" s="49">
        <v>130</v>
      </c>
      <c r="N13" s="50">
        <v>3</v>
      </c>
      <c r="O13" s="47">
        <f t="shared" si="4"/>
        <v>0.30000000000000004</v>
      </c>
      <c r="P13" s="49">
        <v>99</v>
      </c>
      <c r="Q13" s="50">
        <v>5</v>
      </c>
      <c r="R13" s="47">
        <f t="shared" ref="R13" si="9">Q13*$E13</f>
        <v>0.5</v>
      </c>
      <c r="S13" s="52" t="s">
        <v>24</v>
      </c>
      <c r="T13" s="52" t="s">
        <v>23</v>
      </c>
      <c r="U13" s="52" t="s">
        <v>22</v>
      </c>
      <c r="V13" s="52" t="s">
        <v>21</v>
      </c>
      <c r="W13" s="51" t="s">
        <v>20</v>
      </c>
      <c r="X13" s="53" t="s">
        <v>18</v>
      </c>
      <c r="Y13" s="34"/>
      <c r="AA13" s="2"/>
      <c r="AB13" s="70" t="s">
        <v>4</v>
      </c>
      <c r="AC13" s="71">
        <f>SUM(AC9:AC12)</f>
        <v>0.5</v>
      </c>
      <c r="AD13" s="72">
        <f>SUM(AD9:AD12)</f>
        <v>2</v>
      </c>
      <c r="AE13" s="72">
        <f t="shared" ref="AE13:AF13" si="10">SUM(AE9:AE12)</f>
        <v>2.5</v>
      </c>
      <c r="AF13" s="72">
        <f t="shared" si="10"/>
        <v>1</v>
      </c>
      <c r="AG13" s="73">
        <f>SUM(AG9:AG12)</f>
        <v>6</v>
      </c>
      <c r="AH13" s="74">
        <f>SUM(AH9:AH12)</f>
        <v>1</v>
      </c>
      <c r="AI13" s="75">
        <f>SUM(AI9:AI12)</f>
        <v>1</v>
      </c>
      <c r="AJ13" s="7"/>
      <c r="AK13" s="6"/>
    </row>
    <row r="14" spans="1:37" ht="30" customHeight="1" x14ac:dyDescent="0.25">
      <c r="B14" s="68">
        <v>3</v>
      </c>
      <c r="C14" s="69"/>
      <c r="D14" s="25">
        <v>0.4</v>
      </c>
      <c r="E14" s="76"/>
      <c r="F14" s="77"/>
      <c r="G14" s="48"/>
      <c r="H14" s="48"/>
      <c r="I14" s="77"/>
      <c r="J14" s="48"/>
      <c r="K14" s="48"/>
      <c r="L14" s="77"/>
      <c r="M14" s="49"/>
      <c r="N14" s="50"/>
      <c r="O14" s="77"/>
      <c r="P14" s="49"/>
      <c r="Q14" s="50"/>
      <c r="R14" s="77"/>
      <c r="S14" s="52"/>
      <c r="T14" s="52"/>
      <c r="U14" s="52"/>
      <c r="V14" s="52"/>
      <c r="W14" s="51"/>
      <c r="X14" s="53"/>
      <c r="Y14" s="34"/>
      <c r="AA14" s="2"/>
      <c r="AB14" s="78" t="s">
        <v>75</v>
      </c>
      <c r="AC14" s="79">
        <f>AG9+AC13</f>
        <v>3</v>
      </c>
      <c r="AD14" s="79">
        <f>AG10+AD13</f>
        <v>3</v>
      </c>
      <c r="AE14" s="79">
        <f>AG11+AE13</f>
        <v>3</v>
      </c>
      <c r="AF14" s="79">
        <f>AG12+AF13</f>
        <v>3</v>
      </c>
      <c r="AH14" s="80"/>
      <c r="AI14" s="81"/>
      <c r="AJ14" s="7"/>
      <c r="AK14" s="6"/>
    </row>
    <row r="15" spans="1:37" ht="30" customHeight="1" x14ac:dyDescent="0.25">
      <c r="B15" s="43">
        <v>3.1</v>
      </c>
      <c r="C15" s="44"/>
      <c r="D15" s="82">
        <f>AI9</f>
        <v>0.4</v>
      </c>
      <c r="E15" s="83">
        <f>D$14*D15</f>
        <v>0.16000000000000003</v>
      </c>
      <c r="F15" s="84">
        <f t="shared" si="2"/>
        <v>0.48000000000000009</v>
      </c>
      <c r="G15" s="85" t="s">
        <v>46</v>
      </c>
      <c r="H15" s="48">
        <v>5</v>
      </c>
      <c r="I15" s="47">
        <f t="shared" ref="I15" si="11">H15*$E15</f>
        <v>0.80000000000000016</v>
      </c>
      <c r="J15" s="85" t="s">
        <v>47</v>
      </c>
      <c r="K15" s="48">
        <v>2</v>
      </c>
      <c r="L15" s="47">
        <f t="shared" si="4"/>
        <v>0.32000000000000006</v>
      </c>
      <c r="M15" s="86" t="s">
        <v>48</v>
      </c>
      <c r="N15" s="50">
        <v>4</v>
      </c>
      <c r="O15" s="47">
        <f t="shared" si="4"/>
        <v>0.64000000000000012</v>
      </c>
      <c r="P15" s="86" t="s">
        <v>48</v>
      </c>
      <c r="Q15" s="50">
        <v>4</v>
      </c>
      <c r="R15" s="47">
        <f t="shared" ref="R15" si="12">Q15*$E15</f>
        <v>0.64000000000000012</v>
      </c>
      <c r="S15" s="52" t="s">
        <v>85</v>
      </c>
      <c r="T15" s="52" t="s">
        <v>84</v>
      </c>
      <c r="U15" s="52" t="s">
        <v>83</v>
      </c>
      <c r="V15" s="52" t="s">
        <v>82</v>
      </c>
      <c r="W15" s="51" t="s">
        <v>81</v>
      </c>
      <c r="X15" s="53"/>
      <c r="Y15" s="34"/>
      <c r="AA15" s="2"/>
      <c r="AC15" s="87" t="s">
        <v>74</v>
      </c>
      <c r="AD15" s="88" t="s">
        <v>8</v>
      </c>
      <c r="AH15" s="80"/>
      <c r="AI15" s="80"/>
      <c r="AJ15" s="7"/>
      <c r="AK15" s="6"/>
    </row>
    <row r="16" spans="1:37" ht="30" customHeight="1" x14ac:dyDescent="0.25">
      <c r="B16" s="43">
        <v>3.2</v>
      </c>
      <c r="C16" s="44"/>
      <c r="D16" s="82">
        <f>AI10</f>
        <v>0.2</v>
      </c>
      <c r="E16" s="83">
        <f t="shared" ref="E16:E18" si="13">D$14*D16</f>
        <v>8.0000000000000016E-2</v>
      </c>
      <c r="F16" s="84">
        <f t="shared" si="2"/>
        <v>0.24000000000000005</v>
      </c>
      <c r="G16" s="85" t="s">
        <v>35</v>
      </c>
      <c r="H16" s="48">
        <v>2</v>
      </c>
      <c r="I16" s="47">
        <f t="shared" ref="I16" si="14">H16*$E16</f>
        <v>0.16000000000000003</v>
      </c>
      <c r="J16" s="85" t="s">
        <v>37</v>
      </c>
      <c r="K16" s="48">
        <v>5</v>
      </c>
      <c r="L16" s="47">
        <f t="shared" si="4"/>
        <v>0.40000000000000008</v>
      </c>
      <c r="M16" s="86" t="s">
        <v>45</v>
      </c>
      <c r="N16" s="50">
        <v>3</v>
      </c>
      <c r="O16" s="47">
        <f t="shared" si="4"/>
        <v>0.24000000000000005</v>
      </c>
      <c r="P16" s="86" t="s">
        <v>37</v>
      </c>
      <c r="Q16" s="50">
        <v>5</v>
      </c>
      <c r="R16" s="47">
        <f t="shared" ref="R16" si="15">Q16*$E16</f>
        <v>0.40000000000000008</v>
      </c>
      <c r="S16" s="52" t="s">
        <v>32</v>
      </c>
      <c r="T16" s="52" t="s">
        <v>33</v>
      </c>
      <c r="U16" s="52" t="s">
        <v>44</v>
      </c>
      <c r="V16" s="52" t="s">
        <v>31</v>
      </c>
      <c r="W16" s="51" t="s">
        <v>30</v>
      </c>
      <c r="X16" s="53" t="s">
        <v>39</v>
      </c>
      <c r="Y16" s="34"/>
      <c r="AA16" s="2"/>
      <c r="AC16" s="89">
        <v>1</v>
      </c>
      <c r="AD16" s="88" t="s">
        <v>6</v>
      </c>
      <c r="AH16" s="80"/>
      <c r="AI16" s="80"/>
      <c r="AJ16" s="7"/>
      <c r="AK16" s="6"/>
    </row>
    <row r="17" spans="1:37" ht="30" customHeight="1" x14ac:dyDescent="0.25">
      <c r="B17" s="43">
        <v>3.3</v>
      </c>
      <c r="C17" s="44"/>
      <c r="D17" s="82">
        <f t="shared" ref="D17:D18" si="16">AI11</f>
        <v>0.1</v>
      </c>
      <c r="E17" s="83">
        <f t="shared" si="13"/>
        <v>4.0000000000000008E-2</v>
      </c>
      <c r="F17" s="84">
        <f t="shared" si="2"/>
        <v>0.12000000000000002</v>
      </c>
      <c r="G17" s="85" t="s">
        <v>36</v>
      </c>
      <c r="H17" s="48">
        <v>3</v>
      </c>
      <c r="I17" s="47">
        <f t="shared" ref="I17" si="17">H17*$E17</f>
        <v>0.12000000000000002</v>
      </c>
      <c r="J17" s="85" t="s">
        <v>38</v>
      </c>
      <c r="K17" s="48">
        <v>5</v>
      </c>
      <c r="L17" s="47">
        <f t="shared" si="4"/>
        <v>0.20000000000000004</v>
      </c>
      <c r="M17" s="86" t="s">
        <v>49</v>
      </c>
      <c r="N17" s="50">
        <v>4</v>
      </c>
      <c r="O17" s="47">
        <f t="shared" si="4"/>
        <v>0.16000000000000003</v>
      </c>
      <c r="P17" s="86" t="s">
        <v>49</v>
      </c>
      <c r="Q17" s="50">
        <v>4</v>
      </c>
      <c r="R17" s="47">
        <f t="shared" ref="R17" si="18">Q17*$E17</f>
        <v>0.16000000000000003</v>
      </c>
      <c r="S17" s="52" t="s">
        <v>69</v>
      </c>
      <c r="T17" s="52" t="s">
        <v>68</v>
      </c>
      <c r="U17" s="52" t="s">
        <v>50</v>
      </c>
      <c r="V17" s="52" t="s">
        <v>51</v>
      </c>
      <c r="W17" s="51" t="s">
        <v>52</v>
      </c>
      <c r="X17" s="53"/>
      <c r="Y17" s="34"/>
      <c r="AA17" s="2"/>
      <c r="AC17" s="90">
        <v>0.5</v>
      </c>
      <c r="AD17" s="88" t="s">
        <v>7</v>
      </c>
      <c r="AH17" s="80"/>
      <c r="AI17" s="80"/>
      <c r="AJ17" s="7"/>
      <c r="AK17" s="6"/>
    </row>
    <row r="18" spans="1:37" ht="30" customHeight="1" thickBot="1" x14ac:dyDescent="0.3">
      <c r="B18" s="62">
        <v>3.4</v>
      </c>
      <c r="C18" s="91"/>
      <c r="D18" s="82">
        <f t="shared" si="16"/>
        <v>0.3</v>
      </c>
      <c r="E18" s="83">
        <f t="shared" si="13"/>
        <v>0.12</v>
      </c>
      <c r="F18" s="84">
        <f t="shared" si="2"/>
        <v>0.36</v>
      </c>
      <c r="G18" s="85" t="s">
        <v>64</v>
      </c>
      <c r="H18" s="92">
        <v>4</v>
      </c>
      <c r="I18" s="47">
        <f t="shared" ref="I18" si="19">H18*$E18</f>
        <v>0.48</v>
      </c>
      <c r="J18" s="85" t="s">
        <v>63</v>
      </c>
      <c r="K18" s="92">
        <v>2</v>
      </c>
      <c r="L18" s="47">
        <f t="shared" si="4"/>
        <v>0.24</v>
      </c>
      <c r="M18" s="86" t="s">
        <v>65</v>
      </c>
      <c r="N18" s="93">
        <v>5</v>
      </c>
      <c r="O18" s="47">
        <f t="shared" si="4"/>
        <v>0.6</v>
      </c>
      <c r="P18" s="86" t="s">
        <v>66</v>
      </c>
      <c r="Q18" s="93">
        <v>1</v>
      </c>
      <c r="R18" s="47">
        <f t="shared" ref="R18" si="20">Q18*$E18</f>
        <v>0.12</v>
      </c>
      <c r="S18" s="95" t="s">
        <v>61</v>
      </c>
      <c r="T18" s="95" t="s">
        <v>63</v>
      </c>
      <c r="U18" s="95" t="s">
        <v>62</v>
      </c>
      <c r="V18" s="95" t="s">
        <v>64</v>
      </c>
      <c r="W18" s="94" t="s">
        <v>65</v>
      </c>
      <c r="X18" s="96" t="s">
        <v>60</v>
      </c>
      <c r="Y18" s="97"/>
      <c r="AA18" s="2"/>
      <c r="AC18" s="90">
        <v>0</v>
      </c>
      <c r="AD18" s="88" t="s">
        <v>67</v>
      </c>
      <c r="AH18" s="80"/>
      <c r="AI18" s="80"/>
      <c r="AJ18" s="7"/>
      <c r="AK18" s="6"/>
    </row>
    <row r="19" spans="1:37" ht="30" customHeight="1" x14ac:dyDescent="0.25">
      <c r="B19" s="3"/>
      <c r="C19" s="127" t="s">
        <v>4</v>
      </c>
      <c r="D19" s="98"/>
      <c r="E19" s="99">
        <f>SUM(E9:E18)</f>
        <v>1</v>
      </c>
      <c r="F19" s="100">
        <f>SUM(F9:F18)</f>
        <v>3.0000000000000004</v>
      </c>
      <c r="G19" s="101"/>
      <c r="H19" s="102"/>
      <c r="I19" s="103">
        <f>SUM(I9:I18)</f>
        <v>4.1100000000000012</v>
      </c>
      <c r="J19" s="101"/>
      <c r="K19" s="102"/>
      <c r="L19" s="103">
        <f>SUM(L9:L18)</f>
        <v>3.41</v>
      </c>
      <c r="M19" s="101"/>
      <c r="N19" s="102"/>
      <c r="O19" s="103">
        <f>SUM(O9:O18)</f>
        <v>4.1400000000000006</v>
      </c>
      <c r="P19" s="101"/>
      <c r="Q19" s="102"/>
      <c r="R19" s="103">
        <f>SUM(R9:R18)</f>
        <v>3.3200000000000003</v>
      </c>
      <c r="S19" s="104" t="s">
        <v>70</v>
      </c>
      <c r="X19" s="105"/>
      <c r="Y19" s="106"/>
      <c r="AA19" s="3"/>
      <c r="AH19" s="80"/>
      <c r="AI19" s="80"/>
      <c r="AJ19" s="7"/>
      <c r="AK19" s="6"/>
    </row>
    <row r="20" spans="1:37" s="114" customFormat="1" ht="30" customHeight="1" thickBot="1" x14ac:dyDescent="0.3">
      <c r="A20" s="107"/>
      <c r="B20" s="107"/>
      <c r="C20" s="128" t="s">
        <v>86</v>
      </c>
      <c r="D20" s="108"/>
      <c r="E20" s="109"/>
      <c r="F20" s="110">
        <f>F19/$F$19</f>
        <v>1</v>
      </c>
      <c r="G20" s="111"/>
      <c r="H20" s="112"/>
      <c r="I20" s="113">
        <f>I19/$F$19</f>
        <v>1.37</v>
      </c>
      <c r="J20" s="111"/>
      <c r="K20" s="112"/>
      <c r="L20" s="113">
        <f>L19/$F$19</f>
        <v>1.1366666666666665</v>
      </c>
      <c r="M20" s="111"/>
      <c r="N20" s="112"/>
      <c r="O20" s="113">
        <f>O19/$F$19</f>
        <v>1.38</v>
      </c>
      <c r="P20" s="111"/>
      <c r="Q20" s="112"/>
      <c r="R20" s="113">
        <f>R19/$F$19</f>
        <v>1.1066666666666667</v>
      </c>
      <c r="S20" s="104" t="s">
        <v>71</v>
      </c>
      <c r="T20" s="107"/>
      <c r="U20" s="107"/>
      <c r="V20" s="107"/>
      <c r="W20" s="107"/>
      <c r="X20" s="105"/>
      <c r="Y20" s="106"/>
      <c r="Z20" s="107"/>
      <c r="AA20" s="107"/>
      <c r="AB20" s="1"/>
      <c r="AC20" s="1"/>
      <c r="AD20" s="1"/>
      <c r="AE20" s="1"/>
      <c r="AF20" s="1"/>
      <c r="AG20" s="1"/>
      <c r="AH20" s="80"/>
      <c r="AI20" s="80"/>
      <c r="AJ20" s="7"/>
      <c r="AK20" s="6"/>
    </row>
    <row r="21" spans="1:37" s="4" customFormat="1" ht="30" customHeight="1" thickBot="1" x14ac:dyDescent="0.3">
      <c r="A21" s="2"/>
      <c r="B21" s="2"/>
      <c r="C21" s="129" t="s">
        <v>17</v>
      </c>
      <c r="D21" s="115"/>
      <c r="E21" s="115"/>
      <c r="F21" s="116"/>
      <c r="G21" s="117"/>
      <c r="H21" s="112"/>
      <c r="I21" s="118">
        <f>RANK(I20,$H20:$R20)</f>
        <v>2</v>
      </c>
      <c r="J21" s="117"/>
      <c r="K21" s="119"/>
      <c r="L21" s="118">
        <f>RANK(L20,$H20:$R20)</f>
        <v>3</v>
      </c>
      <c r="M21" s="117"/>
      <c r="N21" s="120"/>
      <c r="O21" s="118">
        <f>RANK(O20,$H20:$R20)</f>
        <v>1</v>
      </c>
      <c r="P21" s="117"/>
      <c r="Q21" s="112"/>
      <c r="R21" s="118">
        <f>RANK(R20,$H20:$R20)</f>
        <v>4</v>
      </c>
      <c r="S21" s="104" t="s">
        <v>76</v>
      </c>
      <c r="T21" s="2"/>
      <c r="U21" s="2"/>
      <c r="V21" s="2"/>
      <c r="W21" s="2"/>
      <c r="X21" s="105"/>
      <c r="Y21" s="106"/>
      <c r="Z21" s="2"/>
      <c r="AA21" s="2"/>
      <c r="AB21" s="1"/>
      <c r="AC21" s="1"/>
      <c r="AD21" s="1"/>
      <c r="AE21" s="1"/>
      <c r="AF21" s="1"/>
      <c r="AG21" s="1"/>
      <c r="AH21" s="80"/>
      <c r="AI21" s="80"/>
      <c r="AJ21" s="7"/>
      <c r="AK21" s="6"/>
    </row>
    <row r="22" spans="1:37" s="4" customFormat="1" ht="24" customHeight="1" x14ac:dyDescent="0.25">
      <c r="A22" s="2"/>
      <c r="B22" s="2"/>
      <c r="C22" s="87"/>
      <c r="D22" s="87"/>
      <c r="E22" s="87" t="s">
        <v>74</v>
      </c>
      <c r="F22" s="88" t="s">
        <v>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04" t="s">
        <v>72</v>
      </c>
      <c r="T22" s="2"/>
      <c r="U22" s="2"/>
      <c r="V22" s="2"/>
      <c r="W22" s="2"/>
      <c r="X22" s="105"/>
      <c r="Y22" s="106"/>
      <c r="Z22" s="2"/>
      <c r="AA22" s="2"/>
      <c r="AB22" s="121"/>
      <c r="AC22" s="87"/>
      <c r="AD22" s="88"/>
      <c r="AE22" s="2"/>
      <c r="AF22" s="2"/>
      <c r="AG22" s="2"/>
      <c r="AH22" s="122"/>
      <c r="AI22" s="122"/>
      <c r="AJ22" s="122"/>
      <c r="AK22" s="6"/>
    </row>
    <row r="23" spans="1:37" s="4" customFormat="1" ht="21" customHeight="1" x14ac:dyDescent="0.2">
      <c r="A23" s="2"/>
      <c r="B23" s="2"/>
      <c r="C23" s="2"/>
      <c r="D23" s="2"/>
      <c r="E23" s="123">
        <v>3</v>
      </c>
      <c r="F23" s="88" t="s">
        <v>11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04" t="s">
        <v>73</v>
      </c>
      <c r="T23" s="2"/>
      <c r="U23" s="2"/>
      <c r="V23" s="2"/>
      <c r="W23" s="2"/>
      <c r="X23" s="105"/>
      <c r="Y23" s="106"/>
      <c r="Z23" s="2"/>
      <c r="AA23" s="2"/>
      <c r="AB23" s="2"/>
      <c r="AC23" s="89"/>
      <c r="AD23" s="88"/>
      <c r="AE23" s="2"/>
      <c r="AF23" s="2"/>
      <c r="AG23" s="2"/>
      <c r="AH23" s="122"/>
      <c r="AI23" s="122"/>
      <c r="AJ23" s="122"/>
    </row>
    <row r="24" spans="1:37" s="4" customFormat="1" ht="17.25" customHeight="1" x14ac:dyDescent="0.2">
      <c r="A24" s="2"/>
      <c r="B24" s="2"/>
      <c r="C24" s="2"/>
      <c r="D24" s="2"/>
      <c r="E24" s="124">
        <v>1</v>
      </c>
      <c r="F24" s="88" t="s">
        <v>12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90"/>
      <c r="AD24" s="88"/>
      <c r="AE24" s="1"/>
      <c r="AF24" s="1"/>
      <c r="AG24" s="1"/>
      <c r="AH24" s="1"/>
      <c r="AI24" s="1"/>
      <c r="AJ24" s="1"/>
    </row>
    <row r="25" spans="1:37" s="4" customFormat="1" ht="24" customHeight="1" x14ac:dyDescent="0.2">
      <c r="A25" s="2"/>
      <c r="B25" s="2"/>
      <c r="C25" s="2"/>
      <c r="D25" s="2"/>
      <c r="E25" s="124"/>
      <c r="F25" s="8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90"/>
      <c r="AD25" s="88"/>
      <c r="AE25" s="1"/>
      <c r="AF25" s="1"/>
      <c r="AG25" s="1"/>
      <c r="AH25" s="1"/>
      <c r="AI25" s="1"/>
      <c r="AJ25" s="1"/>
    </row>
    <row r="26" spans="1:37" s="4" customFormat="1" x14ac:dyDescent="0.2">
      <c r="A26" s="2"/>
      <c r="B26" s="2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1"/>
      <c r="AD26" s="1"/>
      <c r="AE26" s="1"/>
      <c r="AF26" s="1"/>
      <c r="AG26" s="1"/>
      <c r="AH26" s="1"/>
      <c r="AI26" s="1"/>
      <c r="AJ26" s="1"/>
    </row>
    <row r="27" spans="1:37" s="4" customFormat="1" x14ac:dyDescent="0.2">
      <c r="A27" s="2"/>
      <c r="B27" s="2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1"/>
      <c r="AC27" s="1"/>
      <c r="AD27" s="1"/>
      <c r="AE27" s="1"/>
      <c r="AF27" s="1"/>
      <c r="AG27" s="1"/>
      <c r="AH27" s="1"/>
      <c r="AI27" s="1"/>
      <c r="AJ27" s="1"/>
    </row>
    <row r="28" spans="1:37" s="4" customForma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1"/>
    </row>
    <row r="29" spans="1:37" s="4" customForma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1"/>
      <c r="AC29" s="1"/>
      <c r="AD29" s="1"/>
      <c r="AE29" s="1"/>
      <c r="AF29" s="1"/>
      <c r="AG29" s="1"/>
      <c r="AH29" s="1"/>
      <c r="AI29" s="1"/>
      <c r="AJ29" s="1"/>
    </row>
    <row r="30" spans="1:37" x14ac:dyDescent="0.2">
      <c r="C30" s="2"/>
      <c r="D30" s="2"/>
    </row>
  </sheetData>
  <mergeCells count="7">
    <mergeCell ref="AB5:AH5"/>
    <mergeCell ref="S7:W7"/>
    <mergeCell ref="C5:R5"/>
    <mergeCell ref="G7:I7"/>
    <mergeCell ref="J7:L7"/>
    <mergeCell ref="M7:O7"/>
    <mergeCell ref="P7:R7"/>
  </mergeCells>
  <pageMargins left="0.14000000000000001" right="0.13" top="0.42" bottom="0.47" header="0.17" footer="0.17"/>
  <pageSetup paperSize="9" scale="80" orientation="landscape" r:id="rId1"/>
  <headerFooter alignWithMargins="0">
    <oddHeader>&amp;L&amp;A&amp;C&amp;F</oddHeader>
    <oddFooter>&amp;LRico Biedermann&amp;C&amp;D&amp;RSeite 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NWA_PV</vt:lpstr>
      <vt:lpstr>NWA_PV!Drucktitel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2018-11-28T13:34:54Z</dcterms:modified>
</cp:coreProperties>
</file>