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BM\Study\Idea\Project DTD\DTD 기획서\DTD 밸런스\"/>
    </mc:Choice>
  </mc:AlternateContent>
  <bookViews>
    <workbookView xWindow="0" yWindow="0" windowWidth="25600" windowHeight="10970" activeTab="3"/>
  </bookViews>
  <sheets>
    <sheet name="기준표" sheetId="2" r:id="rId1"/>
    <sheet name="무기 밸런스" sheetId="1" r:id="rId2"/>
    <sheet name="무기 밸런스 (2)" sheetId="3" r:id="rId3"/>
    <sheet name="스테이지 난이도" sheetId="4" r:id="rId4"/>
    <sheet name="무기 업그레이드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5" l="1"/>
  <c r="E53" i="5"/>
  <c r="P53" i="5" s="1"/>
  <c r="G53" i="5"/>
  <c r="I53" i="5"/>
  <c r="B4" i="3"/>
  <c r="C4" i="3"/>
  <c r="D4" i="3"/>
  <c r="E4" i="3"/>
  <c r="F4" i="3"/>
  <c r="G4" i="3"/>
  <c r="H4" i="3"/>
  <c r="B5" i="3"/>
  <c r="C5" i="3"/>
  <c r="D5" i="3"/>
  <c r="E5" i="3"/>
  <c r="F5" i="3"/>
  <c r="G5" i="3"/>
  <c r="H5" i="3"/>
  <c r="B6" i="3"/>
  <c r="C6" i="3"/>
  <c r="D6" i="3"/>
  <c r="E6" i="3"/>
  <c r="F6" i="3"/>
  <c r="G6" i="3"/>
  <c r="H6" i="3"/>
  <c r="B7" i="3"/>
  <c r="C7" i="3"/>
  <c r="D7" i="3"/>
  <c r="E7" i="3"/>
  <c r="F7" i="3"/>
  <c r="G7" i="3"/>
  <c r="H7" i="3"/>
  <c r="B8" i="3"/>
  <c r="C8" i="3"/>
  <c r="D8" i="3"/>
  <c r="E8" i="3"/>
  <c r="F8" i="3"/>
  <c r="G8" i="3"/>
  <c r="H8" i="3"/>
  <c r="B9" i="3"/>
  <c r="C9" i="3"/>
  <c r="D9" i="3"/>
  <c r="E9" i="3"/>
  <c r="F9" i="3"/>
  <c r="G9" i="3"/>
  <c r="H9" i="3"/>
  <c r="B10" i="3"/>
  <c r="C10" i="3"/>
  <c r="D10" i="3"/>
  <c r="E10" i="3"/>
  <c r="F10" i="3"/>
  <c r="G10" i="3"/>
  <c r="H10" i="3"/>
  <c r="B11" i="3"/>
  <c r="C11" i="3"/>
  <c r="D11" i="3"/>
  <c r="E11" i="3"/>
  <c r="F11" i="3"/>
  <c r="G11" i="3"/>
  <c r="H11" i="3"/>
  <c r="B12" i="3"/>
  <c r="C12" i="3"/>
  <c r="D12" i="3"/>
  <c r="E12" i="3"/>
  <c r="F12" i="3"/>
  <c r="G12" i="3"/>
  <c r="H12" i="3"/>
  <c r="B13" i="3"/>
  <c r="C13" i="3"/>
  <c r="D13" i="3"/>
  <c r="E13" i="3"/>
  <c r="F13" i="3"/>
  <c r="G13" i="3"/>
  <c r="H13" i="3"/>
  <c r="B14" i="3"/>
  <c r="C14" i="3"/>
  <c r="D14" i="3"/>
  <c r="E14" i="3"/>
  <c r="F14" i="3"/>
  <c r="G14" i="3"/>
  <c r="H14" i="3"/>
  <c r="B15" i="3"/>
  <c r="C15" i="3"/>
  <c r="D15" i="3"/>
  <c r="E15" i="3"/>
  <c r="F15" i="3"/>
  <c r="G15" i="3"/>
  <c r="H15" i="3"/>
  <c r="B16" i="3"/>
  <c r="C16" i="3"/>
  <c r="D16" i="3"/>
  <c r="E16" i="3"/>
  <c r="F16" i="3"/>
  <c r="G16" i="3"/>
  <c r="H16" i="3"/>
  <c r="B17" i="3"/>
  <c r="C17" i="3"/>
  <c r="D17" i="3"/>
  <c r="E17" i="3"/>
  <c r="F17" i="3"/>
  <c r="G17" i="3"/>
  <c r="H17" i="3"/>
  <c r="B18" i="3"/>
  <c r="C18" i="3"/>
  <c r="D18" i="3"/>
  <c r="E18" i="3"/>
  <c r="F18" i="3"/>
  <c r="G18" i="3"/>
  <c r="H18" i="3"/>
  <c r="B19" i="3"/>
  <c r="C19" i="3"/>
  <c r="D19" i="3"/>
  <c r="E19" i="3"/>
  <c r="F19" i="3"/>
  <c r="G19" i="3"/>
  <c r="H19" i="3"/>
  <c r="B20" i="3"/>
  <c r="C20" i="3"/>
  <c r="D20" i="3"/>
  <c r="E20" i="3"/>
  <c r="F20" i="3"/>
  <c r="G20" i="3"/>
  <c r="H20" i="3"/>
  <c r="B21" i="3"/>
  <c r="C21" i="3"/>
  <c r="D21" i="3"/>
  <c r="E21" i="3"/>
  <c r="F21" i="3"/>
  <c r="G21" i="3"/>
  <c r="H21" i="3"/>
  <c r="B22" i="3"/>
  <c r="C22" i="3"/>
  <c r="D22" i="3"/>
  <c r="E22" i="3"/>
  <c r="F22" i="3"/>
  <c r="G22" i="3"/>
  <c r="H22" i="3"/>
  <c r="B23" i="3"/>
  <c r="C23" i="3"/>
  <c r="D23" i="3"/>
  <c r="E23" i="3"/>
  <c r="F23" i="3"/>
  <c r="G23" i="3"/>
  <c r="H23" i="3"/>
  <c r="B24" i="3"/>
  <c r="C24" i="3"/>
  <c r="D24" i="3"/>
  <c r="E24" i="3"/>
  <c r="F24" i="3"/>
  <c r="G24" i="3"/>
  <c r="H24" i="3"/>
  <c r="B25" i="3"/>
  <c r="C25" i="3"/>
  <c r="D25" i="3"/>
  <c r="E25" i="3"/>
  <c r="F25" i="3"/>
  <c r="G25" i="3"/>
  <c r="H25" i="3"/>
  <c r="B26" i="3"/>
  <c r="C26" i="3"/>
  <c r="D26" i="3"/>
  <c r="E26" i="3"/>
  <c r="F26" i="3"/>
  <c r="G26" i="3"/>
  <c r="H26" i="3"/>
  <c r="B27" i="3"/>
  <c r="C27" i="3"/>
  <c r="D27" i="3"/>
  <c r="E27" i="3"/>
  <c r="F27" i="3"/>
  <c r="G27" i="3"/>
  <c r="H27" i="3"/>
  <c r="B28" i="3"/>
  <c r="C28" i="3"/>
  <c r="D28" i="3"/>
  <c r="E28" i="3"/>
  <c r="F28" i="3"/>
  <c r="G28" i="3"/>
  <c r="H28" i="3"/>
  <c r="B29" i="3"/>
  <c r="C29" i="3"/>
  <c r="D29" i="3"/>
  <c r="E29" i="3"/>
  <c r="F29" i="3"/>
  <c r="G29" i="3"/>
  <c r="H29" i="3"/>
  <c r="B30" i="3"/>
  <c r="C30" i="3"/>
  <c r="D30" i="3"/>
  <c r="E30" i="3"/>
  <c r="F30" i="3"/>
  <c r="G30" i="3"/>
  <c r="H30" i="3"/>
  <c r="B31" i="3"/>
  <c r="C31" i="3"/>
  <c r="D31" i="3"/>
  <c r="E31" i="3"/>
  <c r="F31" i="3"/>
  <c r="G31" i="3"/>
  <c r="H31" i="3"/>
  <c r="B32" i="3"/>
  <c r="C32" i="3"/>
  <c r="D32" i="3"/>
  <c r="E32" i="3"/>
  <c r="F32" i="3"/>
  <c r="G32" i="3"/>
  <c r="H32" i="3"/>
  <c r="B33" i="3"/>
  <c r="C33" i="3"/>
  <c r="D33" i="3"/>
  <c r="E33" i="3"/>
  <c r="F33" i="3"/>
  <c r="G33" i="3"/>
  <c r="H33" i="3"/>
  <c r="B34" i="3"/>
  <c r="C34" i="3"/>
  <c r="D34" i="3"/>
  <c r="E34" i="3"/>
  <c r="F34" i="3"/>
  <c r="G34" i="3"/>
  <c r="H34" i="3"/>
  <c r="B35" i="3"/>
  <c r="C35" i="3"/>
  <c r="D35" i="3"/>
  <c r="E35" i="3"/>
  <c r="F35" i="3"/>
  <c r="G35" i="3"/>
  <c r="H35" i="3"/>
  <c r="B36" i="3"/>
  <c r="C36" i="3"/>
  <c r="D36" i="3"/>
  <c r="E36" i="3"/>
  <c r="F36" i="3"/>
  <c r="G36" i="3"/>
  <c r="H36" i="3"/>
  <c r="B37" i="3"/>
  <c r="C37" i="3"/>
  <c r="D37" i="3"/>
  <c r="E37" i="3"/>
  <c r="F37" i="3"/>
  <c r="G37" i="3"/>
  <c r="H37" i="3"/>
  <c r="B38" i="3"/>
  <c r="C38" i="3"/>
  <c r="D38" i="3"/>
  <c r="E38" i="3"/>
  <c r="F38" i="3"/>
  <c r="G38" i="3"/>
  <c r="H38" i="3"/>
  <c r="B39" i="3"/>
  <c r="C39" i="3"/>
  <c r="D39" i="3"/>
  <c r="E39" i="3"/>
  <c r="F39" i="3"/>
  <c r="G39" i="3"/>
  <c r="H39" i="3"/>
  <c r="B40" i="3"/>
  <c r="C40" i="3"/>
  <c r="D40" i="3"/>
  <c r="E40" i="3"/>
  <c r="F40" i="3"/>
  <c r="G40" i="3"/>
  <c r="H40" i="3"/>
  <c r="B41" i="3"/>
  <c r="C41" i="3"/>
  <c r="D41" i="3"/>
  <c r="E41" i="3"/>
  <c r="F41" i="3"/>
  <c r="G41" i="3"/>
  <c r="H41" i="3"/>
  <c r="B42" i="3"/>
  <c r="C42" i="3"/>
  <c r="D42" i="3"/>
  <c r="E42" i="3"/>
  <c r="F42" i="3"/>
  <c r="G42" i="3"/>
  <c r="H42" i="3"/>
  <c r="B43" i="3"/>
  <c r="C43" i="3"/>
  <c r="D43" i="3"/>
  <c r="E43" i="3"/>
  <c r="F43" i="3"/>
  <c r="G43" i="3"/>
  <c r="H43" i="3"/>
  <c r="B44" i="3"/>
  <c r="C44" i="3"/>
  <c r="D44" i="3"/>
  <c r="E44" i="3"/>
  <c r="F44" i="3"/>
  <c r="G44" i="3"/>
  <c r="H44" i="3"/>
  <c r="B45" i="3"/>
  <c r="C45" i="3"/>
  <c r="D45" i="3"/>
  <c r="E45" i="3"/>
  <c r="F45" i="3"/>
  <c r="G45" i="3"/>
  <c r="H45" i="3"/>
  <c r="B46" i="3"/>
  <c r="C46" i="3"/>
  <c r="D46" i="3"/>
  <c r="E46" i="3"/>
  <c r="F46" i="3"/>
  <c r="G46" i="3"/>
  <c r="H46" i="3"/>
  <c r="B47" i="3"/>
  <c r="C47" i="3"/>
  <c r="D47" i="3"/>
  <c r="E47" i="3"/>
  <c r="F47" i="3"/>
  <c r="G47" i="3"/>
  <c r="H47" i="3"/>
  <c r="B48" i="3"/>
  <c r="C48" i="3"/>
  <c r="D48" i="3"/>
  <c r="E48" i="3"/>
  <c r="F48" i="3"/>
  <c r="G48" i="3"/>
  <c r="H48" i="3"/>
  <c r="B49" i="3"/>
  <c r="C49" i="3"/>
  <c r="D49" i="3"/>
  <c r="E49" i="3"/>
  <c r="F49" i="3"/>
  <c r="G49" i="3"/>
  <c r="H49" i="3"/>
  <c r="B50" i="3"/>
  <c r="C50" i="3"/>
  <c r="D50" i="3"/>
  <c r="E50" i="3"/>
  <c r="F50" i="3"/>
  <c r="G50" i="3"/>
  <c r="H50" i="3"/>
  <c r="B51" i="3"/>
  <c r="C51" i="3"/>
  <c r="D51" i="3"/>
  <c r="E51" i="3"/>
  <c r="F51" i="3"/>
  <c r="G51" i="3"/>
  <c r="H51" i="3"/>
  <c r="B52" i="3"/>
  <c r="C52" i="3"/>
  <c r="D52" i="3"/>
  <c r="E52" i="3"/>
  <c r="F52" i="3"/>
  <c r="G52" i="3"/>
  <c r="H52" i="3"/>
  <c r="H3" i="3"/>
  <c r="G3" i="3"/>
  <c r="F3" i="3"/>
  <c r="E3" i="3"/>
  <c r="D3" i="3"/>
  <c r="C3" i="3"/>
  <c r="B3" i="3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4" i="4"/>
  <c r="P5" i="4"/>
  <c r="P6" i="4"/>
  <c r="P7" i="4"/>
  <c r="P8" i="4"/>
  <c r="P9" i="4"/>
  <c r="P10" i="4"/>
  <c r="P11" i="4"/>
  <c r="P12" i="4"/>
  <c r="P3" i="4"/>
  <c r="P53" i="4" s="1"/>
  <c r="H18" i="4" l="1"/>
  <c r="H13" i="4"/>
  <c r="H4" i="4"/>
  <c r="H5" i="4"/>
  <c r="H6" i="4"/>
  <c r="H7" i="4"/>
  <c r="H3" i="4"/>
  <c r="D4" i="4"/>
  <c r="D5" i="4"/>
  <c r="D6" i="4"/>
  <c r="D7" i="4"/>
  <c r="D8" i="4"/>
  <c r="D9" i="4"/>
  <c r="D10" i="4"/>
  <c r="D11" i="4"/>
  <c r="D12" i="4"/>
  <c r="D17" i="4"/>
  <c r="D22" i="4"/>
  <c r="D27" i="4"/>
  <c r="D32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3" i="4"/>
  <c r="C13" i="4"/>
  <c r="D13" i="4" s="1"/>
  <c r="C14" i="4"/>
  <c r="D14" i="4" s="1"/>
  <c r="C15" i="4"/>
  <c r="D15" i="4" s="1"/>
  <c r="C16" i="4"/>
  <c r="D16" i="4" s="1"/>
  <c r="C18" i="4"/>
  <c r="D18" i="4" s="1"/>
  <c r="C19" i="4"/>
  <c r="D19" i="4" s="1"/>
  <c r="C20" i="4"/>
  <c r="D20" i="4" s="1"/>
  <c r="C21" i="4"/>
  <c r="D21" i="4" s="1"/>
  <c r="C23" i="4"/>
  <c r="D23" i="4" s="1"/>
  <c r="C24" i="4"/>
  <c r="D24" i="4" s="1"/>
  <c r="C25" i="4"/>
  <c r="D25" i="4" s="1"/>
  <c r="C26" i="4"/>
  <c r="D26" i="4" s="1"/>
  <c r="C28" i="4"/>
  <c r="D28" i="4" s="1"/>
  <c r="C29" i="4"/>
  <c r="D29" i="4" s="1"/>
  <c r="C30" i="4"/>
  <c r="D30" i="4" s="1"/>
  <c r="C31" i="4"/>
  <c r="D31" i="4" s="1"/>
  <c r="C33" i="4"/>
  <c r="D33" i="4" s="1"/>
  <c r="C34" i="4"/>
  <c r="D34" i="4" s="1"/>
  <c r="C35" i="4"/>
  <c r="D35" i="4" s="1"/>
  <c r="C36" i="4"/>
  <c r="D36" i="4" s="1"/>
  <c r="K52" i="3"/>
  <c r="M3" i="3"/>
  <c r="P52" i="3"/>
  <c r="O52" i="3"/>
  <c r="N52" i="3"/>
  <c r="M52" i="3"/>
  <c r="L52" i="3"/>
  <c r="J52" i="3"/>
  <c r="P51" i="3"/>
  <c r="O51" i="3"/>
  <c r="N51" i="3"/>
  <c r="M51" i="3"/>
  <c r="L51" i="3"/>
  <c r="K51" i="3"/>
  <c r="J51" i="3"/>
  <c r="P50" i="3"/>
  <c r="O50" i="3"/>
  <c r="N50" i="3"/>
  <c r="M50" i="3"/>
  <c r="L50" i="3"/>
  <c r="K50" i="3"/>
  <c r="J50" i="3"/>
  <c r="P49" i="3"/>
  <c r="O49" i="3"/>
  <c r="N49" i="3"/>
  <c r="M49" i="3"/>
  <c r="L49" i="3"/>
  <c r="K49" i="3"/>
  <c r="J49" i="3"/>
  <c r="P48" i="3"/>
  <c r="O48" i="3"/>
  <c r="N48" i="3"/>
  <c r="M48" i="3"/>
  <c r="L48" i="3"/>
  <c r="K48" i="3"/>
  <c r="J48" i="3"/>
  <c r="P47" i="3"/>
  <c r="O47" i="3"/>
  <c r="N47" i="3"/>
  <c r="M47" i="3"/>
  <c r="L47" i="3"/>
  <c r="K47" i="3"/>
  <c r="J47" i="3"/>
  <c r="P46" i="3"/>
  <c r="O46" i="3"/>
  <c r="N46" i="3"/>
  <c r="M46" i="3"/>
  <c r="L46" i="3"/>
  <c r="K46" i="3"/>
  <c r="J46" i="3"/>
  <c r="P45" i="3"/>
  <c r="O45" i="3"/>
  <c r="N45" i="3"/>
  <c r="M45" i="3"/>
  <c r="L45" i="3"/>
  <c r="K45" i="3"/>
  <c r="J45" i="3"/>
  <c r="P44" i="3"/>
  <c r="O44" i="3"/>
  <c r="N44" i="3"/>
  <c r="M44" i="3"/>
  <c r="L44" i="3"/>
  <c r="K44" i="3"/>
  <c r="J44" i="3"/>
  <c r="P43" i="3"/>
  <c r="O43" i="3"/>
  <c r="N43" i="3"/>
  <c r="M43" i="3"/>
  <c r="L43" i="3"/>
  <c r="K43" i="3"/>
  <c r="J43" i="3"/>
  <c r="P42" i="3"/>
  <c r="O42" i="3"/>
  <c r="N42" i="3"/>
  <c r="M42" i="3"/>
  <c r="L42" i="3"/>
  <c r="K42" i="3"/>
  <c r="J42" i="3"/>
  <c r="P41" i="3"/>
  <c r="O41" i="3"/>
  <c r="N41" i="3"/>
  <c r="M41" i="3"/>
  <c r="L41" i="3"/>
  <c r="K41" i="3"/>
  <c r="J41" i="3"/>
  <c r="P40" i="3"/>
  <c r="O40" i="3"/>
  <c r="N40" i="3"/>
  <c r="M40" i="3"/>
  <c r="L40" i="3"/>
  <c r="K40" i="3"/>
  <c r="J40" i="3"/>
  <c r="P39" i="3"/>
  <c r="O39" i="3"/>
  <c r="N39" i="3"/>
  <c r="M39" i="3"/>
  <c r="L39" i="3"/>
  <c r="K39" i="3"/>
  <c r="J39" i="3"/>
  <c r="P38" i="3"/>
  <c r="O38" i="3"/>
  <c r="N38" i="3"/>
  <c r="M38" i="3"/>
  <c r="L38" i="3"/>
  <c r="K38" i="3"/>
  <c r="J38" i="3"/>
  <c r="P37" i="3"/>
  <c r="O37" i="3"/>
  <c r="N37" i="3"/>
  <c r="M37" i="3"/>
  <c r="L37" i="3"/>
  <c r="K37" i="3"/>
  <c r="J37" i="3"/>
  <c r="P36" i="3"/>
  <c r="O36" i="3"/>
  <c r="N36" i="3"/>
  <c r="M36" i="3"/>
  <c r="L36" i="3"/>
  <c r="K36" i="3"/>
  <c r="J36" i="3"/>
  <c r="P35" i="3"/>
  <c r="O35" i="3"/>
  <c r="N35" i="3"/>
  <c r="M35" i="3"/>
  <c r="L35" i="3"/>
  <c r="K35" i="3"/>
  <c r="J35" i="3"/>
  <c r="P34" i="3"/>
  <c r="O34" i="3"/>
  <c r="N34" i="3"/>
  <c r="M34" i="3"/>
  <c r="L34" i="3"/>
  <c r="K34" i="3"/>
  <c r="J34" i="3"/>
  <c r="P33" i="3"/>
  <c r="O33" i="3"/>
  <c r="N33" i="3"/>
  <c r="M33" i="3"/>
  <c r="L33" i="3"/>
  <c r="K33" i="3"/>
  <c r="J33" i="3"/>
  <c r="P32" i="3"/>
  <c r="O32" i="3"/>
  <c r="N32" i="3"/>
  <c r="M32" i="3"/>
  <c r="L32" i="3"/>
  <c r="K32" i="3"/>
  <c r="J32" i="3"/>
  <c r="P31" i="3"/>
  <c r="O31" i="3"/>
  <c r="N31" i="3"/>
  <c r="M31" i="3"/>
  <c r="L31" i="3"/>
  <c r="K31" i="3"/>
  <c r="J31" i="3"/>
  <c r="P30" i="3"/>
  <c r="O30" i="3"/>
  <c r="N30" i="3"/>
  <c r="M30" i="3"/>
  <c r="L30" i="3"/>
  <c r="K30" i="3"/>
  <c r="J30" i="3"/>
  <c r="P29" i="3"/>
  <c r="O29" i="3"/>
  <c r="N29" i="3"/>
  <c r="M29" i="3"/>
  <c r="L29" i="3"/>
  <c r="K29" i="3"/>
  <c r="J29" i="3"/>
  <c r="P28" i="3"/>
  <c r="O28" i="3"/>
  <c r="N28" i="3"/>
  <c r="M28" i="3"/>
  <c r="L28" i="3"/>
  <c r="K28" i="3"/>
  <c r="J28" i="3"/>
  <c r="P27" i="3"/>
  <c r="O27" i="3"/>
  <c r="N27" i="3"/>
  <c r="M27" i="3"/>
  <c r="L27" i="3"/>
  <c r="K27" i="3"/>
  <c r="J27" i="3"/>
  <c r="P26" i="3"/>
  <c r="O26" i="3"/>
  <c r="N26" i="3"/>
  <c r="M26" i="3"/>
  <c r="L26" i="3"/>
  <c r="K26" i="3"/>
  <c r="J26" i="3"/>
  <c r="P25" i="3"/>
  <c r="O25" i="3"/>
  <c r="N25" i="3"/>
  <c r="M25" i="3"/>
  <c r="L25" i="3"/>
  <c r="K25" i="3"/>
  <c r="J25" i="3"/>
  <c r="P24" i="3"/>
  <c r="O24" i="3"/>
  <c r="N24" i="3"/>
  <c r="M24" i="3"/>
  <c r="L24" i="3"/>
  <c r="K24" i="3"/>
  <c r="J24" i="3"/>
  <c r="P23" i="3"/>
  <c r="O23" i="3"/>
  <c r="N23" i="3"/>
  <c r="M23" i="3"/>
  <c r="L23" i="3"/>
  <c r="K23" i="3"/>
  <c r="J23" i="3"/>
  <c r="P22" i="3"/>
  <c r="O22" i="3"/>
  <c r="N22" i="3"/>
  <c r="M22" i="3"/>
  <c r="L22" i="3"/>
  <c r="K22" i="3"/>
  <c r="J22" i="3"/>
  <c r="P21" i="3"/>
  <c r="O21" i="3"/>
  <c r="N21" i="3"/>
  <c r="M21" i="3"/>
  <c r="L21" i="3"/>
  <c r="K21" i="3"/>
  <c r="J21" i="3"/>
  <c r="P20" i="3"/>
  <c r="O20" i="3"/>
  <c r="N20" i="3"/>
  <c r="M20" i="3"/>
  <c r="L20" i="3"/>
  <c r="K20" i="3"/>
  <c r="J20" i="3"/>
  <c r="P19" i="3"/>
  <c r="O19" i="3"/>
  <c r="N19" i="3"/>
  <c r="M19" i="3"/>
  <c r="L19" i="3"/>
  <c r="K19" i="3"/>
  <c r="J19" i="3"/>
  <c r="P18" i="3"/>
  <c r="O18" i="3"/>
  <c r="N18" i="3"/>
  <c r="M18" i="3"/>
  <c r="L18" i="3"/>
  <c r="K18" i="3"/>
  <c r="J18" i="3"/>
  <c r="P17" i="3"/>
  <c r="O17" i="3"/>
  <c r="N17" i="3"/>
  <c r="M17" i="3"/>
  <c r="L17" i="3"/>
  <c r="K17" i="3"/>
  <c r="J17" i="3"/>
  <c r="P16" i="3"/>
  <c r="O16" i="3"/>
  <c r="N16" i="3"/>
  <c r="M16" i="3"/>
  <c r="L16" i="3"/>
  <c r="K16" i="3"/>
  <c r="J16" i="3"/>
  <c r="P15" i="3"/>
  <c r="O15" i="3"/>
  <c r="N15" i="3"/>
  <c r="M15" i="3"/>
  <c r="L15" i="3"/>
  <c r="K15" i="3"/>
  <c r="J15" i="3"/>
  <c r="P14" i="3"/>
  <c r="O14" i="3"/>
  <c r="N14" i="3"/>
  <c r="M14" i="3"/>
  <c r="L14" i="3"/>
  <c r="K14" i="3"/>
  <c r="J14" i="3"/>
  <c r="P13" i="3"/>
  <c r="O13" i="3"/>
  <c r="N13" i="3"/>
  <c r="M13" i="3"/>
  <c r="L13" i="3"/>
  <c r="K13" i="3"/>
  <c r="J13" i="3"/>
  <c r="P12" i="3"/>
  <c r="O12" i="3"/>
  <c r="N12" i="3"/>
  <c r="M12" i="3"/>
  <c r="L12" i="3"/>
  <c r="K12" i="3"/>
  <c r="J12" i="3"/>
  <c r="P11" i="3"/>
  <c r="O11" i="3"/>
  <c r="N11" i="3"/>
  <c r="M11" i="3"/>
  <c r="L11" i="3"/>
  <c r="K11" i="3"/>
  <c r="J11" i="3"/>
  <c r="P10" i="3"/>
  <c r="O10" i="3"/>
  <c r="N10" i="3"/>
  <c r="M10" i="3"/>
  <c r="L10" i="3"/>
  <c r="K10" i="3"/>
  <c r="J10" i="3"/>
  <c r="P9" i="3"/>
  <c r="O9" i="3"/>
  <c r="N9" i="3"/>
  <c r="M9" i="3"/>
  <c r="L9" i="3"/>
  <c r="K9" i="3"/>
  <c r="J9" i="3"/>
  <c r="P8" i="3"/>
  <c r="O8" i="3"/>
  <c r="N8" i="3"/>
  <c r="M8" i="3"/>
  <c r="L8" i="3"/>
  <c r="K8" i="3"/>
  <c r="J8" i="3"/>
  <c r="P7" i="3"/>
  <c r="O7" i="3"/>
  <c r="N7" i="3"/>
  <c r="M7" i="3"/>
  <c r="L7" i="3"/>
  <c r="K7" i="3"/>
  <c r="J7" i="3"/>
  <c r="P6" i="3"/>
  <c r="O6" i="3"/>
  <c r="N6" i="3"/>
  <c r="M6" i="3"/>
  <c r="L6" i="3"/>
  <c r="K6" i="3"/>
  <c r="J6" i="3"/>
  <c r="P5" i="3"/>
  <c r="O5" i="3"/>
  <c r="N5" i="3"/>
  <c r="M5" i="3"/>
  <c r="L5" i="3"/>
  <c r="K5" i="3"/>
  <c r="J5" i="3"/>
  <c r="P4" i="3"/>
  <c r="O4" i="3"/>
  <c r="N4" i="3"/>
  <c r="M4" i="3"/>
  <c r="L4" i="3"/>
  <c r="K4" i="3"/>
  <c r="J4" i="3"/>
  <c r="P3" i="3"/>
  <c r="O3" i="3"/>
  <c r="N3" i="3"/>
  <c r="L3" i="3"/>
  <c r="K3" i="3"/>
  <c r="J3" i="3"/>
  <c r="Q38" i="3" l="1"/>
  <c r="R38" i="3" s="1"/>
  <c r="Q29" i="3"/>
  <c r="R29" i="3" s="1"/>
  <c r="Q37" i="3"/>
  <c r="R37" i="3" s="1"/>
  <c r="Q45" i="3"/>
  <c r="R45" i="3" s="1"/>
  <c r="Q6" i="3"/>
  <c r="R6" i="3" s="1"/>
  <c r="Q22" i="3"/>
  <c r="R22" i="3" s="1"/>
  <c r="Q21" i="3"/>
  <c r="R21" i="3" s="1"/>
  <c r="Q14" i="3"/>
  <c r="R14" i="3" s="1"/>
  <c r="Q13" i="3"/>
  <c r="R13" i="3" s="1"/>
  <c r="Q30" i="3"/>
  <c r="R30" i="3" s="1"/>
  <c r="Q46" i="3"/>
  <c r="R46" i="3" s="1"/>
  <c r="Q5" i="3"/>
  <c r="R5" i="3" s="1"/>
  <c r="Q20" i="3"/>
  <c r="R20" i="3" s="1"/>
  <c r="Q28" i="3"/>
  <c r="R28" i="3" s="1"/>
  <c r="Q36" i="3"/>
  <c r="R36" i="3" s="1"/>
  <c r="Q27" i="3"/>
  <c r="R27" i="3" s="1"/>
  <c r="Q19" i="3"/>
  <c r="R19" i="3" s="1"/>
  <c r="Q4" i="3"/>
  <c r="R4" i="3" s="1"/>
  <c r="Q12" i="3"/>
  <c r="R12" i="3" s="1"/>
  <c r="Q44" i="3"/>
  <c r="R44" i="3" s="1"/>
  <c r="Q3" i="3"/>
  <c r="R3" i="3" s="1"/>
  <c r="Q35" i="3"/>
  <c r="R35" i="3" s="1"/>
  <c r="Q11" i="3"/>
  <c r="R11" i="3" s="1"/>
  <c r="Q18" i="3"/>
  <c r="R18" i="3" s="1"/>
  <c r="Q26" i="3"/>
  <c r="R26" i="3" s="1"/>
  <c r="Q34" i="3"/>
  <c r="R34" i="3" s="1"/>
  <c r="Q42" i="3"/>
  <c r="R42" i="3" s="1"/>
  <c r="Q50" i="3"/>
  <c r="R50" i="3" s="1"/>
  <c r="Q52" i="3"/>
  <c r="R52" i="3" s="1"/>
  <c r="Q43" i="3"/>
  <c r="R43" i="3" s="1"/>
  <c r="Q10" i="3"/>
  <c r="R10" i="3" s="1"/>
  <c r="Q25" i="3"/>
  <c r="R25" i="3" s="1"/>
  <c r="Q33" i="3"/>
  <c r="R33" i="3" s="1"/>
  <c r="Q41" i="3"/>
  <c r="R41" i="3" s="1"/>
  <c r="Q49" i="3"/>
  <c r="R49" i="3" s="1"/>
  <c r="Q51" i="3"/>
  <c r="R51" i="3" s="1"/>
  <c r="Q9" i="3"/>
  <c r="R9" i="3" s="1"/>
  <c r="Q17" i="3"/>
  <c r="R17" i="3" s="1"/>
  <c r="Q8" i="3"/>
  <c r="R8" i="3" s="1"/>
  <c r="Q16" i="3"/>
  <c r="R16" i="3" s="1"/>
  <c r="Q24" i="3"/>
  <c r="R24" i="3" s="1"/>
  <c r="Q32" i="3"/>
  <c r="R32" i="3" s="1"/>
  <c r="Q40" i="3"/>
  <c r="R40" i="3" s="1"/>
  <c r="Q48" i="3"/>
  <c r="R48" i="3" s="1"/>
  <c r="Q7" i="3"/>
  <c r="R7" i="3" s="1"/>
  <c r="Q15" i="3"/>
  <c r="R15" i="3" s="1"/>
  <c r="Q23" i="3"/>
  <c r="R23" i="3" s="1"/>
  <c r="Q31" i="3"/>
  <c r="R31" i="3" s="1"/>
  <c r="Q39" i="3"/>
  <c r="R39" i="3" s="1"/>
  <c r="Q47" i="3"/>
  <c r="R47" i="3" s="1"/>
  <c r="H9" i="4"/>
  <c r="H8" i="4"/>
  <c r="E3" i="1"/>
  <c r="E4" i="1"/>
  <c r="E5" i="1"/>
  <c r="E6" i="1"/>
  <c r="E7" i="1"/>
  <c r="E8" i="1"/>
  <c r="E2" i="1"/>
  <c r="J4" i="1"/>
  <c r="J5" i="1"/>
  <c r="J6" i="1"/>
  <c r="J7" i="1"/>
  <c r="J8" i="1"/>
  <c r="J3" i="1"/>
  <c r="F3" i="1"/>
  <c r="F4" i="1"/>
  <c r="F5" i="1"/>
  <c r="F6" i="1"/>
  <c r="F7" i="1"/>
  <c r="F8" i="1"/>
  <c r="F2" i="1"/>
  <c r="H11" i="4" l="1"/>
  <c r="H10" i="4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C17" i="2"/>
  <c r="C18" i="2"/>
  <c r="C19" i="2"/>
  <c r="C20" i="2"/>
  <c r="C21" i="2"/>
  <c r="C22" i="2"/>
  <c r="C16" i="2"/>
  <c r="I7" i="1" l="1"/>
  <c r="I8" i="1"/>
  <c r="I3" i="1"/>
  <c r="I4" i="1"/>
  <c r="I5" i="1"/>
  <c r="I6" i="1"/>
  <c r="H12" i="4" l="1"/>
  <c r="H14" i="4" l="1"/>
  <c r="H15" i="4" l="1"/>
  <c r="H16" i="4" l="1"/>
  <c r="H17" i="4" l="1"/>
  <c r="H19" i="4" l="1"/>
  <c r="H22" i="4"/>
  <c r="H20" i="4"/>
  <c r="H21" i="4" l="1"/>
  <c r="H23" i="4" l="1"/>
  <c r="H24" i="4" l="1"/>
  <c r="H25" i="4"/>
  <c r="H27" i="4" l="1"/>
  <c r="H26" i="4"/>
  <c r="H30" i="4" l="1"/>
  <c r="H29" i="4"/>
  <c r="H28" i="4"/>
  <c r="H35" i="4" l="1"/>
  <c r="H32" i="4"/>
  <c r="H31" i="4"/>
  <c r="H34" i="4"/>
  <c r="H33" i="4" l="1"/>
  <c r="H37" i="4" l="1"/>
  <c r="H36" i="4"/>
  <c r="H38" i="4" l="1"/>
  <c r="H41" i="4" l="1"/>
  <c r="H40" i="4"/>
  <c r="H39" i="4"/>
  <c r="H42" i="4" l="1"/>
  <c r="H43" i="4" l="1"/>
  <c r="H44" i="4" l="1"/>
  <c r="H45" i="4" l="1"/>
  <c r="H46" i="4" l="1"/>
  <c r="H49" i="4" l="1"/>
  <c r="H47" i="4"/>
  <c r="H50" i="4" l="1"/>
  <c r="H48" i="4"/>
  <c r="H51" i="4" l="1"/>
  <c r="H52" i="4"/>
</calcChain>
</file>

<file path=xl/sharedStrings.xml><?xml version="1.0" encoding="utf-8"?>
<sst xmlns="http://schemas.openxmlformats.org/spreadsheetml/2006/main" count="162" uniqueCount="90">
  <si>
    <t>번호</t>
    <phoneticPr fontId="1" type="noConversion"/>
  </si>
  <si>
    <t>무기명</t>
    <phoneticPr fontId="1" type="noConversion"/>
  </si>
  <si>
    <t>초당 공격력</t>
    <phoneticPr fontId="1" type="noConversion"/>
  </si>
  <si>
    <t>기본 소총</t>
    <phoneticPr fontId="1" type="noConversion"/>
  </si>
  <si>
    <t>이단소총</t>
    <phoneticPr fontId="1" type="noConversion"/>
  </si>
  <si>
    <t>머신건</t>
    <phoneticPr fontId="1" type="noConversion"/>
  </si>
  <si>
    <t>레이저건</t>
    <phoneticPr fontId="1" type="noConversion"/>
  </si>
  <si>
    <t>에너지포</t>
    <phoneticPr fontId="1" type="noConversion"/>
  </si>
  <si>
    <t>유도미사일</t>
    <phoneticPr fontId="1" type="noConversion"/>
  </si>
  <si>
    <t>박격포</t>
    <phoneticPr fontId="1" type="noConversion"/>
  </si>
  <si>
    <t>공격력</t>
    <phoneticPr fontId="1" type="noConversion"/>
  </si>
  <si>
    <t>∞</t>
    <phoneticPr fontId="1" type="noConversion"/>
  </si>
  <si>
    <t>총 데미지</t>
    <phoneticPr fontId="1" type="noConversion"/>
  </si>
  <si>
    <t>즉시</t>
    <phoneticPr fontId="1" type="noConversion"/>
  </si>
  <si>
    <t>풀 딜 시간</t>
    <phoneticPr fontId="1" type="noConversion"/>
  </si>
  <si>
    <t>탄환 수</t>
    <phoneticPr fontId="1" type="noConversion"/>
  </si>
  <si>
    <t>투사체 속도</t>
    <phoneticPr fontId="1" type="noConversion"/>
  </si>
  <si>
    <t>매우 낮음</t>
    <phoneticPr fontId="1" type="noConversion"/>
  </si>
  <si>
    <t>낮음</t>
    <phoneticPr fontId="1" type="noConversion"/>
  </si>
  <si>
    <t>보통</t>
    <phoneticPr fontId="1" type="noConversion"/>
  </si>
  <si>
    <t>높음</t>
    <phoneticPr fontId="1" type="noConversion"/>
  </si>
  <si>
    <t>매우 높음</t>
    <phoneticPr fontId="1" type="noConversion"/>
  </si>
  <si>
    <t>초당 발사속도</t>
    <phoneticPr fontId="1" type="noConversion"/>
  </si>
  <si>
    <t>등급</t>
    <phoneticPr fontId="1" type="noConversion"/>
  </si>
  <si>
    <t>등급분류</t>
    <phoneticPr fontId="1" type="noConversion"/>
  </si>
  <si>
    <t>무기 별
등급표</t>
    <phoneticPr fontId="1" type="noConversion"/>
  </si>
  <si>
    <t>등급표에
따른
수치기준</t>
    <phoneticPr fontId="1" type="noConversion"/>
  </si>
  <si>
    <t>쏘면바로맞음</t>
    <phoneticPr fontId="1" type="noConversion"/>
  </si>
  <si>
    <t>기본 공격력</t>
    <phoneticPr fontId="1" type="noConversion"/>
  </si>
  <si>
    <t>공격 주기</t>
    <phoneticPr fontId="1" type="noConversion"/>
  </si>
  <si>
    <t>기본 소총</t>
    <phoneticPr fontId="1" type="noConversion"/>
  </si>
  <si>
    <t>이단 소총</t>
    <phoneticPr fontId="1" type="noConversion"/>
  </si>
  <si>
    <t>머신건</t>
    <phoneticPr fontId="1" type="noConversion"/>
  </si>
  <si>
    <t>레이저건</t>
    <phoneticPr fontId="1" type="noConversion"/>
  </si>
  <si>
    <t>에너지포</t>
    <phoneticPr fontId="1" type="noConversion"/>
  </si>
  <si>
    <t>유도미사일</t>
    <phoneticPr fontId="1" type="noConversion"/>
  </si>
  <si>
    <t>박격포</t>
    <phoneticPr fontId="1" type="noConversion"/>
  </si>
  <si>
    <t>무기업글</t>
    <phoneticPr fontId="1" type="noConversion"/>
  </si>
  <si>
    <t>초당공격</t>
    <phoneticPr fontId="1" type="noConversion"/>
  </si>
  <si>
    <t>총 공격력 수식</t>
    <phoneticPr fontId="1" type="noConversion"/>
  </si>
  <si>
    <t>기본 공격력+(기본 공격력/10*소총업글)+(기본 공격력/20*전체업글)</t>
    <phoneticPr fontId="1" type="noConversion"/>
  </si>
  <si>
    <t>기본 공격력+(기본 공격력/10*레이저업글)+(기본 공격력/20*전체업글)</t>
    <phoneticPr fontId="1" type="noConversion"/>
  </si>
  <si>
    <t>기본 공격력+(기본 공격력/10*미사일업글)+(기본 공격력/20*전체업글)</t>
    <phoneticPr fontId="1" type="noConversion"/>
  </si>
  <si>
    <t>초당 데미지</t>
    <phoneticPr fontId="1" type="noConversion"/>
  </si>
  <si>
    <t>평균</t>
    <phoneticPr fontId="1" type="noConversion"/>
  </si>
  <si>
    <t>평균*20</t>
    <phoneticPr fontId="1" type="noConversion"/>
  </si>
  <si>
    <t>평균*20</t>
    <phoneticPr fontId="1" type="noConversion"/>
  </si>
  <si>
    <t>스테이지</t>
    <phoneticPr fontId="1" type="noConversion"/>
  </si>
  <si>
    <t>기준 수치</t>
    <phoneticPr fontId="1" type="noConversion"/>
  </si>
  <si>
    <t>기본소총</t>
    <phoneticPr fontId="1" type="noConversion"/>
  </si>
  <si>
    <t>박격포</t>
    <phoneticPr fontId="1" type="noConversion"/>
  </si>
  <si>
    <t>최소
보상수</t>
    <phoneticPr fontId="1" type="noConversion"/>
  </si>
  <si>
    <t>최고
보상수</t>
    <phoneticPr fontId="1" type="noConversion"/>
  </si>
  <si>
    <t>적 
기준 체력</t>
    <phoneticPr fontId="1" type="noConversion"/>
  </si>
  <si>
    <t>최소
보상종류</t>
    <phoneticPr fontId="1" type="noConversion"/>
  </si>
  <si>
    <t>최고
보상종류</t>
    <phoneticPr fontId="1" type="noConversion"/>
  </si>
  <si>
    <t>보상 종류 배분</t>
    <phoneticPr fontId="1" type="noConversion"/>
  </si>
  <si>
    <t>10미만</t>
    <phoneticPr fontId="1" type="noConversion"/>
  </si>
  <si>
    <t>10~20</t>
    <phoneticPr fontId="1" type="noConversion"/>
  </si>
  <si>
    <t>20~40</t>
    <phoneticPr fontId="1" type="noConversion"/>
  </si>
  <si>
    <t>40~60</t>
    <phoneticPr fontId="1" type="noConversion"/>
  </si>
  <si>
    <t>60이상</t>
    <phoneticPr fontId="1" type="noConversion"/>
  </si>
  <si>
    <t>높음</t>
    <phoneticPr fontId="1" type="noConversion"/>
  </si>
  <si>
    <t>낮음</t>
    <phoneticPr fontId="1" type="noConversion"/>
  </si>
  <si>
    <t>0.1이하</t>
    <phoneticPr fontId="1" type="noConversion"/>
  </si>
  <si>
    <t>0.1~0.2</t>
    <phoneticPr fontId="1" type="noConversion"/>
  </si>
  <si>
    <t>0.2~0.5</t>
    <phoneticPr fontId="1" type="noConversion"/>
  </si>
  <si>
    <t>0.5~1</t>
    <phoneticPr fontId="1" type="noConversion"/>
  </si>
  <si>
    <t>1이상</t>
    <phoneticPr fontId="1" type="noConversion"/>
  </si>
  <si>
    <t>매우 높음</t>
    <phoneticPr fontId="1" type="noConversion"/>
  </si>
  <si>
    <t>10이하</t>
    <phoneticPr fontId="1" type="noConversion"/>
  </si>
  <si>
    <t>10~50</t>
    <phoneticPr fontId="1" type="noConversion"/>
  </si>
  <si>
    <t>300이상</t>
    <phoneticPr fontId="1" type="noConversion"/>
  </si>
  <si>
    <t>100~300</t>
    <phoneticPr fontId="1" type="noConversion"/>
  </si>
  <si>
    <t>50~100</t>
    <phoneticPr fontId="1" type="noConversion"/>
  </si>
  <si>
    <t>5이하</t>
    <phoneticPr fontId="1" type="noConversion"/>
  </si>
  <si>
    <t>5~10</t>
    <phoneticPr fontId="1" type="noConversion"/>
  </si>
  <si>
    <t>10~20</t>
    <phoneticPr fontId="1" type="noConversion"/>
  </si>
  <si>
    <t>20이상</t>
    <phoneticPr fontId="1" type="noConversion"/>
  </si>
  <si>
    <t>총 공격력</t>
    <phoneticPr fontId="1" type="noConversion"/>
  </si>
  <si>
    <t>업글</t>
    <phoneticPr fontId="1" type="noConversion"/>
  </si>
  <si>
    <t>소총 업글 필요 무기 수</t>
    <phoneticPr fontId="1" type="noConversion"/>
  </si>
  <si>
    <t>레이저 업글 필요 무기 수</t>
    <phoneticPr fontId="1" type="noConversion"/>
  </si>
  <si>
    <t>미사일 업글 필요 무기 수</t>
    <phoneticPr fontId="1" type="noConversion"/>
  </si>
  <si>
    <t>전체 업글 필요 무기 수</t>
    <phoneticPr fontId="1" type="noConversion"/>
  </si>
  <si>
    <t>보상 평균</t>
    <phoneticPr fontId="1" type="noConversion"/>
  </si>
  <si>
    <t>보상 평균 합</t>
    <phoneticPr fontId="1" type="noConversion"/>
  </si>
  <si>
    <t>수열</t>
    <phoneticPr fontId="1" type="noConversion"/>
  </si>
  <si>
    <t>합계</t>
    <phoneticPr fontId="1" type="noConversion"/>
  </si>
  <si>
    <t>총합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</si>
</sst>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"/>
    <numFmt numFmtId="177" formatCode="mm&quot;월&quot;\ dd&quot;일&quot;"/>
    <numFmt numFmtId="178" formatCode="0_);[Red]\(0\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2"/>
      <name val="맑은 고딕"/>
      <family val="3"/>
      <charset val="129"/>
      <scheme val="minor"/>
    </font>
    <font>
      <sz val="11"/>
      <color theme="2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1" fontId="0" fillId="0" borderId="0" xfId="0" applyNumberFormat="1">
      <alignment vertical="center"/>
    </xf>
    <xf numFmtId="1" fontId="0" fillId="0" borderId="0" xfId="0" applyNumberForma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4" fillId="8" borderId="3" xfId="0" applyNumberFormat="1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 readingOrder="1"/>
    </xf>
    <xf numFmtId="178" fontId="6" fillId="0" borderId="0" xfId="0" applyNumberFormat="1" applyFont="1" applyAlignment="1">
      <alignment horizontal="center" vertical="center"/>
    </xf>
    <xf numFmtId="1" fontId="6" fillId="0" borderId="0" xfId="0" applyNumberFormat="1" applyFo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8" fontId="5" fillId="2" borderId="0" xfId="0" applyNumberFormat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적 기준 체력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'스테이지 난이도'!$D$2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4.1666666666666692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495-4463-8A82-06AE45180F3F}"/>
                </c:ext>
              </c:extLst>
            </c:dLbl>
            <c:dLbl>
              <c:idx val="9"/>
              <c:layout>
                <c:manualLayout>
                  <c:x val="-5.5555555555555532E-2"/>
                  <c:y val="-2.77777777777776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495-4463-8A82-06AE45180F3F}"/>
                </c:ext>
              </c:extLst>
            </c:dLbl>
            <c:dLbl>
              <c:idx val="14"/>
              <c:layout>
                <c:manualLayout>
                  <c:x val="-4.7222222222222276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495-4463-8A82-06AE45180F3F}"/>
                </c:ext>
              </c:extLst>
            </c:dLbl>
            <c:dLbl>
              <c:idx val="19"/>
              <c:layout>
                <c:manualLayout>
                  <c:x val="-4.166666666666672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495-4463-8A82-06AE45180F3F}"/>
                </c:ext>
              </c:extLst>
            </c:dLbl>
            <c:dLbl>
              <c:idx val="24"/>
              <c:layout>
                <c:manualLayout>
                  <c:x val="-4.7222222222222221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495-4463-8A82-06AE45180F3F}"/>
                </c:ext>
              </c:extLst>
            </c:dLbl>
            <c:dLbl>
              <c:idx val="29"/>
              <c:layout>
                <c:manualLayout>
                  <c:x val="-5.2777777777777778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495-4463-8A82-06AE45180F3F}"/>
                </c:ext>
              </c:extLst>
            </c:dLbl>
            <c:dLbl>
              <c:idx val="34"/>
              <c:layout>
                <c:manualLayout>
                  <c:x val="-5.8333333333333334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F495-4463-8A82-06AE45180F3F}"/>
                </c:ext>
              </c:extLst>
            </c:dLbl>
            <c:dLbl>
              <c:idx val="39"/>
              <c:layout>
                <c:manualLayout>
                  <c:x val="-6.1111111111111213E-2"/>
                  <c:y val="-3.2407407407407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F495-4463-8A82-06AE45180F3F}"/>
                </c:ext>
              </c:extLst>
            </c:dLbl>
            <c:dLbl>
              <c:idx val="44"/>
              <c:layout>
                <c:manualLayout>
                  <c:x val="-5.8333333333333438E-2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F495-4463-8A82-06AE45180F3F}"/>
                </c:ext>
              </c:extLst>
            </c:dLbl>
            <c:dLbl>
              <c:idx val="49"/>
              <c:layout>
                <c:manualLayout>
                  <c:x val="0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F495-4463-8A82-06AE45180F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'스테이지 난이도'!$D$3:$D$52</c:f>
              <c:numCache>
                <c:formatCode>0</c:formatCode>
                <c:ptCount val="50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2000</c:v>
                </c:pt>
                <c:pt idx="5">
                  <c:v>1900</c:v>
                </c:pt>
                <c:pt idx="6">
                  <c:v>2100</c:v>
                </c:pt>
                <c:pt idx="7">
                  <c:v>2300</c:v>
                </c:pt>
                <c:pt idx="8">
                  <c:v>2900</c:v>
                </c:pt>
                <c:pt idx="9">
                  <c:v>3800</c:v>
                </c:pt>
                <c:pt idx="10">
                  <c:v>3300</c:v>
                </c:pt>
                <c:pt idx="11">
                  <c:v>3700</c:v>
                </c:pt>
                <c:pt idx="12">
                  <c:v>4200</c:v>
                </c:pt>
                <c:pt idx="13">
                  <c:v>4600</c:v>
                </c:pt>
                <c:pt idx="14">
                  <c:v>5800</c:v>
                </c:pt>
                <c:pt idx="15">
                  <c:v>5400</c:v>
                </c:pt>
                <c:pt idx="16">
                  <c:v>5700</c:v>
                </c:pt>
                <c:pt idx="17">
                  <c:v>5900</c:v>
                </c:pt>
                <c:pt idx="18">
                  <c:v>6200</c:v>
                </c:pt>
                <c:pt idx="19">
                  <c:v>7000</c:v>
                </c:pt>
                <c:pt idx="20">
                  <c:v>6500</c:v>
                </c:pt>
                <c:pt idx="21">
                  <c:v>6700</c:v>
                </c:pt>
                <c:pt idx="22">
                  <c:v>6800</c:v>
                </c:pt>
                <c:pt idx="23">
                  <c:v>6900</c:v>
                </c:pt>
                <c:pt idx="24">
                  <c:v>7800</c:v>
                </c:pt>
                <c:pt idx="25">
                  <c:v>7000</c:v>
                </c:pt>
                <c:pt idx="26">
                  <c:v>7100</c:v>
                </c:pt>
                <c:pt idx="27">
                  <c:v>7200</c:v>
                </c:pt>
                <c:pt idx="28">
                  <c:v>7200</c:v>
                </c:pt>
                <c:pt idx="29">
                  <c:v>8500</c:v>
                </c:pt>
                <c:pt idx="30">
                  <c:v>7400</c:v>
                </c:pt>
                <c:pt idx="31">
                  <c:v>7500</c:v>
                </c:pt>
                <c:pt idx="32">
                  <c:v>7600</c:v>
                </c:pt>
                <c:pt idx="33">
                  <c:v>7800</c:v>
                </c:pt>
                <c:pt idx="34">
                  <c:v>9000</c:v>
                </c:pt>
                <c:pt idx="35">
                  <c:v>8500</c:v>
                </c:pt>
                <c:pt idx="36">
                  <c:v>8900</c:v>
                </c:pt>
                <c:pt idx="37">
                  <c:v>9100</c:v>
                </c:pt>
                <c:pt idx="38">
                  <c:v>9800</c:v>
                </c:pt>
                <c:pt idx="39">
                  <c:v>11000</c:v>
                </c:pt>
                <c:pt idx="40">
                  <c:v>10500</c:v>
                </c:pt>
                <c:pt idx="41">
                  <c:v>10800</c:v>
                </c:pt>
                <c:pt idx="42">
                  <c:v>11000</c:v>
                </c:pt>
                <c:pt idx="43">
                  <c:v>11800</c:v>
                </c:pt>
                <c:pt idx="44">
                  <c:v>13000</c:v>
                </c:pt>
                <c:pt idx="45">
                  <c:v>12800</c:v>
                </c:pt>
                <c:pt idx="46">
                  <c:v>13400</c:v>
                </c:pt>
                <c:pt idx="47">
                  <c:v>14000</c:v>
                </c:pt>
                <c:pt idx="48">
                  <c:v>14300</c:v>
                </c:pt>
                <c:pt idx="49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95-4463-8A82-06AE45180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634288"/>
        <c:axId val="358627624"/>
      </c:lineChart>
      <c:catAx>
        <c:axId val="3586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627624"/>
        <c:crosses val="autoZero"/>
        <c:auto val="1"/>
        <c:lblAlgn val="ctr"/>
        <c:lblOffset val="100"/>
        <c:tickLblSkip val="5"/>
        <c:noMultiLvlLbl val="0"/>
      </c:catAx>
      <c:valAx>
        <c:axId val="35862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63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52</xdr:row>
      <xdr:rowOff>114300</xdr:rowOff>
    </xdr:from>
    <xdr:to>
      <xdr:col>6</xdr:col>
      <xdr:colOff>469900</xdr:colOff>
      <xdr:row>65</xdr:row>
      <xdr:rowOff>50800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G8" sqref="G8"/>
    </sheetView>
  </sheetViews>
  <sheetFormatPr defaultRowHeight="17" x14ac:dyDescent="0.45"/>
  <cols>
    <col min="1" max="1" width="8.6640625" style="6" customWidth="1"/>
    <col min="2" max="2" width="10.4140625" style="6" bestFit="1" customWidth="1"/>
    <col min="3" max="3" width="10.4140625" style="1" customWidth="1"/>
    <col min="4" max="4" width="14.33203125" style="1" bestFit="1" customWidth="1"/>
    <col min="5" max="5" width="10.75" customWidth="1"/>
    <col min="6" max="6" width="12.1640625" bestFit="1" customWidth="1"/>
  </cols>
  <sheetData>
    <row r="1" spans="1:6" s="8" customFormat="1" ht="17.5" x14ac:dyDescent="0.45">
      <c r="A1" s="11" t="s">
        <v>23</v>
      </c>
      <c r="B1" s="12" t="s">
        <v>24</v>
      </c>
      <c r="C1" s="13" t="s">
        <v>10</v>
      </c>
      <c r="D1" s="13" t="s">
        <v>22</v>
      </c>
      <c r="E1" s="12" t="s">
        <v>15</v>
      </c>
      <c r="F1" s="12" t="s">
        <v>16</v>
      </c>
    </row>
    <row r="2" spans="1:6" s="9" customFormat="1" x14ac:dyDescent="0.45">
      <c r="A2" s="9">
        <v>1</v>
      </c>
      <c r="B2" s="9" t="s">
        <v>17</v>
      </c>
      <c r="C2" s="14" t="s">
        <v>57</v>
      </c>
      <c r="D2" s="10" t="s">
        <v>68</v>
      </c>
      <c r="E2" s="9" t="s">
        <v>70</v>
      </c>
      <c r="F2" s="9" t="s">
        <v>75</v>
      </c>
    </row>
    <row r="3" spans="1:6" s="9" customFormat="1" x14ac:dyDescent="0.45">
      <c r="A3" s="9">
        <v>2</v>
      </c>
      <c r="B3" s="9" t="s">
        <v>18</v>
      </c>
      <c r="C3" s="10" t="s">
        <v>58</v>
      </c>
      <c r="D3" s="10" t="s">
        <v>67</v>
      </c>
      <c r="E3" s="9" t="s">
        <v>71</v>
      </c>
      <c r="F3" s="9" t="s">
        <v>76</v>
      </c>
    </row>
    <row r="4" spans="1:6" s="9" customFormat="1" x14ac:dyDescent="0.45">
      <c r="A4" s="9">
        <v>3</v>
      </c>
      <c r="B4" s="9" t="s">
        <v>19</v>
      </c>
      <c r="C4" s="10" t="s">
        <v>59</v>
      </c>
      <c r="D4" s="10" t="s">
        <v>66</v>
      </c>
      <c r="E4" s="9" t="s">
        <v>74</v>
      </c>
      <c r="F4" s="9" t="s">
        <v>77</v>
      </c>
    </row>
    <row r="5" spans="1:6" s="9" customFormat="1" x14ac:dyDescent="0.45">
      <c r="A5" s="9">
        <v>4</v>
      </c>
      <c r="B5" s="9" t="s">
        <v>20</v>
      </c>
      <c r="C5" s="10" t="s">
        <v>60</v>
      </c>
      <c r="D5" s="10" t="s">
        <v>65</v>
      </c>
      <c r="E5" s="9" t="s">
        <v>73</v>
      </c>
      <c r="F5" s="9" t="s">
        <v>78</v>
      </c>
    </row>
    <row r="6" spans="1:6" s="9" customFormat="1" x14ac:dyDescent="0.45">
      <c r="A6" s="9">
        <v>5</v>
      </c>
      <c r="B6" s="9" t="s">
        <v>21</v>
      </c>
      <c r="C6" s="10" t="s">
        <v>61</v>
      </c>
      <c r="D6" s="10" t="s">
        <v>64</v>
      </c>
      <c r="E6" s="9" t="s">
        <v>72</v>
      </c>
      <c r="F6" s="9" t="s">
        <v>27</v>
      </c>
    </row>
    <row r="7" spans="1:6" s="9" customFormat="1" x14ac:dyDescent="0.45">
      <c r="C7" s="10"/>
      <c r="D7" s="10"/>
    </row>
    <row r="8" spans="1:6" s="9" customFormat="1" x14ac:dyDescent="0.45">
      <c r="A8" s="37" t="s">
        <v>25</v>
      </c>
      <c r="B8" s="9" t="s">
        <v>3</v>
      </c>
      <c r="C8" s="9" t="s">
        <v>63</v>
      </c>
      <c r="D8" s="9" t="s">
        <v>62</v>
      </c>
      <c r="E8" s="9" t="s">
        <v>21</v>
      </c>
      <c r="F8" s="9" t="s">
        <v>19</v>
      </c>
    </row>
    <row r="9" spans="1:6" s="9" customFormat="1" x14ac:dyDescent="0.45">
      <c r="A9" s="38"/>
      <c r="B9" s="9" t="s">
        <v>4</v>
      </c>
      <c r="C9" s="9" t="s">
        <v>19</v>
      </c>
      <c r="D9" s="9" t="s">
        <v>62</v>
      </c>
      <c r="E9" s="9" t="s">
        <v>20</v>
      </c>
      <c r="F9" s="9" t="s">
        <v>19</v>
      </c>
    </row>
    <row r="10" spans="1:6" s="9" customFormat="1" x14ac:dyDescent="0.45">
      <c r="A10" s="38"/>
      <c r="B10" s="9" t="s">
        <v>5</v>
      </c>
      <c r="C10" s="9" t="s">
        <v>17</v>
      </c>
      <c r="D10" s="9" t="s">
        <v>69</v>
      </c>
      <c r="E10" s="9" t="s">
        <v>21</v>
      </c>
      <c r="F10" s="9" t="s">
        <v>20</v>
      </c>
    </row>
    <row r="11" spans="1:6" s="9" customFormat="1" x14ac:dyDescent="0.45">
      <c r="A11" s="38"/>
      <c r="B11" s="9" t="s">
        <v>6</v>
      </c>
      <c r="C11" s="9" t="s">
        <v>63</v>
      </c>
      <c r="D11" s="9" t="s">
        <v>21</v>
      </c>
      <c r="E11" s="9" t="s">
        <v>20</v>
      </c>
      <c r="F11" s="9" t="s">
        <v>21</v>
      </c>
    </row>
    <row r="12" spans="1:6" s="9" customFormat="1" x14ac:dyDescent="0.45">
      <c r="A12" s="38"/>
      <c r="B12" s="9" t="s">
        <v>7</v>
      </c>
      <c r="C12" s="9" t="s">
        <v>21</v>
      </c>
      <c r="D12" s="9" t="s">
        <v>17</v>
      </c>
      <c r="E12" s="9" t="s">
        <v>17</v>
      </c>
      <c r="F12" s="9" t="s">
        <v>21</v>
      </c>
    </row>
    <row r="13" spans="1:6" s="9" customFormat="1" x14ac:dyDescent="0.45">
      <c r="A13" s="38"/>
      <c r="B13" s="9" t="s">
        <v>8</v>
      </c>
      <c r="C13" s="9" t="s">
        <v>62</v>
      </c>
      <c r="D13" s="9" t="s">
        <v>18</v>
      </c>
      <c r="E13" s="15" t="s">
        <v>18</v>
      </c>
      <c r="F13" s="9" t="s">
        <v>17</v>
      </c>
    </row>
    <row r="14" spans="1:6" s="9" customFormat="1" x14ac:dyDescent="0.45">
      <c r="A14" s="38"/>
      <c r="B14" s="9" t="s">
        <v>9</v>
      </c>
      <c r="C14" s="9" t="s">
        <v>19</v>
      </c>
      <c r="D14" s="9" t="s">
        <v>63</v>
      </c>
      <c r="E14" s="15" t="s">
        <v>63</v>
      </c>
      <c r="F14" s="9" t="s">
        <v>18</v>
      </c>
    </row>
    <row r="15" spans="1:6" s="9" customFormat="1" x14ac:dyDescent="0.45">
      <c r="C15" s="10"/>
      <c r="D15" s="10"/>
    </row>
    <row r="16" spans="1:6" s="9" customFormat="1" x14ac:dyDescent="0.45">
      <c r="A16" s="37" t="s">
        <v>26</v>
      </c>
      <c r="B16" s="9" t="s">
        <v>3</v>
      </c>
      <c r="C16" s="10" t="str">
        <f>IFERROR(VLOOKUP(기준표!C8,기준표!$B$2:$ZY$6,COLUMN(C16)-1,FALSE),"X")</f>
        <v>10~20</v>
      </c>
      <c r="D16" s="10" t="str">
        <f>IFERROR(VLOOKUP(기준표!D8,기준표!$B$2:$ZY$6,COLUMN(D16)-1,FALSE),"X")</f>
        <v>0.1~0.2</v>
      </c>
      <c r="E16" s="10" t="str">
        <f>IFERROR(VLOOKUP(기준표!E8,기준표!$B$2:$ZY$6,COLUMN(E16)-1,FALSE),"X")</f>
        <v>300이상</v>
      </c>
      <c r="F16" s="10" t="str">
        <f>IFERROR(VLOOKUP(기준표!F8,기준표!$B$2:$ZY$6,COLUMN(F16)-1,FALSE),"X")</f>
        <v>10~20</v>
      </c>
    </row>
    <row r="17" spans="1:6" s="9" customFormat="1" x14ac:dyDescent="0.45">
      <c r="A17" s="38"/>
      <c r="B17" s="9" t="s">
        <v>4</v>
      </c>
      <c r="C17" s="10" t="str">
        <f>IFERROR(VLOOKUP(기준표!C9,기준표!$B$2:$ZY$6,COLUMN(C17)-1,FALSE),"X")</f>
        <v>20~40</v>
      </c>
      <c r="D17" s="10" t="str">
        <f>IFERROR(VLOOKUP(기준표!D9,기준표!$B$2:$ZY$6,COLUMN(D17)-1,FALSE),"X")</f>
        <v>0.1~0.2</v>
      </c>
      <c r="E17" s="10" t="str">
        <f>IFERROR(VLOOKUP(기준표!E9,기준표!$B$2:$ZY$6,COLUMN(E17)-1,FALSE),"X")</f>
        <v>100~300</v>
      </c>
      <c r="F17" s="10" t="str">
        <f>IFERROR(VLOOKUP(기준표!F9,기준표!$B$2:$ZY$6,COLUMN(F17)-1,FALSE),"X")</f>
        <v>10~20</v>
      </c>
    </row>
    <row r="18" spans="1:6" s="9" customFormat="1" x14ac:dyDescent="0.45">
      <c r="A18" s="38"/>
      <c r="B18" s="9" t="s">
        <v>5</v>
      </c>
      <c r="C18" s="10" t="str">
        <f>IFERROR(VLOOKUP(기준표!C10,기준표!$B$2:$ZY$6,COLUMN(C18)-1,FALSE),"X")</f>
        <v>10미만</v>
      </c>
      <c r="D18" s="10" t="str">
        <f>IFERROR(VLOOKUP(기준표!D10,기준표!$B$2:$ZY$6,COLUMN(D18)-1,FALSE),"X")</f>
        <v>0.1이하</v>
      </c>
      <c r="E18" s="10" t="str">
        <f>IFERROR(VLOOKUP(기준표!E10,기준표!$B$2:$ZY$6,COLUMN(E18)-1,FALSE),"X")</f>
        <v>300이상</v>
      </c>
      <c r="F18" s="10" t="str">
        <f>IFERROR(VLOOKUP(기준표!F10,기준표!$B$2:$ZY$6,COLUMN(F18)-1,FALSE),"X")</f>
        <v>20이상</v>
      </c>
    </row>
    <row r="19" spans="1:6" s="9" customFormat="1" x14ac:dyDescent="0.45">
      <c r="A19" s="38"/>
      <c r="B19" s="9" t="s">
        <v>6</v>
      </c>
      <c r="C19" s="10" t="str">
        <f>IFERROR(VLOOKUP(기준표!C11,기준표!$B$2:$ZY$6,COLUMN(C19)-1,FALSE),"X")</f>
        <v>10~20</v>
      </c>
      <c r="D19" s="10" t="str">
        <f>IFERROR(VLOOKUP(기준표!D11,기준표!$B$2:$ZY$6,COLUMN(D19)-1,FALSE),"X")</f>
        <v>0.1이하</v>
      </c>
      <c r="E19" s="10" t="str">
        <f>IFERROR(VLOOKUP(기준표!E11,기준표!$B$2:$ZY$6,COLUMN(E19)-1,FALSE),"X")</f>
        <v>100~300</v>
      </c>
      <c r="F19" s="10" t="str">
        <f>IFERROR(VLOOKUP(기준표!F11,기준표!$B$2:$ZY$6,COLUMN(F19)-1,FALSE),"X")</f>
        <v>쏘면바로맞음</v>
      </c>
    </row>
    <row r="20" spans="1:6" s="9" customFormat="1" x14ac:dyDescent="0.45">
      <c r="A20" s="38"/>
      <c r="B20" s="9" t="s">
        <v>7</v>
      </c>
      <c r="C20" s="10" t="str">
        <f>IFERROR(VLOOKUP(기준표!C12,기준표!$B$2:$ZY$6,COLUMN(C20)-1,FALSE),"X")</f>
        <v>60이상</v>
      </c>
      <c r="D20" s="10" t="str">
        <f>IFERROR(VLOOKUP(기준표!D12,기준표!$B$2:$ZY$6,COLUMN(D20)-1,FALSE),"X")</f>
        <v>1이상</v>
      </c>
      <c r="E20" s="10" t="str">
        <f>IFERROR(VLOOKUP(기준표!E12,기준표!$B$2:$ZY$6,COLUMN(E20)-1,FALSE),"X")</f>
        <v>10이하</v>
      </c>
      <c r="F20" s="10" t="str">
        <f>IFERROR(VLOOKUP(기준표!F12,기준표!$B$2:$ZY$6,COLUMN(F20)-1,FALSE),"X")</f>
        <v>쏘면바로맞음</v>
      </c>
    </row>
    <row r="21" spans="1:6" s="9" customFormat="1" x14ac:dyDescent="0.45">
      <c r="A21" s="38"/>
      <c r="B21" s="9" t="s">
        <v>8</v>
      </c>
      <c r="C21" s="10" t="str">
        <f>IFERROR(VLOOKUP(기준표!C13,기준표!$B$2:$ZY$6,COLUMN(C21)-1,FALSE),"X")</f>
        <v>40~60</v>
      </c>
      <c r="D21" s="10" t="str">
        <f>IFERROR(VLOOKUP(기준표!D13,기준표!$B$2:$ZY$6,COLUMN(D21)-1,FALSE),"X")</f>
        <v>0.5~1</v>
      </c>
      <c r="E21" s="10" t="str">
        <f>IFERROR(VLOOKUP(기준표!E13,기준표!$B$2:$ZY$6,COLUMN(E21)-1,FALSE),"X")</f>
        <v>10~50</v>
      </c>
      <c r="F21" s="10" t="str">
        <f>IFERROR(VLOOKUP(기준표!F13,기준표!$B$2:$ZY$6,COLUMN(F21)-1,FALSE),"X")</f>
        <v>5이하</v>
      </c>
    </row>
    <row r="22" spans="1:6" s="9" customFormat="1" x14ac:dyDescent="0.45">
      <c r="A22" s="38"/>
      <c r="B22" s="9" t="s">
        <v>9</v>
      </c>
      <c r="C22" s="10" t="str">
        <f>IFERROR(VLOOKUP(기준표!C14,기준표!$B$2:$ZY$6,COLUMN(C22)-1,FALSE),"X")</f>
        <v>20~40</v>
      </c>
      <c r="D22" s="10" t="str">
        <f>IFERROR(VLOOKUP(기준표!D14,기준표!$B$2:$ZY$6,COLUMN(D22)-1,FALSE),"X")</f>
        <v>0.5~1</v>
      </c>
      <c r="E22" s="10" t="str">
        <f>IFERROR(VLOOKUP(기준표!E14,기준표!$B$2:$ZY$6,COLUMN(E22)-1,FALSE),"X")</f>
        <v>10~50</v>
      </c>
      <c r="F22" s="10" t="str">
        <f>IFERROR(VLOOKUP(기준표!F14,기준표!$B$2:$ZY$6,COLUMN(F22)-1,FALSE),"X")</f>
        <v>5~10</v>
      </c>
    </row>
    <row r="23" spans="1:6" s="9" customFormat="1" x14ac:dyDescent="0.45">
      <c r="C23" s="10"/>
      <c r="D23" s="10"/>
    </row>
    <row r="24" spans="1:6" s="9" customFormat="1" x14ac:dyDescent="0.45">
      <c r="C24" s="10"/>
      <c r="D24" s="10"/>
    </row>
    <row r="25" spans="1:6" s="6" customFormat="1" x14ac:dyDescent="0.45">
      <c r="C25" s="7"/>
      <c r="D25" s="7"/>
    </row>
    <row r="26" spans="1:6" s="6" customFormat="1" x14ac:dyDescent="0.45">
      <c r="C26" s="7"/>
      <c r="D26" s="7"/>
    </row>
    <row r="27" spans="1:6" s="6" customFormat="1" x14ac:dyDescent="0.45">
      <c r="C27" s="7"/>
      <c r="D27" s="7"/>
    </row>
    <row r="28" spans="1:6" s="6" customFormat="1" x14ac:dyDescent="0.45">
      <c r="C28" s="7"/>
      <c r="D28" s="7"/>
    </row>
  </sheetData>
  <mergeCells count="2">
    <mergeCell ref="A8:A14"/>
    <mergeCell ref="A16:A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B31" sqref="B31"/>
    </sheetView>
  </sheetViews>
  <sheetFormatPr defaultRowHeight="17" x14ac:dyDescent="0.45"/>
  <cols>
    <col min="2" max="2" width="10.4140625" style="6" bestFit="1" customWidth="1"/>
    <col min="3" max="3" width="12.1640625" style="1" bestFit="1" customWidth="1"/>
    <col min="4" max="4" width="10" style="1" bestFit="1" customWidth="1"/>
    <col min="5" max="5" width="10" style="1" customWidth="1"/>
    <col min="6" max="6" width="11.08203125" bestFit="1" customWidth="1"/>
    <col min="7" max="7" width="10.4140625" bestFit="1" customWidth="1"/>
    <col min="8" max="8" width="12.1640625" bestFit="1" customWidth="1"/>
    <col min="10" max="10" width="9.83203125" bestFit="1" customWidth="1"/>
    <col min="11" max="11" width="60.6640625" bestFit="1" customWidth="1"/>
  </cols>
  <sheetData>
    <row r="1" spans="1:11" s="4" customFormat="1" ht="17.5" x14ac:dyDescent="0.45">
      <c r="A1" s="4" t="s">
        <v>0</v>
      </c>
      <c r="B1" s="4" t="s">
        <v>1</v>
      </c>
      <c r="C1" s="5" t="s">
        <v>28</v>
      </c>
      <c r="D1" s="5" t="s">
        <v>29</v>
      </c>
      <c r="E1" s="5" t="s">
        <v>38</v>
      </c>
      <c r="F1" s="4" t="s">
        <v>2</v>
      </c>
      <c r="G1" s="4" t="s">
        <v>15</v>
      </c>
      <c r="H1" s="4" t="s">
        <v>16</v>
      </c>
      <c r="I1" s="4" t="s">
        <v>12</v>
      </c>
      <c r="J1" s="4" t="s">
        <v>14</v>
      </c>
      <c r="K1" s="4" t="s">
        <v>39</v>
      </c>
    </row>
    <row r="2" spans="1:11" x14ac:dyDescent="0.45">
      <c r="A2">
        <v>1</v>
      </c>
      <c r="B2" s="6" t="s">
        <v>3</v>
      </c>
      <c r="C2" s="1">
        <v>10</v>
      </c>
      <c r="D2" s="1">
        <v>0.2</v>
      </c>
      <c r="E2" s="1">
        <f t="shared" ref="E2:E8" si="0">1/D2</f>
        <v>5</v>
      </c>
      <c r="F2">
        <f t="shared" ref="F2:F8" si="1">C2/D2</f>
        <v>50</v>
      </c>
      <c r="G2" s="2" t="s">
        <v>11</v>
      </c>
      <c r="H2">
        <v>20</v>
      </c>
      <c r="I2" s="2"/>
      <c r="J2" s="3"/>
      <c r="K2" s="17" t="s">
        <v>40</v>
      </c>
    </row>
    <row r="3" spans="1:11" x14ac:dyDescent="0.45">
      <c r="A3">
        <v>2</v>
      </c>
      <c r="B3" s="6" t="s">
        <v>4</v>
      </c>
      <c r="C3" s="1">
        <v>20</v>
      </c>
      <c r="D3" s="1">
        <v>0.2</v>
      </c>
      <c r="E3" s="1">
        <f t="shared" si="0"/>
        <v>5</v>
      </c>
      <c r="F3">
        <f t="shared" si="1"/>
        <v>100</v>
      </c>
      <c r="G3">
        <v>80</v>
      </c>
      <c r="H3">
        <v>20</v>
      </c>
      <c r="I3">
        <f t="shared" ref="I3:I8" si="2">C3*G3</f>
        <v>1600</v>
      </c>
      <c r="J3" s="3">
        <f t="shared" ref="J3:J8" si="3">G3*D3</f>
        <v>16</v>
      </c>
      <c r="K3" s="17" t="s">
        <v>40</v>
      </c>
    </row>
    <row r="4" spans="1:11" x14ac:dyDescent="0.45">
      <c r="A4">
        <v>3</v>
      </c>
      <c r="B4" s="6" t="s">
        <v>5</v>
      </c>
      <c r="C4" s="1">
        <v>9</v>
      </c>
      <c r="D4" s="1">
        <v>0.1</v>
      </c>
      <c r="E4" s="1">
        <f t="shared" si="0"/>
        <v>10</v>
      </c>
      <c r="F4">
        <f t="shared" si="1"/>
        <v>90</v>
      </c>
      <c r="G4">
        <v>300</v>
      </c>
      <c r="H4">
        <v>30</v>
      </c>
      <c r="I4">
        <f t="shared" si="2"/>
        <v>2700</v>
      </c>
      <c r="J4" s="3">
        <f t="shared" si="3"/>
        <v>30</v>
      </c>
      <c r="K4" s="17" t="s">
        <v>40</v>
      </c>
    </row>
    <row r="5" spans="1:11" x14ac:dyDescent="0.45">
      <c r="A5">
        <v>4</v>
      </c>
      <c r="B5" s="6" t="s">
        <v>6</v>
      </c>
      <c r="C5" s="1">
        <v>16</v>
      </c>
      <c r="D5" s="1">
        <v>0.1</v>
      </c>
      <c r="E5" s="1">
        <f t="shared" si="0"/>
        <v>10</v>
      </c>
      <c r="F5">
        <f t="shared" si="1"/>
        <v>160</v>
      </c>
      <c r="G5">
        <v>100</v>
      </c>
      <c r="H5" s="2" t="s">
        <v>13</v>
      </c>
      <c r="I5">
        <f t="shared" si="2"/>
        <v>1600</v>
      </c>
      <c r="J5" s="3">
        <f t="shared" si="3"/>
        <v>10</v>
      </c>
      <c r="K5" s="17" t="s">
        <v>41</v>
      </c>
    </row>
    <row r="6" spans="1:11" x14ac:dyDescent="0.45">
      <c r="A6">
        <v>5</v>
      </c>
      <c r="B6" s="6" t="s">
        <v>7</v>
      </c>
      <c r="C6" s="1">
        <v>200</v>
      </c>
      <c r="D6" s="1">
        <v>2</v>
      </c>
      <c r="E6" s="1">
        <f t="shared" si="0"/>
        <v>0.5</v>
      </c>
      <c r="F6">
        <f t="shared" si="1"/>
        <v>100</v>
      </c>
      <c r="G6">
        <v>10</v>
      </c>
      <c r="H6" s="2" t="s">
        <v>13</v>
      </c>
      <c r="I6">
        <f t="shared" si="2"/>
        <v>2000</v>
      </c>
      <c r="J6" s="3">
        <f t="shared" si="3"/>
        <v>20</v>
      </c>
      <c r="K6" s="17" t="s">
        <v>41</v>
      </c>
    </row>
    <row r="7" spans="1:11" x14ac:dyDescent="0.45">
      <c r="A7">
        <v>6</v>
      </c>
      <c r="B7" s="6" t="s">
        <v>8</v>
      </c>
      <c r="C7" s="1">
        <v>50</v>
      </c>
      <c r="D7" s="1">
        <v>1</v>
      </c>
      <c r="E7" s="1">
        <f t="shared" si="0"/>
        <v>1</v>
      </c>
      <c r="F7">
        <f t="shared" si="1"/>
        <v>50</v>
      </c>
      <c r="G7">
        <v>20</v>
      </c>
      <c r="H7">
        <v>3</v>
      </c>
      <c r="I7">
        <f t="shared" si="2"/>
        <v>1000</v>
      </c>
      <c r="J7" s="3">
        <f t="shared" si="3"/>
        <v>20</v>
      </c>
      <c r="K7" s="17" t="s">
        <v>42</v>
      </c>
    </row>
    <row r="8" spans="1:11" x14ac:dyDescent="0.45">
      <c r="A8">
        <v>7</v>
      </c>
      <c r="B8" s="6" t="s">
        <v>9</v>
      </c>
      <c r="C8" s="1">
        <v>70</v>
      </c>
      <c r="D8" s="1">
        <v>0.8</v>
      </c>
      <c r="E8" s="1">
        <f t="shared" si="0"/>
        <v>1.25</v>
      </c>
      <c r="F8">
        <f t="shared" si="1"/>
        <v>87.5</v>
      </c>
      <c r="G8">
        <v>20</v>
      </c>
      <c r="H8">
        <v>10</v>
      </c>
      <c r="I8">
        <f t="shared" si="2"/>
        <v>1400</v>
      </c>
      <c r="J8" s="3">
        <f t="shared" si="3"/>
        <v>16</v>
      </c>
      <c r="K8" s="17" t="s">
        <v>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7" x14ac:dyDescent="0.45"/>
  <cols>
    <col min="1" max="1" width="8.5" customWidth="1"/>
    <col min="2" max="2" width="10.4140625" style="6" bestFit="1" customWidth="1"/>
    <col min="3" max="3" width="12.1640625" style="1" bestFit="1" customWidth="1"/>
    <col min="4" max="4" width="10" style="1" bestFit="1" customWidth="1"/>
    <col min="5" max="5" width="11.08203125" bestFit="1" customWidth="1"/>
    <col min="7" max="7" width="12.1640625" bestFit="1" customWidth="1"/>
    <col min="8" max="8" width="10.83203125" customWidth="1"/>
    <col min="10" max="11" width="10" bestFit="1" customWidth="1"/>
    <col min="12" max="12" width="7.33203125" bestFit="1" customWidth="1"/>
    <col min="13" max="14" width="9.33203125" bestFit="1" customWidth="1"/>
    <col min="15" max="15" width="11.4140625" bestFit="1" customWidth="1"/>
    <col min="16" max="16" width="7.33203125" bestFit="1" customWidth="1"/>
  </cols>
  <sheetData>
    <row r="1" spans="1:18" s="19" customFormat="1" ht="17.5" x14ac:dyDescent="0.45">
      <c r="A1" s="39" t="s">
        <v>79</v>
      </c>
      <c r="B1" s="39"/>
      <c r="C1" s="39"/>
      <c r="D1" s="39"/>
      <c r="E1" s="39"/>
      <c r="F1" s="39"/>
      <c r="G1" s="39"/>
      <c r="H1" s="39"/>
      <c r="J1" s="39" t="s">
        <v>43</v>
      </c>
      <c r="K1" s="39"/>
      <c r="L1" s="39"/>
      <c r="M1" s="39"/>
      <c r="N1" s="39"/>
      <c r="O1" s="39"/>
      <c r="P1" s="39"/>
    </row>
    <row r="2" spans="1:18" s="4" customFormat="1" ht="17.5" x14ac:dyDescent="0.45">
      <c r="A2" s="4" t="s">
        <v>37</v>
      </c>
      <c r="B2" s="4" t="s">
        <v>30</v>
      </c>
      <c r="C2" s="5" t="s">
        <v>31</v>
      </c>
      <c r="D2" s="5" t="s">
        <v>32</v>
      </c>
      <c r="E2" s="5" t="s">
        <v>33</v>
      </c>
      <c r="F2" s="5" t="s">
        <v>34</v>
      </c>
      <c r="G2" s="5" t="s">
        <v>35</v>
      </c>
      <c r="H2" s="5" t="s">
        <v>36</v>
      </c>
      <c r="J2" s="4" t="s">
        <v>3</v>
      </c>
      <c r="K2" s="5" t="s">
        <v>31</v>
      </c>
      <c r="L2" s="5" t="s">
        <v>5</v>
      </c>
      <c r="M2" s="5" t="s">
        <v>6</v>
      </c>
      <c r="N2" s="5" t="s">
        <v>34</v>
      </c>
      <c r="O2" s="5" t="s">
        <v>8</v>
      </c>
      <c r="P2" s="5" t="s">
        <v>36</v>
      </c>
      <c r="Q2" s="4" t="s">
        <v>44</v>
      </c>
      <c r="R2" s="4" t="s">
        <v>45</v>
      </c>
    </row>
    <row r="3" spans="1:18" x14ac:dyDescent="0.45">
      <c r="A3">
        <v>1</v>
      </c>
      <c r="B3" s="16">
        <f>'무기 밸런스'!$C$2+'무기 밸런스'!$C$2/10*A3+'무기 밸런스'!$C$2/20*A3/2</f>
        <v>11.25</v>
      </c>
      <c r="C3" s="1">
        <f>'무기 밸런스'!$C$3+'무기 밸런스'!$C$3/10*A3+'무기 밸런스'!$C$3/20*A3/2</f>
        <v>22.5</v>
      </c>
      <c r="D3" s="1">
        <f>'무기 밸런스'!$C$4+'무기 밸런스'!$C$4/10*A3+'무기 밸런스'!$C$4/20*A3/2</f>
        <v>10.125</v>
      </c>
      <c r="E3">
        <f>'무기 밸런스'!$C$5+'무기 밸런스'!$C$5/10*A3+'무기 밸런스'!$C$5/20*A3/2</f>
        <v>18</v>
      </c>
      <c r="F3">
        <f>'무기 밸런스'!$C$6+'무기 밸런스'!$C$6/10*A3+'무기 밸런스'!$C$6/20*A3/2</f>
        <v>225</v>
      </c>
      <c r="G3">
        <f>'무기 밸런스'!$C$7+'무기 밸런스'!$C$7/10*A3+'무기 밸런스'!$C$7/20*A3/2</f>
        <v>56.25</v>
      </c>
      <c r="H3">
        <f>'무기 밸런스'!$C$8+'무기 밸런스'!$C$8/10*A3+'무기 밸런스'!$C$8/20*A3/2</f>
        <v>78.75</v>
      </c>
      <c r="J3">
        <f>B3/'무기 밸런스'!$D$2</f>
        <v>56.25</v>
      </c>
      <c r="K3">
        <f>C3/'무기 밸런스'!$D$3</f>
        <v>112.5</v>
      </c>
      <c r="L3">
        <f>D3/'무기 밸런스'!$D$4</f>
        <v>101.25</v>
      </c>
      <c r="M3">
        <f>E3/'무기 밸런스'!$D$5</f>
        <v>180</v>
      </c>
      <c r="N3">
        <f>F3/'무기 밸런스'!$D$6</f>
        <v>112.5</v>
      </c>
      <c r="O3">
        <f>G3/'무기 밸런스'!$D$7</f>
        <v>56.25</v>
      </c>
      <c r="P3">
        <f>H3/'무기 밸런스'!$D$8</f>
        <v>98.4375</v>
      </c>
      <c r="Q3">
        <f>AVERAGE(J3:P3)</f>
        <v>102.45535714285714</v>
      </c>
      <c r="R3">
        <f>Q3*20</f>
        <v>2049.1071428571427</v>
      </c>
    </row>
    <row r="4" spans="1:18" x14ac:dyDescent="0.45">
      <c r="A4">
        <v>2</v>
      </c>
      <c r="B4" s="16">
        <f>'무기 밸런스'!$C$2+'무기 밸런스'!$C$2/10*A4+'무기 밸런스'!$C$2/20*A4/2</f>
        <v>12.5</v>
      </c>
      <c r="C4" s="1">
        <f>'무기 밸런스'!$C$3+'무기 밸런스'!$C$3/10*A4+'무기 밸런스'!$C$3/20*A4/2</f>
        <v>25</v>
      </c>
      <c r="D4" s="1">
        <f>'무기 밸런스'!$C$4+'무기 밸런스'!$C$4/10*A4+'무기 밸런스'!$C$4/20*A4/2</f>
        <v>11.25</v>
      </c>
      <c r="E4">
        <f>'무기 밸런스'!$C$5+'무기 밸런스'!$C$5/10*A4+'무기 밸런스'!$C$5/20*A4/2</f>
        <v>20</v>
      </c>
      <c r="F4">
        <f>'무기 밸런스'!$C$6+'무기 밸런스'!$C$6/10*A4+'무기 밸런스'!$C$6/20*A4/2</f>
        <v>250</v>
      </c>
      <c r="G4">
        <f>'무기 밸런스'!$C$7+'무기 밸런스'!$C$7/10*A4+'무기 밸런스'!$C$7/20*A4/2</f>
        <v>62.5</v>
      </c>
      <c r="H4">
        <f>'무기 밸런스'!$C$8+'무기 밸런스'!$C$8/10*A4+'무기 밸런스'!$C$8/20*A4/2</f>
        <v>87.5</v>
      </c>
      <c r="J4">
        <f>B4/'무기 밸런스'!$D$2</f>
        <v>62.5</v>
      </c>
      <c r="K4">
        <f>C4/'무기 밸런스'!$D$3</f>
        <v>125</v>
      </c>
      <c r="L4">
        <f>D4/'무기 밸런스'!$D$4</f>
        <v>112.5</v>
      </c>
      <c r="M4">
        <f>E4/'무기 밸런스'!$D$5</f>
        <v>200</v>
      </c>
      <c r="N4">
        <f>F4/'무기 밸런스'!$D$6</f>
        <v>125</v>
      </c>
      <c r="O4">
        <f>G4/'무기 밸런스'!$D$7</f>
        <v>62.5</v>
      </c>
      <c r="P4">
        <f>H4/'무기 밸런스'!$D$8</f>
        <v>109.375</v>
      </c>
      <c r="Q4">
        <f t="shared" ref="Q4:Q52" si="0">AVERAGE(J4:P4)</f>
        <v>113.83928571428571</v>
      </c>
      <c r="R4">
        <f t="shared" ref="R4:R52" si="1">Q4*20</f>
        <v>2276.7857142857142</v>
      </c>
    </row>
    <row r="5" spans="1:18" x14ac:dyDescent="0.45">
      <c r="A5">
        <v>3</v>
      </c>
      <c r="B5" s="16">
        <f>'무기 밸런스'!$C$2+'무기 밸런스'!$C$2/10*A5+'무기 밸런스'!$C$2/20*A5/2</f>
        <v>13.75</v>
      </c>
      <c r="C5" s="1">
        <f>'무기 밸런스'!$C$3+'무기 밸런스'!$C$3/10*A5+'무기 밸런스'!$C$3/20*A5/2</f>
        <v>27.5</v>
      </c>
      <c r="D5" s="1">
        <f>'무기 밸런스'!$C$4+'무기 밸런스'!$C$4/10*A5+'무기 밸런스'!$C$4/20*A5/2</f>
        <v>12.375</v>
      </c>
      <c r="E5">
        <f>'무기 밸런스'!$C$5+'무기 밸런스'!$C$5/10*A5+'무기 밸런스'!$C$5/20*A5/2</f>
        <v>22</v>
      </c>
      <c r="F5">
        <f>'무기 밸런스'!$C$6+'무기 밸런스'!$C$6/10*A5+'무기 밸런스'!$C$6/20*A5/2</f>
        <v>275</v>
      </c>
      <c r="G5">
        <f>'무기 밸런스'!$C$7+'무기 밸런스'!$C$7/10*A5+'무기 밸런스'!$C$7/20*A5/2</f>
        <v>68.75</v>
      </c>
      <c r="H5">
        <f>'무기 밸런스'!$C$8+'무기 밸런스'!$C$8/10*A5+'무기 밸런스'!$C$8/20*A5/2</f>
        <v>96.25</v>
      </c>
      <c r="J5">
        <f>B5/'무기 밸런스'!$D$2</f>
        <v>68.75</v>
      </c>
      <c r="K5">
        <f>C5/'무기 밸런스'!$D$3</f>
        <v>137.5</v>
      </c>
      <c r="L5">
        <f>D5/'무기 밸런스'!$D$4</f>
        <v>123.75</v>
      </c>
      <c r="M5">
        <f>E5/'무기 밸런스'!$D$5</f>
        <v>220</v>
      </c>
      <c r="N5">
        <f>F5/'무기 밸런스'!$D$6</f>
        <v>137.5</v>
      </c>
      <c r="O5">
        <f>G5/'무기 밸런스'!$D$7</f>
        <v>68.75</v>
      </c>
      <c r="P5">
        <f>H5/'무기 밸런스'!$D$8</f>
        <v>120.3125</v>
      </c>
      <c r="Q5">
        <f t="shared" si="0"/>
        <v>125.22321428571429</v>
      </c>
      <c r="R5">
        <f t="shared" si="1"/>
        <v>2504.4642857142858</v>
      </c>
    </row>
    <row r="6" spans="1:18" x14ac:dyDescent="0.45">
      <c r="A6">
        <v>4</v>
      </c>
      <c r="B6" s="16">
        <f>'무기 밸런스'!$C$2+'무기 밸런스'!$C$2/10*A6+'무기 밸런스'!$C$2/20*A6/2</f>
        <v>15</v>
      </c>
      <c r="C6" s="1">
        <f>'무기 밸런스'!$C$3+'무기 밸런스'!$C$3/10*A6+'무기 밸런스'!$C$3/20*A6/2</f>
        <v>30</v>
      </c>
      <c r="D6" s="1">
        <f>'무기 밸런스'!$C$4+'무기 밸런스'!$C$4/10*A6+'무기 밸런스'!$C$4/20*A6/2</f>
        <v>13.5</v>
      </c>
      <c r="E6">
        <f>'무기 밸런스'!$C$5+'무기 밸런스'!$C$5/10*A6+'무기 밸런스'!$C$5/20*A6/2</f>
        <v>24</v>
      </c>
      <c r="F6">
        <f>'무기 밸런스'!$C$6+'무기 밸런스'!$C$6/10*A6+'무기 밸런스'!$C$6/20*A6/2</f>
        <v>300</v>
      </c>
      <c r="G6">
        <f>'무기 밸런스'!$C$7+'무기 밸런스'!$C$7/10*A6+'무기 밸런스'!$C$7/20*A6/2</f>
        <v>75</v>
      </c>
      <c r="H6">
        <f>'무기 밸런스'!$C$8+'무기 밸런스'!$C$8/10*A6+'무기 밸런스'!$C$8/20*A6/2</f>
        <v>105</v>
      </c>
      <c r="J6">
        <f>B6/'무기 밸런스'!$D$2</f>
        <v>75</v>
      </c>
      <c r="K6">
        <f>C6/'무기 밸런스'!$D$3</f>
        <v>150</v>
      </c>
      <c r="L6">
        <f>D6/'무기 밸런스'!$D$4</f>
        <v>135</v>
      </c>
      <c r="M6">
        <f>E6/'무기 밸런스'!$D$5</f>
        <v>240</v>
      </c>
      <c r="N6">
        <f>F6/'무기 밸런스'!$D$6</f>
        <v>150</v>
      </c>
      <c r="O6">
        <f>G6/'무기 밸런스'!$D$7</f>
        <v>75</v>
      </c>
      <c r="P6">
        <f>H6/'무기 밸런스'!$D$8</f>
        <v>131.25</v>
      </c>
      <c r="Q6">
        <f t="shared" si="0"/>
        <v>136.60714285714286</v>
      </c>
      <c r="R6">
        <f t="shared" si="1"/>
        <v>2732.1428571428573</v>
      </c>
    </row>
    <row r="7" spans="1:18" x14ac:dyDescent="0.45">
      <c r="A7">
        <v>5</v>
      </c>
      <c r="B7" s="16">
        <f>'무기 밸런스'!$C$2+'무기 밸런스'!$C$2/10*A7+'무기 밸런스'!$C$2/20*A7/2</f>
        <v>16.25</v>
      </c>
      <c r="C7" s="1">
        <f>'무기 밸런스'!$C$3+'무기 밸런스'!$C$3/10*A7+'무기 밸런스'!$C$3/20*A7/2</f>
        <v>32.5</v>
      </c>
      <c r="D7" s="1">
        <f>'무기 밸런스'!$C$4+'무기 밸런스'!$C$4/10*A7+'무기 밸런스'!$C$4/20*A7/2</f>
        <v>14.625</v>
      </c>
      <c r="E7">
        <f>'무기 밸런스'!$C$5+'무기 밸런스'!$C$5/10*A7+'무기 밸런스'!$C$5/20*A7/2</f>
        <v>26</v>
      </c>
      <c r="F7">
        <f>'무기 밸런스'!$C$6+'무기 밸런스'!$C$6/10*A7+'무기 밸런스'!$C$6/20*A7/2</f>
        <v>325</v>
      </c>
      <c r="G7">
        <f>'무기 밸런스'!$C$7+'무기 밸런스'!$C$7/10*A7+'무기 밸런스'!$C$7/20*A7/2</f>
        <v>81.25</v>
      </c>
      <c r="H7">
        <f>'무기 밸런스'!$C$8+'무기 밸런스'!$C$8/10*A7+'무기 밸런스'!$C$8/20*A7/2</f>
        <v>113.75</v>
      </c>
      <c r="J7">
        <f>B7/'무기 밸런스'!$D$2</f>
        <v>81.25</v>
      </c>
      <c r="K7">
        <f>C7/'무기 밸런스'!$D$3</f>
        <v>162.5</v>
      </c>
      <c r="L7">
        <f>D7/'무기 밸런스'!$D$4</f>
        <v>146.25</v>
      </c>
      <c r="M7">
        <f>E7/'무기 밸런스'!$D$5</f>
        <v>260</v>
      </c>
      <c r="N7">
        <f>F7/'무기 밸런스'!$D$6</f>
        <v>162.5</v>
      </c>
      <c r="O7">
        <f>G7/'무기 밸런스'!$D$7</f>
        <v>81.25</v>
      </c>
      <c r="P7">
        <f>H7/'무기 밸런스'!$D$8</f>
        <v>142.1875</v>
      </c>
      <c r="Q7">
        <f t="shared" si="0"/>
        <v>147.99107142857142</v>
      </c>
      <c r="R7">
        <f t="shared" si="1"/>
        <v>2959.8214285714284</v>
      </c>
    </row>
    <row r="8" spans="1:18" x14ac:dyDescent="0.45">
      <c r="A8">
        <v>6</v>
      </c>
      <c r="B8" s="16">
        <f>'무기 밸런스'!$C$2+'무기 밸런스'!$C$2/10*A8+'무기 밸런스'!$C$2/20*A8/2</f>
        <v>17.5</v>
      </c>
      <c r="C8" s="1">
        <f>'무기 밸런스'!$C$3+'무기 밸런스'!$C$3/10*A8+'무기 밸런스'!$C$3/20*A8/2</f>
        <v>35</v>
      </c>
      <c r="D8" s="1">
        <f>'무기 밸런스'!$C$4+'무기 밸런스'!$C$4/10*A8+'무기 밸런스'!$C$4/20*A8/2</f>
        <v>15.75</v>
      </c>
      <c r="E8">
        <f>'무기 밸런스'!$C$5+'무기 밸런스'!$C$5/10*A8+'무기 밸런스'!$C$5/20*A8/2</f>
        <v>28</v>
      </c>
      <c r="F8">
        <f>'무기 밸런스'!$C$6+'무기 밸런스'!$C$6/10*A8+'무기 밸런스'!$C$6/20*A8/2</f>
        <v>350</v>
      </c>
      <c r="G8">
        <f>'무기 밸런스'!$C$7+'무기 밸런스'!$C$7/10*A8+'무기 밸런스'!$C$7/20*A8/2</f>
        <v>87.5</v>
      </c>
      <c r="H8">
        <f>'무기 밸런스'!$C$8+'무기 밸런스'!$C$8/10*A8+'무기 밸런스'!$C$8/20*A8/2</f>
        <v>122.5</v>
      </c>
      <c r="J8">
        <f>B8/'무기 밸런스'!$D$2</f>
        <v>87.5</v>
      </c>
      <c r="K8">
        <f>C8/'무기 밸런스'!$D$3</f>
        <v>175</v>
      </c>
      <c r="L8">
        <f>D8/'무기 밸런스'!$D$4</f>
        <v>157.5</v>
      </c>
      <c r="M8">
        <f>E8/'무기 밸런스'!$D$5</f>
        <v>280</v>
      </c>
      <c r="N8">
        <f>F8/'무기 밸런스'!$D$6</f>
        <v>175</v>
      </c>
      <c r="O8">
        <f>G8/'무기 밸런스'!$D$7</f>
        <v>87.5</v>
      </c>
      <c r="P8">
        <f>H8/'무기 밸런스'!$D$8</f>
        <v>153.125</v>
      </c>
      <c r="Q8">
        <f t="shared" si="0"/>
        <v>159.375</v>
      </c>
      <c r="R8">
        <f t="shared" si="1"/>
        <v>3187.5</v>
      </c>
    </row>
    <row r="9" spans="1:18" x14ac:dyDescent="0.45">
      <c r="A9">
        <v>7</v>
      </c>
      <c r="B9" s="16">
        <f>'무기 밸런스'!$C$2+'무기 밸런스'!$C$2/10*A9+'무기 밸런스'!$C$2/20*A9/2</f>
        <v>18.75</v>
      </c>
      <c r="C9" s="1">
        <f>'무기 밸런스'!$C$3+'무기 밸런스'!$C$3/10*A9+'무기 밸런스'!$C$3/20*A9/2</f>
        <v>37.5</v>
      </c>
      <c r="D9" s="1">
        <f>'무기 밸런스'!$C$4+'무기 밸런스'!$C$4/10*A9+'무기 밸런스'!$C$4/20*A9/2</f>
        <v>16.875</v>
      </c>
      <c r="E9">
        <f>'무기 밸런스'!$C$5+'무기 밸런스'!$C$5/10*A9+'무기 밸런스'!$C$5/20*A9/2</f>
        <v>30.000000000000004</v>
      </c>
      <c r="F9">
        <f>'무기 밸런스'!$C$6+'무기 밸런스'!$C$6/10*A9+'무기 밸런스'!$C$6/20*A9/2</f>
        <v>375</v>
      </c>
      <c r="G9">
        <f>'무기 밸런스'!$C$7+'무기 밸런스'!$C$7/10*A9+'무기 밸런스'!$C$7/20*A9/2</f>
        <v>93.75</v>
      </c>
      <c r="H9">
        <f>'무기 밸런스'!$C$8+'무기 밸런스'!$C$8/10*A9+'무기 밸런스'!$C$8/20*A9/2</f>
        <v>131.25</v>
      </c>
      <c r="J9">
        <f>B9/'무기 밸런스'!$D$2</f>
        <v>93.75</v>
      </c>
      <c r="K9">
        <f>C9/'무기 밸런스'!$D$3</f>
        <v>187.5</v>
      </c>
      <c r="L9">
        <f>D9/'무기 밸런스'!$D$4</f>
        <v>168.75</v>
      </c>
      <c r="M9">
        <f>E9/'무기 밸런스'!$D$5</f>
        <v>300</v>
      </c>
      <c r="N9">
        <f>F9/'무기 밸런스'!$D$6</f>
        <v>187.5</v>
      </c>
      <c r="O9">
        <f>G9/'무기 밸런스'!$D$7</f>
        <v>93.75</v>
      </c>
      <c r="P9">
        <f>H9/'무기 밸런스'!$D$8</f>
        <v>164.0625</v>
      </c>
      <c r="Q9">
        <f t="shared" si="0"/>
        <v>170.75892857142858</v>
      </c>
      <c r="R9">
        <f t="shared" si="1"/>
        <v>3415.1785714285716</v>
      </c>
    </row>
    <row r="10" spans="1:18" x14ac:dyDescent="0.45">
      <c r="A10">
        <v>8</v>
      </c>
      <c r="B10" s="16">
        <f>'무기 밸런스'!$C$2+'무기 밸런스'!$C$2/10*A10+'무기 밸런스'!$C$2/20*A10/2</f>
        <v>20</v>
      </c>
      <c r="C10" s="1">
        <f>'무기 밸런스'!$C$3+'무기 밸런스'!$C$3/10*A10+'무기 밸런스'!$C$3/20*A10/2</f>
        <v>40</v>
      </c>
      <c r="D10" s="1">
        <f>'무기 밸런스'!$C$4+'무기 밸런스'!$C$4/10*A10+'무기 밸런스'!$C$4/20*A10/2</f>
        <v>18</v>
      </c>
      <c r="E10">
        <f>'무기 밸런스'!$C$5+'무기 밸런스'!$C$5/10*A10+'무기 밸런스'!$C$5/20*A10/2</f>
        <v>32</v>
      </c>
      <c r="F10">
        <f>'무기 밸런스'!$C$6+'무기 밸런스'!$C$6/10*A10+'무기 밸런스'!$C$6/20*A10/2</f>
        <v>400</v>
      </c>
      <c r="G10">
        <f>'무기 밸런스'!$C$7+'무기 밸런스'!$C$7/10*A10+'무기 밸런스'!$C$7/20*A10/2</f>
        <v>100</v>
      </c>
      <c r="H10">
        <f>'무기 밸런스'!$C$8+'무기 밸런스'!$C$8/10*A10+'무기 밸런스'!$C$8/20*A10/2</f>
        <v>140</v>
      </c>
      <c r="J10">
        <f>B10/'무기 밸런스'!$D$2</f>
        <v>100</v>
      </c>
      <c r="K10">
        <f>C10/'무기 밸런스'!$D$3</f>
        <v>200</v>
      </c>
      <c r="L10">
        <f>D10/'무기 밸런스'!$D$4</f>
        <v>180</v>
      </c>
      <c r="M10">
        <f>E10/'무기 밸런스'!$D$5</f>
        <v>320</v>
      </c>
      <c r="N10">
        <f>F10/'무기 밸런스'!$D$6</f>
        <v>200</v>
      </c>
      <c r="O10">
        <f>G10/'무기 밸런스'!$D$7</f>
        <v>100</v>
      </c>
      <c r="P10">
        <f>H10/'무기 밸런스'!$D$8</f>
        <v>175</v>
      </c>
      <c r="Q10">
        <f t="shared" si="0"/>
        <v>182.14285714285714</v>
      </c>
      <c r="R10">
        <f t="shared" si="1"/>
        <v>3642.8571428571427</v>
      </c>
    </row>
    <row r="11" spans="1:18" x14ac:dyDescent="0.45">
      <c r="A11">
        <v>9</v>
      </c>
      <c r="B11" s="16">
        <f>'무기 밸런스'!$C$2+'무기 밸런스'!$C$2/10*A11+'무기 밸런스'!$C$2/20*A11/2</f>
        <v>21.25</v>
      </c>
      <c r="C11" s="1">
        <f>'무기 밸런스'!$C$3+'무기 밸런스'!$C$3/10*A11+'무기 밸런스'!$C$3/20*A11/2</f>
        <v>42.5</v>
      </c>
      <c r="D11" s="1">
        <f>'무기 밸런스'!$C$4+'무기 밸런스'!$C$4/10*A11+'무기 밸런스'!$C$4/20*A11/2</f>
        <v>19.125</v>
      </c>
      <c r="E11">
        <f>'무기 밸런스'!$C$5+'무기 밸런스'!$C$5/10*A11+'무기 밸런스'!$C$5/20*A11/2</f>
        <v>34</v>
      </c>
      <c r="F11">
        <f>'무기 밸런스'!$C$6+'무기 밸런스'!$C$6/10*A11+'무기 밸런스'!$C$6/20*A11/2</f>
        <v>425</v>
      </c>
      <c r="G11">
        <f>'무기 밸런스'!$C$7+'무기 밸런스'!$C$7/10*A11+'무기 밸런스'!$C$7/20*A11/2</f>
        <v>106.25</v>
      </c>
      <c r="H11">
        <f>'무기 밸런스'!$C$8+'무기 밸런스'!$C$8/10*A11+'무기 밸런스'!$C$8/20*A11/2</f>
        <v>148.75</v>
      </c>
      <c r="J11">
        <f>B11/'무기 밸런스'!$D$2</f>
        <v>106.25</v>
      </c>
      <c r="K11">
        <f>C11/'무기 밸런스'!$D$3</f>
        <v>212.5</v>
      </c>
      <c r="L11">
        <f>D11/'무기 밸런스'!$D$4</f>
        <v>191.25</v>
      </c>
      <c r="M11">
        <f>E11/'무기 밸런스'!$D$5</f>
        <v>340</v>
      </c>
      <c r="N11">
        <f>F11/'무기 밸런스'!$D$6</f>
        <v>212.5</v>
      </c>
      <c r="O11">
        <f>G11/'무기 밸런스'!$D$7</f>
        <v>106.25</v>
      </c>
      <c r="P11">
        <f>H11/'무기 밸런스'!$D$8</f>
        <v>185.9375</v>
      </c>
      <c r="Q11">
        <f t="shared" si="0"/>
        <v>193.52678571428572</v>
      </c>
      <c r="R11">
        <f t="shared" si="1"/>
        <v>3870.5357142857147</v>
      </c>
    </row>
    <row r="12" spans="1:18" x14ac:dyDescent="0.45">
      <c r="A12">
        <v>10</v>
      </c>
      <c r="B12" s="16">
        <f>'무기 밸런스'!$C$2+'무기 밸런스'!$C$2/10*A12+'무기 밸런스'!$C$2/20*A12/2</f>
        <v>22.5</v>
      </c>
      <c r="C12" s="1">
        <f>'무기 밸런스'!$C$3+'무기 밸런스'!$C$3/10*A12+'무기 밸런스'!$C$3/20*A12/2</f>
        <v>45</v>
      </c>
      <c r="D12" s="1">
        <f>'무기 밸런스'!$C$4+'무기 밸런스'!$C$4/10*A12+'무기 밸런스'!$C$4/20*A12/2</f>
        <v>20.25</v>
      </c>
      <c r="E12">
        <f>'무기 밸런스'!$C$5+'무기 밸런스'!$C$5/10*A12+'무기 밸런스'!$C$5/20*A12/2</f>
        <v>36</v>
      </c>
      <c r="F12">
        <f>'무기 밸런스'!$C$6+'무기 밸런스'!$C$6/10*A12+'무기 밸런스'!$C$6/20*A12/2</f>
        <v>450</v>
      </c>
      <c r="G12">
        <f>'무기 밸런스'!$C$7+'무기 밸런스'!$C$7/10*A12+'무기 밸런스'!$C$7/20*A12/2</f>
        <v>112.5</v>
      </c>
      <c r="H12">
        <f>'무기 밸런스'!$C$8+'무기 밸런스'!$C$8/10*A12+'무기 밸런스'!$C$8/20*A12/2</f>
        <v>157.5</v>
      </c>
      <c r="J12">
        <f>B12/'무기 밸런스'!$D$2</f>
        <v>112.5</v>
      </c>
      <c r="K12">
        <f>C12/'무기 밸런스'!$D$3</f>
        <v>225</v>
      </c>
      <c r="L12">
        <f>D12/'무기 밸런스'!$D$4</f>
        <v>202.5</v>
      </c>
      <c r="M12">
        <f>E12/'무기 밸런스'!$D$5</f>
        <v>360</v>
      </c>
      <c r="N12">
        <f>F12/'무기 밸런스'!$D$6</f>
        <v>225</v>
      </c>
      <c r="O12">
        <f>G12/'무기 밸런스'!$D$7</f>
        <v>112.5</v>
      </c>
      <c r="P12">
        <f>H12/'무기 밸런스'!$D$8</f>
        <v>196.875</v>
      </c>
      <c r="Q12">
        <f t="shared" si="0"/>
        <v>204.91071428571428</v>
      </c>
      <c r="R12">
        <f t="shared" si="1"/>
        <v>4098.2142857142853</v>
      </c>
    </row>
    <row r="13" spans="1:18" x14ac:dyDescent="0.45">
      <c r="A13">
        <v>11</v>
      </c>
      <c r="B13" s="16">
        <f>'무기 밸런스'!$C$2+'무기 밸런스'!$C$2/10*A13+'무기 밸런스'!$C$2/20*A13/2</f>
        <v>23.75</v>
      </c>
      <c r="C13" s="1">
        <f>'무기 밸런스'!$C$3+'무기 밸런스'!$C$3/10*A13+'무기 밸런스'!$C$3/20*A13/2</f>
        <v>47.5</v>
      </c>
      <c r="D13" s="1">
        <f>'무기 밸런스'!$C$4+'무기 밸런스'!$C$4/10*A13+'무기 밸런스'!$C$4/20*A13/2</f>
        <v>21.375</v>
      </c>
      <c r="E13">
        <f>'무기 밸런스'!$C$5+'무기 밸런스'!$C$5/10*A13+'무기 밸런스'!$C$5/20*A13/2</f>
        <v>38</v>
      </c>
      <c r="F13">
        <f>'무기 밸런스'!$C$6+'무기 밸런스'!$C$6/10*A13+'무기 밸런스'!$C$6/20*A13/2</f>
        <v>475</v>
      </c>
      <c r="G13">
        <f>'무기 밸런스'!$C$7+'무기 밸런스'!$C$7/10*A13+'무기 밸런스'!$C$7/20*A13/2</f>
        <v>118.75</v>
      </c>
      <c r="H13">
        <f>'무기 밸런스'!$C$8+'무기 밸런스'!$C$8/10*A13+'무기 밸런스'!$C$8/20*A13/2</f>
        <v>166.25</v>
      </c>
      <c r="J13">
        <f>B13/'무기 밸런스'!$D$2</f>
        <v>118.75</v>
      </c>
      <c r="K13">
        <f>C13/'무기 밸런스'!$D$3</f>
        <v>237.5</v>
      </c>
      <c r="L13">
        <f>D13/'무기 밸런스'!$D$4</f>
        <v>213.75</v>
      </c>
      <c r="M13">
        <f>E13/'무기 밸런스'!$D$5</f>
        <v>380</v>
      </c>
      <c r="N13">
        <f>F13/'무기 밸런스'!$D$6</f>
        <v>237.5</v>
      </c>
      <c r="O13">
        <f>G13/'무기 밸런스'!$D$7</f>
        <v>118.75</v>
      </c>
      <c r="P13">
        <f>H13/'무기 밸런스'!$D$8</f>
        <v>207.8125</v>
      </c>
      <c r="Q13">
        <f t="shared" si="0"/>
        <v>216.29464285714286</v>
      </c>
      <c r="R13">
        <f t="shared" si="1"/>
        <v>4325.8928571428569</v>
      </c>
    </row>
    <row r="14" spans="1:18" x14ac:dyDescent="0.45">
      <c r="A14">
        <v>12</v>
      </c>
      <c r="B14" s="16">
        <f>'무기 밸런스'!$C$2+'무기 밸런스'!$C$2/10*A14+'무기 밸런스'!$C$2/20*A14/2</f>
        <v>25</v>
      </c>
      <c r="C14" s="1">
        <f>'무기 밸런스'!$C$3+'무기 밸런스'!$C$3/10*A14+'무기 밸런스'!$C$3/20*A14/2</f>
        <v>50</v>
      </c>
      <c r="D14" s="1">
        <f>'무기 밸런스'!$C$4+'무기 밸런스'!$C$4/10*A14+'무기 밸런스'!$C$4/20*A14/2</f>
        <v>22.5</v>
      </c>
      <c r="E14">
        <f>'무기 밸런스'!$C$5+'무기 밸런스'!$C$5/10*A14+'무기 밸런스'!$C$5/20*A14/2</f>
        <v>40</v>
      </c>
      <c r="F14">
        <f>'무기 밸런스'!$C$6+'무기 밸런스'!$C$6/10*A14+'무기 밸런스'!$C$6/20*A14/2</f>
        <v>500</v>
      </c>
      <c r="G14">
        <f>'무기 밸런스'!$C$7+'무기 밸런스'!$C$7/10*A14+'무기 밸런스'!$C$7/20*A14/2</f>
        <v>125</v>
      </c>
      <c r="H14">
        <f>'무기 밸런스'!$C$8+'무기 밸런스'!$C$8/10*A14+'무기 밸런스'!$C$8/20*A14/2</f>
        <v>175</v>
      </c>
      <c r="J14">
        <f>B14/'무기 밸런스'!$D$2</f>
        <v>125</v>
      </c>
      <c r="K14">
        <f>C14/'무기 밸런스'!$D$3</f>
        <v>250</v>
      </c>
      <c r="L14">
        <f>D14/'무기 밸런스'!$D$4</f>
        <v>225</v>
      </c>
      <c r="M14">
        <f>E14/'무기 밸런스'!$D$5</f>
        <v>400</v>
      </c>
      <c r="N14">
        <f>F14/'무기 밸런스'!$D$6</f>
        <v>250</v>
      </c>
      <c r="O14">
        <f>G14/'무기 밸런스'!$D$7</f>
        <v>125</v>
      </c>
      <c r="P14">
        <f>H14/'무기 밸런스'!$D$8</f>
        <v>218.75</v>
      </c>
      <c r="Q14">
        <f t="shared" si="0"/>
        <v>227.67857142857142</v>
      </c>
      <c r="R14">
        <f t="shared" si="1"/>
        <v>4553.5714285714284</v>
      </c>
    </row>
    <row r="15" spans="1:18" x14ac:dyDescent="0.45">
      <c r="A15">
        <v>13</v>
      </c>
      <c r="B15" s="16">
        <f>'무기 밸런스'!$C$2+'무기 밸런스'!$C$2/10*A15+'무기 밸런스'!$C$2/20*A15/2</f>
        <v>26.25</v>
      </c>
      <c r="C15" s="1">
        <f>'무기 밸런스'!$C$3+'무기 밸런스'!$C$3/10*A15+'무기 밸런스'!$C$3/20*A15/2</f>
        <v>52.5</v>
      </c>
      <c r="D15" s="1">
        <f>'무기 밸런스'!$C$4+'무기 밸런스'!$C$4/10*A15+'무기 밸런스'!$C$4/20*A15/2</f>
        <v>23.625000000000004</v>
      </c>
      <c r="E15">
        <f>'무기 밸런스'!$C$5+'무기 밸런스'!$C$5/10*A15+'무기 밸런스'!$C$5/20*A15/2</f>
        <v>42</v>
      </c>
      <c r="F15">
        <f>'무기 밸런스'!$C$6+'무기 밸런스'!$C$6/10*A15+'무기 밸런스'!$C$6/20*A15/2</f>
        <v>525</v>
      </c>
      <c r="G15">
        <f>'무기 밸런스'!$C$7+'무기 밸런스'!$C$7/10*A15+'무기 밸런스'!$C$7/20*A15/2</f>
        <v>131.25</v>
      </c>
      <c r="H15">
        <f>'무기 밸런스'!$C$8+'무기 밸런스'!$C$8/10*A15+'무기 밸런스'!$C$8/20*A15/2</f>
        <v>183.75</v>
      </c>
      <c r="J15">
        <f>B15/'무기 밸런스'!$D$2</f>
        <v>131.25</v>
      </c>
      <c r="K15">
        <f>C15/'무기 밸런스'!$D$3</f>
        <v>262.5</v>
      </c>
      <c r="L15">
        <f>D15/'무기 밸런스'!$D$4</f>
        <v>236.25000000000003</v>
      </c>
      <c r="M15">
        <f>E15/'무기 밸런스'!$D$5</f>
        <v>420</v>
      </c>
      <c r="N15">
        <f>F15/'무기 밸런스'!$D$6</f>
        <v>262.5</v>
      </c>
      <c r="O15">
        <f>G15/'무기 밸런스'!$D$7</f>
        <v>131.25</v>
      </c>
      <c r="P15">
        <f>H15/'무기 밸런스'!$D$8</f>
        <v>229.6875</v>
      </c>
      <c r="Q15">
        <f t="shared" si="0"/>
        <v>239.0625</v>
      </c>
      <c r="R15">
        <f t="shared" si="1"/>
        <v>4781.25</v>
      </c>
    </row>
    <row r="16" spans="1:18" x14ac:dyDescent="0.45">
      <c r="A16">
        <v>14</v>
      </c>
      <c r="B16" s="16">
        <f>'무기 밸런스'!$C$2+'무기 밸런스'!$C$2/10*A16+'무기 밸런스'!$C$2/20*A16/2</f>
        <v>27.5</v>
      </c>
      <c r="C16" s="1">
        <f>'무기 밸런스'!$C$3+'무기 밸런스'!$C$3/10*A16+'무기 밸런스'!$C$3/20*A16/2</f>
        <v>55</v>
      </c>
      <c r="D16" s="1">
        <f>'무기 밸런스'!$C$4+'무기 밸런스'!$C$4/10*A16+'무기 밸런스'!$C$4/20*A16/2</f>
        <v>24.75</v>
      </c>
      <c r="E16">
        <f>'무기 밸런스'!$C$5+'무기 밸런스'!$C$5/10*A16+'무기 밸런스'!$C$5/20*A16/2</f>
        <v>44.000000000000007</v>
      </c>
      <c r="F16">
        <f>'무기 밸런스'!$C$6+'무기 밸런스'!$C$6/10*A16+'무기 밸런스'!$C$6/20*A16/2</f>
        <v>550</v>
      </c>
      <c r="G16">
        <f>'무기 밸런스'!$C$7+'무기 밸런스'!$C$7/10*A16+'무기 밸런스'!$C$7/20*A16/2</f>
        <v>137.5</v>
      </c>
      <c r="H16">
        <f>'무기 밸런스'!$C$8+'무기 밸런스'!$C$8/10*A16+'무기 밸런스'!$C$8/20*A16/2</f>
        <v>192.5</v>
      </c>
      <c r="J16">
        <f>B16/'무기 밸런스'!$D$2</f>
        <v>137.5</v>
      </c>
      <c r="K16">
        <f>C16/'무기 밸런스'!$D$3</f>
        <v>275</v>
      </c>
      <c r="L16">
        <f>D16/'무기 밸런스'!$D$4</f>
        <v>247.5</v>
      </c>
      <c r="M16">
        <f>E16/'무기 밸런스'!$D$5</f>
        <v>440.00000000000006</v>
      </c>
      <c r="N16">
        <f>F16/'무기 밸런스'!$D$6</f>
        <v>275</v>
      </c>
      <c r="O16">
        <f>G16/'무기 밸런스'!$D$7</f>
        <v>137.5</v>
      </c>
      <c r="P16">
        <f>H16/'무기 밸런스'!$D$8</f>
        <v>240.625</v>
      </c>
      <c r="Q16">
        <f t="shared" si="0"/>
        <v>250.44642857142858</v>
      </c>
      <c r="R16">
        <f t="shared" si="1"/>
        <v>5008.9285714285716</v>
      </c>
    </row>
    <row r="17" spans="1:18" x14ac:dyDescent="0.45">
      <c r="A17">
        <v>15</v>
      </c>
      <c r="B17" s="16">
        <f>'무기 밸런스'!$C$2+'무기 밸런스'!$C$2/10*A17+'무기 밸런스'!$C$2/20*A17/2</f>
        <v>28.75</v>
      </c>
      <c r="C17" s="1">
        <f>'무기 밸런스'!$C$3+'무기 밸런스'!$C$3/10*A17+'무기 밸런스'!$C$3/20*A17/2</f>
        <v>57.5</v>
      </c>
      <c r="D17" s="1">
        <f>'무기 밸런스'!$C$4+'무기 밸런스'!$C$4/10*A17+'무기 밸런스'!$C$4/20*A17/2</f>
        <v>25.875</v>
      </c>
      <c r="E17">
        <f>'무기 밸런스'!$C$5+'무기 밸런스'!$C$5/10*A17+'무기 밸런스'!$C$5/20*A17/2</f>
        <v>46</v>
      </c>
      <c r="F17">
        <f>'무기 밸런스'!$C$6+'무기 밸런스'!$C$6/10*A17+'무기 밸런스'!$C$6/20*A17/2</f>
        <v>575</v>
      </c>
      <c r="G17">
        <f>'무기 밸런스'!$C$7+'무기 밸런스'!$C$7/10*A17+'무기 밸런스'!$C$7/20*A17/2</f>
        <v>143.75</v>
      </c>
      <c r="H17">
        <f>'무기 밸런스'!$C$8+'무기 밸런스'!$C$8/10*A17+'무기 밸런스'!$C$8/20*A17/2</f>
        <v>201.25</v>
      </c>
      <c r="J17">
        <f>B17/'무기 밸런스'!$D$2</f>
        <v>143.75</v>
      </c>
      <c r="K17">
        <f>C17/'무기 밸런스'!$D$3</f>
        <v>287.5</v>
      </c>
      <c r="L17">
        <f>D17/'무기 밸런스'!$D$4</f>
        <v>258.75</v>
      </c>
      <c r="M17">
        <f>E17/'무기 밸런스'!$D$5</f>
        <v>460</v>
      </c>
      <c r="N17">
        <f>F17/'무기 밸런스'!$D$6</f>
        <v>287.5</v>
      </c>
      <c r="O17">
        <f>G17/'무기 밸런스'!$D$7</f>
        <v>143.75</v>
      </c>
      <c r="P17">
        <f>H17/'무기 밸런스'!$D$8</f>
        <v>251.5625</v>
      </c>
      <c r="Q17">
        <f t="shared" si="0"/>
        <v>261.83035714285717</v>
      </c>
      <c r="R17">
        <f t="shared" si="1"/>
        <v>5236.6071428571431</v>
      </c>
    </row>
    <row r="18" spans="1:18" x14ac:dyDescent="0.45">
      <c r="A18">
        <v>16</v>
      </c>
      <c r="B18" s="16">
        <f>'무기 밸런스'!$C$2+'무기 밸런스'!$C$2/10*A18+'무기 밸런스'!$C$2/20*A18/2</f>
        <v>30</v>
      </c>
      <c r="C18" s="1">
        <f>'무기 밸런스'!$C$3+'무기 밸런스'!$C$3/10*A18+'무기 밸런스'!$C$3/20*A18/2</f>
        <v>60</v>
      </c>
      <c r="D18" s="1">
        <f>'무기 밸런스'!$C$4+'무기 밸런스'!$C$4/10*A18+'무기 밸런스'!$C$4/20*A18/2</f>
        <v>27</v>
      </c>
      <c r="E18">
        <f>'무기 밸런스'!$C$5+'무기 밸런스'!$C$5/10*A18+'무기 밸런스'!$C$5/20*A18/2</f>
        <v>48</v>
      </c>
      <c r="F18">
        <f>'무기 밸런스'!$C$6+'무기 밸런스'!$C$6/10*A18+'무기 밸런스'!$C$6/20*A18/2</f>
        <v>600</v>
      </c>
      <c r="G18">
        <f>'무기 밸런스'!$C$7+'무기 밸런스'!$C$7/10*A18+'무기 밸런스'!$C$7/20*A18/2</f>
        <v>150</v>
      </c>
      <c r="H18">
        <f>'무기 밸런스'!$C$8+'무기 밸런스'!$C$8/10*A18+'무기 밸런스'!$C$8/20*A18/2</f>
        <v>210</v>
      </c>
      <c r="J18">
        <f>B18/'무기 밸런스'!$D$2</f>
        <v>150</v>
      </c>
      <c r="K18">
        <f>C18/'무기 밸런스'!$D$3</f>
        <v>300</v>
      </c>
      <c r="L18">
        <f>D18/'무기 밸런스'!$D$4</f>
        <v>270</v>
      </c>
      <c r="M18">
        <f>E18/'무기 밸런스'!$D$5</f>
        <v>480</v>
      </c>
      <c r="N18">
        <f>F18/'무기 밸런스'!$D$6</f>
        <v>300</v>
      </c>
      <c r="O18">
        <f>G18/'무기 밸런스'!$D$7</f>
        <v>150</v>
      </c>
      <c r="P18">
        <f>H18/'무기 밸런스'!$D$8</f>
        <v>262.5</v>
      </c>
      <c r="Q18">
        <f t="shared" si="0"/>
        <v>273.21428571428572</v>
      </c>
      <c r="R18">
        <f t="shared" si="1"/>
        <v>5464.2857142857147</v>
      </c>
    </row>
    <row r="19" spans="1:18" x14ac:dyDescent="0.45">
      <c r="A19">
        <v>17</v>
      </c>
      <c r="B19" s="16">
        <f>'무기 밸런스'!$C$2+'무기 밸런스'!$C$2/10*A19+'무기 밸런스'!$C$2/20*A19/2</f>
        <v>31.25</v>
      </c>
      <c r="C19" s="1">
        <f>'무기 밸런스'!$C$3+'무기 밸런스'!$C$3/10*A19+'무기 밸런스'!$C$3/20*A19/2</f>
        <v>62.5</v>
      </c>
      <c r="D19" s="1">
        <f>'무기 밸런스'!$C$4+'무기 밸런스'!$C$4/10*A19+'무기 밸런스'!$C$4/20*A19/2</f>
        <v>28.125</v>
      </c>
      <c r="E19">
        <f>'무기 밸런스'!$C$5+'무기 밸런스'!$C$5/10*A19+'무기 밸런스'!$C$5/20*A19/2</f>
        <v>50</v>
      </c>
      <c r="F19">
        <f>'무기 밸런스'!$C$6+'무기 밸런스'!$C$6/10*A19+'무기 밸런스'!$C$6/20*A19/2</f>
        <v>625</v>
      </c>
      <c r="G19">
        <f>'무기 밸런스'!$C$7+'무기 밸런스'!$C$7/10*A19+'무기 밸런스'!$C$7/20*A19/2</f>
        <v>156.25</v>
      </c>
      <c r="H19">
        <f>'무기 밸런스'!$C$8+'무기 밸런스'!$C$8/10*A19+'무기 밸런스'!$C$8/20*A19/2</f>
        <v>218.75</v>
      </c>
      <c r="J19">
        <f>B19/'무기 밸런스'!$D$2</f>
        <v>156.25</v>
      </c>
      <c r="K19">
        <f>C19/'무기 밸런스'!$D$3</f>
        <v>312.5</v>
      </c>
      <c r="L19">
        <f>D19/'무기 밸런스'!$D$4</f>
        <v>281.25</v>
      </c>
      <c r="M19">
        <f>E19/'무기 밸런스'!$D$5</f>
        <v>500</v>
      </c>
      <c r="N19">
        <f>F19/'무기 밸런스'!$D$6</f>
        <v>312.5</v>
      </c>
      <c r="O19">
        <f>G19/'무기 밸런스'!$D$7</f>
        <v>156.25</v>
      </c>
      <c r="P19">
        <f>H19/'무기 밸런스'!$D$8</f>
        <v>273.4375</v>
      </c>
      <c r="Q19">
        <f t="shared" si="0"/>
        <v>284.59821428571428</v>
      </c>
      <c r="R19">
        <f t="shared" si="1"/>
        <v>5691.9642857142853</v>
      </c>
    </row>
    <row r="20" spans="1:18" x14ac:dyDescent="0.45">
      <c r="A20">
        <v>18</v>
      </c>
      <c r="B20" s="16">
        <f>'무기 밸런스'!$C$2+'무기 밸런스'!$C$2/10*A20+'무기 밸런스'!$C$2/20*A20/2</f>
        <v>32.5</v>
      </c>
      <c r="C20" s="1">
        <f>'무기 밸런스'!$C$3+'무기 밸런스'!$C$3/10*A20+'무기 밸런스'!$C$3/20*A20/2</f>
        <v>65</v>
      </c>
      <c r="D20" s="1">
        <f>'무기 밸런스'!$C$4+'무기 밸런스'!$C$4/10*A20+'무기 밸런스'!$C$4/20*A20/2</f>
        <v>29.25</v>
      </c>
      <c r="E20">
        <f>'무기 밸런스'!$C$5+'무기 밸런스'!$C$5/10*A20+'무기 밸런스'!$C$5/20*A20/2</f>
        <v>52</v>
      </c>
      <c r="F20">
        <f>'무기 밸런스'!$C$6+'무기 밸런스'!$C$6/10*A20+'무기 밸런스'!$C$6/20*A20/2</f>
        <v>650</v>
      </c>
      <c r="G20">
        <f>'무기 밸런스'!$C$7+'무기 밸런스'!$C$7/10*A20+'무기 밸런스'!$C$7/20*A20/2</f>
        <v>162.5</v>
      </c>
      <c r="H20">
        <f>'무기 밸런스'!$C$8+'무기 밸런스'!$C$8/10*A20+'무기 밸런스'!$C$8/20*A20/2</f>
        <v>227.5</v>
      </c>
      <c r="J20">
        <f>B20/'무기 밸런스'!$D$2</f>
        <v>162.5</v>
      </c>
      <c r="K20">
        <f>C20/'무기 밸런스'!$D$3</f>
        <v>325</v>
      </c>
      <c r="L20">
        <f>D20/'무기 밸런스'!$D$4</f>
        <v>292.5</v>
      </c>
      <c r="M20">
        <f>E20/'무기 밸런스'!$D$5</f>
        <v>520</v>
      </c>
      <c r="N20">
        <f>F20/'무기 밸런스'!$D$6</f>
        <v>325</v>
      </c>
      <c r="O20">
        <f>G20/'무기 밸런스'!$D$7</f>
        <v>162.5</v>
      </c>
      <c r="P20">
        <f>H20/'무기 밸런스'!$D$8</f>
        <v>284.375</v>
      </c>
      <c r="Q20">
        <f t="shared" si="0"/>
        <v>295.98214285714283</v>
      </c>
      <c r="R20">
        <f t="shared" si="1"/>
        <v>5919.6428571428569</v>
      </c>
    </row>
    <row r="21" spans="1:18" x14ac:dyDescent="0.45">
      <c r="A21">
        <v>19</v>
      </c>
      <c r="B21" s="16">
        <f>'무기 밸런스'!$C$2+'무기 밸런스'!$C$2/10*A21+'무기 밸런스'!$C$2/20*A21/2</f>
        <v>33.75</v>
      </c>
      <c r="C21" s="1">
        <f>'무기 밸런스'!$C$3+'무기 밸런스'!$C$3/10*A21+'무기 밸런스'!$C$3/20*A21/2</f>
        <v>67.5</v>
      </c>
      <c r="D21" s="1">
        <f>'무기 밸런스'!$C$4+'무기 밸런스'!$C$4/10*A21+'무기 밸런스'!$C$4/20*A21/2</f>
        <v>30.375</v>
      </c>
      <c r="E21">
        <f>'무기 밸런스'!$C$5+'무기 밸런스'!$C$5/10*A21+'무기 밸런스'!$C$5/20*A21/2</f>
        <v>54.000000000000007</v>
      </c>
      <c r="F21">
        <f>'무기 밸런스'!$C$6+'무기 밸런스'!$C$6/10*A21+'무기 밸런스'!$C$6/20*A21/2</f>
        <v>675</v>
      </c>
      <c r="G21">
        <f>'무기 밸런스'!$C$7+'무기 밸런스'!$C$7/10*A21+'무기 밸런스'!$C$7/20*A21/2</f>
        <v>168.75</v>
      </c>
      <c r="H21">
        <f>'무기 밸런스'!$C$8+'무기 밸런스'!$C$8/10*A21+'무기 밸런스'!$C$8/20*A21/2</f>
        <v>236.25</v>
      </c>
      <c r="J21">
        <f>B21/'무기 밸런스'!$D$2</f>
        <v>168.75</v>
      </c>
      <c r="K21">
        <f>C21/'무기 밸런스'!$D$3</f>
        <v>337.5</v>
      </c>
      <c r="L21">
        <f>D21/'무기 밸런스'!$D$4</f>
        <v>303.75</v>
      </c>
      <c r="M21">
        <f>E21/'무기 밸런스'!$D$5</f>
        <v>540</v>
      </c>
      <c r="N21">
        <f>F21/'무기 밸런스'!$D$6</f>
        <v>337.5</v>
      </c>
      <c r="O21">
        <f>G21/'무기 밸런스'!$D$7</f>
        <v>168.75</v>
      </c>
      <c r="P21">
        <f>H21/'무기 밸런스'!$D$8</f>
        <v>295.3125</v>
      </c>
      <c r="Q21">
        <f t="shared" si="0"/>
        <v>307.36607142857144</v>
      </c>
      <c r="R21">
        <f t="shared" si="1"/>
        <v>6147.3214285714294</v>
      </c>
    </row>
    <row r="22" spans="1:18" x14ac:dyDescent="0.45">
      <c r="A22">
        <v>20</v>
      </c>
      <c r="B22" s="16">
        <f>'무기 밸런스'!$C$2+'무기 밸런스'!$C$2/10*A22+'무기 밸런스'!$C$2/20*A22/2</f>
        <v>35</v>
      </c>
      <c r="C22" s="1">
        <f>'무기 밸런스'!$C$3+'무기 밸런스'!$C$3/10*A22+'무기 밸런스'!$C$3/20*A22/2</f>
        <v>70</v>
      </c>
      <c r="D22" s="1">
        <f>'무기 밸런스'!$C$4+'무기 밸런스'!$C$4/10*A22+'무기 밸런스'!$C$4/20*A22/2</f>
        <v>31.5</v>
      </c>
      <c r="E22">
        <f>'무기 밸런스'!$C$5+'무기 밸런스'!$C$5/10*A22+'무기 밸런스'!$C$5/20*A22/2</f>
        <v>56</v>
      </c>
      <c r="F22">
        <f>'무기 밸런스'!$C$6+'무기 밸런스'!$C$6/10*A22+'무기 밸런스'!$C$6/20*A22/2</f>
        <v>700</v>
      </c>
      <c r="G22">
        <f>'무기 밸런스'!$C$7+'무기 밸런스'!$C$7/10*A22+'무기 밸런스'!$C$7/20*A22/2</f>
        <v>175</v>
      </c>
      <c r="H22">
        <f>'무기 밸런스'!$C$8+'무기 밸런스'!$C$8/10*A22+'무기 밸런스'!$C$8/20*A22/2</f>
        <v>245</v>
      </c>
      <c r="J22">
        <f>B22/'무기 밸런스'!$D$2</f>
        <v>175</v>
      </c>
      <c r="K22">
        <f>C22/'무기 밸런스'!$D$3</f>
        <v>350</v>
      </c>
      <c r="L22">
        <f>D22/'무기 밸런스'!$D$4</f>
        <v>315</v>
      </c>
      <c r="M22">
        <f>E22/'무기 밸런스'!$D$5</f>
        <v>560</v>
      </c>
      <c r="N22">
        <f>F22/'무기 밸런스'!$D$6</f>
        <v>350</v>
      </c>
      <c r="O22">
        <f>G22/'무기 밸런스'!$D$7</f>
        <v>175</v>
      </c>
      <c r="P22">
        <f>H22/'무기 밸런스'!$D$8</f>
        <v>306.25</v>
      </c>
      <c r="Q22">
        <f t="shared" si="0"/>
        <v>318.75</v>
      </c>
      <c r="R22">
        <f t="shared" si="1"/>
        <v>6375</v>
      </c>
    </row>
    <row r="23" spans="1:18" x14ac:dyDescent="0.45">
      <c r="A23">
        <v>21</v>
      </c>
      <c r="B23" s="16">
        <f>'무기 밸런스'!$C$2+'무기 밸런스'!$C$2/10*A23+'무기 밸런스'!$C$2/20*A23/2</f>
        <v>36.25</v>
      </c>
      <c r="C23" s="1">
        <f>'무기 밸런스'!$C$3+'무기 밸런스'!$C$3/10*A23+'무기 밸런스'!$C$3/20*A23/2</f>
        <v>72.5</v>
      </c>
      <c r="D23" s="1">
        <f>'무기 밸런스'!$C$4+'무기 밸런스'!$C$4/10*A23+'무기 밸런스'!$C$4/20*A23/2</f>
        <v>32.625</v>
      </c>
      <c r="E23">
        <f>'무기 밸런스'!$C$5+'무기 밸런스'!$C$5/10*A23+'무기 밸런스'!$C$5/20*A23/2</f>
        <v>58</v>
      </c>
      <c r="F23">
        <f>'무기 밸런스'!$C$6+'무기 밸런스'!$C$6/10*A23+'무기 밸런스'!$C$6/20*A23/2</f>
        <v>725</v>
      </c>
      <c r="G23">
        <f>'무기 밸런스'!$C$7+'무기 밸런스'!$C$7/10*A23+'무기 밸런스'!$C$7/20*A23/2</f>
        <v>181.25</v>
      </c>
      <c r="H23">
        <f>'무기 밸런스'!$C$8+'무기 밸런스'!$C$8/10*A23+'무기 밸런스'!$C$8/20*A23/2</f>
        <v>253.75</v>
      </c>
      <c r="J23">
        <f>B23/'무기 밸런스'!$D$2</f>
        <v>181.25</v>
      </c>
      <c r="K23">
        <f>C23/'무기 밸런스'!$D$3</f>
        <v>362.5</v>
      </c>
      <c r="L23">
        <f>D23/'무기 밸런스'!$D$4</f>
        <v>326.25</v>
      </c>
      <c r="M23">
        <f>E23/'무기 밸런스'!$D$5</f>
        <v>580</v>
      </c>
      <c r="N23">
        <f>F23/'무기 밸런스'!$D$6</f>
        <v>362.5</v>
      </c>
      <c r="O23">
        <f>G23/'무기 밸런스'!$D$7</f>
        <v>181.25</v>
      </c>
      <c r="P23">
        <f>H23/'무기 밸런스'!$D$8</f>
        <v>317.1875</v>
      </c>
      <c r="Q23">
        <f t="shared" si="0"/>
        <v>330.13392857142856</v>
      </c>
      <c r="R23">
        <f t="shared" si="1"/>
        <v>6602.6785714285706</v>
      </c>
    </row>
    <row r="24" spans="1:18" x14ac:dyDescent="0.45">
      <c r="A24">
        <v>22</v>
      </c>
      <c r="B24" s="16">
        <f>'무기 밸런스'!$C$2+'무기 밸런스'!$C$2/10*A24+'무기 밸런스'!$C$2/20*A24/2</f>
        <v>37.5</v>
      </c>
      <c r="C24" s="1">
        <f>'무기 밸런스'!$C$3+'무기 밸런스'!$C$3/10*A24+'무기 밸런스'!$C$3/20*A24/2</f>
        <v>75</v>
      </c>
      <c r="D24" s="1">
        <f>'무기 밸런스'!$C$4+'무기 밸런스'!$C$4/10*A24+'무기 밸런스'!$C$4/20*A24/2</f>
        <v>33.75</v>
      </c>
      <c r="E24">
        <f>'무기 밸런스'!$C$5+'무기 밸런스'!$C$5/10*A24+'무기 밸런스'!$C$5/20*A24/2</f>
        <v>60</v>
      </c>
      <c r="F24">
        <f>'무기 밸런스'!$C$6+'무기 밸런스'!$C$6/10*A24+'무기 밸런스'!$C$6/20*A24/2</f>
        <v>750</v>
      </c>
      <c r="G24">
        <f>'무기 밸런스'!$C$7+'무기 밸런스'!$C$7/10*A24+'무기 밸런스'!$C$7/20*A24/2</f>
        <v>187.5</v>
      </c>
      <c r="H24">
        <f>'무기 밸런스'!$C$8+'무기 밸런스'!$C$8/10*A24+'무기 밸런스'!$C$8/20*A24/2</f>
        <v>262.5</v>
      </c>
      <c r="J24">
        <f>B24/'무기 밸런스'!$D$2</f>
        <v>187.5</v>
      </c>
      <c r="K24">
        <f>C24/'무기 밸런스'!$D$3</f>
        <v>375</v>
      </c>
      <c r="L24">
        <f>D24/'무기 밸런스'!$D$4</f>
        <v>337.5</v>
      </c>
      <c r="M24">
        <f>E24/'무기 밸런스'!$D$5</f>
        <v>600</v>
      </c>
      <c r="N24">
        <f>F24/'무기 밸런스'!$D$6</f>
        <v>375</v>
      </c>
      <c r="O24">
        <f>G24/'무기 밸런스'!$D$7</f>
        <v>187.5</v>
      </c>
      <c r="P24">
        <f>H24/'무기 밸런스'!$D$8</f>
        <v>328.125</v>
      </c>
      <c r="Q24">
        <f t="shared" si="0"/>
        <v>341.51785714285717</v>
      </c>
      <c r="R24">
        <f t="shared" si="1"/>
        <v>6830.3571428571431</v>
      </c>
    </row>
    <row r="25" spans="1:18" x14ac:dyDescent="0.45">
      <c r="A25">
        <v>23</v>
      </c>
      <c r="B25" s="16">
        <f>'무기 밸런스'!$C$2+'무기 밸런스'!$C$2/10*A25+'무기 밸런스'!$C$2/20*A25/2</f>
        <v>38.75</v>
      </c>
      <c r="C25" s="1">
        <f>'무기 밸런스'!$C$3+'무기 밸런스'!$C$3/10*A25+'무기 밸런스'!$C$3/20*A25/2</f>
        <v>77.5</v>
      </c>
      <c r="D25" s="1">
        <f>'무기 밸런스'!$C$4+'무기 밸런스'!$C$4/10*A25+'무기 밸런스'!$C$4/20*A25/2</f>
        <v>34.875</v>
      </c>
      <c r="E25">
        <f>'무기 밸런스'!$C$5+'무기 밸런스'!$C$5/10*A25+'무기 밸런스'!$C$5/20*A25/2</f>
        <v>62.000000000000007</v>
      </c>
      <c r="F25">
        <f>'무기 밸런스'!$C$6+'무기 밸런스'!$C$6/10*A25+'무기 밸런스'!$C$6/20*A25/2</f>
        <v>775</v>
      </c>
      <c r="G25">
        <f>'무기 밸런스'!$C$7+'무기 밸런스'!$C$7/10*A25+'무기 밸런스'!$C$7/20*A25/2</f>
        <v>193.75</v>
      </c>
      <c r="H25">
        <f>'무기 밸런스'!$C$8+'무기 밸런스'!$C$8/10*A25+'무기 밸런스'!$C$8/20*A25/2</f>
        <v>271.25</v>
      </c>
      <c r="J25">
        <f>B25/'무기 밸런스'!$D$2</f>
        <v>193.75</v>
      </c>
      <c r="K25">
        <f>C25/'무기 밸런스'!$D$3</f>
        <v>387.5</v>
      </c>
      <c r="L25">
        <f>D25/'무기 밸런스'!$D$4</f>
        <v>348.75</v>
      </c>
      <c r="M25">
        <f>E25/'무기 밸런스'!$D$5</f>
        <v>620</v>
      </c>
      <c r="N25">
        <f>F25/'무기 밸런스'!$D$6</f>
        <v>387.5</v>
      </c>
      <c r="O25">
        <f>G25/'무기 밸런스'!$D$7</f>
        <v>193.75</v>
      </c>
      <c r="P25">
        <f>H25/'무기 밸런스'!$D$8</f>
        <v>339.0625</v>
      </c>
      <c r="Q25">
        <f t="shared" si="0"/>
        <v>352.90178571428572</v>
      </c>
      <c r="R25">
        <f t="shared" si="1"/>
        <v>7058.0357142857147</v>
      </c>
    </row>
    <row r="26" spans="1:18" x14ac:dyDescent="0.45">
      <c r="A26">
        <v>24</v>
      </c>
      <c r="B26" s="16">
        <f>'무기 밸런스'!$C$2+'무기 밸런스'!$C$2/10*A26+'무기 밸런스'!$C$2/20*A26/2</f>
        <v>40</v>
      </c>
      <c r="C26" s="1">
        <f>'무기 밸런스'!$C$3+'무기 밸런스'!$C$3/10*A26+'무기 밸런스'!$C$3/20*A26/2</f>
        <v>80</v>
      </c>
      <c r="D26" s="1">
        <f>'무기 밸런스'!$C$4+'무기 밸런스'!$C$4/10*A26+'무기 밸런스'!$C$4/20*A26/2</f>
        <v>36</v>
      </c>
      <c r="E26">
        <f>'무기 밸런스'!$C$5+'무기 밸런스'!$C$5/10*A26+'무기 밸런스'!$C$5/20*A26/2</f>
        <v>64</v>
      </c>
      <c r="F26">
        <f>'무기 밸런스'!$C$6+'무기 밸런스'!$C$6/10*A26+'무기 밸런스'!$C$6/20*A26/2</f>
        <v>800</v>
      </c>
      <c r="G26">
        <f>'무기 밸런스'!$C$7+'무기 밸런스'!$C$7/10*A26+'무기 밸런스'!$C$7/20*A26/2</f>
        <v>200</v>
      </c>
      <c r="H26">
        <f>'무기 밸런스'!$C$8+'무기 밸런스'!$C$8/10*A26+'무기 밸런스'!$C$8/20*A26/2</f>
        <v>280</v>
      </c>
      <c r="J26">
        <f>B26/'무기 밸런스'!$D$2</f>
        <v>200</v>
      </c>
      <c r="K26">
        <f>C26/'무기 밸런스'!$D$3</f>
        <v>400</v>
      </c>
      <c r="L26">
        <f>D26/'무기 밸런스'!$D$4</f>
        <v>360</v>
      </c>
      <c r="M26">
        <f>E26/'무기 밸런스'!$D$5</f>
        <v>640</v>
      </c>
      <c r="N26">
        <f>F26/'무기 밸런스'!$D$6</f>
        <v>400</v>
      </c>
      <c r="O26">
        <f>G26/'무기 밸런스'!$D$7</f>
        <v>200</v>
      </c>
      <c r="P26">
        <f>H26/'무기 밸런스'!$D$8</f>
        <v>350</v>
      </c>
      <c r="Q26">
        <f t="shared" si="0"/>
        <v>364.28571428571428</v>
      </c>
      <c r="R26">
        <f t="shared" si="1"/>
        <v>7285.7142857142853</v>
      </c>
    </row>
    <row r="27" spans="1:18" x14ac:dyDescent="0.45">
      <c r="A27">
        <v>25</v>
      </c>
      <c r="B27" s="16">
        <f>'무기 밸런스'!$C$2+'무기 밸런스'!$C$2/10*A27+'무기 밸런스'!$C$2/20*A27/2</f>
        <v>41.25</v>
      </c>
      <c r="C27" s="1">
        <f>'무기 밸런스'!$C$3+'무기 밸런스'!$C$3/10*A27+'무기 밸런스'!$C$3/20*A27/2</f>
        <v>82.5</v>
      </c>
      <c r="D27" s="1">
        <f>'무기 밸런스'!$C$4+'무기 밸런스'!$C$4/10*A27+'무기 밸런스'!$C$4/20*A27/2</f>
        <v>37.125</v>
      </c>
      <c r="E27">
        <f>'무기 밸런스'!$C$5+'무기 밸런스'!$C$5/10*A27+'무기 밸런스'!$C$5/20*A27/2</f>
        <v>66</v>
      </c>
      <c r="F27">
        <f>'무기 밸런스'!$C$6+'무기 밸런스'!$C$6/10*A27+'무기 밸런스'!$C$6/20*A27/2</f>
        <v>825</v>
      </c>
      <c r="G27">
        <f>'무기 밸런스'!$C$7+'무기 밸런스'!$C$7/10*A27+'무기 밸런스'!$C$7/20*A27/2</f>
        <v>206.25</v>
      </c>
      <c r="H27">
        <f>'무기 밸런스'!$C$8+'무기 밸런스'!$C$8/10*A27+'무기 밸런스'!$C$8/20*A27/2</f>
        <v>288.75</v>
      </c>
      <c r="J27">
        <f>B27/'무기 밸런스'!$D$2</f>
        <v>206.25</v>
      </c>
      <c r="K27">
        <f>C27/'무기 밸런스'!$D$3</f>
        <v>412.5</v>
      </c>
      <c r="L27">
        <f>D27/'무기 밸런스'!$D$4</f>
        <v>371.25</v>
      </c>
      <c r="M27">
        <f>E27/'무기 밸런스'!$D$5</f>
        <v>660</v>
      </c>
      <c r="N27">
        <f>F27/'무기 밸런스'!$D$6</f>
        <v>412.5</v>
      </c>
      <c r="O27">
        <f>G27/'무기 밸런스'!$D$7</f>
        <v>206.25</v>
      </c>
      <c r="P27">
        <f>H27/'무기 밸런스'!$D$8</f>
        <v>360.9375</v>
      </c>
      <c r="Q27">
        <f t="shared" si="0"/>
        <v>375.66964285714283</v>
      </c>
      <c r="R27">
        <f t="shared" si="1"/>
        <v>7513.3928571428569</v>
      </c>
    </row>
    <row r="28" spans="1:18" x14ac:dyDescent="0.45">
      <c r="A28">
        <v>26</v>
      </c>
      <c r="B28" s="16">
        <f>'무기 밸런스'!$C$2+'무기 밸런스'!$C$2/10*A28+'무기 밸런스'!$C$2/20*A28/2</f>
        <v>42.5</v>
      </c>
      <c r="C28" s="1">
        <f>'무기 밸런스'!$C$3+'무기 밸런스'!$C$3/10*A28+'무기 밸런스'!$C$3/20*A28/2</f>
        <v>85</v>
      </c>
      <c r="D28" s="1">
        <f>'무기 밸런스'!$C$4+'무기 밸런스'!$C$4/10*A28+'무기 밸런스'!$C$4/20*A28/2</f>
        <v>38.250000000000007</v>
      </c>
      <c r="E28">
        <f>'무기 밸런스'!$C$5+'무기 밸런스'!$C$5/10*A28+'무기 밸런스'!$C$5/20*A28/2</f>
        <v>68</v>
      </c>
      <c r="F28">
        <f>'무기 밸런스'!$C$6+'무기 밸런스'!$C$6/10*A28+'무기 밸런스'!$C$6/20*A28/2</f>
        <v>850</v>
      </c>
      <c r="G28">
        <f>'무기 밸런스'!$C$7+'무기 밸런스'!$C$7/10*A28+'무기 밸런스'!$C$7/20*A28/2</f>
        <v>212.5</v>
      </c>
      <c r="H28">
        <f>'무기 밸런스'!$C$8+'무기 밸런스'!$C$8/10*A28+'무기 밸런스'!$C$8/20*A28/2</f>
        <v>297.5</v>
      </c>
      <c r="J28">
        <f>B28/'무기 밸런스'!$D$2</f>
        <v>212.5</v>
      </c>
      <c r="K28">
        <f>C28/'무기 밸런스'!$D$3</f>
        <v>425</v>
      </c>
      <c r="L28">
        <f>D28/'무기 밸런스'!$D$4</f>
        <v>382.50000000000006</v>
      </c>
      <c r="M28">
        <f>E28/'무기 밸런스'!$D$5</f>
        <v>680</v>
      </c>
      <c r="N28">
        <f>F28/'무기 밸런스'!$D$6</f>
        <v>425</v>
      </c>
      <c r="O28">
        <f>G28/'무기 밸런스'!$D$7</f>
        <v>212.5</v>
      </c>
      <c r="P28">
        <f>H28/'무기 밸런스'!$D$8</f>
        <v>371.875</v>
      </c>
      <c r="Q28">
        <f t="shared" si="0"/>
        <v>387.05357142857144</v>
      </c>
      <c r="R28">
        <f t="shared" si="1"/>
        <v>7741.0714285714294</v>
      </c>
    </row>
    <row r="29" spans="1:18" x14ac:dyDescent="0.45">
      <c r="A29">
        <v>27</v>
      </c>
      <c r="B29" s="16">
        <f>'무기 밸런스'!$C$2+'무기 밸런스'!$C$2/10*A29+'무기 밸런스'!$C$2/20*A29/2</f>
        <v>43.75</v>
      </c>
      <c r="C29" s="1">
        <f>'무기 밸런스'!$C$3+'무기 밸런스'!$C$3/10*A29+'무기 밸런스'!$C$3/20*A29/2</f>
        <v>87.5</v>
      </c>
      <c r="D29" s="1">
        <f>'무기 밸런스'!$C$4+'무기 밸런스'!$C$4/10*A29+'무기 밸런스'!$C$4/20*A29/2</f>
        <v>39.375</v>
      </c>
      <c r="E29">
        <f>'무기 밸런스'!$C$5+'무기 밸런스'!$C$5/10*A29+'무기 밸런스'!$C$5/20*A29/2</f>
        <v>70</v>
      </c>
      <c r="F29">
        <f>'무기 밸런스'!$C$6+'무기 밸런스'!$C$6/10*A29+'무기 밸런스'!$C$6/20*A29/2</f>
        <v>875</v>
      </c>
      <c r="G29">
        <f>'무기 밸런스'!$C$7+'무기 밸런스'!$C$7/10*A29+'무기 밸런스'!$C$7/20*A29/2</f>
        <v>218.75</v>
      </c>
      <c r="H29">
        <f>'무기 밸런스'!$C$8+'무기 밸런스'!$C$8/10*A29+'무기 밸런스'!$C$8/20*A29/2</f>
        <v>306.25</v>
      </c>
      <c r="J29">
        <f>B29/'무기 밸런스'!$D$2</f>
        <v>218.75</v>
      </c>
      <c r="K29">
        <f>C29/'무기 밸런스'!$D$3</f>
        <v>437.5</v>
      </c>
      <c r="L29">
        <f>D29/'무기 밸런스'!$D$4</f>
        <v>393.75</v>
      </c>
      <c r="M29">
        <f>E29/'무기 밸런스'!$D$5</f>
        <v>700</v>
      </c>
      <c r="N29">
        <f>F29/'무기 밸런스'!$D$6</f>
        <v>437.5</v>
      </c>
      <c r="O29">
        <f>G29/'무기 밸런스'!$D$7</f>
        <v>218.75</v>
      </c>
      <c r="P29">
        <f>H29/'무기 밸런스'!$D$8</f>
        <v>382.8125</v>
      </c>
      <c r="Q29">
        <f t="shared" si="0"/>
        <v>398.4375</v>
      </c>
      <c r="R29">
        <f t="shared" si="1"/>
        <v>7968.75</v>
      </c>
    </row>
    <row r="30" spans="1:18" x14ac:dyDescent="0.45">
      <c r="A30">
        <v>28</v>
      </c>
      <c r="B30" s="16">
        <f>'무기 밸런스'!$C$2+'무기 밸런스'!$C$2/10*A30+'무기 밸런스'!$C$2/20*A30/2</f>
        <v>45</v>
      </c>
      <c r="C30" s="1">
        <f>'무기 밸런스'!$C$3+'무기 밸런스'!$C$3/10*A30+'무기 밸런스'!$C$3/20*A30/2</f>
        <v>90</v>
      </c>
      <c r="D30" s="1">
        <f>'무기 밸런스'!$C$4+'무기 밸런스'!$C$4/10*A30+'무기 밸런스'!$C$4/20*A30/2</f>
        <v>40.5</v>
      </c>
      <c r="E30">
        <f>'무기 밸런스'!$C$5+'무기 밸런스'!$C$5/10*A30+'무기 밸런스'!$C$5/20*A30/2</f>
        <v>72</v>
      </c>
      <c r="F30">
        <f>'무기 밸런스'!$C$6+'무기 밸런스'!$C$6/10*A30+'무기 밸런스'!$C$6/20*A30/2</f>
        <v>900</v>
      </c>
      <c r="G30">
        <f>'무기 밸런스'!$C$7+'무기 밸런스'!$C$7/10*A30+'무기 밸런스'!$C$7/20*A30/2</f>
        <v>225</v>
      </c>
      <c r="H30">
        <f>'무기 밸런스'!$C$8+'무기 밸런스'!$C$8/10*A30+'무기 밸런스'!$C$8/20*A30/2</f>
        <v>315</v>
      </c>
      <c r="J30">
        <f>B30/'무기 밸런스'!$D$2</f>
        <v>225</v>
      </c>
      <c r="K30">
        <f>C30/'무기 밸런스'!$D$3</f>
        <v>450</v>
      </c>
      <c r="L30">
        <f>D30/'무기 밸런스'!$D$4</f>
        <v>405</v>
      </c>
      <c r="M30">
        <f>E30/'무기 밸런스'!$D$5</f>
        <v>720</v>
      </c>
      <c r="N30">
        <f>F30/'무기 밸런스'!$D$6</f>
        <v>450</v>
      </c>
      <c r="O30">
        <f>G30/'무기 밸런스'!$D$7</f>
        <v>225</v>
      </c>
      <c r="P30">
        <f>H30/'무기 밸런스'!$D$8</f>
        <v>393.75</v>
      </c>
      <c r="Q30">
        <f t="shared" si="0"/>
        <v>409.82142857142856</v>
      </c>
      <c r="R30">
        <f t="shared" si="1"/>
        <v>8196.4285714285706</v>
      </c>
    </row>
    <row r="31" spans="1:18" x14ac:dyDescent="0.45">
      <c r="A31">
        <v>29</v>
      </c>
      <c r="B31" s="16">
        <f>'무기 밸런스'!$C$2+'무기 밸런스'!$C$2/10*A31+'무기 밸런스'!$C$2/20*A31/2</f>
        <v>46.25</v>
      </c>
      <c r="C31" s="1">
        <f>'무기 밸런스'!$C$3+'무기 밸런스'!$C$3/10*A31+'무기 밸런스'!$C$3/20*A31/2</f>
        <v>92.5</v>
      </c>
      <c r="D31" s="1">
        <f>'무기 밸런스'!$C$4+'무기 밸런스'!$C$4/10*A31+'무기 밸런스'!$C$4/20*A31/2</f>
        <v>41.625</v>
      </c>
      <c r="E31">
        <f>'무기 밸런스'!$C$5+'무기 밸런스'!$C$5/10*A31+'무기 밸런스'!$C$5/20*A31/2</f>
        <v>74</v>
      </c>
      <c r="F31">
        <f>'무기 밸런스'!$C$6+'무기 밸런스'!$C$6/10*A31+'무기 밸런스'!$C$6/20*A31/2</f>
        <v>925</v>
      </c>
      <c r="G31">
        <f>'무기 밸런스'!$C$7+'무기 밸런스'!$C$7/10*A31+'무기 밸런스'!$C$7/20*A31/2</f>
        <v>231.25</v>
      </c>
      <c r="H31">
        <f>'무기 밸런스'!$C$8+'무기 밸런스'!$C$8/10*A31+'무기 밸런스'!$C$8/20*A31/2</f>
        <v>323.75</v>
      </c>
      <c r="J31">
        <f>B31/'무기 밸런스'!$D$2</f>
        <v>231.25</v>
      </c>
      <c r="K31">
        <f>C31/'무기 밸런스'!$D$3</f>
        <v>462.5</v>
      </c>
      <c r="L31">
        <f>D31/'무기 밸런스'!$D$4</f>
        <v>416.25</v>
      </c>
      <c r="M31">
        <f>E31/'무기 밸런스'!$D$5</f>
        <v>740</v>
      </c>
      <c r="N31">
        <f>F31/'무기 밸런스'!$D$6</f>
        <v>462.5</v>
      </c>
      <c r="O31">
        <f>G31/'무기 밸런스'!$D$7</f>
        <v>231.25</v>
      </c>
      <c r="P31">
        <f>H31/'무기 밸런스'!$D$8</f>
        <v>404.6875</v>
      </c>
      <c r="Q31">
        <f t="shared" si="0"/>
        <v>421.20535714285717</v>
      </c>
      <c r="R31">
        <f t="shared" si="1"/>
        <v>8424.1071428571431</v>
      </c>
    </row>
    <row r="32" spans="1:18" x14ac:dyDescent="0.45">
      <c r="A32">
        <v>30</v>
      </c>
      <c r="B32" s="16">
        <f>'무기 밸런스'!$C$2+'무기 밸런스'!$C$2/10*A32+'무기 밸런스'!$C$2/20*A32/2</f>
        <v>47.5</v>
      </c>
      <c r="C32" s="1">
        <f>'무기 밸런스'!$C$3+'무기 밸런스'!$C$3/10*A32+'무기 밸런스'!$C$3/20*A32/2</f>
        <v>95</v>
      </c>
      <c r="D32" s="1">
        <f>'무기 밸런스'!$C$4+'무기 밸런스'!$C$4/10*A32+'무기 밸런스'!$C$4/20*A32/2</f>
        <v>42.75</v>
      </c>
      <c r="E32">
        <f>'무기 밸런스'!$C$5+'무기 밸런스'!$C$5/10*A32+'무기 밸런스'!$C$5/20*A32/2</f>
        <v>76</v>
      </c>
      <c r="F32">
        <f>'무기 밸런스'!$C$6+'무기 밸런스'!$C$6/10*A32+'무기 밸런스'!$C$6/20*A32/2</f>
        <v>950</v>
      </c>
      <c r="G32">
        <f>'무기 밸런스'!$C$7+'무기 밸런스'!$C$7/10*A32+'무기 밸런스'!$C$7/20*A32/2</f>
        <v>237.5</v>
      </c>
      <c r="H32">
        <f>'무기 밸런스'!$C$8+'무기 밸런스'!$C$8/10*A32+'무기 밸런스'!$C$8/20*A32/2</f>
        <v>332.5</v>
      </c>
      <c r="J32">
        <f>B32/'무기 밸런스'!$D$2</f>
        <v>237.5</v>
      </c>
      <c r="K32">
        <f>C32/'무기 밸런스'!$D$3</f>
        <v>475</v>
      </c>
      <c r="L32">
        <f>D32/'무기 밸런스'!$D$4</f>
        <v>427.5</v>
      </c>
      <c r="M32">
        <f>E32/'무기 밸런스'!$D$5</f>
        <v>760</v>
      </c>
      <c r="N32">
        <f>F32/'무기 밸런스'!$D$6</f>
        <v>475</v>
      </c>
      <c r="O32">
        <f>G32/'무기 밸런스'!$D$7</f>
        <v>237.5</v>
      </c>
      <c r="P32">
        <f>H32/'무기 밸런스'!$D$8</f>
        <v>415.625</v>
      </c>
      <c r="Q32">
        <f t="shared" si="0"/>
        <v>432.58928571428572</v>
      </c>
      <c r="R32">
        <f t="shared" si="1"/>
        <v>8651.7857142857138</v>
      </c>
    </row>
    <row r="33" spans="1:18" x14ac:dyDescent="0.45">
      <c r="A33">
        <v>31</v>
      </c>
      <c r="B33" s="16">
        <f>'무기 밸런스'!$C$2+'무기 밸런스'!$C$2/10*A33+'무기 밸런스'!$C$2/20*A33/2</f>
        <v>48.75</v>
      </c>
      <c r="C33" s="1">
        <f>'무기 밸런스'!$C$3+'무기 밸런스'!$C$3/10*A33+'무기 밸런스'!$C$3/20*A33/2</f>
        <v>97.5</v>
      </c>
      <c r="D33" s="1">
        <f>'무기 밸런스'!$C$4+'무기 밸런스'!$C$4/10*A33+'무기 밸런스'!$C$4/20*A33/2</f>
        <v>43.875000000000007</v>
      </c>
      <c r="E33">
        <f>'무기 밸런스'!$C$5+'무기 밸런스'!$C$5/10*A33+'무기 밸런스'!$C$5/20*A33/2</f>
        <v>78</v>
      </c>
      <c r="F33">
        <f>'무기 밸런스'!$C$6+'무기 밸런스'!$C$6/10*A33+'무기 밸런스'!$C$6/20*A33/2</f>
        <v>975</v>
      </c>
      <c r="G33">
        <f>'무기 밸런스'!$C$7+'무기 밸런스'!$C$7/10*A33+'무기 밸런스'!$C$7/20*A33/2</f>
        <v>243.75</v>
      </c>
      <c r="H33">
        <f>'무기 밸런스'!$C$8+'무기 밸런스'!$C$8/10*A33+'무기 밸런스'!$C$8/20*A33/2</f>
        <v>341.25</v>
      </c>
      <c r="J33">
        <f>B33/'무기 밸런스'!$D$2</f>
        <v>243.75</v>
      </c>
      <c r="K33">
        <f>C33/'무기 밸런스'!$D$3</f>
        <v>487.5</v>
      </c>
      <c r="L33">
        <f>D33/'무기 밸런스'!$D$4</f>
        <v>438.75000000000006</v>
      </c>
      <c r="M33">
        <f>E33/'무기 밸런스'!$D$5</f>
        <v>780</v>
      </c>
      <c r="N33">
        <f>F33/'무기 밸런스'!$D$6</f>
        <v>487.5</v>
      </c>
      <c r="O33">
        <f>G33/'무기 밸런스'!$D$7</f>
        <v>243.75</v>
      </c>
      <c r="P33">
        <f>H33/'무기 밸런스'!$D$8</f>
        <v>426.5625</v>
      </c>
      <c r="Q33">
        <f t="shared" si="0"/>
        <v>443.97321428571428</v>
      </c>
      <c r="R33">
        <f t="shared" si="1"/>
        <v>8879.4642857142862</v>
      </c>
    </row>
    <row r="34" spans="1:18" x14ac:dyDescent="0.45">
      <c r="A34">
        <v>32</v>
      </c>
      <c r="B34" s="16">
        <f>'무기 밸런스'!$C$2+'무기 밸런스'!$C$2/10*A34+'무기 밸런스'!$C$2/20*A34/2</f>
        <v>50</v>
      </c>
      <c r="C34" s="1">
        <f>'무기 밸런스'!$C$3+'무기 밸런스'!$C$3/10*A34+'무기 밸런스'!$C$3/20*A34/2</f>
        <v>100</v>
      </c>
      <c r="D34" s="1">
        <f>'무기 밸런스'!$C$4+'무기 밸런스'!$C$4/10*A34+'무기 밸런스'!$C$4/20*A34/2</f>
        <v>45</v>
      </c>
      <c r="E34">
        <f>'무기 밸런스'!$C$5+'무기 밸런스'!$C$5/10*A34+'무기 밸런스'!$C$5/20*A34/2</f>
        <v>80</v>
      </c>
      <c r="F34">
        <f>'무기 밸런스'!$C$6+'무기 밸런스'!$C$6/10*A34+'무기 밸런스'!$C$6/20*A34/2</f>
        <v>1000</v>
      </c>
      <c r="G34">
        <f>'무기 밸런스'!$C$7+'무기 밸런스'!$C$7/10*A34+'무기 밸런스'!$C$7/20*A34/2</f>
        <v>250</v>
      </c>
      <c r="H34">
        <f>'무기 밸런스'!$C$8+'무기 밸런스'!$C$8/10*A34+'무기 밸런스'!$C$8/20*A34/2</f>
        <v>350</v>
      </c>
      <c r="J34">
        <f>B34/'무기 밸런스'!$D$2</f>
        <v>250</v>
      </c>
      <c r="K34">
        <f>C34/'무기 밸런스'!$D$3</f>
        <v>500</v>
      </c>
      <c r="L34">
        <f>D34/'무기 밸런스'!$D$4</f>
        <v>450</v>
      </c>
      <c r="M34">
        <f>E34/'무기 밸런스'!$D$5</f>
        <v>800</v>
      </c>
      <c r="N34">
        <f>F34/'무기 밸런스'!$D$6</f>
        <v>500</v>
      </c>
      <c r="O34">
        <f>G34/'무기 밸런스'!$D$7</f>
        <v>250</v>
      </c>
      <c r="P34">
        <f>H34/'무기 밸런스'!$D$8</f>
        <v>437.5</v>
      </c>
      <c r="Q34">
        <f t="shared" si="0"/>
        <v>455.35714285714283</v>
      </c>
      <c r="R34">
        <f t="shared" si="1"/>
        <v>9107.1428571428569</v>
      </c>
    </row>
    <row r="35" spans="1:18" x14ac:dyDescent="0.45">
      <c r="A35">
        <v>33</v>
      </c>
      <c r="B35" s="16">
        <f>'무기 밸런스'!$C$2+'무기 밸런스'!$C$2/10*A35+'무기 밸런스'!$C$2/20*A35/2</f>
        <v>51.25</v>
      </c>
      <c r="C35" s="1">
        <f>'무기 밸런스'!$C$3+'무기 밸런스'!$C$3/10*A35+'무기 밸런스'!$C$3/20*A35/2</f>
        <v>102.5</v>
      </c>
      <c r="D35" s="1">
        <f>'무기 밸런스'!$C$4+'무기 밸런스'!$C$4/10*A35+'무기 밸런스'!$C$4/20*A35/2</f>
        <v>46.125</v>
      </c>
      <c r="E35">
        <f>'무기 밸런스'!$C$5+'무기 밸런스'!$C$5/10*A35+'무기 밸런스'!$C$5/20*A35/2</f>
        <v>82.000000000000014</v>
      </c>
      <c r="F35">
        <f>'무기 밸런스'!$C$6+'무기 밸런스'!$C$6/10*A35+'무기 밸런스'!$C$6/20*A35/2</f>
        <v>1025</v>
      </c>
      <c r="G35">
        <f>'무기 밸런스'!$C$7+'무기 밸런스'!$C$7/10*A35+'무기 밸런스'!$C$7/20*A35/2</f>
        <v>256.25</v>
      </c>
      <c r="H35">
        <f>'무기 밸런스'!$C$8+'무기 밸런스'!$C$8/10*A35+'무기 밸런스'!$C$8/20*A35/2</f>
        <v>358.75</v>
      </c>
      <c r="J35">
        <f>B35/'무기 밸런스'!$D$2</f>
        <v>256.25</v>
      </c>
      <c r="K35">
        <f>C35/'무기 밸런스'!$D$3</f>
        <v>512.5</v>
      </c>
      <c r="L35">
        <f>D35/'무기 밸런스'!$D$4</f>
        <v>461.25</v>
      </c>
      <c r="M35">
        <f>E35/'무기 밸런스'!$D$5</f>
        <v>820.00000000000011</v>
      </c>
      <c r="N35">
        <f>F35/'무기 밸런스'!$D$6</f>
        <v>512.5</v>
      </c>
      <c r="O35">
        <f>G35/'무기 밸런스'!$D$7</f>
        <v>256.25</v>
      </c>
      <c r="P35">
        <f>H35/'무기 밸런스'!$D$8</f>
        <v>448.4375</v>
      </c>
      <c r="Q35">
        <f t="shared" si="0"/>
        <v>466.74107142857144</v>
      </c>
      <c r="R35">
        <f t="shared" si="1"/>
        <v>9334.8214285714294</v>
      </c>
    </row>
    <row r="36" spans="1:18" x14ac:dyDescent="0.45">
      <c r="A36">
        <v>34</v>
      </c>
      <c r="B36" s="16">
        <f>'무기 밸런스'!$C$2+'무기 밸런스'!$C$2/10*A36+'무기 밸런스'!$C$2/20*A36/2</f>
        <v>52.5</v>
      </c>
      <c r="C36" s="1">
        <f>'무기 밸런스'!$C$3+'무기 밸런스'!$C$3/10*A36+'무기 밸런스'!$C$3/20*A36/2</f>
        <v>105</v>
      </c>
      <c r="D36" s="1">
        <f>'무기 밸런스'!$C$4+'무기 밸런스'!$C$4/10*A36+'무기 밸런스'!$C$4/20*A36/2</f>
        <v>47.25</v>
      </c>
      <c r="E36">
        <f>'무기 밸런스'!$C$5+'무기 밸런스'!$C$5/10*A36+'무기 밸런스'!$C$5/20*A36/2</f>
        <v>84</v>
      </c>
      <c r="F36">
        <f>'무기 밸런스'!$C$6+'무기 밸런스'!$C$6/10*A36+'무기 밸런스'!$C$6/20*A36/2</f>
        <v>1050</v>
      </c>
      <c r="G36">
        <f>'무기 밸런스'!$C$7+'무기 밸런스'!$C$7/10*A36+'무기 밸런스'!$C$7/20*A36/2</f>
        <v>262.5</v>
      </c>
      <c r="H36">
        <f>'무기 밸런스'!$C$8+'무기 밸런스'!$C$8/10*A36+'무기 밸런스'!$C$8/20*A36/2</f>
        <v>367.5</v>
      </c>
      <c r="J36">
        <f>B36/'무기 밸런스'!$D$2</f>
        <v>262.5</v>
      </c>
      <c r="K36">
        <f>C36/'무기 밸런스'!$D$3</f>
        <v>525</v>
      </c>
      <c r="L36">
        <f>D36/'무기 밸런스'!$D$4</f>
        <v>472.5</v>
      </c>
      <c r="M36">
        <f>E36/'무기 밸런스'!$D$5</f>
        <v>840</v>
      </c>
      <c r="N36">
        <f>F36/'무기 밸런스'!$D$6</f>
        <v>525</v>
      </c>
      <c r="O36">
        <f>G36/'무기 밸런스'!$D$7</f>
        <v>262.5</v>
      </c>
      <c r="P36">
        <f>H36/'무기 밸런스'!$D$8</f>
        <v>459.375</v>
      </c>
      <c r="Q36">
        <f t="shared" si="0"/>
        <v>478.125</v>
      </c>
      <c r="R36">
        <f t="shared" si="1"/>
        <v>9562.5</v>
      </c>
    </row>
    <row r="37" spans="1:18" x14ac:dyDescent="0.45">
      <c r="A37">
        <v>35</v>
      </c>
      <c r="B37" s="16">
        <f>'무기 밸런스'!$C$2+'무기 밸런스'!$C$2/10*A37+'무기 밸런스'!$C$2/20*A37/2</f>
        <v>53.75</v>
      </c>
      <c r="C37" s="1">
        <f>'무기 밸런스'!$C$3+'무기 밸런스'!$C$3/10*A37+'무기 밸런스'!$C$3/20*A37/2</f>
        <v>107.5</v>
      </c>
      <c r="D37" s="1">
        <f>'무기 밸런스'!$C$4+'무기 밸런스'!$C$4/10*A37+'무기 밸런스'!$C$4/20*A37/2</f>
        <v>48.375</v>
      </c>
      <c r="E37">
        <f>'무기 밸런스'!$C$5+'무기 밸런스'!$C$5/10*A37+'무기 밸런스'!$C$5/20*A37/2</f>
        <v>86</v>
      </c>
      <c r="F37">
        <f>'무기 밸런스'!$C$6+'무기 밸런스'!$C$6/10*A37+'무기 밸런스'!$C$6/20*A37/2</f>
        <v>1075</v>
      </c>
      <c r="G37">
        <f>'무기 밸런스'!$C$7+'무기 밸런스'!$C$7/10*A37+'무기 밸런스'!$C$7/20*A37/2</f>
        <v>268.75</v>
      </c>
      <c r="H37">
        <f>'무기 밸런스'!$C$8+'무기 밸런스'!$C$8/10*A37+'무기 밸런스'!$C$8/20*A37/2</f>
        <v>376.25</v>
      </c>
      <c r="J37">
        <f>B37/'무기 밸런스'!$D$2</f>
        <v>268.75</v>
      </c>
      <c r="K37">
        <f>C37/'무기 밸런스'!$D$3</f>
        <v>537.5</v>
      </c>
      <c r="L37">
        <f>D37/'무기 밸런스'!$D$4</f>
        <v>483.75</v>
      </c>
      <c r="M37">
        <f>E37/'무기 밸런스'!$D$5</f>
        <v>860</v>
      </c>
      <c r="N37">
        <f>F37/'무기 밸런스'!$D$6</f>
        <v>537.5</v>
      </c>
      <c r="O37">
        <f>G37/'무기 밸런스'!$D$7</f>
        <v>268.75</v>
      </c>
      <c r="P37">
        <f>H37/'무기 밸런스'!$D$8</f>
        <v>470.3125</v>
      </c>
      <c r="Q37">
        <f t="shared" si="0"/>
        <v>489.50892857142856</v>
      </c>
      <c r="R37">
        <f t="shared" si="1"/>
        <v>9790.1785714285706</v>
      </c>
    </row>
    <row r="38" spans="1:18" x14ac:dyDescent="0.45">
      <c r="A38">
        <v>36</v>
      </c>
      <c r="B38" s="16">
        <f>'무기 밸런스'!$C$2+'무기 밸런스'!$C$2/10*A38+'무기 밸런스'!$C$2/20*A38/2</f>
        <v>55</v>
      </c>
      <c r="C38" s="1">
        <f>'무기 밸런스'!$C$3+'무기 밸런스'!$C$3/10*A38+'무기 밸런스'!$C$3/20*A38/2</f>
        <v>110</v>
      </c>
      <c r="D38" s="1">
        <f>'무기 밸런스'!$C$4+'무기 밸런스'!$C$4/10*A38+'무기 밸런스'!$C$4/20*A38/2</f>
        <v>49.5</v>
      </c>
      <c r="E38">
        <f>'무기 밸런스'!$C$5+'무기 밸런스'!$C$5/10*A38+'무기 밸런스'!$C$5/20*A38/2</f>
        <v>88</v>
      </c>
      <c r="F38">
        <f>'무기 밸런스'!$C$6+'무기 밸런스'!$C$6/10*A38+'무기 밸런스'!$C$6/20*A38/2</f>
        <v>1100</v>
      </c>
      <c r="G38">
        <f>'무기 밸런스'!$C$7+'무기 밸런스'!$C$7/10*A38+'무기 밸런스'!$C$7/20*A38/2</f>
        <v>275</v>
      </c>
      <c r="H38">
        <f>'무기 밸런스'!$C$8+'무기 밸런스'!$C$8/10*A38+'무기 밸런스'!$C$8/20*A38/2</f>
        <v>385</v>
      </c>
      <c r="J38">
        <f>B38/'무기 밸런스'!$D$2</f>
        <v>275</v>
      </c>
      <c r="K38">
        <f>C38/'무기 밸런스'!$D$3</f>
        <v>550</v>
      </c>
      <c r="L38">
        <f>D38/'무기 밸런스'!$D$4</f>
        <v>495</v>
      </c>
      <c r="M38">
        <f>E38/'무기 밸런스'!$D$5</f>
        <v>880</v>
      </c>
      <c r="N38">
        <f>F38/'무기 밸런스'!$D$6</f>
        <v>550</v>
      </c>
      <c r="O38">
        <f>G38/'무기 밸런스'!$D$7</f>
        <v>275</v>
      </c>
      <c r="P38">
        <f>H38/'무기 밸런스'!$D$8</f>
        <v>481.25</v>
      </c>
      <c r="Q38">
        <f t="shared" si="0"/>
        <v>500.89285714285717</v>
      </c>
      <c r="R38">
        <f t="shared" si="1"/>
        <v>10017.857142857143</v>
      </c>
    </row>
    <row r="39" spans="1:18" x14ac:dyDescent="0.45">
      <c r="A39">
        <v>37</v>
      </c>
      <c r="B39" s="16">
        <f>'무기 밸런스'!$C$2+'무기 밸런스'!$C$2/10*A39+'무기 밸런스'!$C$2/20*A39/2</f>
        <v>56.25</v>
      </c>
      <c r="C39" s="1">
        <f>'무기 밸런스'!$C$3+'무기 밸런스'!$C$3/10*A39+'무기 밸런스'!$C$3/20*A39/2</f>
        <v>112.5</v>
      </c>
      <c r="D39" s="1">
        <f>'무기 밸런스'!$C$4+'무기 밸런스'!$C$4/10*A39+'무기 밸런스'!$C$4/20*A39/2</f>
        <v>50.625000000000007</v>
      </c>
      <c r="E39">
        <f>'무기 밸런스'!$C$5+'무기 밸런스'!$C$5/10*A39+'무기 밸런스'!$C$5/20*A39/2</f>
        <v>90</v>
      </c>
      <c r="F39">
        <f>'무기 밸런스'!$C$6+'무기 밸런스'!$C$6/10*A39+'무기 밸런스'!$C$6/20*A39/2</f>
        <v>1125</v>
      </c>
      <c r="G39">
        <f>'무기 밸런스'!$C$7+'무기 밸런스'!$C$7/10*A39+'무기 밸런스'!$C$7/20*A39/2</f>
        <v>281.25</v>
      </c>
      <c r="H39">
        <f>'무기 밸런스'!$C$8+'무기 밸런스'!$C$8/10*A39+'무기 밸런스'!$C$8/20*A39/2</f>
        <v>393.75</v>
      </c>
      <c r="J39">
        <f>B39/'무기 밸런스'!$D$2</f>
        <v>281.25</v>
      </c>
      <c r="K39">
        <f>C39/'무기 밸런스'!$D$3</f>
        <v>562.5</v>
      </c>
      <c r="L39">
        <f>D39/'무기 밸런스'!$D$4</f>
        <v>506.25000000000006</v>
      </c>
      <c r="M39">
        <f>E39/'무기 밸런스'!$D$5</f>
        <v>900</v>
      </c>
      <c r="N39">
        <f>F39/'무기 밸런스'!$D$6</f>
        <v>562.5</v>
      </c>
      <c r="O39">
        <f>G39/'무기 밸런스'!$D$7</f>
        <v>281.25</v>
      </c>
      <c r="P39">
        <f>H39/'무기 밸런스'!$D$8</f>
        <v>492.1875</v>
      </c>
      <c r="Q39">
        <f t="shared" si="0"/>
        <v>512.27678571428567</v>
      </c>
      <c r="R39">
        <f t="shared" si="1"/>
        <v>10245.535714285714</v>
      </c>
    </row>
    <row r="40" spans="1:18" x14ac:dyDescent="0.45">
      <c r="A40">
        <v>38</v>
      </c>
      <c r="B40" s="16">
        <f>'무기 밸런스'!$C$2+'무기 밸런스'!$C$2/10*A40+'무기 밸런스'!$C$2/20*A40/2</f>
        <v>57.5</v>
      </c>
      <c r="C40" s="1">
        <f>'무기 밸런스'!$C$3+'무기 밸런스'!$C$3/10*A40+'무기 밸런스'!$C$3/20*A40/2</f>
        <v>115</v>
      </c>
      <c r="D40" s="1">
        <f>'무기 밸런스'!$C$4+'무기 밸런스'!$C$4/10*A40+'무기 밸런스'!$C$4/20*A40/2</f>
        <v>51.75</v>
      </c>
      <c r="E40">
        <f>'무기 밸런스'!$C$5+'무기 밸런스'!$C$5/10*A40+'무기 밸런스'!$C$5/20*A40/2</f>
        <v>92.000000000000014</v>
      </c>
      <c r="F40">
        <f>'무기 밸런스'!$C$6+'무기 밸런스'!$C$6/10*A40+'무기 밸런스'!$C$6/20*A40/2</f>
        <v>1150</v>
      </c>
      <c r="G40">
        <f>'무기 밸런스'!$C$7+'무기 밸런스'!$C$7/10*A40+'무기 밸런스'!$C$7/20*A40/2</f>
        <v>287.5</v>
      </c>
      <c r="H40">
        <f>'무기 밸런스'!$C$8+'무기 밸런스'!$C$8/10*A40+'무기 밸런스'!$C$8/20*A40/2</f>
        <v>402.5</v>
      </c>
      <c r="J40">
        <f>B40/'무기 밸런스'!$D$2</f>
        <v>287.5</v>
      </c>
      <c r="K40">
        <f>C40/'무기 밸런스'!$D$3</f>
        <v>575</v>
      </c>
      <c r="L40">
        <f>D40/'무기 밸런스'!$D$4</f>
        <v>517.5</v>
      </c>
      <c r="M40">
        <f>E40/'무기 밸런스'!$D$5</f>
        <v>920.00000000000011</v>
      </c>
      <c r="N40">
        <f>F40/'무기 밸런스'!$D$6</f>
        <v>575</v>
      </c>
      <c r="O40">
        <f>G40/'무기 밸런스'!$D$7</f>
        <v>287.5</v>
      </c>
      <c r="P40">
        <f>H40/'무기 밸런스'!$D$8</f>
        <v>503.125</v>
      </c>
      <c r="Q40">
        <f t="shared" si="0"/>
        <v>523.66071428571433</v>
      </c>
      <c r="R40">
        <f t="shared" si="1"/>
        <v>10473.214285714286</v>
      </c>
    </row>
    <row r="41" spans="1:18" x14ac:dyDescent="0.45">
      <c r="A41">
        <v>39</v>
      </c>
      <c r="B41" s="16">
        <f>'무기 밸런스'!$C$2+'무기 밸런스'!$C$2/10*A41+'무기 밸런스'!$C$2/20*A41/2</f>
        <v>58.75</v>
      </c>
      <c r="C41" s="1">
        <f>'무기 밸런스'!$C$3+'무기 밸런스'!$C$3/10*A41+'무기 밸런스'!$C$3/20*A41/2</f>
        <v>117.5</v>
      </c>
      <c r="D41" s="1">
        <f>'무기 밸런스'!$C$4+'무기 밸런스'!$C$4/10*A41+'무기 밸런스'!$C$4/20*A41/2</f>
        <v>52.875</v>
      </c>
      <c r="E41">
        <f>'무기 밸런스'!$C$5+'무기 밸런스'!$C$5/10*A41+'무기 밸런스'!$C$5/20*A41/2</f>
        <v>94</v>
      </c>
      <c r="F41">
        <f>'무기 밸런스'!$C$6+'무기 밸런스'!$C$6/10*A41+'무기 밸런스'!$C$6/20*A41/2</f>
        <v>1175</v>
      </c>
      <c r="G41">
        <f>'무기 밸런스'!$C$7+'무기 밸런스'!$C$7/10*A41+'무기 밸런스'!$C$7/20*A41/2</f>
        <v>293.75</v>
      </c>
      <c r="H41">
        <f>'무기 밸런스'!$C$8+'무기 밸런스'!$C$8/10*A41+'무기 밸런스'!$C$8/20*A41/2</f>
        <v>411.25</v>
      </c>
      <c r="J41">
        <f>B41/'무기 밸런스'!$D$2</f>
        <v>293.75</v>
      </c>
      <c r="K41">
        <f>C41/'무기 밸런스'!$D$3</f>
        <v>587.5</v>
      </c>
      <c r="L41">
        <f>D41/'무기 밸런스'!$D$4</f>
        <v>528.75</v>
      </c>
      <c r="M41">
        <f>E41/'무기 밸런스'!$D$5</f>
        <v>940</v>
      </c>
      <c r="N41">
        <f>F41/'무기 밸런스'!$D$6</f>
        <v>587.5</v>
      </c>
      <c r="O41">
        <f>G41/'무기 밸런스'!$D$7</f>
        <v>293.75</v>
      </c>
      <c r="P41">
        <f>H41/'무기 밸런스'!$D$8</f>
        <v>514.0625</v>
      </c>
      <c r="Q41">
        <f t="shared" si="0"/>
        <v>535.04464285714289</v>
      </c>
      <c r="R41">
        <f t="shared" si="1"/>
        <v>10700.892857142859</v>
      </c>
    </row>
    <row r="42" spans="1:18" x14ac:dyDescent="0.45">
      <c r="A42">
        <v>40</v>
      </c>
      <c r="B42" s="16">
        <f>'무기 밸런스'!$C$2+'무기 밸런스'!$C$2/10*A42+'무기 밸런스'!$C$2/20*A42/2</f>
        <v>60</v>
      </c>
      <c r="C42" s="1">
        <f>'무기 밸런스'!$C$3+'무기 밸런스'!$C$3/10*A42+'무기 밸런스'!$C$3/20*A42/2</f>
        <v>120</v>
      </c>
      <c r="D42" s="1">
        <f>'무기 밸런스'!$C$4+'무기 밸런스'!$C$4/10*A42+'무기 밸런스'!$C$4/20*A42/2</f>
        <v>54</v>
      </c>
      <c r="E42">
        <f>'무기 밸런스'!$C$5+'무기 밸런스'!$C$5/10*A42+'무기 밸런스'!$C$5/20*A42/2</f>
        <v>96</v>
      </c>
      <c r="F42">
        <f>'무기 밸런스'!$C$6+'무기 밸런스'!$C$6/10*A42+'무기 밸런스'!$C$6/20*A42/2</f>
        <v>1200</v>
      </c>
      <c r="G42">
        <f>'무기 밸런스'!$C$7+'무기 밸런스'!$C$7/10*A42+'무기 밸런스'!$C$7/20*A42/2</f>
        <v>300</v>
      </c>
      <c r="H42">
        <f>'무기 밸런스'!$C$8+'무기 밸런스'!$C$8/10*A42+'무기 밸런스'!$C$8/20*A42/2</f>
        <v>420</v>
      </c>
      <c r="J42">
        <f>B42/'무기 밸런스'!$D$2</f>
        <v>300</v>
      </c>
      <c r="K42">
        <f>C42/'무기 밸런스'!$D$3</f>
        <v>600</v>
      </c>
      <c r="L42">
        <f>D42/'무기 밸런스'!$D$4</f>
        <v>540</v>
      </c>
      <c r="M42">
        <f>E42/'무기 밸런스'!$D$5</f>
        <v>960</v>
      </c>
      <c r="N42">
        <f>F42/'무기 밸런스'!$D$6</f>
        <v>600</v>
      </c>
      <c r="O42">
        <f>G42/'무기 밸런스'!$D$7</f>
        <v>300</v>
      </c>
      <c r="P42">
        <f>H42/'무기 밸런스'!$D$8</f>
        <v>525</v>
      </c>
      <c r="Q42">
        <f t="shared" si="0"/>
        <v>546.42857142857144</v>
      </c>
      <c r="R42">
        <f t="shared" si="1"/>
        <v>10928.571428571429</v>
      </c>
    </row>
    <row r="43" spans="1:18" x14ac:dyDescent="0.45">
      <c r="A43">
        <v>41</v>
      </c>
      <c r="B43" s="16">
        <f>'무기 밸런스'!$C$2+'무기 밸런스'!$C$2/10*A43+'무기 밸런스'!$C$2/20*A43/2</f>
        <v>61.25</v>
      </c>
      <c r="C43" s="1">
        <f>'무기 밸런스'!$C$3+'무기 밸런스'!$C$3/10*A43+'무기 밸런스'!$C$3/20*A43/2</f>
        <v>122.5</v>
      </c>
      <c r="D43" s="1">
        <f>'무기 밸런스'!$C$4+'무기 밸런스'!$C$4/10*A43+'무기 밸런스'!$C$4/20*A43/2</f>
        <v>55.125</v>
      </c>
      <c r="E43">
        <f>'무기 밸런스'!$C$5+'무기 밸런스'!$C$5/10*A43+'무기 밸런스'!$C$5/20*A43/2</f>
        <v>98.000000000000014</v>
      </c>
      <c r="F43">
        <f>'무기 밸런스'!$C$6+'무기 밸런스'!$C$6/10*A43+'무기 밸런스'!$C$6/20*A43/2</f>
        <v>1225</v>
      </c>
      <c r="G43">
        <f>'무기 밸런스'!$C$7+'무기 밸런스'!$C$7/10*A43+'무기 밸런스'!$C$7/20*A43/2</f>
        <v>306.25</v>
      </c>
      <c r="H43">
        <f>'무기 밸런스'!$C$8+'무기 밸런스'!$C$8/10*A43+'무기 밸런스'!$C$8/20*A43/2</f>
        <v>428.75</v>
      </c>
      <c r="J43">
        <f>B43/'무기 밸런스'!$D$2</f>
        <v>306.25</v>
      </c>
      <c r="K43">
        <f>C43/'무기 밸런스'!$D$3</f>
        <v>612.5</v>
      </c>
      <c r="L43">
        <f>D43/'무기 밸런스'!$D$4</f>
        <v>551.25</v>
      </c>
      <c r="M43">
        <f>E43/'무기 밸런스'!$D$5</f>
        <v>980.00000000000011</v>
      </c>
      <c r="N43">
        <f>F43/'무기 밸런스'!$D$6</f>
        <v>612.5</v>
      </c>
      <c r="O43">
        <f>G43/'무기 밸런스'!$D$7</f>
        <v>306.25</v>
      </c>
      <c r="P43">
        <f>H43/'무기 밸런스'!$D$8</f>
        <v>535.9375</v>
      </c>
      <c r="Q43">
        <f t="shared" si="0"/>
        <v>557.8125</v>
      </c>
      <c r="R43">
        <f t="shared" si="1"/>
        <v>11156.25</v>
      </c>
    </row>
    <row r="44" spans="1:18" x14ac:dyDescent="0.45">
      <c r="A44">
        <v>42</v>
      </c>
      <c r="B44" s="16">
        <f>'무기 밸런스'!$C$2+'무기 밸런스'!$C$2/10*A44+'무기 밸런스'!$C$2/20*A44/2</f>
        <v>62.5</v>
      </c>
      <c r="C44" s="1">
        <f>'무기 밸런스'!$C$3+'무기 밸런스'!$C$3/10*A44+'무기 밸런스'!$C$3/20*A44/2</f>
        <v>125</v>
      </c>
      <c r="D44" s="1">
        <f>'무기 밸런스'!$C$4+'무기 밸런스'!$C$4/10*A44+'무기 밸런스'!$C$4/20*A44/2</f>
        <v>56.250000000000007</v>
      </c>
      <c r="E44">
        <f>'무기 밸런스'!$C$5+'무기 밸런스'!$C$5/10*A44+'무기 밸런스'!$C$5/20*A44/2</f>
        <v>100</v>
      </c>
      <c r="F44">
        <f>'무기 밸런스'!$C$6+'무기 밸런스'!$C$6/10*A44+'무기 밸런스'!$C$6/20*A44/2</f>
        <v>1250</v>
      </c>
      <c r="G44">
        <f>'무기 밸런스'!$C$7+'무기 밸런스'!$C$7/10*A44+'무기 밸런스'!$C$7/20*A44/2</f>
        <v>312.5</v>
      </c>
      <c r="H44">
        <f>'무기 밸런스'!$C$8+'무기 밸런스'!$C$8/10*A44+'무기 밸런스'!$C$8/20*A44/2</f>
        <v>437.5</v>
      </c>
      <c r="J44">
        <f>B44/'무기 밸런스'!$D$2</f>
        <v>312.5</v>
      </c>
      <c r="K44">
        <f>C44/'무기 밸런스'!$D$3</f>
        <v>625</v>
      </c>
      <c r="L44">
        <f>D44/'무기 밸런스'!$D$4</f>
        <v>562.5</v>
      </c>
      <c r="M44">
        <f>E44/'무기 밸런스'!$D$5</f>
        <v>1000</v>
      </c>
      <c r="N44">
        <f>F44/'무기 밸런스'!$D$6</f>
        <v>625</v>
      </c>
      <c r="O44">
        <f>G44/'무기 밸런스'!$D$7</f>
        <v>312.5</v>
      </c>
      <c r="P44">
        <f>H44/'무기 밸런스'!$D$8</f>
        <v>546.875</v>
      </c>
      <c r="Q44">
        <f t="shared" si="0"/>
        <v>569.19642857142856</v>
      </c>
      <c r="R44">
        <f t="shared" si="1"/>
        <v>11383.928571428571</v>
      </c>
    </row>
    <row r="45" spans="1:18" x14ac:dyDescent="0.45">
      <c r="A45">
        <v>43</v>
      </c>
      <c r="B45" s="16">
        <f>'무기 밸런스'!$C$2+'무기 밸런스'!$C$2/10*A45+'무기 밸런스'!$C$2/20*A45/2</f>
        <v>63.75</v>
      </c>
      <c r="C45" s="1">
        <f>'무기 밸런스'!$C$3+'무기 밸런스'!$C$3/10*A45+'무기 밸런스'!$C$3/20*A45/2</f>
        <v>127.5</v>
      </c>
      <c r="D45" s="1">
        <f>'무기 밸런스'!$C$4+'무기 밸런스'!$C$4/10*A45+'무기 밸런스'!$C$4/20*A45/2</f>
        <v>57.375</v>
      </c>
      <c r="E45">
        <f>'무기 밸런스'!$C$5+'무기 밸런스'!$C$5/10*A45+'무기 밸런스'!$C$5/20*A45/2</f>
        <v>102</v>
      </c>
      <c r="F45">
        <f>'무기 밸런스'!$C$6+'무기 밸런스'!$C$6/10*A45+'무기 밸런스'!$C$6/20*A45/2</f>
        <v>1275</v>
      </c>
      <c r="G45">
        <f>'무기 밸런스'!$C$7+'무기 밸런스'!$C$7/10*A45+'무기 밸런스'!$C$7/20*A45/2</f>
        <v>318.75</v>
      </c>
      <c r="H45">
        <f>'무기 밸런스'!$C$8+'무기 밸런스'!$C$8/10*A45+'무기 밸런스'!$C$8/20*A45/2</f>
        <v>446.25</v>
      </c>
      <c r="J45">
        <f>B45/'무기 밸런스'!$D$2</f>
        <v>318.75</v>
      </c>
      <c r="K45">
        <f>C45/'무기 밸런스'!$D$3</f>
        <v>637.5</v>
      </c>
      <c r="L45">
        <f>D45/'무기 밸런스'!$D$4</f>
        <v>573.75</v>
      </c>
      <c r="M45">
        <f>E45/'무기 밸런스'!$D$5</f>
        <v>1020</v>
      </c>
      <c r="N45">
        <f>F45/'무기 밸런스'!$D$6</f>
        <v>637.5</v>
      </c>
      <c r="O45">
        <f>G45/'무기 밸런스'!$D$7</f>
        <v>318.75</v>
      </c>
      <c r="P45">
        <f>H45/'무기 밸런스'!$D$8</f>
        <v>557.8125</v>
      </c>
      <c r="Q45">
        <f t="shared" si="0"/>
        <v>580.58035714285711</v>
      </c>
      <c r="R45">
        <f t="shared" si="1"/>
        <v>11611.607142857141</v>
      </c>
    </row>
    <row r="46" spans="1:18" x14ac:dyDescent="0.45">
      <c r="A46">
        <v>44</v>
      </c>
      <c r="B46" s="16">
        <f>'무기 밸런스'!$C$2+'무기 밸런스'!$C$2/10*A46+'무기 밸런스'!$C$2/20*A46/2</f>
        <v>65</v>
      </c>
      <c r="C46" s="1">
        <f>'무기 밸런스'!$C$3+'무기 밸런스'!$C$3/10*A46+'무기 밸런스'!$C$3/20*A46/2</f>
        <v>130</v>
      </c>
      <c r="D46" s="1">
        <f>'무기 밸런스'!$C$4+'무기 밸런스'!$C$4/10*A46+'무기 밸런스'!$C$4/20*A46/2</f>
        <v>58.5</v>
      </c>
      <c r="E46">
        <f>'무기 밸런스'!$C$5+'무기 밸런스'!$C$5/10*A46+'무기 밸런스'!$C$5/20*A46/2</f>
        <v>104</v>
      </c>
      <c r="F46">
        <f>'무기 밸런스'!$C$6+'무기 밸런스'!$C$6/10*A46+'무기 밸런스'!$C$6/20*A46/2</f>
        <v>1300</v>
      </c>
      <c r="G46">
        <f>'무기 밸런스'!$C$7+'무기 밸런스'!$C$7/10*A46+'무기 밸런스'!$C$7/20*A46/2</f>
        <v>325</v>
      </c>
      <c r="H46">
        <f>'무기 밸런스'!$C$8+'무기 밸런스'!$C$8/10*A46+'무기 밸런스'!$C$8/20*A46/2</f>
        <v>455</v>
      </c>
      <c r="J46">
        <f>B46/'무기 밸런스'!$D$2</f>
        <v>325</v>
      </c>
      <c r="K46">
        <f>C46/'무기 밸런스'!$D$3</f>
        <v>650</v>
      </c>
      <c r="L46">
        <f>D46/'무기 밸런스'!$D$4</f>
        <v>585</v>
      </c>
      <c r="M46">
        <f>E46/'무기 밸런스'!$D$5</f>
        <v>1040</v>
      </c>
      <c r="N46">
        <f>F46/'무기 밸런스'!$D$6</f>
        <v>650</v>
      </c>
      <c r="O46">
        <f>G46/'무기 밸런스'!$D$7</f>
        <v>325</v>
      </c>
      <c r="P46">
        <f>H46/'무기 밸런스'!$D$8</f>
        <v>568.75</v>
      </c>
      <c r="Q46">
        <f t="shared" si="0"/>
        <v>591.96428571428567</v>
      </c>
      <c r="R46">
        <f t="shared" si="1"/>
        <v>11839.285714285714</v>
      </c>
    </row>
    <row r="47" spans="1:18" x14ac:dyDescent="0.45">
      <c r="A47">
        <v>45</v>
      </c>
      <c r="B47" s="16">
        <f>'무기 밸런스'!$C$2+'무기 밸런스'!$C$2/10*A47+'무기 밸런스'!$C$2/20*A47/2</f>
        <v>66.25</v>
      </c>
      <c r="C47" s="1">
        <f>'무기 밸런스'!$C$3+'무기 밸런스'!$C$3/10*A47+'무기 밸런스'!$C$3/20*A47/2</f>
        <v>132.5</v>
      </c>
      <c r="D47" s="1">
        <f>'무기 밸런스'!$C$4+'무기 밸런스'!$C$4/10*A47+'무기 밸런스'!$C$4/20*A47/2</f>
        <v>59.625</v>
      </c>
      <c r="E47">
        <f>'무기 밸런스'!$C$5+'무기 밸런스'!$C$5/10*A47+'무기 밸런스'!$C$5/20*A47/2</f>
        <v>106</v>
      </c>
      <c r="F47">
        <f>'무기 밸런스'!$C$6+'무기 밸런스'!$C$6/10*A47+'무기 밸런스'!$C$6/20*A47/2</f>
        <v>1325</v>
      </c>
      <c r="G47">
        <f>'무기 밸런스'!$C$7+'무기 밸런스'!$C$7/10*A47+'무기 밸런스'!$C$7/20*A47/2</f>
        <v>331.25</v>
      </c>
      <c r="H47">
        <f>'무기 밸런스'!$C$8+'무기 밸런스'!$C$8/10*A47+'무기 밸런스'!$C$8/20*A47/2</f>
        <v>463.75</v>
      </c>
      <c r="J47">
        <f>B47/'무기 밸런스'!$D$2</f>
        <v>331.25</v>
      </c>
      <c r="K47">
        <f>C47/'무기 밸런스'!$D$3</f>
        <v>662.5</v>
      </c>
      <c r="L47">
        <f>D47/'무기 밸런스'!$D$4</f>
        <v>596.25</v>
      </c>
      <c r="M47">
        <f>E47/'무기 밸런스'!$D$5</f>
        <v>1060</v>
      </c>
      <c r="N47">
        <f>F47/'무기 밸런스'!$D$6</f>
        <v>662.5</v>
      </c>
      <c r="O47">
        <f>G47/'무기 밸런스'!$D$7</f>
        <v>331.25</v>
      </c>
      <c r="P47">
        <f>H47/'무기 밸런스'!$D$8</f>
        <v>579.6875</v>
      </c>
      <c r="Q47">
        <f t="shared" si="0"/>
        <v>603.34821428571433</v>
      </c>
      <c r="R47">
        <f t="shared" si="1"/>
        <v>12066.964285714286</v>
      </c>
    </row>
    <row r="48" spans="1:18" x14ac:dyDescent="0.45">
      <c r="A48">
        <v>46</v>
      </c>
      <c r="B48" s="16">
        <f>'무기 밸런스'!$C$2+'무기 밸런스'!$C$2/10*A48+'무기 밸런스'!$C$2/20*A48/2</f>
        <v>67.5</v>
      </c>
      <c r="C48" s="1">
        <f>'무기 밸런스'!$C$3+'무기 밸런스'!$C$3/10*A48+'무기 밸런스'!$C$3/20*A48/2</f>
        <v>135</v>
      </c>
      <c r="D48" s="1">
        <f>'무기 밸런스'!$C$4+'무기 밸런스'!$C$4/10*A48+'무기 밸런스'!$C$4/20*A48/2</f>
        <v>60.75</v>
      </c>
      <c r="E48">
        <f>'무기 밸런스'!$C$5+'무기 밸런스'!$C$5/10*A48+'무기 밸런스'!$C$5/20*A48/2</f>
        <v>108.00000000000001</v>
      </c>
      <c r="F48">
        <f>'무기 밸런스'!$C$6+'무기 밸런스'!$C$6/10*A48+'무기 밸런스'!$C$6/20*A48/2</f>
        <v>1350</v>
      </c>
      <c r="G48">
        <f>'무기 밸런스'!$C$7+'무기 밸런스'!$C$7/10*A48+'무기 밸런스'!$C$7/20*A48/2</f>
        <v>337.5</v>
      </c>
      <c r="H48">
        <f>'무기 밸런스'!$C$8+'무기 밸런스'!$C$8/10*A48+'무기 밸런스'!$C$8/20*A48/2</f>
        <v>472.5</v>
      </c>
      <c r="J48">
        <f>B48/'무기 밸런스'!$D$2</f>
        <v>337.5</v>
      </c>
      <c r="K48">
        <f>C48/'무기 밸런스'!$D$3</f>
        <v>675</v>
      </c>
      <c r="L48">
        <f>D48/'무기 밸런스'!$D$4</f>
        <v>607.5</v>
      </c>
      <c r="M48">
        <f>E48/'무기 밸런스'!$D$5</f>
        <v>1080</v>
      </c>
      <c r="N48">
        <f>F48/'무기 밸런스'!$D$6</f>
        <v>675</v>
      </c>
      <c r="O48">
        <f>G48/'무기 밸런스'!$D$7</f>
        <v>337.5</v>
      </c>
      <c r="P48">
        <f>H48/'무기 밸런스'!$D$8</f>
        <v>590.625</v>
      </c>
      <c r="Q48">
        <f t="shared" si="0"/>
        <v>614.73214285714289</v>
      </c>
      <c r="R48">
        <f t="shared" si="1"/>
        <v>12294.642857142859</v>
      </c>
    </row>
    <row r="49" spans="1:18" x14ac:dyDescent="0.45">
      <c r="A49">
        <v>47</v>
      </c>
      <c r="B49" s="16">
        <f>'무기 밸런스'!$C$2+'무기 밸런스'!$C$2/10*A49+'무기 밸런스'!$C$2/20*A49/2</f>
        <v>68.75</v>
      </c>
      <c r="C49" s="1">
        <f>'무기 밸런스'!$C$3+'무기 밸런스'!$C$3/10*A49+'무기 밸런스'!$C$3/20*A49/2</f>
        <v>137.5</v>
      </c>
      <c r="D49" s="1">
        <f>'무기 밸런스'!$C$4+'무기 밸런스'!$C$4/10*A49+'무기 밸런스'!$C$4/20*A49/2</f>
        <v>61.875000000000007</v>
      </c>
      <c r="E49">
        <f>'무기 밸런스'!$C$5+'무기 밸런스'!$C$5/10*A49+'무기 밸런스'!$C$5/20*A49/2</f>
        <v>110</v>
      </c>
      <c r="F49">
        <f>'무기 밸런스'!$C$6+'무기 밸런스'!$C$6/10*A49+'무기 밸런스'!$C$6/20*A49/2</f>
        <v>1375</v>
      </c>
      <c r="G49">
        <f>'무기 밸런스'!$C$7+'무기 밸런스'!$C$7/10*A49+'무기 밸런스'!$C$7/20*A49/2</f>
        <v>343.75</v>
      </c>
      <c r="H49">
        <f>'무기 밸런스'!$C$8+'무기 밸런스'!$C$8/10*A49+'무기 밸런스'!$C$8/20*A49/2</f>
        <v>481.25</v>
      </c>
      <c r="J49">
        <f>B49/'무기 밸런스'!$D$2</f>
        <v>343.75</v>
      </c>
      <c r="K49">
        <f>C49/'무기 밸런스'!$D$3</f>
        <v>687.5</v>
      </c>
      <c r="L49">
        <f>D49/'무기 밸런스'!$D$4</f>
        <v>618.75</v>
      </c>
      <c r="M49">
        <f>E49/'무기 밸런스'!$D$5</f>
        <v>1100</v>
      </c>
      <c r="N49">
        <f>F49/'무기 밸런스'!$D$6</f>
        <v>687.5</v>
      </c>
      <c r="O49">
        <f>G49/'무기 밸런스'!$D$7</f>
        <v>343.75</v>
      </c>
      <c r="P49">
        <f>H49/'무기 밸런스'!$D$8</f>
        <v>601.5625</v>
      </c>
      <c r="Q49">
        <f t="shared" si="0"/>
        <v>626.11607142857144</v>
      </c>
      <c r="R49">
        <f t="shared" si="1"/>
        <v>12522.321428571429</v>
      </c>
    </row>
    <row r="50" spans="1:18" x14ac:dyDescent="0.45">
      <c r="A50">
        <v>48</v>
      </c>
      <c r="B50" s="16">
        <f>'무기 밸런스'!$C$2+'무기 밸런스'!$C$2/10*A50+'무기 밸런스'!$C$2/20*A50/2</f>
        <v>70</v>
      </c>
      <c r="C50" s="1">
        <f>'무기 밸런스'!$C$3+'무기 밸런스'!$C$3/10*A50+'무기 밸런스'!$C$3/20*A50/2</f>
        <v>140</v>
      </c>
      <c r="D50" s="1">
        <f>'무기 밸런스'!$C$4+'무기 밸런스'!$C$4/10*A50+'무기 밸런스'!$C$4/20*A50/2</f>
        <v>63</v>
      </c>
      <c r="E50">
        <f>'무기 밸런스'!$C$5+'무기 밸런스'!$C$5/10*A50+'무기 밸런스'!$C$5/20*A50/2</f>
        <v>112.00000000000001</v>
      </c>
      <c r="F50">
        <f>'무기 밸런스'!$C$6+'무기 밸런스'!$C$6/10*A50+'무기 밸런스'!$C$6/20*A50/2</f>
        <v>1400</v>
      </c>
      <c r="G50">
        <f>'무기 밸런스'!$C$7+'무기 밸런스'!$C$7/10*A50+'무기 밸런스'!$C$7/20*A50/2</f>
        <v>350</v>
      </c>
      <c r="H50">
        <f>'무기 밸런스'!$C$8+'무기 밸런스'!$C$8/10*A50+'무기 밸런스'!$C$8/20*A50/2</f>
        <v>490</v>
      </c>
      <c r="J50">
        <f>B50/'무기 밸런스'!$D$2</f>
        <v>350</v>
      </c>
      <c r="K50">
        <f>C50/'무기 밸런스'!$D$3</f>
        <v>700</v>
      </c>
      <c r="L50">
        <f>D50/'무기 밸런스'!$D$4</f>
        <v>630</v>
      </c>
      <c r="M50">
        <f>E50/'무기 밸런스'!$D$5</f>
        <v>1120</v>
      </c>
      <c r="N50">
        <f>F50/'무기 밸런스'!$D$6</f>
        <v>700</v>
      </c>
      <c r="O50">
        <f>G50/'무기 밸런스'!$D$7</f>
        <v>350</v>
      </c>
      <c r="P50">
        <f>H50/'무기 밸런스'!$D$8</f>
        <v>612.5</v>
      </c>
      <c r="Q50">
        <f t="shared" si="0"/>
        <v>637.5</v>
      </c>
      <c r="R50">
        <f t="shared" si="1"/>
        <v>12750</v>
      </c>
    </row>
    <row r="51" spans="1:18" x14ac:dyDescent="0.45">
      <c r="A51">
        <v>49</v>
      </c>
      <c r="B51" s="16">
        <f>'무기 밸런스'!$C$2+'무기 밸런스'!$C$2/10*A51+'무기 밸런스'!$C$2/20*A51/2</f>
        <v>71.25</v>
      </c>
      <c r="C51" s="1">
        <f>'무기 밸런스'!$C$3+'무기 밸런스'!$C$3/10*A51+'무기 밸런스'!$C$3/20*A51/2</f>
        <v>142.5</v>
      </c>
      <c r="D51" s="1">
        <f>'무기 밸런스'!$C$4+'무기 밸런스'!$C$4/10*A51+'무기 밸런스'!$C$4/20*A51/2</f>
        <v>64.125</v>
      </c>
      <c r="E51">
        <f>'무기 밸런스'!$C$5+'무기 밸런스'!$C$5/10*A51+'무기 밸런스'!$C$5/20*A51/2</f>
        <v>114</v>
      </c>
      <c r="F51">
        <f>'무기 밸런스'!$C$6+'무기 밸런스'!$C$6/10*A51+'무기 밸런스'!$C$6/20*A51/2</f>
        <v>1425</v>
      </c>
      <c r="G51">
        <f>'무기 밸런스'!$C$7+'무기 밸런스'!$C$7/10*A51+'무기 밸런스'!$C$7/20*A51/2</f>
        <v>356.25</v>
      </c>
      <c r="H51">
        <f>'무기 밸런스'!$C$8+'무기 밸런스'!$C$8/10*A51+'무기 밸런스'!$C$8/20*A51/2</f>
        <v>498.75</v>
      </c>
      <c r="J51">
        <f>B51/'무기 밸런스'!$D$2</f>
        <v>356.25</v>
      </c>
      <c r="K51">
        <f>C51/'무기 밸런스'!$D$3</f>
        <v>712.5</v>
      </c>
      <c r="L51">
        <f>D51/'무기 밸런스'!$D$4</f>
        <v>641.25</v>
      </c>
      <c r="M51">
        <f>E51/'무기 밸런스'!$D$5</f>
        <v>1140</v>
      </c>
      <c r="N51">
        <f>F51/'무기 밸런스'!$D$6</f>
        <v>712.5</v>
      </c>
      <c r="O51">
        <f>G51/'무기 밸런스'!$D$7</f>
        <v>356.25</v>
      </c>
      <c r="P51">
        <f>H51/'무기 밸런스'!$D$8</f>
        <v>623.4375</v>
      </c>
      <c r="Q51">
        <f t="shared" si="0"/>
        <v>648.88392857142856</v>
      </c>
      <c r="R51">
        <f t="shared" si="1"/>
        <v>12977.678571428571</v>
      </c>
    </row>
    <row r="52" spans="1:18" x14ac:dyDescent="0.45">
      <c r="A52">
        <v>50</v>
      </c>
      <c r="B52" s="16">
        <f>'무기 밸런스'!$C$2+'무기 밸런스'!$C$2/10*A52+'무기 밸런스'!$C$2/20*A52/2</f>
        <v>72.5</v>
      </c>
      <c r="C52" s="1">
        <f>'무기 밸런스'!$C$3+'무기 밸런스'!$C$3/10*A52+'무기 밸런스'!$C$3/20*A52/2</f>
        <v>145</v>
      </c>
      <c r="D52" s="1">
        <f>'무기 밸런스'!$C$4+'무기 밸런스'!$C$4/10*A52+'무기 밸런스'!$C$4/20*A52/2</f>
        <v>65.25</v>
      </c>
      <c r="E52">
        <f>'무기 밸런스'!$C$5+'무기 밸런스'!$C$5/10*A52+'무기 밸런스'!$C$5/20*A52/2</f>
        <v>116</v>
      </c>
      <c r="F52">
        <f>'무기 밸런스'!$C$6+'무기 밸런스'!$C$6/10*A52+'무기 밸런스'!$C$6/20*A52/2</f>
        <v>1450</v>
      </c>
      <c r="G52">
        <f>'무기 밸런스'!$C$7+'무기 밸런스'!$C$7/10*A52+'무기 밸런스'!$C$7/20*A52/2</f>
        <v>362.5</v>
      </c>
      <c r="H52">
        <f>'무기 밸런스'!$C$8+'무기 밸런스'!$C$8/10*A52+'무기 밸런스'!$C$8/20*A52/2</f>
        <v>507.5</v>
      </c>
      <c r="J52">
        <f>B52/'무기 밸런스'!$D$2</f>
        <v>362.5</v>
      </c>
      <c r="K52">
        <f>C52/'무기 밸런스'!$D$3</f>
        <v>725</v>
      </c>
      <c r="L52">
        <f>D52/'무기 밸런스'!$D$4</f>
        <v>652.5</v>
      </c>
      <c r="M52">
        <f>E52/'무기 밸런스'!$D$5</f>
        <v>1160</v>
      </c>
      <c r="N52">
        <f>F52/'무기 밸런스'!$D$6</f>
        <v>725</v>
      </c>
      <c r="O52">
        <f>G52/'무기 밸런스'!$D$7</f>
        <v>362.5</v>
      </c>
      <c r="P52">
        <f>H52/'무기 밸런스'!$D$8</f>
        <v>634.375</v>
      </c>
      <c r="Q52">
        <f t="shared" si="0"/>
        <v>660.26785714285711</v>
      </c>
      <c r="R52">
        <f t="shared" si="1"/>
        <v>13205.357142857141</v>
      </c>
    </row>
  </sheetData>
  <mergeCells count="2">
    <mergeCell ref="A1:H1"/>
    <mergeCell ref="J1:P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abSelected="1" workbookViewId="0">
      <selection activeCell="N15" sqref="N15"/>
    </sheetView>
  </sheetViews>
  <sheetFormatPr defaultRowHeight="17" x14ac:dyDescent="0.45"/>
  <cols>
    <col min="2" max="2" width="10.83203125" style="35" customWidth="1"/>
    <col min="3" max="3" width="10" style="36" bestFit="1" customWidth="1"/>
    <col min="4" max="4" width="10" style="6" bestFit="1" customWidth="1"/>
    <col min="5" max="6" width="7.33203125" style="6" bestFit="1" customWidth="1"/>
    <col min="7" max="7" width="11.4140625" style="6" customWidth="1"/>
    <col min="8" max="8" width="9.33203125" style="6" customWidth="1"/>
    <col min="9" max="13" width="8.6640625" style="6"/>
    <col min="14" max="14" width="11.4140625" style="6" bestFit="1" customWidth="1"/>
    <col min="15" max="15" width="8.6640625" style="6"/>
    <col min="16" max="16" width="10" bestFit="1" customWidth="1"/>
    <col min="17" max="17" width="12.83203125" bestFit="1" customWidth="1"/>
  </cols>
  <sheetData>
    <row r="1" spans="1:22" s="18" customFormat="1" ht="17.5" x14ac:dyDescent="0.45">
      <c r="A1" s="41" t="s">
        <v>47</v>
      </c>
      <c r="B1" s="42" t="s">
        <v>46</v>
      </c>
      <c r="C1" s="43" t="s">
        <v>48</v>
      </c>
      <c r="D1" s="44" t="s">
        <v>53</v>
      </c>
      <c r="E1" s="44" t="s">
        <v>51</v>
      </c>
      <c r="F1" s="44" t="s">
        <v>52</v>
      </c>
      <c r="G1" s="44" t="s">
        <v>54</v>
      </c>
      <c r="H1" s="44" t="s">
        <v>55</v>
      </c>
      <c r="I1" s="40" t="s">
        <v>56</v>
      </c>
      <c r="J1" s="40"/>
      <c r="K1" s="40"/>
      <c r="L1" s="40"/>
      <c r="M1" s="40"/>
      <c r="N1" s="40"/>
      <c r="O1" s="40"/>
      <c r="P1" s="19"/>
      <c r="Q1" s="19"/>
      <c r="R1" s="19"/>
      <c r="S1" s="19"/>
      <c r="T1" s="19"/>
      <c r="U1" s="19"/>
      <c r="V1" s="19"/>
    </row>
    <row r="2" spans="1:22" s="18" customFormat="1" ht="17.5" x14ac:dyDescent="0.45">
      <c r="A2" s="41"/>
      <c r="B2" s="42"/>
      <c r="C2" s="43"/>
      <c r="D2" s="41"/>
      <c r="E2" s="41"/>
      <c r="F2" s="41"/>
      <c r="G2" s="41"/>
      <c r="H2" s="41"/>
      <c r="I2" s="22" t="s">
        <v>49</v>
      </c>
      <c r="J2" s="22" t="s">
        <v>4</v>
      </c>
      <c r="K2" s="22" t="s">
        <v>5</v>
      </c>
      <c r="L2" s="22" t="s">
        <v>6</v>
      </c>
      <c r="M2" s="22" t="s">
        <v>7</v>
      </c>
      <c r="N2" s="22" t="s">
        <v>8</v>
      </c>
      <c r="O2" s="22" t="s">
        <v>50</v>
      </c>
      <c r="P2" s="19" t="s">
        <v>85</v>
      </c>
      <c r="Q2" s="19" t="s">
        <v>86</v>
      </c>
      <c r="R2" s="19" t="s">
        <v>87</v>
      </c>
      <c r="S2" s="19"/>
      <c r="T2" s="19"/>
      <c r="U2" s="19"/>
      <c r="V2" s="19"/>
    </row>
    <row r="3" spans="1:22" x14ac:dyDescent="0.45">
      <c r="A3">
        <v>1</v>
      </c>
      <c r="B3" s="33">
        <v>2049.1071428571427</v>
      </c>
      <c r="C3" s="34">
        <v>1000</v>
      </c>
      <c r="D3" s="21">
        <f>ROUND(C3,-2)</f>
        <v>1000</v>
      </c>
      <c r="E3" s="21">
        <v>1</v>
      </c>
      <c r="F3" s="21">
        <v>2</v>
      </c>
      <c r="G3" s="21">
        <v>1</v>
      </c>
      <c r="H3" s="6">
        <f>COUNTA(I3:O3)</f>
        <v>1</v>
      </c>
      <c r="I3" s="6">
        <v>0</v>
      </c>
      <c r="P3" s="32">
        <f>AVERAGE(E3:F3)</f>
        <v>1.5</v>
      </c>
    </row>
    <row r="4" spans="1:22" x14ac:dyDescent="0.45">
      <c r="A4">
        <v>2</v>
      </c>
      <c r="B4" s="33">
        <v>2276.7857142857142</v>
      </c>
      <c r="C4" s="34">
        <v>1214</v>
      </c>
      <c r="D4" s="21">
        <f t="shared" ref="D4:D52" si="0">ROUND(C4,-2)</f>
        <v>1200</v>
      </c>
      <c r="E4" s="21">
        <v>1</v>
      </c>
      <c r="F4" s="21">
        <v>2</v>
      </c>
      <c r="G4" s="21">
        <v>2</v>
      </c>
      <c r="H4" s="6">
        <f t="shared" ref="H4:H52" si="1">COUNTA(I4:O4)</f>
        <v>1</v>
      </c>
      <c r="J4" s="6">
        <v>0</v>
      </c>
      <c r="P4" s="32">
        <f t="shared" ref="P4:P52" si="2">AVERAGE(E4:F4)</f>
        <v>1.5</v>
      </c>
    </row>
    <row r="5" spans="1:22" x14ac:dyDescent="0.45">
      <c r="A5">
        <v>3</v>
      </c>
      <c r="B5" s="33">
        <v>2504.4642857142858</v>
      </c>
      <c r="C5" s="34">
        <v>1433</v>
      </c>
      <c r="D5" s="21">
        <f t="shared" si="0"/>
        <v>1400</v>
      </c>
      <c r="E5" s="21">
        <v>1</v>
      </c>
      <c r="F5" s="21">
        <v>2</v>
      </c>
      <c r="G5" s="21">
        <v>2</v>
      </c>
      <c r="H5" s="6">
        <f t="shared" si="1"/>
        <v>1</v>
      </c>
      <c r="K5" s="6">
        <v>0</v>
      </c>
      <c r="P5" s="32">
        <f t="shared" si="2"/>
        <v>1.5</v>
      </c>
    </row>
    <row r="6" spans="1:22" x14ac:dyDescent="0.45">
      <c r="A6">
        <v>4</v>
      </c>
      <c r="B6" s="33">
        <v>2732.1428571428573</v>
      </c>
      <c r="C6" s="34">
        <v>1638</v>
      </c>
      <c r="D6" s="21">
        <f t="shared" si="0"/>
        <v>1600</v>
      </c>
      <c r="E6" s="21">
        <v>1</v>
      </c>
      <c r="F6" s="21">
        <v>2</v>
      </c>
      <c r="G6" s="21">
        <v>2</v>
      </c>
      <c r="H6" s="6">
        <f t="shared" si="1"/>
        <v>1</v>
      </c>
      <c r="I6" s="6">
        <v>0</v>
      </c>
      <c r="P6" s="32">
        <f t="shared" si="2"/>
        <v>1.5</v>
      </c>
    </row>
    <row r="7" spans="1:22" x14ac:dyDescent="0.45">
      <c r="A7">
        <v>5</v>
      </c>
      <c r="B7" s="33">
        <v>2959.8214285714284</v>
      </c>
      <c r="C7" s="34">
        <v>2000</v>
      </c>
      <c r="D7" s="21">
        <f t="shared" si="0"/>
        <v>2000</v>
      </c>
      <c r="E7" s="21">
        <v>2</v>
      </c>
      <c r="F7" s="21">
        <v>3</v>
      </c>
      <c r="G7" s="21">
        <v>1</v>
      </c>
      <c r="H7" s="6">
        <f t="shared" si="1"/>
        <v>3</v>
      </c>
      <c r="I7" s="6">
        <v>0</v>
      </c>
      <c r="J7" s="6">
        <v>0</v>
      </c>
      <c r="K7" s="6">
        <v>0</v>
      </c>
      <c r="P7" s="32">
        <f t="shared" si="2"/>
        <v>2.5</v>
      </c>
    </row>
    <row r="8" spans="1:22" x14ac:dyDescent="0.45">
      <c r="A8">
        <v>6</v>
      </c>
      <c r="B8" s="33">
        <v>3187.5</v>
      </c>
      <c r="C8" s="34">
        <v>1861</v>
      </c>
      <c r="D8" s="21">
        <f t="shared" si="0"/>
        <v>1900</v>
      </c>
      <c r="E8" s="21">
        <v>2</v>
      </c>
      <c r="F8" s="21">
        <v>3</v>
      </c>
      <c r="G8" s="21">
        <v>1</v>
      </c>
      <c r="H8" s="6">
        <f t="shared" si="1"/>
        <v>1</v>
      </c>
      <c r="L8" s="6">
        <v>0</v>
      </c>
      <c r="P8" s="32">
        <f t="shared" si="2"/>
        <v>2.5</v>
      </c>
    </row>
    <row r="9" spans="1:22" x14ac:dyDescent="0.45">
      <c r="A9">
        <v>7</v>
      </c>
      <c r="B9" s="33">
        <v>3415.1785714285716</v>
      </c>
      <c r="C9" s="34">
        <v>2088</v>
      </c>
      <c r="D9" s="21">
        <f t="shared" si="0"/>
        <v>2100</v>
      </c>
      <c r="E9" s="21">
        <v>2</v>
      </c>
      <c r="F9" s="21">
        <v>3</v>
      </c>
      <c r="G9" s="21">
        <v>1</v>
      </c>
      <c r="H9" s="6">
        <f t="shared" si="1"/>
        <v>1</v>
      </c>
      <c r="M9" s="6">
        <v>0</v>
      </c>
      <c r="P9" s="32">
        <f t="shared" si="2"/>
        <v>2.5</v>
      </c>
    </row>
    <row r="10" spans="1:22" x14ac:dyDescent="0.45">
      <c r="A10">
        <v>8</v>
      </c>
      <c r="B10" s="33">
        <v>3642.8571428571427</v>
      </c>
      <c r="C10" s="34">
        <v>2336</v>
      </c>
      <c r="D10" s="21">
        <f t="shared" si="0"/>
        <v>2300</v>
      </c>
      <c r="E10" s="21">
        <v>2</v>
      </c>
      <c r="F10" s="21">
        <v>3</v>
      </c>
      <c r="G10" s="21">
        <v>1</v>
      </c>
      <c r="H10" s="6">
        <f t="shared" si="1"/>
        <v>2</v>
      </c>
      <c r="J10" s="6">
        <v>0</v>
      </c>
      <c r="K10" s="6">
        <v>0</v>
      </c>
      <c r="P10" s="32">
        <f t="shared" si="2"/>
        <v>2.5</v>
      </c>
    </row>
    <row r="11" spans="1:22" x14ac:dyDescent="0.45">
      <c r="A11">
        <v>9</v>
      </c>
      <c r="B11" s="33">
        <v>3870.5357142857147</v>
      </c>
      <c r="C11" s="34">
        <v>2893</v>
      </c>
      <c r="D11" s="21">
        <f t="shared" si="0"/>
        <v>2900</v>
      </c>
      <c r="E11" s="21">
        <v>2</v>
      </c>
      <c r="F11" s="21">
        <v>3</v>
      </c>
      <c r="G11" s="21">
        <v>1</v>
      </c>
      <c r="H11" s="6">
        <f t="shared" si="1"/>
        <v>2</v>
      </c>
      <c r="L11" s="6">
        <v>0</v>
      </c>
      <c r="M11" s="6">
        <v>0</v>
      </c>
      <c r="P11" s="32">
        <f t="shared" si="2"/>
        <v>2.5</v>
      </c>
    </row>
    <row r="12" spans="1:22" x14ac:dyDescent="0.45">
      <c r="A12">
        <v>10</v>
      </c>
      <c r="B12" s="33">
        <v>4098.2142857142853</v>
      </c>
      <c r="C12" s="34">
        <v>3800</v>
      </c>
      <c r="D12" s="21">
        <f t="shared" si="0"/>
        <v>3800</v>
      </c>
      <c r="E12" s="21">
        <v>2</v>
      </c>
      <c r="F12" s="21">
        <v>4</v>
      </c>
      <c r="G12" s="21">
        <v>2</v>
      </c>
      <c r="H12" s="6">
        <f t="shared" si="1"/>
        <v>2</v>
      </c>
      <c r="L12" s="6">
        <v>0</v>
      </c>
      <c r="M12" s="6">
        <v>0</v>
      </c>
      <c r="P12" s="32">
        <f t="shared" si="2"/>
        <v>3</v>
      </c>
      <c r="Q12" s="20"/>
    </row>
    <row r="13" spans="1:22" x14ac:dyDescent="0.45">
      <c r="A13">
        <v>11</v>
      </c>
      <c r="B13" s="33">
        <v>4325.8928571428569</v>
      </c>
      <c r="C13" s="34">
        <f>-(0.0016*A13^5)+(0.196*A13^4)-(8.6639*A13^3)+(160.41*A13^2)-(830.56*A13)+1899.4</f>
        <v>3253.1535000000008</v>
      </c>
      <c r="D13" s="21">
        <f t="shared" si="0"/>
        <v>3300</v>
      </c>
      <c r="E13" s="21">
        <v>2</v>
      </c>
      <c r="F13" s="21">
        <v>4</v>
      </c>
      <c r="G13" s="21">
        <v>2</v>
      </c>
      <c r="H13" s="6">
        <f t="shared" si="1"/>
        <v>1</v>
      </c>
      <c r="N13" s="6">
        <v>0</v>
      </c>
      <c r="P13" s="32">
        <f t="shared" si="2"/>
        <v>3</v>
      </c>
      <c r="Q13" s="20"/>
    </row>
    <row r="14" spans="1:22" x14ac:dyDescent="0.45">
      <c r="A14">
        <v>12</v>
      </c>
      <c r="B14" s="33">
        <v>4553.5714285714284</v>
      </c>
      <c r="C14" s="34">
        <f>-(0.0016*A14^5)+(0.196*A14^4)-(8.6639*A14^3)+(160.41*A14^2)-(830.56*A14)+1899.4</f>
        <v>3726.6256000000035</v>
      </c>
      <c r="D14" s="21">
        <f t="shared" si="0"/>
        <v>3700</v>
      </c>
      <c r="E14" s="21">
        <v>2</v>
      </c>
      <c r="F14" s="21">
        <v>4</v>
      </c>
      <c r="G14" s="21">
        <v>2</v>
      </c>
      <c r="H14" s="6">
        <f t="shared" si="1"/>
        <v>1</v>
      </c>
      <c r="O14" s="6">
        <v>0</v>
      </c>
      <c r="P14" s="32">
        <f t="shared" si="2"/>
        <v>3</v>
      </c>
      <c r="Q14" s="20"/>
    </row>
    <row r="15" spans="1:22" x14ac:dyDescent="0.45">
      <c r="A15">
        <v>13</v>
      </c>
      <c r="B15" s="33">
        <v>4781.25</v>
      </c>
      <c r="C15" s="34">
        <f>-(0.0016*A15^5)+(0.196*A15^4)-(8.6639*A15^3)+(160.41*A15^2)-(830.56*A15)+1899.4</f>
        <v>4180.7089000000033</v>
      </c>
      <c r="D15" s="21">
        <f t="shared" si="0"/>
        <v>4200</v>
      </c>
      <c r="E15" s="21">
        <v>2</v>
      </c>
      <c r="F15" s="21">
        <v>4</v>
      </c>
      <c r="G15" s="21">
        <v>2</v>
      </c>
      <c r="H15" s="6">
        <f>COUNTA(I15:O15)</f>
        <v>2</v>
      </c>
      <c r="I15" s="6">
        <v>0</v>
      </c>
      <c r="J15" s="6">
        <v>0</v>
      </c>
      <c r="P15" s="32">
        <f t="shared" si="2"/>
        <v>3</v>
      </c>
      <c r="Q15" s="20"/>
    </row>
    <row r="16" spans="1:22" x14ac:dyDescent="0.45">
      <c r="A16">
        <v>14</v>
      </c>
      <c r="B16" s="33">
        <v>5008.9285714285716</v>
      </c>
      <c r="C16" s="34">
        <f>-(0.0016*A16^5)+(0.196*A16^4)-(8.6639*A16^3)+(160.41*A16^2)-(830.56*A16)+1899.4</f>
        <v>4607.1959999999981</v>
      </c>
      <c r="D16" s="21">
        <f t="shared" si="0"/>
        <v>4600</v>
      </c>
      <c r="E16" s="21">
        <v>2</v>
      </c>
      <c r="F16" s="21">
        <v>4</v>
      </c>
      <c r="G16" s="21">
        <v>2</v>
      </c>
      <c r="H16" s="6">
        <f>COUNTA(I16:O16)</f>
        <v>2</v>
      </c>
      <c r="N16" s="6">
        <v>0</v>
      </c>
      <c r="O16" s="6">
        <v>0</v>
      </c>
      <c r="P16" s="32">
        <f t="shared" si="2"/>
        <v>3</v>
      </c>
      <c r="Q16" s="20"/>
    </row>
    <row r="17" spans="1:17" x14ac:dyDescent="0.45">
      <c r="A17">
        <v>15</v>
      </c>
      <c r="B17" s="33">
        <v>5236.6071428571431</v>
      </c>
      <c r="C17" s="34">
        <v>5800</v>
      </c>
      <c r="D17" s="21">
        <f t="shared" si="0"/>
        <v>5800</v>
      </c>
      <c r="E17" s="21">
        <v>3</v>
      </c>
      <c r="F17" s="21">
        <v>4</v>
      </c>
      <c r="G17" s="21">
        <v>2</v>
      </c>
      <c r="H17" s="6">
        <f>COUNTA(I17:O17)</f>
        <v>2</v>
      </c>
      <c r="N17" s="6">
        <v>0</v>
      </c>
      <c r="O17" s="6">
        <v>0</v>
      </c>
      <c r="P17" s="32">
        <f t="shared" si="2"/>
        <v>3.5</v>
      </c>
      <c r="Q17" s="20"/>
    </row>
    <row r="18" spans="1:17" x14ac:dyDescent="0.45">
      <c r="A18">
        <v>16</v>
      </c>
      <c r="B18" s="33">
        <v>5464.2857142857147</v>
      </c>
      <c r="C18" s="34">
        <f>-(0.0016*A18^5)+(0.196*A18^4)-(8.6639*A18^3)+(160.41*A18^2)-(830.56*A18)+1899.4</f>
        <v>5355.4</v>
      </c>
      <c r="D18" s="21">
        <f t="shared" si="0"/>
        <v>5400</v>
      </c>
      <c r="E18" s="21">
        <v>3</v>
      </c>
      <c r="F18" s="21">
        <v>4</v>
      </c>
      <c r="G18" s="21">
        <v>2</v>
      </c>
      <c r="H18" s="6">
        <f t="shared" si="1"/>
        <v>3</v>
      </c>
      <c r="I18" s="6">
        <v>0</v>
      </c>
      <c r="M18" s="6">
        <v>0</v>
      </c>
      <c r="O18" s="6">
        <v>0</v>
      </c>
      <c r="P18" s="32">
        <f t="shared" si="2"/>
        <v>3.5</v>
      </c>
      <c r="Q18" s="20"/>
    </row>
    <row r="19" spans="1:17" x14ac:dyDescent="0.45">
      <c r="A19">
        <v>17</v>
      </c>
      <c r="B19" s="33">
        <v>5691.9642857142853</v>
      </c>
      <c r="C19" s="34">
        <f>-(0.0016*A19^5)+(0.196*A19^4)-(8.6639*A19^3)+(160.41*A19^2)-(830.56*A19)+1899.4</f>
        <v>5670.9740999999958</v>
      </c>
      <c r="D19" s="21">
        <f t="shared" si="0"/>
        <v>5700</v>
      </c>
      <c r="E19" s="21">
        <v>3</v>
      </c>
      <c r="F19" s="21">
        <v>4</v>
      </c>
      <c r="G19" s="21">
        <v>2</v>
      </c>
      <c r="H19" s="6">
        <f t="shared" si="1"/>
        <v>3</v>
      </c>
      <c r="J19" s="6">
        <v>0</v>
      </c>
      <c r="L19" s="6">
        <v>0</v>
      </c>
      <c r="O19" s="6">
        <v>0</v>
      </c>
      <c r="P19" s="32">
        <f t="shared" si="2"/>
        <v>3.5</v>
      </c>
      <c r="Q19" s="20"/>
    </row>
    <row r="20" spans="1:17" x14ac:dyDescent="0.45">
      <c r="A20">
        <v>18</v>
      </c>
      <c r="B20" s="33">
        <v>5919.6428571428569</v>
      </c>
      <c r="C20" s="34">
        <f>-(0.0016*A20^5)+(0.196*A20^4)-(8.6639*A20^3)+(160.41*A20^2)-(830.56*A20)+1899.4</f>
        <v>5946.2823999999982</v>
      </c>
      <c r="D20" s="21">
        <f t="shared" si="0"/>
        <v>5900</v>
      </c>
      <c r="E20" s="21">
        <v>3</v>
      </c>
      <c r="F20" s="21">
        <v>4</v>
      </c>
      <c r="G20" s="21">
        <v>2</v>
      </c>
      <c r="H20" s="6">
        <f t="shared" si="1"/>
        <v>3</v>
      </c>
      <c r="K20" s="6">
        <v>0</v>
      </c>
      <c r="M20" s="6">
        <v>0</v>
      </c>
      <c r="N20" s="6">
        <v>0</v>
      </c>
      <c r="P20" s="32">
        <f t="shared" si="2"/>
        <v>3.5</v>
      </c>
      <c r="Q20" s="20"/>
    </row>
    <row r="21" spans="1:17" x14ac:dyDescent="0.45">
      <c r="A21">
        <v>19</v>
      </c>
      <c r="B21" s="33">
        <v>6147.3214285714294</v>
      </c>
      <c r="C21" s="34">
        <f>-(0.0016*A21^5)+(0.196*A21^4)-(8.6639*A21^3)+(160.41*A21^2)-(830.56*A21)+1899.4</f>
        <v>6182.2375000000011</v>
      </c>
      <c r="D21" s="21">
        <f t="shared" si="0"/>
        <v>6200</v>
      </c>
      <c r="E21" s="21">
        <v>3</v>
      </c>
      <c r="F21" s="21">
        <v>4</v>
      </c>
      <c r="G21" s="21">
        <v>2</v>
      </c>
      <c r="H21" s="6">
        <f t="shared" si="1"/>
        <v>3</v>
      </c>
      <c r="J21" s="6">
        <v>0</v>
      </c>
      <c r="L21" s="6">
        <v>0</v>
      </c>
      <c r="N21" s="6">
        <v>0</v>
      </c>
      <c r="P21" s="32">
        <f t="shared" si="2"/>
        <v>3.5</v>
      </c>
      <c r="Q21" s="20"/>
    </row>
    <row r="22" spans="1:17" x14ac:dyDescent="0.45">
      <c r="A22">
        <v>20</v>
      </c>
      <c r="B22" s="33">
        <v>6375</v>
      </c>
      <c r="C22" s="34">
        <v>7000</v>
      </c>
      <c r="D22" s="21">
        <f t="shared" si="0"/>
        <v>7000</v>
      </c>
      <c r="E22" s="21">
        <v>4</v>
      </c>
      <c r="F22" s="21">
        <v>5</v>
      </c>
      <c r="G22" s="21">
        <v>2</v>
      </c>
      <c r="H22" s="6">
        <f t="shared" si="1"/>
        <v>4</v>
      </c>
      <c r="I22" s="6">
        <v>0</v>
      </c>
      <c r="K22" s="6">
        <v>0</v>
      </c>
      <c r="M22" s="6">
        <v>0</v>
      </c>
      <c r="O22" s="6">
        <v>0</v>
      </c>
      <c r="P22" s="32">
        <f t="shared" si="2"/>
        <v>4.5</v>
      </c>
      <c r="Q22" s="20"/>
    </row>
    <row r="23" spans="1:17" x14ac:dyDescent="0.45">
      <c r="A23">
        <v>21</v>
      </c>
      <c r="B23" s="33">
        <v>6602.6785714285706</v>
      </c>
      <c r="C23" s="34">
        <f>-(0.0016*A23^5)+(0.196*A23^4)-(8.6639*A23^3)+(160.41*A23^2)-(830.56*A23)+1899.4</f>
        <v>6545.7865000000038</v>
      </c>
      <c r="D23" s="21">
        <f t="shared" si="0"/>
        <v>6500</v>
      </c>
      <c r="E23" s="21">
        <v>4</v>
      </c>
      <c r="F23" s="21">
        <v>5</v>
      </c>
      <c r="G23" s="21">
        <v>2</v>
      </c>
      <c r="H23" s="6">
        <f t="shared" si="1"/>
        <v>4</v>
      </c>
      <c r="J23" s="6">
        <v>0</v>
      </c>
      <c r="K23" s="6">
        <v>0</v>
      </c>
      <c r="M23" s="6">
        <v>0</v>
      </c>
      <c r="O23" s="6">
        <v>0</v>
      </c>
      <c r="P23" s="32">
        <f t="shared" si="2"/>
        <v>4.5</v>
      </c>
      <c r="Q23" s="20"/>
    </row>
    <row r="24" spans="1:17" x14ac:dyDescent="0.45">
      <c r="A24">
        <v>22</v>
      </c>
      <c r="B24" s="33">
        <v>6830.3571428571431</v>
      </c>
      <c r="C24" s="34">
        <f>-(0.0016*A24^5)+(0.196*A24^4)-(8.6639*A24^3)+(160.41*A24^2)-(830.56*A24)+1899.4</f>
        <v>6680.6775999999936</v>
      </c>
      <c r="D24" s="21">
        <f t="shared" si="0"/>
        <v>6700</v>
      </c>
      <c r="E24" s="21">
        <v>4</v>
      </c>
      <c r="F24" s="21">
        <v>5</v>
      </c>
      <c r="G24" s="21">
        <v>2</v>
      </c>
      <c r="H24" s="6">
        <f t="shared" si="1"/>
        <v>4</v>
      </c>
      <c r="I24" s="6">
        <v>0</v>
      </c>
      <c r="J24" s="6">
        <v>0</v>
      </c>
      <c r="L24" s="6">
        <v>0</v>
      </c>
      <c r="N24" s="6">
        <v>0</v>
      </c>
      <c r="P24" s="32">
        <f t="shared" si="2"/>
        <v>4.5</v>
      </c>
      <c r="Q24" s="20"/>
    </row>
    <row r="25" spans="1:17" x14ac:dyDescent="0.45">
      <c r="A25">
        <v>23</v>
      </c>
      <c r="B25" s="33">
        <v>7058.0357142857147</v>
      </c>
      <c r="C25" s="34">
        <f>-(0.0016*A25^5)+(0.196*A25^4)-(8.6639*A25^3)+(160.41*A25^2)-(830.56*A25)+1899.4</f>
        <v>6790.4259000000002</v>
      </c>
      <c r="D25" s="21">
        <f t="shared" si="0"/>
        <v>6800</v>
      </c>
      <c r="E25" s="21">
        <v>4</v>
      </c>
      <c r="F25" s="21">
        <v>5</v>
      </c>
      <c r="G25" s="21">
        <v>2</v>
      </c>
      <c r="H25" s="6">
        <f t="shared" si="1"/>
        <v>4</v>
      </c>
      <c r="I25" s="6">
        <v>0</v>
      </c>
      <c r="J25" s="6">
        <v>0</v>
      </c>
      <c r="M25" s="6">
        <v>0</v>
      </c>
      <c r="O25" s="6">
        <v>0</v>
      </c>
      <c r="P25" s="32">
        <f t="shared" si="2"/>
        <v>4.5</v>
      </c>
      <c r="Q25" s="20"/>
    </row>
    <row r="26" spans="1:17" x14ac:dyDescent="0.45">
      <c r="A26">
        <v>24</v>
      </c>
      <c r="B26" s="33">
        <v>7285.7142857142853</v>
      </c>
      <c r="C26" s="34">
        <f>-(0.0016*A26^5)+(0.196*A26^4)-(8.6639*A26^3)+(160.41*A26^2)-(830.56*A26)+1899.4</f>
        <v>6880.2640000000047</v>
      </c>
      <c r="D26" s="21">
        <f t="shared" si="0"/>
        <v>6900</v>
      </c>
      <c r="E26" s="21">
        <v>4</v>
      </c>
      <c r="F26" s="21">
        <v>5</v>
      </c>
      <c r="G26" s="21">
        <v>2</v>
      </c>
      <c r="H26" s="6">
        <f t="shared" si="1"/>
        <v>4</v>
      </c>
      <c r="K26" s="6">
        <v>0</v>
      </c>
      <c r="L26" s="6">
        <v>0</v>
      </c>
      <c r="N26" s="6">
        <v>0</v>
      </c>
      <c r="O26" s="6">
        <v>0</v>
      </c>
      <c r="P26" s="32">
        <f t="shared" si="2"/>
        <v>4.5</v>
      </c>
      <c r="Q26" s="20"/>
    </row>
    <row r="27" spans="1:17" x14ac:dyDescent="0.45">
      <c r="A27">
        <v>25</v>
      </c>
      <c r="B27" s="33">
        <v>7513.3928571428569</v>
      </c>
      <c r="C27" s="34">
        <v>7800</v>
      </c>
      <c r="D27" s="21">
        <f t="shared" si="0"/>
        <v>7800</v>
      </c>
      <c r="E27" s="21">
        <v>4</v>
      </c>
      <c r="F27" s="21">
        <v>5</v>
      </c>
      <c r="G27" s="21">
        <v>2</v>
      </c>
      <c r="H27" s="6">
        <f t="shared" si="1"/>
        <v>4</v>
      </c>
      <c r="I27" s="6">
        <v>0</v>
      </c>
      <c r="L27" s="6">
        <v>0</v>
      </c>
      <c r="M27" s="6">
        <v>0</v>
      </c>
      <c r="N27" s="6">
        <v>0</v>
      </c>
      <c r="P27" s="32">
        <f t="shared" si="2"/>
        <v>4.5</v>
      </c>
      <c r="Q27" s="20"/>
    </row>
    <row r="28" spans="1:17" x14ac:dyDescent="0.45">
      <c r="A28">
        <v>26</v>
      </c>
      <c r="B28" s="33">
        <v>7741.0714285714294</v>
      </c>
      <c r="C28" s="34">
        <f>-(0.0016*A28^5)+(0.196*A28^4)-(8.6639*A28^3)+(160.41*A28^2)-(830.56*A28)+1899.4</f>
        <v>7022.3880000000117</v>
      </c>
      <c r="D28" s="21">
        <f t="shared" si="0"/>
        <v>7000</v>
      </c>
      <c r="E28" s="21">
        <v>4</v>
      </c>
      <c r="F28" s="21">
        <v>5</v>
      </c>
      <c r="G28" s="21">
        <v>2</v>
      </c>
      <c r="H28" s="6">
        <f t="shared" si="1"/>
        <v>4</v>
      </c>
      <c r="I28" s="6">
        <v>0</v>
      </c>
      <c r="K28" s="6">
        <v>0</v>
      </c>
      <c r="N28" s="6">
        <v>0</v>
      </c>
      <c r="O28" s="6">
        <v>0</v>
      </c>
      <c r="P28" s="32">
        <f t="shared" si="2"/>
        <v>4.5</v>
      </c>
      <c r="Q28" s="20"/>
    </row>
    <row r="29" spans="1:17" x14ac:dyDescent="0.45">
      <c r="A29">
        <v>27</v>
      </c>
      <c r="B29" s="33">
        <v>7968.75</v>
      </c>
      <c r="C29" s="34">
        <f>-(0.0016*A29^5)+(0.196*A29^4)-(8.6639*A29^3)+(160.41*A29^2)-(830.56*A29)+1899.4</f>
        <v>7085.8110999999935</v>
      </c>
      <c r="D29" s="21">
        <f t="shared" si="0"/>
        <v>7100</v>
      </c>
      <c r="E29" s="21">
        <v>4</v>
      </c>
      <c r="F29" s="21">
        <v>5</v>
      </c>
      <c r="G29" s="21">
        <v>2</v>
      </c>
      <c r="H29" s="6">
        <f t="shared" si="1"/>
        <v>4</v>
      </c>
      <c r="J29" s="6">
        <v>0</v>
      </c>
      <c r="L29" s="6">
        <v>0</v>
      </c>
      <c r="M29" s="6">
        <v>0</v>
      </c>
      <c r="O29" s="6">
        <v>0</v>
      </c>
      <c r="P29" s="32">
        <f t="shared" si="2"/>
        <v>4.5</v>
      </c>
      <c r="Q29" s="20"/>
    </row>
    <row r="30" spans="1:17" x14ac:dyDescent="0.45">
      <c r="A30">
        <v>28</v>
      </c>
      <c r="B30" s="33">
        <v>8196.4285714285706</v>
      </c>
      <c r="C30" s="34">
        <f>-(0.0016*A30^5)+(0.196*A30^4)-(8.6639*A30^3)+(160.41*A30^2)-(830.56*A30)+1899.4</f>
        <v>7151.2143999999953</v>
      </c>
      <c r="D30" s="21">
        <f t="shared" si="0"/>
        <v>7200</v>
      </c>
      <c r="E30" s="21">
        <v>4</v>
      </c>
      <c r="F30" s="21">
        <v>5</v>
      </c>
      <c r="G30" s="21">
        <v>2</v>
      </c>
      <c r="H30" s="6">
        <f t="shared" si="1"/>
        <v>4</v>
      </c>
      <c r="I30" s="6">
        <v>0</v>
      </c>
      <c r="K30" s="6">
        <v>0</v>
      </c>
      <c r="M30" s="6">
        <v>0</v>
      </c>
      <c r="N30" s="6">
        <v>0</v>
      </c>
      <c r="P30" s="32">
        <f t="shared" si="2"/>
        <v>4.5</v>
      </c>
      <c r="Q30" s="20"/>
    </row>
    <row r="31" spans="1:17" x14ac:dyDescent="0.45">
      <c r="A31">
        <v>29</v>
      </c>
      <c r="B31" s="33">
        <v>8424.1071428571431</v>
      </c>
      <c r="C31" s="34">
        <f>-(0.0016*A31^5)+(0.196*A31^4)-(8.6639*A31^3)+(160.41*A31^2)-(830.56*A31)+1899.4</f>
        <v>7223.3504999999986</v>
      </c>
      <c r="D31" s="21">
        <f t="shared" si="0"/>
        <v>7200</v>
      </c>
      <c r="E31" s="21">
        <v>4</v>
      </c>
      <c r="F31" s="21">
        <v>5</v>
      </c>
      <c r="G31" s="21">
        <v>2</v>
      </c>
      <c r="H31" s="6">
        <f t="shared" si="1"/>
        <v>4</v>
      </c>
      <c r="J31" s="6">
        <v>0</v>
      </c>
      <c r="K31" s="6">
        <v>0</v>
      </c>
      <c r="L31" s="6">
        <v>0</v>
      </c>
      <c r="O31" s="6">
        <v>0</v>
      </c>
      <c r="P31" s="32">
        <f t="shared" si="2"/>
        <v>4.5</v>
      </c>
      <c r="Q31" s="20"/>
    </row>
    <row r="32" spans="1:17" x14ac:dyDescent="0.45">
      <c r="A32">
        <v>30</v>
      </c>
      <c r="B32" s="33">
        <v>8651.7857142857138</v>
      </c>
      <c r="C32" s="34">
        <v>8500</v>
      </c>
      <c r="D32" s="21">
        <f t="shared" si="0"/>
        <v>8500</v>
      </c>
      <c r="E32" s="21">
        <v>5</v>
      </c>
      <c r="F32" s="21">
        <v>6</v>
      </c>
      <c r="G32" s="21">
        <v>3</v>
      </c>
      <c r="H32" s="6">
        <f t="shared" si="1"/>
        <v>4</v>
      </c>
      <c r="I32" s="6">
        <v>0</v>
      </c>
      <c r="L32" s="6">
        <v>0</v>
      </c>
      <c r="N32" s="6">
        <v>0</v>
      </c>
      <c r="O32" s="6">
        <v>0</v>
      </c>
      <c r="P32" s="32">
        <f t="shared" si="2"/>
        <v>5.5</v>
      </c>
      <c r="Q32" s="20"/>
    </row>
    <row r="33" spans="1:17" x14ac:dyDescent="0.45">
      <c r="A33">
        <v>31</v>
      </c>
      <c r="B33" s="33">
        <v>8879.4642857142862</v>
      </c>
      <c r="C33" s="34">
        <f>-(0.0016*A33^5)+(0.196*A33^4)-(8.6639*A33^3)+(160.41*A33^2)-(830.56*A33)+1899.4</f>
        <v>7403.2795000000278</v>
      </c>
      <c r="D33" s="21">
        <f t="shared" si="0"/>
        <v>7400</v>
      </c>
      <c r="E33" s="21">
        <v>5</v>
      </c>
      <c r="F33" s="21">
        <v>6</v>
      </c>
      <c r="G33" s="21">
        <v>3</v>
      </c>
      <c r="H33" s="6">
        <f t="shared" si="1"/>
        <v>4</v>
      </c>
      <c r="J33" s="6">
        <v>0</v>
      </c>
      <c r="K33" s="6">
        <v>0</v>
      </c>
      <c r="L33" s="6">
        <v>0</v>
      </c>
      <c r="N33" s="6">
        <v>0</v>
      </c>
      <c r="P33" s="32">
        <f t="shared" si="2"/>
        <v>5.5</v>
      </c>
      <c r="Q33" s="20"/>
    </row>
    <row r="34" spans="1:17" x14ac:dyDescent="0.45">
      <c r="A34">
        <v>32</v>
      </c>
      <c r="B34" s="33">
        <v>9107.1428571428569</v>
      </c>
      <c r="C34" s="34">
        <f>-(0.0016*A34^5)+(0.196*A34^4)-(8.6639*A34^3)+(160.41*A34^2)-(830.56*A34)+1899.4</f>
        <v>7516.4496000000127</v>
      </c>
      <c r="D34" s="21">
        <f t="shared" si="0"/>
        <v>7500</v>
      </c>
      <c r="E34" s="21">
        <v>5</v>
      </c>
      <c r="F34" s="21">
        <v>6</v>
      </c>
      <c r="G34" s="21">
        <v>3</v>
      </c>
      <c r="H34" s="6">
        <f t="shared" si="1"/>
        <v>4</v>
      </c>
      <c r="I34" s="6">
        <v>0</v>
      </c>
      <c r="J34" s="6">
        <v>0</v>
      </c>
      <c r="M34" s="6">
        <v>0</v>
      </c>
      <c r="O34" s="6">
        <v>0</v>
      </c>
      <c r="P34" s="32">
        <f t="shared" si="2"/>
        <v>5.5</v>
      </c>
      <c r="Q34" s="20"/>
    </row>
    <row r="35" spans="1:17" x14ac:dyDescent="0.45">
      <c r="A35">
        <v>33</v>
      </c>
      <c r="B35" s="33">
        <v>9334.8214285714294</v>
      </c>
      <c r="C35" s="34">
        <f>-(0.0016*A35^5)+(0.196*A35^4)-(8.6639*A35^3)+(160.41*A35^2)-(830.56*A35)+1899.4</f>
        <v>7646.7229000000098</v>
      </c>
      <c r="D35" s="21">
        <f t="shared" si="0"/>
        <v>7600</v>
      </c>
      <c r="E35" s="21">
        <v>5</v>
      </c>
      <c r="F35" s="21">
        <v>6</v>
      </c>
      <c r="G35" s="21">
        <v>3</v>
      </c>
      <c r="H35" s="6">
        <f t="shared" si="1"/>
        <v>4</v>
      </c>
      <c r="I35" s="6">
        <v>0</v>
      </c>
      <c r="K35" s="6">
        <v>0</v>
      </c>
      <c r="L35" s="6">
        <v>0</v>
      </c>
      <c r="N35" s="6">
        <v>0</v>
      </c>
      <c r="P35" s="32">
        <f t="shared" si="2"/>
        <v>5.5</v>
      </c>
      <c r="Q35" s="20"/>
    </row>
    <row r="36" spans="1:17" x14ac:dyDescent="0.45">
      <c r="A36">
        <v>34</v>
      </c>
      <c r="B36" s="33">
        <v>9562.5</v>
      </c>
      <c r="C36" s="34">
        <f>-(0.0016*A36^5)+(0.196*A36^4)-(8.6639*A36^3)+(160.41*A36^2)-(830.56*A36)+1899.4</f>
        <v>7793.5719999999728</v>
      </c>
      <c r="D36" s="21">
        <f t="shared" si="0"/>
        <v>7800</v>
      </c>
      <c r="E36" s="21">
        <v>5</v>
      </c>
      <c r="F36" s="21">
        <v>6</v>
      </c>
      <c r="G36" s="21">
        <v>3</v>
      </c>
      <c r="H36" s="6">
        <f t="shared" si="1"/>
        <v>4</v>
      </c>
      <c r="L36" s="6">
        <v>0</v>
      </c>
      <c r="M36" s="6">
        <v>0</v>
      </c>
      <c r="N36" s="6">
        <v>0</v>
      </c>
      <c r="O36" s="6">
        <v>0</v>
      </c>
      <c r="P36" s="32">
        <f t="shared" si="2"/>
        <v>5.5</v>
      </c>
      <c r="Q36" s="20"/>
    </row>
    <row r="37" spans="1:17" x14ac:dyDescent="0.45">
      <c r="A37">
        <v>35</v>
      </c>
      <c r="B37" s="33">
        <v>9790.1785714285706</v>
      </c>
      <c r="C37" s="34">
        <v>9000</v>
      </c>
      <c r="D37" s="21">
        <f t="shared" si="0"/>
        <v>9000</v>
      </c>
      <c r="E37" s="21">
        <v>5</v>
      </c>
      <c r="F37" s="21">
        <v>6</v>
      </c>
      <c r="G37" s="21">
        <v>3</v>
      </c>
      <c r="H37" s="6">
        <f t="shared" si="1"/>
        <v>4</v>
      </c>
      <c r="I37" s="6">
        <v>0</v>
      </c>
      <c r="J37" s="6">
        <v>0</v>
      </c>
      <c r="K37" s="6">
        <v>0</v>
      </c>
      <c r="M37" s="6">
        <v>0</v>
      </c>
      <c r="P37" s="32">
        <f t="shared" si="2"/>
        <v>5.5</v>
      </c>
      <c r="Q37" s="20"/>
    </row>
    <row r="38" spans="1:17" x14ac:dyDescent="0.45">
      <c r="A38">
        <v>36</v>
      </c>
      <c r="B38" s="33">
        <v>10017.857142857143</v>
      </c>
      <c r="C38" s="34">
        <v>8500</v>
      </c>
      <c r="D38" s="21">
        <f t="shared" si="0"/>
        <v>8500</v>
      </c>
      <c r="E38" s="21">
        <v>5</v>
      </c>
      <c r="F38" s="21">
        <v>6</v>
      </c>
      <c r="G38" s="21">
        <v>3</v>
      </c>
      <c r="H38" s="6">
        <f t="shared" si="1"/>
        <v>4</v>
      </c>
      <c r="I38" s="6">
        <v>0</v>
      </c>
      <c r="K38" s="6">
        <v>0</v>
      </c>
      <c r="L38" s="6">
        <v>0</v>
      </c>
      <c r="O38" s="6">
        <v>0</v>
      </c>
      <c r="P38" s="32">
        <f t="shared" si="2"/>
        <v>5.5</v>
      </c>
      <c r="Q38" s="20"/>
    </row>
    <row r="39" spans="1:17" x14ac:dyDescent="0.45">
      <c r="A39">
        <v>37</v>
      </c>
      <c r="B39" s="33">
        <v>10245.535714285714</v>
      </c>
      <c r="C39" s="34">
        <v>8900</v>
      </c>
      <c r="D39" s="21">
        <f t="shared" si="0"/>
        <v>8900</v>
      </c>
      <c r="E39" s="21">
        <v>5</v>
      </c>
      <c r="F39" s="21">
        <v>6</v>
      </c>
      <c r="G39" s="21">
        <v>3</v>
      </c>
      <c r="H39" s="6">
        <f t="shared" si="1"/>
        <v>4</v>
      </c>
      <c r="J39" s="6">
        <v>0</v>
      </c>
      <c r="K39" s="6">
        <v>0</v>
      </c>
      <c r="M39" s="6">
        <v>0</v>
      </c>
      <c r="N39" s="6">
        <v>0</v>
      </c>
      <c r="P39" s="32">
        <f t="shared" si="2"/>
        <v>5.5</v>
      </c>
      <c r="Q39" s="20"/>
    </row>
    <row r="40" spans="1:17" x14ac:dyDescent="0.45">
      <c r="A40">
        <v>38</v>
      </c>
      <c r="B40" s="33">
        <v>10473.214285714286</v>
      </c>
      <c r="C40" s="34">
        <v>9133</v>
      </c>
      <c r="D40" s="21">
        <f t="shared" si="0"/>
        <v>9100</v>
      </c>
      <c r="E40" s="21">
        <v>5</v>
      </c>
      <c r="F40" s="21">
        <v>6</v>
      </c>
      <c r="G40" s="21">
        <v>3</v>
      </c>
      <c r="H40" s="6">
        <f t="shared" si="1"/>
        <v>4</v>
      </c>
      <c r="J40" s="6">
        <v>0</v>
      </c>
      <c r="K40" s="6">
        <v>0</v>
      </c>
      <c r="N40" s="6">
        <v>0</v>
      </c>
      <c r="O40" s="6">
        <v>0</v>
      </c>
      <c r="P40" s="32">
        <f t="shared" si="2"/>
        <v>5.5</v>
      </c>
      <c r="Q40" s="20"/>
    </row>
    <row r="41" spans="1:17" x14ac:dyDescent="0.45">
      <c r="A41">
        <v>39</v>
      </c>
      <c r="B41" s="33">
        <v>10700.892857142859</v>
      </c>
      <c r="C41" s="34">
        <v>9750</v>
      </c>
      <c r="D41" s="21">
        <f t="shared" si="0"/>
        <v>9800</v>
      </c>
      <c r="E41" s="21">
        <v>5</v>
      </c>
      <c r="F41" s="21">
        <v>6</v>
      </c>
      <c r="G41" s="21">
        <v>3</v>
      </c>
      <c r="H41" s="6">
        <f t="shared" si="1"/>
        <v>4</v>
      </c>
      <c r="I41" s="6">
        <v>0</v>
      </c>
      <c r="J41" s="6">
        <v>0</v>
      </c>
      <c r="L41" s="6">
        <v>0</v>
      </c>
      <c r="M41" s="6">
        <v>0</v>
      </c>
      <c r="P41" s="32">
        <f t="shared" si="2"/>
        <v>5.5</v>
      </c>
      <c r="Q41" s="20"/>
    </row>
    <row r="42" spans="1:17" x14ac:dyDescent="0.45">
      <c r="A42">
        <v>40</v>
      </c>
      <c r="B42" s="33">
        <v>10928.571428571429</v>
      </c>
      <c r="C42" s="34">
        <v>11000</v>
      </c>
      <c r="D42" s="21">
        <f t="shared" si="0"/>
        <v>11000</v>
      </c>
      <c r="E42" s="21">
        <v>6</v>
      </c>
      <c r="F42" s="21">
        <v>7</v>
      </c>
      <c r="G42" s="21">
        <v>3</v>
      </c>
      <c r="H42" s="6">
        <f t="shared" si="1"/>
        <v>5</v>
      </c>
      <c r="I42" s="6">
        <v>0</v>
      </c>
      <c r="L42" s="6">
        <v>0</v>
      </c>
      <c r="M42" s="6">
        <v>0</v>
      </c>
      <c r="N42" s="6">
        <v>0</v>
      </c>
      <c r="O42" s="6">
        <v>0</v>
      </c>
      <c r="P42" s="32">
        <f t="shared" si="2"/>
        <v>6.5</v>
      </c>
      <c r="Q42" s="20"/>
    </row>
    <row r="43" spans="1:17" x14ac:dyDescent="0.45">
      <c r="A43">
        <v>41</v>
      </c>
      <c r="B43" s="33">
        <v>11156.25</v>
      </c>
      <c r="C43" s="34">
        <v>10500</v>
      </c>
      <c r="D43" s="21">
        <f t="shared" si="0"/>
        <v>10500</v>
      </c>
      <c r="E43" s="21">
        <v>6</v>
      </c>
      <c r="F43" s="21">
        <v>7</v>
      </c>
      <c r="G43" s="21">
        <v>3</v>
      </c>
      <c r="H43" s="6">
        <f t="shared" si="1"/>
        <v>5</v>
      </c>
      <c r="I43" s="6">
        <v>0</v>
      </c>
      <c r="J43" s="6">
        <v>0</v>
      </c>
      <c r="L43" s="6">
        <v>0</v>
      </c>
      <c r="M43" s="6">
        <v>0</v>
      </c>
      <c r="N43" s="6">
        <v>0</v>
      </c>
      <c r="P43" s="32">
        <f t="shared" si="2"/>
        <v>6.5</v>
      </c>
      <c r="Q43" s="20"/>
    </row>
    <row r="44" spans="1:17" x14ac:dyDescent="0.45">
      <c r="A44">
        <v>42</v>
      </c>
      <c r="B44" s="33">
        <v>11383.928571428571</v>
      </c>
      <c r="C44" s="34">
        <v>10750</v>
      </c>
      <c r="D44" s="21">
        <f t="shared" si="0"/>
        <v>10800</v>
      </c>
      <c r="E44" s="21">
        <v>6</v>
      </c>
      <c r="F44" s="21">
        <v>7</v>
      </c>
      <c r="G44" s="21">
        <v>3</v>
      </c>
      <c r="H44" s="6">
        <f t="shared" si="1"/>
        <v>5</v>
      </c>
      <c r="J44" s="6">
        <v>0</v>
      </c>
      <c r="K44" s="6">
        <v>0</v>
      </c>
      <c r="M44" s="6">
        <v>0</v>
      </c>
      <c r="N44" s="6">
        <v>0</v>
      </c>
      <c r="O44" s="6">
        <v>0</v>
      </c>
      <c r="P44" s="32">
        <f t="shared" si="2"/>
        <v>6.5</v>
      </c>
      <c r="Q44" s="20"/>
    </row>
    <row r="45" spans="1:17" x14ac:dyDescent="0.45">
      <c r="A45">
        <v>43</v>
      </c>
      <c r="B45" s="33">
        <v>11611.607142857141</v>
      </c>
      <c r="C45" s="34">
        <v>10990</v>
      </c>
      <c r="D45" s="21">
        <f t="shared" si="0"/>
        <v>11000</v>
      </c>
      <c r="E45" s="21">
        <v>6</v>
      </c>
      <c r="F45" s="21">
        <v>7</v>
      </c>
      <c r="G45" s="21">
        <v>3</v>
      </c>
      <c r="H45" s="6">
        <f t="shared" si="1"/>
        <v>5</v>
      </c>
      <c r="I45" s="6">
        <v>0</v>
      </c>
      <c r="J45" s="6">
        <v>0</v>
      </c>
      <c r="L45" s="6">
        <v>0</v>
      </c>
      <c r="M45" s="6">
        <v>0</v>
      </c>
      <c r="N45" s="6">
        <v>0</v>
      </c>
      <c r="P45" s="32">
        <f t="shared" si="2"/>
        <v>6.5</v>
      </c>
      <c r="Q45" s="20"/>
    </row>
    <row r="46" spans="1:17" x14ac:dyDescent="0.45">
      <c r="A46">
        <v>44</v>
      </c>
      <c r="B46" s="33">
        <v>11839.285714285714</v>
      </c>
      <c r="C46" s="34">
        <v>11800</v>
      </c>
      <c r="D46" s="21">
        <f t="shared" si="0"/>
        <v>11800</v>
      </c>
      <c r="E46" s="21">
        <v>6</v>
      </c>
      <c r="F46" s="21">
        <v>7</v>
      </c>
      <c r="G46" s="21">
        <v>3</v>
      </c>
      <c r="H46" s="6">
        <f t="shared" si="1"/>
        <v>5</v>
      </c>
      <c r="I46" s="6">
        <v>0</v>
      </c>
      <c r="K46" s="6">
        <v>0</v>
      </c>
      <c r="L46" s="6">
        <v>0</v>
      </c>
      <c r="N46" s="6">
        <v>0</v>
      </c>
      <c r="O46" s="6">
        <v>0</v>
      </c>
      <c r="P46" s="32">
        <f t="shared" si="2"/>
        <v>6.5</v>
      </c>
      <c r="Q46" s="20"/>
    </row>
    <row r="47" spans="1:17" x14ac:dyDescent="0.45">
      <c r="A47">
        <v>45</v>
      </c>
      <c r="B47" s="33">
        <v>12066.964285714286</v>
      </c>
      <c r="C47" s="34">
        <v>13000</v>
      </c>
      <c r="D47" s="21">
        <f t="shared" si="0"/>
        <v>13000</v>
      </c>
      <c r="E47" s="21">
        <v>6</v>
      </c>
      <c r="F47" s="21">
        <v>7</v>
      </c>
      <c r="G47" s="21">
        <v>3</v>
      </c>
      <c r="H47" s="6">
        <f t="shared" si="1"/>
        <v>5</v>
      </c>
      <c r="J47" s="6">
        <v>0</v>
      </c>
      <c r="K47" s="6">
        <v>0</v>
      </c>
      <c r="L47" s="6">
        <v>0</v>
      </c>
      <c r="M47" s="6">
        <v>0</v>
      </c>
      <c r="O47" s="6">
        <v>0</v>
      </c>
      <c r="P47" s="32">
        <f t="shared" si="2"/>
        <v>6.5</v>
      </c>
      <c r="Q47" s="20"/>
    </row>
    <row r="48" spans="1:17" x14ac:dyDescent="0.45">
      <c r="A48">
        <v>46</v>
      </c>
      <c r="B48" s="33">
        <v>12294.642857142859</v>
      </c>
      <c r="C48" s="34">
        <v>12800</v>
      </c>
      <c r="D48" s="21">
        <f t="shared" si="0"/>
        <v>12800</v>
      </c>
      <c r="E48" s="21">
        <v>6</v>
      </c>
      <c r="F48" s="21">
        <v>7</v>
      </c>
      <c r="G48" s="21">
        <v>3</v>
      </c>
      <c r="H48" s="6">
        <f t="shared" si="1"/>
        <v>5</v>
      </c>
      <c r="I48" s="6">
        <v>0</v>
      </c>
      <c r="K48" s="6">
        <v>0</v>
      </c>
      <c r="M48" s="6">
        <v>0</v>
      </c>
      <c r="N48" s="6">
        <v>0</v>
      </c>
      <c r="O48" s="6">
        <v>0</v>
      </c>
      <c r="P48" s="32">
        <f t="shared" si="2"/>
        <v>6.5</v>
      </c>
      <c r="Q48" s="20"/>
    </row>
    <row r="49" spans="1:17" x14ac:dyDescent="0.45">
      <c r="A49">
        <v>47</v>
      </c>
      <c r="B49" s="33">
        <v>12522.321428571429</v>
      </c>
      <c r="C49" s="34">
        <v>13400</v>
      </c>
      <c r="D49" s="21">
        <f t="shared" si="0"/>
        <v>13400</v>
      </c>
      <c r="E49" s="21">
        <v>6</v>
      </c>
      <c r="F49" s="21">
        <v>7</v>
      </c>
      <c r="G49" s="21">
        <v>3</v>
      </c>
      <c r="H49" s="6">
        <f t="shared" si="1"/>
        <v>5</v>
      </c>
      <c r="I49" s="6">
        <v>0</v>
      </c>
      <c r="J49" s="6">
        <v>0</v>
      </c>
      <c r="L49" s="6">
        <v>0</v>
      </c>
      <c r="N49" s="6">
        <v>0</v>
      </c>
      <c r="O49" s="6">
        <v>0</v>
      </c>
      <c r="P49" s="32">
        <f t="shared" si="2"/>
        <v>6.5</v>
      </c>
      <c r="Q49" s="20"/>
    </row>
    <row r="50" spans="1:17" x14ac:dyDescent="0.45">
      <c r="A50">
        <v>48</v>
      </c>
      <c r="B50" s="33">
        <v>12750</v>
      </c>
      <c r="C50" s="34">
        <v>14000</v>
      </c>
      <c r="D50" s="21">
        <f t="shared" si="0"/>
        <v>14000</v>
      </c>
      <c r="E50" s="21">
        <v>6</v>
      </c>
      <c r="F50" s="21">
        <v>7</v>
      </c>
      <c r="G50" s="21">
        <v>3</v>
      </c>
      <c r="H50" s="6">
        <f t="shared" si="1"/>
        <v>5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P50" s="32">
        <f t="shared" si="2"/>
        <v>6.5</v>
      </c>
      <c r="Q50" s="20"/>
    </row>
    <row r="51" spans="1:17" x14ac:dyDescent="0.45">
      <c r="A51">
        <v>49</v>
      </c>
      <c r="B51" s="33">
        <v>12977.678571428571</v>
      </c>
      <c r="C51" s="34">
        <v>14300</v>
      </c>
      <c r="D51" s="21">
        <f t="shared" si="0"/>
        <v>14300</v>
      </c>
      <c r="E51" s="21">
        <v>6</v>
      </c>
      <c r="F51" s="21">
        <v>7</v>
      </c>
      <c r="G51" s="21">
        <v>3</v>
      </c>
      <c r="H51" s="6">
        <f t="shared" si="1"/>
        <v>5</v>
      </c>
      <c r="I51" s="6">
        <v>0</v>
      </c>
      <c r="J51" s="6">
        <v>0</v>
      </c>
      <c r="K51" s="6">
        <v>0</v>
      </c>
      <c r="L51" s="6">
        <v>0</v>
      </c>
      <c r="O51" s="6">
        <v>0</v>
      </c>
      <c r="P51" s="32">
        <f t="shared" si="2"/>
        <v>6.5</v>
      </c>
      <c r="Q51" s="20"/>
    </row>
    <row r="52" spans="1:17" x14ac:dyDescent="0.45">
      <c r="A52">
        <v>50</v>
      </c>
      <c r="B52" s="33">
        <v>13205.357142857141</v>
      </c>
      <c r="C52" s="34">
        <v>16000</v>
      </c>
      <c r="D52" s="21">
        <f t="shared" si="0"/>
        <v>16000</v>
      </c>
      <c r="E52" s="21">
        <v>7</v>
      </c>
      <c r="F52" s="21">
        <v>8</v>
      </c>
      <c r="G52" s="21">
        <v>3</v>
      </c>
      <c r="H52" s="6">
        <f t="shared" si="1"/>
        <v>6</v>
      </c>
      <c r="I52" s="6">
        <v>0</v>
      </c>
      <c r="J52" s="6">
        <v>0</v>
      </c>
      <c r="K52" s="6">
        <v>0</v>
      </c>
      <c r="M52" s="6">
        <v>0</v>
      </c>
      <c r="N52" s="6">
        <v>0</v>
      </c>
      <c r="O52" s="6">
        <v>0</v>
      </c>
      <c r="P52" s="32">
        <f t="shared" si="2"/>
        <v>7.5</v>
      </c>
      <c r="Q52" s="20"/>
    </row>
    <row r="53" spans="1:17" x14ac:dyDescent="0.45">
      <c r="P53" s="20">
        <f>SUM(P3:P52)</f>
        <v>223.5</v>
      </c>
    </row>
  </sheetData>
  <mergeCells count="9">
    <mergeCell ref="I1:O1"/>
    <mergeCell ref="A1:A2"/>
    <mergeCell ref="B1:B2"/>
    <mergeCell ref="C1:C2"/>
    <mergeCell ref="D1:D2"/>
    <mergeCell ref="E1:E2"/>
    <mergeCell ref="F1:F2"/>
    <mergeCell ref="H1:H2"/>
    <mergeCell ref="G1:G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workbookViewId="0">
      <selection activeCell="B4" sqref="B4"/>
    </sheetView>
  </sheetViews>
  <sheetFormatPr defaultRowHeight="17" x14ac:dyDescent="0.45"/>
  <cols>
    <col min="1" max="1" width="8.6640625" style="31"/>
    <col min="5" max="6" width="12" customWidth="1"/>
    <col min="7" max="8" width="13.5" customWidth="1"/>
    <col min="14" max="14" width="11.4140625" bestFit="1" customWidth="1"/>
  </cols>
  <sheetData>
    <row r="1" spans="1:16" s="25" customFormat="1" ht="17.5" x14ac:dyDescent="0.45">
      <c r="A1" s="46" t="s">
        <v>80</v>
      </c>
      <c r="B1" s="40" t="s">
        <v>81</v>
      </c>
      <c r="C1" s="40"/>
      <c r="D1" s="40"/>
      <c r="E1" s="47" t="s">
        <v>82</v>
      </c>
      <c r="F1" s="47"/>
      <c r="G1" s="48" t="s">
        <v>83</v>
      </c>
      <c r="H1" s="48"/>
      <c r="I1" s="49" t="s">
        <v>84</v>
      </c>
      <c r="J1" s="49"/>
      <c r="K1" s="49"/>
      <c r="L1" s="49"/>
      <c r="M1" s="49"/>
      <c r="N1" s="49"/>
      <c r="O1" s="49"/>
    </row>
    <row r="2" spans="1:16" s="26" customFormat="1" ht="17.5" x14ac:dyDescent="0.45">
      <c r="A2" s="46"/>
      <c r="B2" s="22" t="s">
        <v>49</v>
      </c>
      <c r="C2" s="22" t="s">
        <v>4</v>
      </c>
      <c r="D2" s="22" t="s">
        <v>5</v>
      </c>
      <c r="E2" s="24" t="s">
        <v>6</v>
      </c>
      <c r="F2" s="24" t="s">
        <v>7</v>
      </c>
      <c r="G2" s="23" t="s">
        <v>8</v>
      </c>
      <c r="H2" s="23" t="s">
        <v>9</v>
      </c>
      <c r="I2" s="28" t="s">
        <v>49</v>
      </c>
      <c r="J2" s="28" t="s">
        <v>4</v>
      </c>
      <c r="K2" s="28" t="s">
        <v>5</v>
      </c>
      <c r="L2" s="28" t="s">
        <v>6</v>
      </c>
      <c r="M2" s="28" t="s">
        <v>7</v>
      </c>
      <c r="N2" s="28" t="s">
        <v>8</v>
      </c>
      <c r="O2" s="28" t="s">
        <v>9</v>
      </c>
      <c r="P2" s="27"/>
    </row>
    <row r="3" spans="1:16" x14ac:dyDescent="0.45">
      <c r="A3" s="29">
        <v>1</v>
      </c>
      <c r="B3" s="1"/>
      <c r="C3" s="1"/>
      <c r="D3" s="1"/>
      <c r="E3" s="1"/>
      <c r="F3" s="1"/>
      <c r="G3" s="1"/>
      <c r="H3" s="1"/>
    </row>
    <row r="4" spans="1:16" x14ac:dyDescent="0.45">
      <c r="A4" s="30">
        <v>2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</row>
    <row r="5" spans="1:16" x14ac:dyDescent="0.45">
      <c r="A5" s="30">
        <v>3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</row>
    <row r="6" spans="1:16" x14ac:dyDescent="0.45">
      <c r="A6" s="30">
        <v>4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</row>
    <row r="7" spans="1:16" x14ac:dyDescent="0.45">
      <c r="A7" s="30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</row>
    <row r="8" spans="1:16" x14ac:dyDescent="0.45">
      <c r="A8" s="30">
        <v>6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</row>
    <row r="9" spans="1:16" x14ac:dyDescent="0.45">
      <c r="A9" s="30">
        <v>7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</row>
    <row r="10" spans="1:16" x14ac:dyDescent="0.45">
      <c r="A10" s="30">
        <v>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</row>
    <row r="11" spans="1:16" x14ac:dyDescent="0.45">
      <c r="A11" s="30">
        <v>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</row>
    <row r="12" spans="1:16" x14ac:dyDescent="0.45">
      <c r="A12" s="30">
        <v>10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</row>
    <row r="13" spans="1:16" x14ac:dyDescent="0.45">
      <c r="A13" s="30">
        <v>11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</row>
    <row r="14" spans="1:16" x14ac:dyDescent="0.45">
      <c r="A14" s="30">
        <v>12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</row>
    <row r="15" spans="1:16" x14ac:dyDescent="0.45">
      <c r="A15" s="30">
        <v>13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</row>
    <row r="16" spans="1:16" x14ac:dyDescent="0.45">
      <c r="A16" s="30">
        <v>14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</row>
    <row r="17" spans="1:15" x14ac:dyDescent="0.45">
      <c r="A17" s="30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</row>
    <row r="18" spans="1:15" x14ac:dyDescent="0.45">
      <c r="A18" s="30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</row>
    <row r="19" spans="1:15" x14ac:dyDescent="0.45">
      <c r="A19" s="30">
        <v>17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</row>
    <row r="20" spans="1:15" x14ac:dyDescent="0.45">
      <c r="A20" s="30">
        <v>18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</row>
    <row r="21" spans="1:15" x14ac:dyDescent="0.45">
      <c r="A21" s="30">
        <v>19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</row>
    <row r="22" spans="1:15" x14ac:dyDescent="0.45">
      <c r="A22" s="30">
        <v>20</v>
      </c>
      <c r="B22" s="1">
        <v>2</v>
      </c>
      <c r="C22" s="1">
        <v>2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</row>
    <row r="23" spans="1:15" x14ac:dyDescent="0.45">
      <c r="A23" s="30">
        <v>21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</row>
    <row r="24" spans="1:15" x14ac:dyDescent="0.45">
      <c r="A24" s="30">
        <v>22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</row>
    <row r="25" spans="1:15" x14ac:dyDescent="0.45">
      <c r="A25" s="30">
        <v>23</v>
      </c>
      <c r="B25" s="1">
        <v>2</v>
      </c>
      <c r="C25" s="1">
        <v>2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</row>
    <row r="26" spans="1:15" x14ac:dyDescent="0.45">
      <c r="A26" s="30">
        <v>24</v>
      </c>
      <c r="B26" s="1">
        <v>2</v>
      </c>
      <c r="C26" s="1">
        <v>2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</row>
    <row r="27" spans="1:15" x14ac:dyDescent="0.45">
      <c r="A27" s="30">
        <v>25</v>
      </c>
      <c r="B27" s="1">
        <v>2</v>
      </c>
      <c r="C27" s="1">
        <v>2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</row>
    <row r="28" spans="1:15" x14ac:dyDescent="0.45">
      <c r="A28" s="30">
        <v>26</v>
      </c>
      <c r="B28" s="1">
        <v>2</v>
      </c>
      <c r="C28" s="1">
        <v>2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</row>
    <row r="29" spans="1:15" x14ac:dyDescent="0.45">
      <c r="A29" s="30">
        <v>27</v>
      </c>
      <c r="B29" s="1">
        <v>2</v>
      </c>
      <c r="C29" s="1">
        <v>2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</row>
    <row r="30" spans="1:15" x14ac:dyDescent="0.45">
      <c r="A30" s="30">
        <v>28</v>
      </c>
      <c r="B30" s="1">
        <v>2</v>
      </c>
      <c r="C30" s="1">
        <v>2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1">
        <v>2</v>
      </c>
      <c r="O30" s="1">
        <v>2</v>
      </c>
    </row>
    <row r="31" spans="1:15" x14ac:dyDescent="0.45">
      <c r="A31" s="30">
        <v>29</v>
      </c>
      <c r="B31" s="1">
        <v>2</v>
      </c>
      <c r="C31" s="1">
        <v>2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</row>
    <row r="32" spans="1:15" x14ac:dyDescent="0.45">
      <c r="A32" s="30">
        <v>30</v>
      </c>
      <c r="B32" s="1">
        <v>2</v>
      </c>
      <c r="C32" s="1">
        <v>2</v>
      </c>
      <c r="D32" s="1">
        <v>2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  <c r="M32" s="1">
        <v>2</v>
      </c>
      <c r="N32" s="1">
        <v>2</v>
      </c>
      <c r="O32" s="1">
        <v>2</v>
      </c>
    </row>
    <row r="33" spans="1:15" x14ac:dyDescent="0.45">
      <c r="A33" s="30">
        <v>31</v>
      </c>
      <c r="B33" s="1">
        <v>2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</row>
    <row r="34" spans="1:15" x14ac:dyDescent="0.45">
      <c r="A34" s="30">
        <v>32</v>
      </c>
      <c r="B34" s="1">
        <v>2</v>
      </c>
      <c r="C34" s="1">
        <v>2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1">
        <v>2</v>
      </c>
      <c r="K34" s="1">
        <v>2</v>
      </c>
      <c r="L34" s="1">
        <v>2</v>
      </c>
      <c r="M34" s="1">
        <v>2</v>
      </c>
      <c r="N34" s="1">
        <v>2</v>
      </c>
      <c r="O34" s="1">
        <v>2</v>
      </c>
    </row>
    <row r="35" spans="1:15" x14ac:dyDescent="0.45">
      <c r="A35" s="30">
        <v>33</v>
      </c>
      <c r="B35" s="1">
        <v>2</v>
      </c>
      <c r="C35" s="1">
        <v>2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</row>
    <row r="36" spans="1:15" x14ac:dyDescent="0.45">
      <c r="A36" s="30">
        <v>34</v>
      </c>
      <c r="B36" s="1">
        <v>2</v>
      </c>
      <c r="C36" s="1">
        <v>2</v>
      </c>
      <c r="D36" s="1">
        <v>2</v>
      </c>
      <c r="E36" s="1">
        <v>2</v>
      </c>
      <c r="F36" s="1">
        <v>2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</row>
    <row r="37" spans="1:15" x14ac:dyDescent="0.45">
      <c r="A37" s="30">
        <v>35</v>
      </c>
      <c r="B37" s="1">
        <v>2</v>
      </c>
      <c r="C37" s="1">
        <v>2</v>
      </c>
      <c r="D37" s="1">
        <v>2</v>
      </c>
      <c r="E37" s="1">
        <v>2</v>
      </c>
      <c r="F37" s="1">
        <v>2</v>
      </c>
      <c r="G37" s="1">
        <v>2</v>
      </c>
      <c r="H37" s="1">
        <v>2</v>
      </c>
      <c r="I37" s="1">
        <v>2</v>
      </c>
      <c r="J37" s="1">
        <v>2</v>
      </c>
      <c r="K37" s="1">
        <v>2</v>
      </c>
      <c r="L37" s="1">
        <v>2</v>
      </c>
      <c r="M37" s="1">
        <v>2</v>
      </c>
      <c r="N37" s="1">
        <v>2</v>
      </c>
      <c r="O37" s="1">
        <v>2</v>
      </c>
    </row>
    <row r="38" spans="1:15" x14ac:dyDescent="0.45">
      <c r="A38" s="30">
        <v>36</v>
      </c>
      <c r="B38" s="1">
        <v>2</v>
      </c>
      <c r="C38" s="1">
        <v>2</v>
      </c>
      <c r="D38" s="1">
        <v>2</v>
      </c>
      <c r="E38" s="1">
        <v>2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2</v>
      </c>
      <c r="N38" s="1">
        <v>2</v>
      </c>
      <c r="O38" s="1">
        <v>2</v>
      </c>
    </row>
    <row r="39" spans="1:15" x14ac:dyDescent="0.45">
      <c r="A39" s="30">
        <v>37</v>
      </c>
      <c r="B39" s="1">
        <v>2</v>
      </c>
      <c r="C39" s="1">
        <v>2</v>
      </c>
      <c r="D39" s="1">
        <v>2</v>
      </c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2</v>
      </c>
      <c r="O39" s="1">
        <v>2</v>
      </c>
    </row>
    <row r="40" spans="1:15" x14ac:dyDescent="0.45">
      <c r="A40" s="30">
        <v>38</v>
      </c>
      <c r="B40" s="1">
        <v>2</v>
      </c>
      <c r="C40" s="1">
        <v>2</v>
      </c>
      <c r="D40" s="1">
        <v>2</v>
      </c>
      <c r="E40" s="1">
        <v>2</v>
      </c>
      <c r="F40" s="1">
        <v>2</v>
      </c>
      <c r="G40" s="1">
        <v>2</v>
      </c>
      <c r="H40" s="1">
        <v>2</v>
      </c>
      <c r="I40" s="1">
        <v>2</v>
      </c>
      <c r="J40" s="1">
        <v>2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</row>
    <row r="41" spans="1:15" x14ac:dyDescent="0.45">
      <c r="A41" s="30">
        <v>39</v>
      </c>
      <c r="B41" s="1">
        <v>2</v>
      </c>
      <c r="C41" s="1">
        <v>2</v>
      </c>
      <c r="D41" s="1">
        <v>2</v>
      </c>
      <c r="E41" s="1">
        <v>2</v>
      </c>
      <c r="F41" s="1">
        <v>2</v>
      </c>
      <c r="G41" s="1">
        <v>2</v>
      </c>
      <c r="H41" s="1">
        <v>2</v>
      </c>
      <c r="I41" s="1">
        <v>2</v>
      </c>
      <c r="J41" s="1">
        <v>2</v>
      </c>
      <c r="K41" s="1">
        <v>2</v>
      </c>
      <c r="L41" s="1">
        <v>2</v>
      </c>
      <c r="M41" s="1">
        <v>2</v>
      </c>
      <c r="N41" s="1">
        <v>2</v>
      </c>
      <c r="O41" s="1">
        <v>2</v>
      </c>
    </row>
    <row r="42" spans="1:15" x14ac:dyDescent="0.45">
      <c r="A42" s="30">
        <v>40</v>
      </c>
      <c r="B42" s="1">
        <v>3</v>
      </c>
      <c r="C42" s="1">
        <v>3</v>
      </c>
      <c r="D42" s="1">
        <v>3</v>
      </c>
      <c r="E42" s="1">
        <v>3</v>
      </c>
      <c r="F42" s="1">
        <v>3</v>
      </c>
      <c r="G42" s="1">
        <v>3</v>
      </c>
      <c r="H42" s="1">
        <v>3</v>
      </c>
      <c r="I42" s="1">
        <v>3</v>
      </c>
      <c r="J42" s="1">
        <v>3</v>
      </c>
      <c r="K42" s="1">
        <v>3</v>
      </c>
      <c r="L42" s="1">
        <v>3</v>
      </c>
      <c r="M42" s="1">
        <v>3</v>
      </c>
      <c r="N42" s="1">
        <v>3</v>
      </c>
      <c r="O42" s="1">
        <v>3</v>
      </c>
    </row>
    <row r="43" spans="1:15" x14ac:dyDescent="0.45">
      <c r="A43" s="30">
        <v>41</v>
      </c>
      <c r="B43" s="1">
        <v>3</v>
      </c>
      <c r="C43" s="1">
        <v>3</v>
      </c>
      <c r="D43" s="1">
        <v>3</v>
      </c>
      <c r="E43" s="1">
        <v>3</v>
      </c>
      <c r="F43" s="1">
        <v>3</v>
      </c>
      <c r="G43" s="1">
        <v>3</v>
      </c>
      <c r="H43" s="1">
        <v>3</v>
      </c>
      <c r="I43" s="1">
        <v>3</v>
      </c>
      <c r="J43" s="1">
        <v>3</v>
      </c>
      <c r="K43" s="1">
        <v>3</v>
      </c>
      <c r="L43" s="1">
        <v>3</v>
      </c>
      <c r="M43" s="1">
        <v>3</v>
      </c>
      <c r="N43" s="1">
        <v>3</v>
      </c>
      <c r="O43" s="1">
        <v>3</v>
      </c>
    </row>
    <row r="44" spans="1:15" x14ac:dyDescent="0.45">
      <c r="A44" s="30">
        <v>42</v>
      </c>
      <c r="B44" s="1">
        <v>3</v>
      </c>
      <c r="C44" s="1">
        <v>3</v>
      </c>
      <c r="D44" s="1">
        <v>3</v>
      </c>
      <c r="E44" s="1">
        <v>3</v>
      </c>
      <c r="F44" s="1">
        <v>3</v>
      </c>
      <c r="G44" s="1">
        <v>3</v>
      </c>
      <c r="H44" s="1">
        <v>3</v>
      </c>
      <c r="I44" s="1">
        <v>3</v>
      </c>
      <c r="J44" s="1">
        <v>3</v>
      </c>
      <c r="K44" s="1">
        <v>3</v>
      </c>
      <c r="L44" s="1">
        <v>3</v>
      </c>
      <c r="M44" s="1">
        <v>3</v>
      </c>
      <c r="N44" s="1">
        <v>3</v>
      </c>
      <c r="O44" s="1">
        <v>3</v>
      </c>
    </row>
    <row r="45" spans="1:15" x14ac:dyDescent="0.45">
      <c r="A45" s="30">
        <v>43</v>
      </c>
      <c r="B45" s="1">
        <v>3</v>
      </c>
      <c r="C45" s="1">
        <v>3</v>
      </c>
      <c r="D45" s="1">
        <v>3</v>
      </c>
      <c r="E45" s="1">
        <v>3</v>
      </c>
      <c r="F45" s="1">
        <v>3</v>
      </c>
      <c r="G45" s="1">
        <v>3</v>
      </c>
      <c r="H45" s="1">
        <v>3</v>
      </c>
      <c r="I45" s="1">
        <v>3</v>
      </c>
      <c r="J45" s="1">
        <v>3</v>
      </c>
      <c r="K45" s="1">
        <v>3</v>
      </c>
      <c r="L45" s="1">
        <v>3</v>
      </c>
      <c r="M45" s="1">
        <v>3</v>
      </c>
      <c r="N45" s="1">
        <v>3</v>
      </c>
      <c r="O45" s="1">
        <v>3</v>
      </c>
    </row>
    <row r="46" spans="1:15" x14ac:dyDescent="0.45">
      <c r="A46" s="30">
        <v>44</v>
      </c>
      <c r="B46" s="1">
        <v>3</v>
      </c>
      <c r="C46" s="1">
        <v>3</v>
      </c>
      <c r="D46" s="1">
        <v>3</v>
      </c>
      <c r="E46" s="1">
        <v>3</v>
      </c>
      <c r="F46" s="1">
        <v>3</v>
      </c>
      <c r="G46" s="1">
        <v>3</v>
      </c>
      <c r="H46" s="1">
        <v>3</v>
      </c>
      <c r="I46" s="1">
        <v>3</v>
      </c>
      <c r="J46" s="1">
        <v>3</v>
      </c>
      <c r="K46" s="1">
        <v>3</v>
      </c>
      <c r="L46" s="1">
        <v>3</v>
      </c>
      <c r="M46" s="1">
        <v>3</v>
      </c>
      <c r="N46" s="1">
        <v>3</v>
      </c>
      <c r="O46" s="1">
        <v>3</v>
      </c>
    </row>
    <row r="47" spans="1:15" x14ac:dyDescent="0.45">
      <c r="A47" s="30">
        <v>45</v>
      </c>
      <c r="B47" s="1">
        <v>3</v>
      </c>
      <c r="C47" s="1">
        <v>3</v>
      </c>
      <c r="D47" s="1">
        <v>3</v>
      </c>
      <c r="E47" s="1">
        <v>3</v>
      </c>
      <c r="F47" s="1">
        <v>3</v>
      </c>
      <c r="G47" s="1">
        <v>3</v>
      </c>
      <c r="H47" s="1">
        <v>3</v>
      </c>
      <c r="I47" s="1">
        <v>3</v>
      </c>
      <c r="J47" s="1">
        <v>3</v>
      </c>
      <c r="K47" s="1">
        <v>3</v>
      </c>
      <c r="L47" s="1">
        <v>3</v>
      </c>
      <c r="M47" s="1">
        <v>3</v>
      </c>
      <c r="N47" s="1">
        <v>3</v>
      </c>
      <c r="O47" s="1">
        <v>3</v>
      </c>
    </row>
    <row r="48" spans="1:15" x14ac:dyDescent="0.45">
      <c r="A48" s="30">
        <v>46</v>
      </c>
      <c r="B48" s="1">
        <v>3</v>
      </c>
      <c r="C48" s="1">
        <v>3</v>
      </c>
      <c r="D48" s="1">
        <v>3</v>
      </c>
      <c r="E48" s="1">
        <v>3</v>
      </c>
      <c r="F48" s="1">
        <v>3</v>
      </c>
      <c r="G48" s="1">
        <v>3</v>
      </c>
      <c r="H48" s="1">
        <v>3</v>
      </c>
      <c r="I48" s="1">
        <v>3</v>
      </c>
      <c r="J48" s="1">
        <v>3</v>
      </c>
      <c r="K48" s="1">
        <v>3</v>
      </c>
      <c r="L48" s="1">
        <v>3</v>
      </c>
      <c r="M48" s="1">
        <v>3</v>
      </c>
      <c r="N48" s="1">
        <v>3</v>
      </c>
      <c r="O48" s="1">
        <v>3</v>
      </c>
    </row>
    <row r="49" spans="1:16" x14ac:dyDescent="0.45">
      <c r="A49" s="30">
        <v>47</v>
      </c>
      <c r="B49" s="1">
        <v>3</v>
      </c>
      <c r="C49" s="1">
        <v>3</v>
      </c>
      <c r="D49" s="1">
        <v>3</v>
      </c>
      <c r="E49" s="1">
        <v>3</v>
      </c>
      <c r="F49" s="1">
        <v>3</v>
      </c>
      <c r="G49" s="1">
        <v>3</v>
      </c>
      <c r="H49" s="1">
        <v>3</v>
      </c>
      <c r="I49" s="1">
        <v>3</v>
      </c>
      <c r="J49" s="1">
        <v>3</v>
      </c>
      <c r="K49" s="1">
        <v>3</v>
      </c>
      <c r="L49" s="1">
        <v>3</v>
      </c>
      <c r="M49" s="1">
        <v>3</v>
      </c>
      <c r="N49" s="1">
        <v>3</v>
      </c>
      <c r="O49" s="1">
        <v>3</v>
      </c>
    </row>
    <row r="50" spans="1:16" x14ac:dyDescent="0.45">
      <c r="A50" s="30">
        <v>48</v>
      </c>
      <c r="B50" s="1">
        <v>3</v>
      </c>
      <c r="C50" s="1">
        <v>3</v>
      </c>
      <c r="D50" s="1">
        <v>3</v>
      </c>
      <c r="E50" s="1">
        <v>3</v>
      </c>
      <c r="F50" s="1">
        <v>3</v>
      </c>
      <c r="G50" s="1">
        <v>3</v>
      </c>
      <c r="H50" s="1">
        <v>3</v>
      </c>
      <c r="I50" s="1">
        <v>3</v>
      </c>
      <c r="J50" s="1">
        <v>3</v>
      </c>
      <c r="K50" s="1">
        <v>3</v>
      </c>
      <c r="L50" s="1">
        <v>3</v>
      </c>
      <c r="M50" s="1">
        <v>3</v>
      </c>
      <c r="N50" s="1">
        <v>3</v>
      </c>
      <c r="O50" s="1">
        <v>3</v>
      </c>
    </row>
    <row r="51" spans="1:16" x14ac:dyDescent="0.45">
      <c r="A51" s="30">
        <v>49</v>
      </c>
      <c r="B51" s="1">
        <v>3</v>
      </c>
      <c r="C51" s="1">
        <v>3</v>
      </c>
      <c r="D51" s="1">
        <v>3</v>
      </c>
      <c r="E51" s="1">
        <v>3</v>
      </c>
      <c r="F51" s="1">
        <v>3</v>
      </c>
      <c r="G51" s="1">
        <v>3</v>
      </c>
      <c r="H51" s="1">
        <v>3</v>
      </c>
      <c r="I51" s="1">
        <v>3</v>
      </c>
      <c r="J51" s="1">
        <v>3</v>
      </c>
      <c r="K51" s="1">
        <v>3</v>
      </c>
      <c r="L51" s="1">
        <v>3</v>
      </c>
      <c r="M51" s="1">
        <v>3</v>
      </c>
      <c r="N51" s="1">
        <v>3</v>
      </c>
      <c r="O51" s="1">
        <v>3</v>
      </c>
    </row>
    <row r="52" spans="1:16" x14ac:dyDescent="0.45">
      <c r="A52" s="30">
        <v>50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t="s">
        <v>89</v>
      </c>
    </row>
    <row r="53" spans="1:16" x14ac:dyDescent="0.45">
      <c r="A53" s="31" t="s">
        <v>88</v>
      </c>
      <c r="B53" s="45">
        <f>SUM(B4:D51)</f>
        <v>264</v>
      </c>
      <c r="C53" s="45"/>
      <c r="D53" s="45"/>
      <c r="E53" s="45">
        <f>SUM(E4:F51)</f>
        <v>176</v>
      </c>
      <c r="F53" s="45"/>
      <c r="G53" s="45">
        <f>SUM(G4:H51)</f>
        <v>176</v>
      </c>
      <c r="H53" s="45"/>
      <c r="I53" s="45">
        <f>SUM(I4:O51)</f>
        <v>616</v>
      </c>
      <c r="J53" s="45"/>
      <c r="K53" s="45"/>
      <c r="L53" s="45"/>
      <c r="M53" s="45"/>
      <c r="N53" s="45"/>
      <c r="O53" s="45"/>
      <c r="P53">
        <f>SUM(B53:O53)</f>
        <v>1232</v>
      </c>
    </row>
    <row r="54" spans="1:16" x14ac:dyDescent="0.4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6" x14ac:dyDescent="0.4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6" x14ac:dyDescent="0.4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6" x14ac:dyDescent="0.4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6" x14ac:dyDescent="0.4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6" x14ac:dyDescent="0.4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6" x14ac:dyDescent="0.4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6" x14ac:dyDescent="0.4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6" x14ac:dyDescent="0.4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6" x14ac:dyDescent="0.4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6" x14ac:dyDescent="0.4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2:15" x14ac:dyDescent="0.4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2:15" x14ac:dyDescent="0.4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2:15" x14ac:dyDescent="0.4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2:15" x14ac:dyDescent="0.4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2:15" x14ac:dyDescent="0.4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2:15" x14ac:dyDescent="0.4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2:15" x14ac:dyDescent="0.4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2:15" x14ac:dyDescent="0.4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2:15" x14ac:dyDescent="0.4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2:15" x14ac:dyDescent="0.4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2:15" x14ac:dyDescent="0.4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2:15" x14ac:dyDescent="0.4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2:15" x14ac:dyDescent="0.4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2:15" x14ac:dyDescent="0.4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2:15" x14ac:dyDescent="0.4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2:15" x14ac:dyDescent="0.4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2:15" x14ac:dyDescent="0.4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2:15" x14ac:dyDescent="0.4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2:15" x14ac:dyDescent="0.4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2:15" x14ac:dyDescent="0.4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2:15" x14ac:dyDescent="0.4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2:15" x14ac:dyDescent="0.4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2:15" x14ac:dyDescent="0.4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2:15" x14ac:dyDescent="0.4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2:15" x14ac:dyDescent="0.4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2:15" x14ac:dyDescent="0.4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2:15" x14ac:dyDescent="0.4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2:15" x14ac:dyDescent="0.4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2:15" x14ac:dyDescent="0.4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2:15" x14ac:dyDescent="0.4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2:15" x14ac:dyDescent="0.4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2:15" x14ac:dyDescent="0.4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2:15" x14ac:dyDescent="0.4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2:15" x14ac:dyDescent="0.4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2:15" x14ac:dyDescent="0.4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2:15" x14ac:dyDescent="0.4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2:15" x14ac:dyDescent="0.4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</sheetData>
  <mergeCells count="9">
    <mergeCell ref="B53:D53"/>
    <mergeCell ref="E53:F53"/>
    <mergeCell ref="G53:H53"/>
    <mergeCell ref="I53:O53"/>
    <mergeCell ref="A1:A2"/>
    <mergeCell ref="B1:D1"/>
    <mergeCell ref="E1:F1"/>
    <mergeCell ref="G1:H1"/>
    <mergeCell ref="I1:O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기준표</vt:lpstr>
      <vt:lpstr>무기 밸런스</vt:lpstr>
      <vt:lpstr>무기 밸런스 (2)</vt:lpstr>
      <vt:lpstr>스테이지 난이도</vt:lpstr>
      <vt:lpstr>무기 업그레이드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Arsaber Justin</cp:lastModifiedBy>
  <dcterms:created xsi:type="dcterms:W3CDTF">2020-08-17T01:21:14Z</dcterms:created>
  <dcterms:modified xsi:type="dcterms:W3CDTF">2020-10-19T22:14:59Z</dcterms:modified>
</cp:coreProperties>
</file>