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hinkpad X13\Downloads\"/>
    </mc:Choice>
  </mc:AlternateContent>
  <xr:revisionPtr revIDLastSave="0" documentId="13_ncr:1_{3496CCB8-616C-4AA3-A07A-B22A13D41B00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TI24T" sheetId="1" r:id="rId1"/>
    <sheet name="TI24E" sheetId="2" r:id="rId2"/>
    <sheet name="TI23I" sheetId="3" r:id="rId3"/>
    <sheet name="TI23G" sheetId="4" r:id="rId4"/>
    <sheet name="TI24I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8" i="5" l="1"/>
  <c r="L18" i="5"/>
  <c r="M17" i="5"/>
  <c r="L17" i="5"/>
  <c r="L16" i="5"/>
  <c r="M16" i="5" s="1"/>
  <c r="L15" i="5"/>
  <c r="M15" i="5" s="1"/>
  <c r="M14" i="5"/>
  <c r="L14" i="5"/>
  <c r="M13" i="5"/>
  <c r="L13" i="5"/>
  <c r="L12" i="5"/>
  <c r="M12" i="5" s="1"/>
  <c r="L11" i="5"/>
  <c r="M11" i="5" s="1"/>
  <c r="M10" i="5"/>
  <c r="L10" i="5"/>
  <c r="M9" i="5"/>
  <c r="L9" i="5"/>
  <c r="L8" i="5"/>
  <c r="M8" i="5" s="1"/>
  <c r="L7" i="5"/>
  <c r="M7" i="5" s="1"/>
  <c r="M6" i="5"/>
  <c r="L6" i="5"/>
  <c r="M5" i="5"/>
  <c r="L5" i="5"/>
  <c r="L4" i="5"/>
  <c r="M4" i="5" s="1"/>
  <c r="L3" i="5"/>
  <c r="M3" i="5" s="1"/>
  <c r="K36" i="4"/>
  <c r="I36" i="4"/>
  <c r="E36" i="4"/>
  <c r="D36" i="4" s="1"/>
  <c r="K35" i="4"/>
  <c r="L35" i="4" s="1"/>
  <c r="Q35" i="4" s="1"/>
  <c r="R35" i="4" s="1"/>
  <c r="I35" i="4"/>
  <c r="E35" i="4"/>
  <c r="D35" i="4"/>
  <c r="K34" i="4"/>
  <c r="I34" i="4"/>
  <c r="E34" i="4"/>
  <c r="D34" i="4" s="1"/>
  <c r="K33" i="4"/>
  <c r="I33" i="4"/>
  <c r="E33" i="4"/>
  <c r="D33" i="4" s="1"/>
  <c r="I32" i="4"/>
  <c r="K32" i="4" s="1"/>
  <c r="L32" i="4" s="1"/>
  <c r="E32" i="4"/>
  <c r="D32" i="4"/>
  <c r="Q32" i="4" s="1"/>
  <c r="R32" i="4" s="1"/>
  <c r="I31" i="4"/>
  <c r="K31" i="4" s="1"/>
  <c r="E31" i="4"/>
  <c r="D31" i="4" s="1"/>
  <c r="K30" i="4"/>
  <c r="L30" i="4" s="1"/>
  <c r="I30" i="4"/>
  <c r="E30" i="4"/>
  <c r="D30" i="4"/>
  <c r="Q30" i="4" s="1"/>
  <c r="R30" i="4" s="1"/>
  <c r="I29" i="4"/>
  <c r="K29" i="4" s="1"/>
  <c r="L29" i="4" s="1"/>
  <c r="Q29" i="4" s="1"/>
  <c r="R29" i="4" s="1"/>
  <c r="E29" i="4"/>
  <c r="D29" i="4"/>
  <c r="K28" i="4"/>
  <c r="I28" i="4"/>
  <c r="E28" i="4"/>
  <c r="D28" i="4" s="1"/>
  <c r="K27" i="4"/>
  <c r="L27" i="4" s="1"/>
  <c r="Q27" i="4" s="1"/>
  <c r="R27" i="4" s="1"/>
  <c r="I27" i="4"/>
  <c r="E27" i="4"/>
  <c r="D27" i="4"/>
  <c r="I26" i="4"/>
  <c r="K26" i="4" s="1"/>
  <c r="E26" i="4"/>
  <c r="D26" i="4" s="1"/>
  <c r="K25" i="4"/>
  <c r="I25" i="4"/>
  <c r="E25" i="4"/>
  <c r="D25" i="4" s="1"/>
  <c r="I24" i="4"/>
  <c r="K24" i="4" s="1"/>
  <c r="L24" i="4" s="1"/>
  <c r="E24" i="4"/>
  <c r="D24" i="4"/>
  <c r="Q24" i="4" s="1"/>
  <c r="R24" i="4" s="1"/>
  <c r="I23" i="4"/>
  <c r="K23" i="4" s="1"/>
  <c r="E23" i="4"/>
  <c r="D23" i="4" s="1"/>
  <c r="K22" i="4"/>
  <c r="L22" i="4" s="1"/>
  <c r="I22" i="4"/>
  <c r="E22" i="4"/>
  <c r="D22" i="4"/>
  <c r="Q22" i="4" s="1"/>
  <c r="R22" i="4" s="1"/>
  <c r="I21" i="4"/>
  <c r="K21" i="4" s="1"/>
  <c r="L21" i="4" s="1"/>
  <c r="Q21" i="4" s="1"/>
  <c r="R21" i="4" s="1"/>
  <c r="E21" i="4"/>
  <c r="D21" i="4"/>
  <c r="K20" i="4"/>
  <c r="I20" i="4"/>
  <c r="E20" i="4"/>
  <c r="D20" i="4" s="1"/>
  <c r="K19" i="4"/>
  <c r="L19" i="4" s="1"/>
  <c r="Q19" i="4" s="1"/>
  <c r="R19" i="4" s="1"/>
  <c r="I19" i="4"/>
  <c r="E19" i="4"/>
  <c r="D19" i="4"/>
  <c r="K18" i="4"/>
  <c r="I18" i="4"/>
  <c r="E18" i="4"/>
  <c r="D18" i="4" s="1"/>
  <c r="K17" i="4"/>
  <c r="I17" i="4"/>
  <c r="E17" i="4"/>
  <c r="D17" i="4" s="1"/>
  <c r="I16" i="4"/>
  <c r="K16" i="4" s="1"/>
  <c r="L16" i="4" s="1"/>
  <c r="E16" i="4"/>
  <c r="D16" i="4"/>
  <c r="K15" i="4"/>
  <c r="I15" i="4"/>
  <c r="E15" i="4"/>
  <c r="D15" i="4" s="1"/>
  <c r="K14" i="4"/>
  <c r="L14" i="4" s="1"/>
  <c r="I14" i="4"/>
  <c r="E14" i="4"/>
  <c r="D14" i="4"/>
  <c r="Q14" i="4" s="1"/>
  <c r="R14" i="4" s="1"/>
  <c r="K13" i="4"/>
  <c r="I13" i="4"/>
  <c r="E13" i="4"/>
  <c r="D13" i="4"/>
  <c r="L13" i="4" s="1"/>
  <c r="Q13" i="4" s="1"/>
  <c r="R13" i="4" s="1"/>
  <c r="K12" i="4"/>
  <c r="I12" i="4"/>
  <c r="E12" i="4"/>
  <c r="D12" i="4" s="1"/>
  <c r="K11" i="4"/>
  <c r="L11" i="4" s="1"/>
  <c r="Q11" i="4" s="1"/>
  <c r="R11" i="4" s="1"/>
  <c r="I11" i="4"/>
  <c r="E11" i="4"/>
  <c r="D11" i="4"/>
  <c r="I10" i="4"/>
  <c r="K10" i="4" s="1"/>
  <c r="L10" i="4" s="1"/>
  <c r="E10" i="4"/>
  <c r="D10" i="4" s="1"/>
  <c r="K9" i="4"/>
  <c r="I9" i="4"/>
  <c r="E9" i="4"/>
  <c r="D9" i="4" s="1"/>
  <c r="K8" i="4"/>
  <c r="L8" i="4" s="1"/>
  <c r="I8" i="4"/>
  <c r="E8" i="4"/>
  <c r="D8" i="4"/>
  <c r="Q8" i="4" s="1"/>
  <c r="R8" i="4" s="1"/>
  <c r="I7" i="4"/>
  <c r="K7" i="4" s="1"/>
  <c r="E7" i="4"/>
  <c r="D7" i="4" s="1"/>
  <c r="K6" i="4"/>
  <c r="L6" i="4" s="1"/>
  <c r="I6" i="4"/>
  <c r="E6" i="4"/>
  <c r="D6" i="4"/>
  <c r="I5" i="4"/>
  <c r="K5" i="4" s="1"/>
  <c r="L5" i="4" s="1"/>
  <c r="Q5" i="4" s="1"/>
  <c r="R5" i="4" s="1"/>
  <c r="E5" i="4"/>
  <c r="D5" i="4"/>
  <c r="K4" i="4"/>
  <c r="I4" i="4"/>
  <c r="E4" i="4"/>
  <c r="D4" i="4" s="1"/>
  <c r="K3" i="4"/>
  <c r="L3" i="4" s="1"/>
  <c r="Q3" i="4" s="1"/>
  <c r="R3" i="4" s="1"/>
  <c r="I3" i="4"/>
  <c r="E3" i="4"/>
  <c r="D3" i="4"/>
  <c r="K30" i="3"/>
  <c r="D30" i="3" s="1"/>
  <c r="O30" i="3" s="1"/>
  <c r="P30" i="3" s="1"/>
  <c r="J30" i="3"/>
  <c r="E30" i="3"/>
  <c r="J29" i="3"/>
  <c r="K29" i="3" s="1"/>
  <c r="D29" i="3" s="1"/>
  <c r="O29" i="3" s="1"/>
  <c r="P29" i="3" s="1"/>
  <c r="E29" i="3"/>
  <c r="K28" i="3"/>
  <c r="J27" i="3"/>
  <c r="K27" i="3" s="1"/>
  <c r="D27" i="3" s="1"/>
  <c r="O27" i="3" s="1"/>
  <c r="P27" i="3" s="1"/>
  <c r="E27" i="3"/>
  <c r="O28" i="3" s="1"/>
  <c r="P28" i="3" s="1"/>
  <c r="K26" i="3"/>
  <c r="J26" i="3"/>
  <c r="J25" i="3"/>
  <c r="K25" i="3" s="1"/>
  <c r="D25" i="3" s="1"/>
  <c r="O25" i="3" s="1"/>
  <c r="P25" i="3" s="1"/>
  <c r="E25" i="3"/>
  <c r="O26" i="3" s="1"/>
  <c r="P26" i="3" s="1"/>
  <c r="J24" i="3"/>
  <c r="K24" i="3" s="1"/>
  <c r="D24" i="3" s="1"/>
  <c r="O24" i="3" s="1"/>
  <c r="P24" i="3" s="1"/>
  <c r="E24" i="3"/>
  <c r="K23" i="3"/>
  <c r="J23" i="3"/>
  <c r="E23" i="3"/>
  <c r="D23" i="3"/>
  <c r="O23" i="3" s="1"/>
  <c r="P23" i="3" s="1"/>
  <c r="K22" i="3"/>
  <c r="D22" i="3" s="1"/>
  <c r="O22" i="3" s="1"/>
  <c r="P22" i="3" s="1"/>
  <c r="J22" i="3"/>
  <c r="E22" i="3"/>
  <c r="J21" i="3"/>
  <c r="K21" i="3" s="1"/>
  <c r="D21" i="3" s="1"/>
  <c r="O21" i="3" s="1"/>
  <c r="P21" i="3" s="1"/>
  <c r="E21" i="3"/>
  <c r="J20" i="3"/>
  <c r="K20" i="3" s="1"/>
  <c r="D20" i="3" s="1"/>
  <c r="O20" i="3" s="1"/>
  <c r="P20" i="3" s="1"/>
  <c r="E20" i="3"/>
  <c r="K19" i="3"/>
  <c r="J19" i="3"/>
  <c r="E19" i="3"/>
  <c r="D19" i="3"/>
  <c r="O19" i="3" s="1"/>
  <c r="P19" i="3" s="1"/>
  <c r="K18" i="3"/>
  <c r="D18" i="3" s="1"/>
  <c r="O18" i="3" s="1"/>
  <c r="P18" i="3" s="1"/>
  <c r="J18" i="3"/>
  <c r="E18" i="3"/>
  <c r="J17" i="3"/>
  <c r="K17" i="3" s="1"/>
  <c r="O17" i="3" s="1"/>
  <c r="P17" i="3" s="1"/>
  <c r="E17" i="3"/>
  <c r="J16" i="3"/>
  <c r="K16" i="3" s="1"/>
  <c r="D16" i="3" s="1"/>
  <c r="O16" i="3" s="1"/>
  <c r="P16" i="3" s="1"/>
  <c r="E16" i="3"/>
  <c r="J15" i="3"/>
  <c r="K15" i="3" s="1"/>
  <c r="D15" i="3" s="1"/>
  <c r="O15" i="3" s="1"/>
  <c r="P15" i="3" s="1"/>
  <c r="E15" i="3"/>
  <c r="K14" i="3"/>
  <c r="D14" i="3" s="1"/>
  <c r="O14" i="3" s="1"/>
  <c r="P14" i="3" s="1"/>
  <c r="J14" i="3"/>
  <c r="E14" i="3"/>
  <c r="K13" i="3"/>
  <c r="D13" i="3" s="1"/>
  <c r="O13" i="3" s="1"/>
  <c r="P13" i="3" s="1"/>
  <c r="J13" i="3"/>
  <c r="E13" i="3"/>
  <c r="K12" i="3"/>
  <c r="E12" i="3"/>
  <c r="D12" i="3"/>
  <c r="O12" i="3" s="1"/>
  <c r="P12" i="3" s="1"/>
  <c r="O11" i="3"/>
  <c r="P11" i="3" s="1"/>
  <c r="K11" i="3"/>
  <c r="O10" i="3"/>
  <c r="P10" i="3" s="1"/>
  <c r="K10" i="3"/>
  <c r="J9" i="3"/>
  <c r="K9" i="3" s="1"/>
  <c r="D9" i="3" s="1"/>
  <c r="O9" i="3" s="1"/>
  <c r="P9" i="3" s="1"/>
  <c r="E9" i="3"/>
  <c r="J8" i="3"/>
  <c r="K8" i="3" s="1"/>
  <c r="D8" i="3" s="1"/>
  <c r="O8" i="3" s="1"/>
  <c r="P8" i="3" s="1"/>
  <c r="E8" i="3"/>
  <c r="K7" i="3"/>
  <c r="E7" i="3"/>
  <c r="D7" i="3"/>
  <c r="O7" i="3" s="1"/>
  <c r="P7" i="3" s="1"/>
  <c r="K6" i="3"/>
  <c r="D6" i="3" s="1"/>
  <c r="O6" i="3" s="1"/>
  <c r="P6" i="3" s="1"/>
  <c r="J6" i="3"/>
  <c r="E6" i="3"/>
  <c r="K5" i="3"/>
  <c r="D5" i="3" s="1"/>
  <c r="O5" i="3" s="1"/>
  <c r="P5" i="3" s="1"/>
  <c r="J5" i="3"/>
  <c r="E5" i="3"/>
  <c r="K4" i="3"/>
  <c r="E4" i="3"/>
  <c r="D4" i="3"/>
  <c r="O4" i="3" s="1"/>
  <c r="P4" i="3" s="1"/>
  <c r="K3" i="3"/>
  <c r="D3" i="3" s="1"/>
  <c r="O3" i="3" s="1"/>
  <c r="P3" i="3" s="1"/>
  <c r="J3" i="3"/>
  <c r="E3" i="3"/>
  <c r="P18" i="1"/>
  <c r="Q18" i="1" s="1"/>
  <c r="L18" i="1"/>
  <c r="J18" i="1"/>
  <c r="J17" i="1"/>
  <c r="K17" i="1" s="1"/>
  <c r="L16" i="1"/>
  <c r="P16" i="1" s="1"/>
  <c r="Q16" i="1" s="1"/>
  <c r="J16" i="1"/>
  <c r="P15" i="1"/>
  <c r="Q15" i="1" s="1"/>
  <c r="L15" i="1"/>
  <c r="J15" i="1"/>
  <c r="L14" i="1"/>
  <c r="P14" i="1" s="1"/>
  <c r="Q14" i="1" s="1"/>
  <c r="J14" i="1"/>
  <c r="P13" i="1"/>
  <c r="Q13" i="1" s="1"/>
  <c r="J12" i="1"/>
  <c r="K12" i="1" s="1"/>
  <c r="P11" i="1"/>
  <c r="Q11" i="1" s="1"/>
  <c r="L11" i="1"/>
  <c r="J11" i="1"/>
  <c r="L10" i="1"/>
  <c r="P10" i="1" s="1"/>
  <c r="Q10" i="1" s="1"/>
  <c r="J10" i="1"/>
  <c r="J9" i="1"/>
  <c r="K9" i="1" s="1"/>
  <c r="Q8" i="1"/>
  <c r="P8" i="1"/>
  <c r="L8" i="1"/>
  <c r="J8" i="1"/>
  <c r="L7" i="1"/>
  <c r="P7" i="1" s="1"/>
  <c r="Q7" i="1" s="1"/>
  <c r="J7" i="1"/>
  <c r="K6" i="1"/>
  <c r="L6" i="1" s="1"/>
  <c r="J6" i="1"/>
  <c r="D6" i="1"/>
  <c r="P6" i="1" s="1"/>
  <c r="Q6" i="1" s="1"/>
  <c r="L5" i="1"/>
  <c r="P5" i="1" s="1"/>
  <c r="Q5" i="1" s="1"/>
  <c r="J5" i="1"/>
  <c r="J4" i="1"/>
  <c r="K4" i="1" s="1"/>
  <c r="K3" i="1"/>
  <c r="L3" i="1" s="1"/>
  <c r="J3" i="1"/>
  <c r="D3" i="1"/>
  <c r="D12" i="1" l="1"/>
  <c r="L12" i="1"/>
  <c r="L12" i="4"/>
  <c r="Q12" i="4" s="1"/>
  <c r="R12" i="4" s="1"/>
  <c r="L17" i="1"/>
  <c r="P17" i="1" s="1"/>
  <c r="Q17" i="1" s="1"/>
  <c r="D9" i="1"/>
  <c r="P9" i="1" s="1"/>
  <c r="Q9" i="1" s="1"/>
  <c r="L9" i="1"/>
  <c r="L7" i="4"/>
  <c r="Q10" i="4"/>
  <c r="R10" i="4" s="1"/>
  <c r="Q25" i="4"/>
  <c r="R25" i="4" s="1"/>
  <c r="Q15" i="4"/>
  <c r="R15" i="4" s="1"/>
  <c r="L15" i="4"/>
  <c r="L17" i="4"/>
  <c r="Q17" i="4" s="1"/>
  <c r="R17" i="4" s="1"/>
  <c r="L20" i="4"/>
  <c r="Q20" i="4" s="1"/>
  <c r="R20" i="4" s="1"/>
  <c r="L28" i="4"/>
  <c r="Q28" i="4" s="1"/>
  <c r="R28" i="4" s="1"/>
  <c r="Q7" i="4"/>
  <c r="R7" i="4" s="1"/>
  <c r="L9" i="4"/>
  <c r="Q9" i="4" s="1"/>
  <c r="R9" i="4" s="1"/>
  <c r="P3" i="1"/>
  <c r="Q3" i="1" s="1"/>
  <c r="L18" i="4"/>
  <c r="Q18" i="4" s="1"/>
  <c r="R18" i="4" s="1"/>
  <c r="L25" i="4"/>
  <c r="L33" i="4"/>
  <c r="Q33" i="4" s="1"/>
  <c r="R33" i="4" s="1"/>
  <c r="L36" i="4"/>
  <c r="Q36" i="4" s="1"/>
  <c r="R36" i="4" s="1"/>
  <c r="L4" i="4"/>
  <c r="Q4" i="4" s="1"/>
  <c r="R4" i="4" s="1"/>
  <c r="Q6" i="4"/>
  <c r="R6" i="4" s="1"/>
  <c r="L34" i="4"/>
  <c r="Q34" i="4" s="1"/>
  <c r="R34" i="4" s="1"/>
  <c r="D4" i="1"/>
  <c r="L4" i="1"/>
  <c r="Q16" i="4"/>
  <c r="R16" i="4" s="1"/>
  <c r="L23" i="4"/>
  <c r="Q23" i="4" s="1"/>
  <c r="R23" i="4" s="1"/>
  <c r="L26" i="4"/>
  <c r="Q26" i="4" s="1"/>
  <c r="R26" i="4" s="1"/>
  <c r="L31" i="4"/>
  <c r="Q31" i="4" s="1"/>
  <c r="R31" i="4" s="1"/>
  <c r="P4" i="1" l="1"/>
  <c r="Q4" i="1" s="1"/>
  <c r="P12" i="1"/>
  <c r="Q12" i="1" s="1"/>
</calcChain>
</file>

<file path=xl/sharedStrings.xml><?xml version="1.0" encoding="utf-8"?>
<sst xmlns="http://schemas.openxmlformats.org/spreadsheetml/2006/main" count="334" uniqueCount="279">
  <si>
    <t>No</t>
  </si>
  <si>
    <t>NIM</t>
  </si>
  <si>
    <t>Nama Mahasiswa</t>
  </si>
  <si>
    <t>QUIZ (5.00%)</t>
  </si>
  <si>
    <t>TUGAS PROJECT (25.00%)</t>
  </si>
  <si>
    <t>TUGAS CASE (20.00%)</t>
  </si>
  <si>
    <t>UTS (20.00%)</t>
  </si>
  <si>
    <t>UAS (20.00%)</t>
  </si>
  <si>
    <t>KEHADIRAN (10.00%)</t>
  </si>
  <si>
    <t>Nilai</t>
  </si>
  <si>
    <t>Grade</t>
  </si>
  <si>
    <t>Keterangan</t>
  </si>
  <si>
    <t>UTS PG</t>
  </si>
  <si>
    <t>UTS PRAKTEK NO 1</t>
  </si>
  <si>
    <t>UTS PRAKTEK NO 2</t>
  </si>
  <si>
    <t>UTS BEFORE</t>
  </si>
  <si>
    <t>CLO1 (50.00%)</t>
  </si>
  <si>
    <t>CLO2 (50.00%)</t>
  </si>
  <si>
    <t>CLO3 (50.00%)</t>
  </si>
  <si>
    <t>CLO4 (50.00%)</t>
  </si>
  <si>
    <t>20240040019</t>
  </si>
  <si>
    <t>VIEDELL LEONARD CAESSAR WIDJAJA</t>
  </si>
  <si>
    <t>20240040060</t>
  </si>
  <si>
    <t>FARISA HILMI</t>
  </si>
  <si>
    <t>20240040135</t>
  </si>
  <si>
    <t>HARIS ABDILLAH</t>
  </si>
  <si>
    <t>20240040180</t>
  </si>
  <si>
    <t>CRISTIANO RONALDO. S</t>
  </si>
  <si>
    <t>20240040189</t>
  </si>
  <si>
    <t>YUSAC ARDIAN DWI CHANDRA</t>
  </si>
  <si>
    <t>20240040246</t>
  </si>
  <si>
    <t>REZAL FAUZIAN</t>
  </si>
  <si>
    <t>20240040269</t>
  </si>
  <si>
    <t>KHANNY MERLINA MAJONE</t>
  </si>
  <si>
    <t>20240040312</t>
  </si>
  <si>
    <t>KUDAKWASHE DONELL NYAPADZAURU</t>
  </si>
  <si>
    <t>20240040314</t>
  </si>
  <si>
    <t>YAI MABIOR RENG</t>
  </si>
  <si>
    <t>20240040316</t>
  </si>
  <si>
    <t>NYIMANSATA FOFANA</t>
  </si>
  <si>
    <t>20240040317</t>
  </si>
  <si>
    <t>MOHAMMED NADHEM SULTAN ALI SALEH</t>
  </si>
  <si>
    <t>20240040318</t>
  </si>
  <si>
    <t>ABU BAKR E CEESAY</t>
  </si>
  <si>
    <t>20240040322</t>
  </si>
  <si>
    <t>FOFANA OUMARA</t>
  </si>
  <si>
    <t>20240040323</t>
  </si>
  <si>
    <t>MILENIA SOARES GONCALVES</t>
  </si>
  <si>
    <t>20240040325</t>
  </si>
  <si>
    <t>NAINA MOHAMMED FATHIMA SAAFA</t>
  </si>
  <si>
    <t>20240040328</t>
  </si>
  <si>
    <t>DRAME IBRAHIMA</t>
  </si>
  <si>
    <t>Score</t>
  </si>
  <si>
    <t>20210040130</t>
  </si>
  <si>
    <t>FIKRI MAULANA</t>
  </si>
  <si>
    <t>20210040132</t>
  </si>
  <si>
    <t>GILANG RAMADAN</t>
  </si>
  <si>
    <t>20240040015</t>
  </si>
  <si>
    <t>RIKI HARDIANTO</t>
  </si>
  <si>
    <t>20240040043</t>
  </si>
  <si>
    <t>MUHAMMAD ALFARIZZI SUTISNA</t>
  </si>
  <si>
    <t>20240040044</t>
  </si>
  <si>
    <t>SECHAN MAULANA</t>
  </si>
  <si>
    <t>20240040066</t>
  </si>
  <si>
    <t>MOH. RAFFI ALFATIH</t>
  </si>
  <si>
    <t>20240040068</t>
  </si>
  <si>
    <t>BAYU PRANANDA PUTRA</t>
  </si>
  <si>
    <t>20240040080</t>
  </si>
  <si>
    <t>MUHAMMAD LUTHFI NURROHMAN</t>
  </si>
  <si>
    <t>20240040084</t>
  </si>
  <si>
    <t>IVAN MAULANA</t>
  </si>
  <si>
    <t>20240040085</t>
  </si>
  <si>
    <t>MUH. ZACKY MAULIDIN</t>
  </si>
  <si>
    <t>20240040092</t>
  </si>
  <si>
    <t>RISKA ANANDA</t>
  </si>
  <si>
    <t>20240040100</t>
  </si>
  <si>
    <t>AMAL HIDAYAH</t>
  </si>
  <si>
    <t>20240040112</t>
  </si>
  <si>
    <t>IMAM ABDUROHMAN RAMDANI</t>
  </si>
  <si>
    <t>20240040142</t>
  </si>
  <si>
    <t>DAFFA LUTVI MAHENDRA</t>
  </si>
  <si>
    <t>20240040144</t>
  </si>
  <si>
    <t>ISTYA NADIRA NURUL KHADIJA</t>
  </si>
  <si>
    <t>20240040145</t>
  </si>
  <si>
    <t>MOHAMAD FIKRI</t>
  </si>
  <si>
    <t>20240040170</t>
  </si>
  <si>
    <t>SYAHARA NAZWA AGUSTINE</t>
  </si>
  <si>
    <t>20240040172</t>
  </si>
  <si>
    <t>ANDREAS INOVA TUE</t>
  </si>
  <si>
    <t>20240040182</t>
  </si>
  <si>
    <t>ADHITYA PRAHMA DWI PUTRA</t>
  </si>
  <si>
    <t>20240040183</t>
  </si>
  <si>
    <t>RAMDHAN NURKHOLIK</t>
  </si>
  <si>
    <t>20240040188</t>
  </si>
  <si>
    <t>EGI SAPUTRA</t>
  </si>
  <si>
    <t>20240040190</t>
  </si>
  <si>
    <t>M RIDOLLAH RAMADAN</t>
  </si>
  <si>
    <t>20240040191</t>
  </si>
  <si>
    <t>MARSELINA SURYANTI SETIA</t>
  </si>
  <si>
    <t>20240040192</t>
  </si>
  <si>
    <t>DZIKRIL AZIZ HAKIM</t>
  </si>
  <si>
    <t>20240040210</t>
  </si>
  <si>
    <t>RAISHA GALIH RINJANI ABDULLAH</t>
  </si>
  <si>
    <t>20240040214</t>
  </si>
  <si>
    <t>DHIMAS RASYA PRATAMA</t>
  </si>
  <si>
    <t>20240040216</t>
  </si>
  <si>
    <t>HARYATI BM</t>
  </si>
  <si>
    <t>20240040217</t>
  </si>
  <si>
    <t>MUH.NABIL AL-KAUZAR FAJRI</t>
  </si>
  <si>
    <t>20240040255</t>
  </si>
  <si>
    <t>JOKO PETRUS</t>
  </si>
  <si>
    <t>20240040257</t>
  </si>
  <si>
    <t>MUHAMMAD ZIDAN ALFIKRI</t>
  </si>
  <si>
    <t>20240040264</t>
  </si>
  <si>
    <t>SALSABILA DEVINA SALMA</t>
  </si>
  <si>
    <t>20240040300</t>
  </si>
  <si>
    <t>ANDHITYA ZALVA REZIE</t>
  </si>
  <si>
    <t>20240040321</t>
  </si>
  <si>
    <t>M FAJAR MUHAIMIN AZIS</t>
  </si>
  <si>
    <t>20240040324</t>
  </si>
  <si>
    <t>MUHAMMAD IKBAL SOLAHUDIN</t>
  </si>
  <si>
    <t>UTS PRAKTEK</t>
  </si>
  <si>
    <t>20230040030</t>
  </si>
  <si>
    <t>AHMED MASOUD BAGHNI</t>
  </si>
  <si>
    <t>20230040044</t>
  </si>
  <si>
    <t>RENDY ELANG LESMANA</t>
  </si>
  <si>
    <t>20230040119</t>
  </si>
  <si>
    <t>FAHMANTHA ARDHI KARIM</t>
  </si>
  <si>
    <t>20230040134</t>
  </si>
  <si>
    <t>Jecky Evanglis Aritonang</t>
  </si>
  <si>
    <t>20230040187</t>
  </si>
  <si>
    <t>DEDE RIFA SA'BANA</t>
  </si>
  <si>
    <t>20230040195</t>
  </si>
  <si>
    <t>MOCH. SALMAN ALFARIZI</t>
  </si>
  <si>
    <t>20230040214</t>
  </si>
  <si>
    <t>FRISKA BR TARIGAN</t>
  </si>
  <si>
    <t>20230040218</t>
  </si>
  <si>
    <t>LUKAS SOLOSSA</t>
  </si>
  <si>
    <t>20230040227</t>
  </si>
  <si>
    <t>HAM DEGEI</t>
  </si>
  <si>
    <t>20230040229</t>
  </si>
  <si>
    <t>LUIS MEAGA</t>
  </si>
  <si>
    <t>20230040237</t>
  </si>
  <si>
    <t>FRENGKI SANGKEK</t>
  </si>
  <si>
    <t>20230040240</t>
  </si>
  <si>
    <t>Siti Nur Aqila L Tokan</t>
  </si>
  <si>
    <t>20230040241</t>
  </si>
  <si>
    <t>DWI SURAHMI PATIMUA</t>
  </si>
  <si>
    <t>20230040242</t>
  </si>
  <si>
    <t>YONATAN SAFKAUR</t>
  </si>
  <si>
    <t>20230040250</t>
  </si>
  <si>
    <t>MARFIN ALBERT KADAE</t>
  </si>
  <si>
    <t>20230040252</t>
  </si>
  <si>
    <t>LUKAS KARL BOBII</t>
  </si>
  <si>
    <t>20230040273</t>
  </si>
  <si>
    <t>M. ALVI HATTA DWI RANGGA</t>
  </si>
  <si>
    <t>20230040274</t>
  </si>
  <si>
    <t>TITUS S AFLILI</t>
  </si>
  <si>
    <t>20230040277</t>
  </si>
  <si>
    <t>AGUS MATUAN</t>
  </si>
  <si>
    <t>20230040281</t>
  </si>
  <si>
    <t>KHAWARIZMI</t>
  </si>
  <si>
    <t>20230040282</t>
  </si>
  <si>
    <t>FAHRI AZIZ</t>
  </si>
  <si>
    <t>20230040286</t>
  </si>
  <si>
    <t>LIBERTINO FELANI XAVIER SARMENTO</t>
  </si>
  <si>
    <t>20230040339</t>
  </si>
  <si>
    <t>BARAA SAHAL ABDULLAH ABDULQADER AL-SABRI</t>
  </si>
  <si>
    <t>20230040343</t>
  </si>
  <si>
    <t>NIAMATULLAH ZUBAIR</t>
  </si>
  <si>
    <t>20230040344</t>
  </si>
  <si>
    <t>MOHAMADOU LAMINE</t>
  </si>
  <si>
    <t>20230040345</t>
  </si>
  <si>
    <t>MAHAMOUDOU ABOUBACAR SIDIBE</t>
  </si>
  <si>
    <t>20230040349</t>
  </si>
  <si>
    <t>MAHER AHMAD</t>
  </si>
  <si>
    <t>20230040350</t>
  </si>
  <si>
    <t>MIKE MASANGA</t>
  </si>
  <si>
    <t>UTS Before</t>
  </si>
  <si>
    <t>20210040165</t>
  </si>
  <si>
    <t>SUTINI LAUBIKI</t>
  </si>
  <si>
    <t>20210040168</t>
  </si>
  <si>
    <t>SITI FADILA BAO</t>
  </si>
  <si>
    <t>20210040191</t>
  </si>
  <si>
    <t>DIANA MBIAM MBIAM</t>
  </si>
  <si>
    <t>20220040168</t>
  </si>
  <si>
    <t>AHMAD IBRAHIM MAQBUL</t>
  </si>
  <si>
    <t>20230040036</t>
  </si>
  <si>
    <t>FIRHAM SYAHID</t>
  </si>
  <si>
    <t>20230040040</t>
  </si>
  <si>
    <t>BILQIS ZAHRA</t>
  </si>
  <si>
    <t>20230040055</t>
  </si>
  <si>
    <t>MIFTAHUDIN</t>
  </si>
  <si>
    <t>20230040076</t>
  </si>
  <si>
    <t>KHOIRUNNISSA SALSA JULIANTI</t>
  </si>
  <si>
    <t>20230040087</t>
  </si>
  <si>
    <t>ZIDAN JAELANI</t>
  </si>
  <si>
    <t>20230040091</t>
  </si>
  <si>
    <t>ABIL PRATAMA PUTRA</t>
  </si>
  <si>
    <t>20230040092</t>
  </si>
  <si>
    <t>M. ROBI FIRMANSYAH</t>
  </si>
  <si>
    <t>20230040095</t>
  </si>
  <si>
    <t>WILIANA IRAWAN</t>
  </si>
  <si>
    <t>20230040099</t>
  </si>
  <si>
    <t>MUHAMAD HAIDAR DZAKY</t>
  </si>
  <si>
    <t>20230040123</t>
  </si>
  <si>
    <t>SYAHRIL GIBRAN WANGSA GUNA</t>
  </si>
  <si>
    <t>20230040162</t>
  </si>
  <si>
    <t>REGIYAN DWI ANUGERAH</t>
  </si>
  <si>
    <t>20230040163</t>
  </si>
  <si>
    <t>ELIA JOSE ALVARO RAHAYAAN</t>
  </si>
  <si>
    <t>20230040168</t>
  </si>
  <si>
    <t>RAYVAN NABHAN ALFARIZIE</t>
  </si>
  <si>
    <t>20230040223</t>
  </si>
  <si>
    <t>RINI NURULSONA</t>
  </si>
  <si>
    <t>20230040226</t>
  </si>
  <si>
    <t>AWAL ALIF AFGHAN</t>
  </si>
  <si>
    <t>20230040228</t>
  </si>
  <si>
    <t>MUHAMMAD FAJAR SYUHADA</t>
  </si>
  <si>
    <t>20230040231</t>
  </si>
  <si>
    <t>Mikha Ikak Sangkek</t>
  </si>
  <si>
    <t>20230040232</t>
  </si>
  <si>
    <t>RISMAN MAULANA</t>
  </si>
  <si>
    <t>20230040233</t>
  </si>
  <si>
    <t>MUHAMMAD GILANG RIJA A</t>
  </si>
  <si>
    <t>20230040239</t>
  </si>
  <si>
    <t>RAKHA PUTRA PRATAMA</t>
  </si>
  <si>
    <t>20230040244</t>
  </si>
  <si>
    <t>DINAR SALPA AULIA</t>
  </si>
  <si>
    <t>20230040245</t>
  </si>
  <si>
    <t>MOCH. HAMDI ADDZIKRI</t>
  </si>
  <si>
    <t>20230040246</t>
  </si>
  <si>
    <t>RAFLI INDRA GUNAWAN</t>
  </si>
  <si>
    <t>20230040251</t>
  </si>
  <si>
    <t>AMINATUL MAIMUNAH AL AMALAH</t>
  </si>
  <si>
    <t>20230040253</t>
  </si>
  <si>
    <t>ZAHRA AULIA HANIFAH</t>
  </si>
  <si>
    <t>20230040255</t>
  </si>
  <si>
    <t>NELSA SAFITRI</t>
  </si>
  <si>
    <t>20230040256</t>
  </si>
  <si>
    <t>RAHMAT HIDAYAT</t>
  </si>
  <si>
    <t>20230040284</t>
  </si>
  <si>
    <t>RANGGA HISHBU SHAFAR</t>
  </si>
  <si>
    <t>20230040308</t>
  </si>
  <si>
    <t>DORCE AMBRAUW</t>
  </si>
  <si>
    <t>20230040319</t>
  </si>
  <si>
    <t>MUHAMMAD FAUZI SURYA FRAJA</t>
  </si>
  <si>
    <t>20240040079</t>
  </si>
  <si>
    <t>PUTRI FAUZYA RAHMAH</t>
  </si>
  <si>
    <t>20240040129</t>
  </si>
  <si>
    <t>ADAM BASTIAN CHANIAGO</t>
  </si>
  <si>
    <t>20240040146</t>
  </si>
  <si>
    <t>MOHAMED AHMED HAMED WAHDAN</t>
  </si>
  <si>
    <t>20240040173</t>
  </si>
  <si>
    <t>William Michael Tomasowa</t>
  </si>
  <si>
    <t>20240040221</t>
  </si>
  <si>
    <t>MUHAMMAD RIZKI MUDAWALI</t>
  </si>
  <si>
    <t>20240040256</t>
  </si>
  <si>
    <t>Angga yusup</t>
  </si>
  <si>
    <t>20240040260</t>
  </si>
  <si>
    <t>HALA ABDEL-RAOUF MUHAMMAD AL-ATTIYAT</t>
  </si>
  <si>
    <t>20240040270</t>
  </si>
  <si>
    <t>MOHAMED ABU ALGASEM ALBAGER SELIMAN</t>
  </si>
  <si>
    <t>20240040271</t>
  </si>
  <si>
    <t>DE NAY AUNG</t>
  </si>
  <si>
    <t>20240040273</t>
  </si>
  <si>
    <t>EL MOUATAZ BENMANSSOUR</t>
  </si>
  <si>
    <t>20240040291</t>
  </si>
  <si>
    <t>EMADALDEEN SULAIMAN YAHYA KHALED NASR</t>
  </si>
  <si>
    <t>20240040292</t>
  </si>
  <si>
    <t>AMMAR WALEED YAHYA KHALED NASR</t>
  </si>
  <si>
    <t>20240040295</t>
  </si>
  <si>
    <t>OAK SOE ZAW</t>
  </si>
  <si>
    <t>20240040298</t>
  </si>
  <si>
    <t>ASMA GULAB</t>
  </si>
  <si>
    <t>20240040309</t>
  </si>
  <si>
    <t>AMR AIDAROS AHMED HADI</t>
  </si>
  <si>
    <t>20240040327</t>
  </si>
  <si>
    <t>CHEICK OUMAR MALIKITE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</si>
</sst>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C5DAF1"/>
        <bgColor rgb="FFC0C0C0"/>
      </patternFill>
    </fill>
    <fill>
      <patternFill patternType="solid">
        <fgColor rgb="FFF7B9B5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2" fillId="3" borderId="1" xfId="0" applyNumberFormat="1" applyFont="1" applyFill="1" applyBorder="1"/>
    <xf numFmtId="2" fontId="2" fillId="2" borderId="1" xfId="0" applyNumberFormat="1" applyFont="1" applyFill="1" applyBorder="1"/>
    <xf numFmtId="2" fontId="2" fillId="0" borderId="0" xfId="0" applyNumberFormat="1" applyFont="1"/>
    <xf numFmtId="2" fontId="2" fillId="0" borderId="1" xfId="0" applyNumberFormat="1" applyFont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0" fontId="3" fillId="0" borderId="0" xfId="0" applyFont="1"/>
    <xf numFmtId="0" fontId="3" fillId="0" borderId="1" xfId="0" applyFont="1" applyBorder="1"/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DA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B9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</sheetPr>
  <dimension ref="A1:R1000"/>
  <sheetViews>
    <sheetView zoomScaleNormal="100" workbookViewId="0">
      <pane xSplit="3" topLeftCell="D1" activePane="topRight" state="frozen"/>
      <selection pane="topRight" activeCell="E2" sqref="E2"/>
    </sheetView>
  </sheetViews>
  <sheetFormatPr defaultColWidth="14.3984375" defaultRowHeight="13" x14ac:dyDescent="0.3"/>
  <cols>
    <col min="1" max="1" width="5" customWidth="1"/>
    <col min="2" max="2" width="15" customWidth="1"/>
    <col min="3" max="3" width="38.69921875" customWidth="1"/>
    <col min="4" max="4" width="17" customWidth="1"/>
    <col min="5" max="5" width="29.296875" customWidth="1"/>
    <col min="6" max="9" width="24" customWidth="1"/>
    <col min="10" max="14" width="16.3984375" customWidth="1"/>
    <col min="15" max="15" width="23" customWidth="1"/>
    <col min="16" max="17" width="9.09765625" customWidth="1"/>
    <col min="18" max="18" width="30" customWidth="1"/>
    <col min="19" max="30" width="8.69921875" customWidth="1"/>
  </cols>
  <sheetData>
    <row r="1" spans="1:18" ht="14.25" customHeight="1" x14ac:dyDescent="0.35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6"/>
      <c r="H1" s="6"/>
      <c r="I1" s="6"/>
      <c r="J1" s="7"/>
      <c r="K1" s="2" t="s">
        <v>6</v>
      </c>
      <c r="L1" s="2"/>
      <c r="M1" s="2" t="s">
        <v>7</v>
      </c>
      <c r="N1" s="2"/>
      <c r="O1" s="3" t="s">
        <v>8</v>
      </c>
      <c r="P1" s="1" t="s">
        <v>9</v>
      </c>
      <c r="Q1" s="1" t="s">
        <v>10</v>
      </c>
      <c r="R1" s="4" t="s">
        <v>11</v>
      </c>
    </row>
    <row r="2" spans="1:18" ht="14.25" customHeight="1" x14ac:dyDescent="0.35">
      <c r="A2" s="4"/>
      <c r="B2" s="4"/>
      <c r="C2" s="4"/>
      <c r="D2" s="4"/>
      <c r="E2" s="4"/>
      <c r="F2" s="4"/>
      <c r="G2" s="6" t="s">
        <v>12</v>
      </c>
      <c r="H2" s="6" t="s">
        <v>13</v>
      </c>
      <c r="I2" s="6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3"/>
      <c r="P2" s="3"/>
      <c r="Q2" s="3"/>
      <c r="R2" s="3"/>
    </row>
    <row r="3" spans="1:18" ht="14.25" customHeight="1" x14ac:dyDescent="0.35">
      <c r="A3" s="8">
        <v>1</v>
      </c>
      <c r="B3" s="8" t="s">
        <v>20</v>
      </c>
      <c r="C3" s="8" t="s">
        <v>21</v>
      </c>
      <c r="D3" s="9">
        <f>K3-2</f>
        <v>79.900000000000006</v>
      </c>
      <c r="E3" s="10">
        <v>84</v>
      </c>
      <c r="F3" s="10">
        <v>84</v>
      </c>
      <c r="G3" s="10">
        <v>50</v>
      </c>
      <c r="H3" s="10">
        <v>94</v>
      </c>
      <c r="I3" s="10">
        <v>20</v>
      </c>
      <c r="J3" s="10">
        <f t="shared" ref="J3:J12" si="0">((H3+(I3+20))/2*70+G3*30)/100</f>
        <v>61.9</v>
      </c>
      <c r="K3" s="10">
        <f>J3+20</f>
        <v>81.900000000000006</v>
      </c>
      <c r="L3" s="10">
        <f t="shared" ref="L3:L12" si="1">K3*2/3+30</f>
        <v>84.6</v>
      </c>
      <c r="M3" s="11"/>
      <c r="N3" s="11"/>
      <c r="O3" s="12">
        <v>93</v>
      </c>
      <c r="P3" s="13" t="e">
        <f>ROUNDDOWN((D3 * (5/100)) + (#REF! * (25/100)) + (#REF! * (20/100)) + (((K3 * (50/100)) + (L3 * (50/100))) * 20/100) + (((M3 * (50/100)) + (N3 * (50/100))) * 20/100) + (O3 * (10/100)),2)</f>
        <v>#REF!</v>
      </c>
      <c r="Q3" s="13" t="e">
        <f t="shared" ref="Q3:Q18" si="2">IF(P3 &lt;= 44.99, "E", IF(P3 &lt;= 54.99, "D", IF(P3 &lt;= 72.99, "C", IF(P3 &lt;= 84.99, "B", IF(P3 &lt;= 100, "A", "Nilai tidak valid")))))</f>
        <v>#REF!</v>
      </c>
      <c r="R3" s="8"/>
    </row>
    <row r="4" spans="1:18" ht="14.25" customHeight="1" x14ac:dyDescent="0.35">
      <c r="A4" s="8">
        <v>2</v>
      </c>
      <c r="B4" s="8" t="s">
        <v>22</v>
      </c>
      <c r="C4" s="8" t="s">
        <v>23</v>
      </c>
      <c r="D4" s="9">
        <f>K4-2</f>
        <v>75.599999999999994</v>
      </c>
      <c r="E4" s="10">
        <v>85</v>
      </c>
      <c r="F4" s="10">
        <v>85</v>
      </c>
      <c r="G4" s="10">
        <v>45</v>
      </c>
      <c r="H4" s="10">
        <v>96</v>
      </c>
      <c r="I4" s="10">
        <v>10</v>
      </c>
      <c r="J4" s="10">
        <f t="shared" si="0"/>
        <v>57.6</v>
      </c>
      <c r="K4" s="10">
        <f>J4+20</f>
        <v>77.599999999999994</v>
      </c>
      <c r="L4" s="10">
        <f t="shared" si="1"/>
        <v>81.73333333333332</v>
      </c>
      <c r="M4" s="11"/>
      <c r="N4" s="11"/>
      <c r="O4" s="12">
        <v>93</v>
      </c>
      <c r="P4" s="13">
        <f t="shared" ref="P4:P18" si="3">ROUNDDOWN((D4 * (5/100)) + (E3 * (25/100)) + (F3 * (20/100)) + (((K4 * (50/100)) + (L4 * (50/100))) * 20/100) + (((M4 * (50/100)) + (N4 * (50/100))) * 20/100) + (O4 * (10/100)),2)</f>
        <v>66.81</v>
      </c>
      <c r="Q4" s="13" t="str">
        <f t="shared" si="2"/>
        <v>C</v>
      </c>
      <c r="R4" s="8"/>
    </row>
    <row r="5" spans="1:18" ht="14.25" customHeight="1" x14ac:dyDescent="0.35">
      <c r="A5" s="8">
        <v>3</v>
      </c>
      <c r="B5" s="8" t="s">
        <v>24</v>
      </c>
      <c r="C5" s="8" t="s">
        <v>25</v>
      </c>
      <c r="D5" s="9">
        <v>75</v>
      </c>
      <c r="E5" s="10">
        <v>70</v>
      </c>
      <c r="F5" s="10">
        <v>82</v>
      </c>
      <c r="G5" s="10">
        <v>40</v>
      </c>
      <c r="H5" s="10">
        <v>60</v>
      </c>
      <c r="I5" s="10">
        <v>10</v>
      </c>
      <c r="J5" s="10">
        <f t="shared" si="0"/>
        <v>43.5</v>
      </c>
      <c r="K5" s="10">
        <v>75</v>
      </c>
      <c r="L5" s="10">
        <f t="shared" si="1"/>
        <v>80</v>
      </c>
      <c r="M5" s="11"/>
      <c r="N5" s="11"/>
      <c r="O5" s="12">
        <v>93</v>
      </c>
      <c r="P5" s="13">
        <f t="shared" si="3"/>
        <v>66.8</v>
      </c>
      <c r="Q5" s="13" t="str">
        <f t="shared" si="2"/>
        <v>C</v>
      </c>
      <c r="R5" s="8"/>
    </row>
    <row r="6" spans="1:18" ht="14.25" customHeight="1" x14ac:dyDescent="0.35">
      <c r="A6" s="8">
        <v>4</v>
      </c>
      <c r="B6" s="8" t="s">
        <v>26</v>
      </c>
      <c r="C6" s="8" t="s">
        <v>27</v>
      </c>
      <c r="D6" s="9">
        <f>K6-2</f>
        <v>85.9</v>
      </c>
      <c r="E6" s="10">
        <v>84</v>
      </c>
      <c r="F6" s="10">
        <v>84</v>
      </c>
      <c r="G6" s="10">
        <v>70</v>
      </c>
      <c r="H6" s="10">
        <v>94</v>
      </c>
      <c r="I6" s="10">
        <v>20</v>
      </c>
      <c r="J6" s="10">
        <f t="shared" si="0"/>
        <v>67.900000000000006</v>
      </c>
      <c r="K6" s="10">
        <f>J6+20</f>
        <v>87.9</v>
      </c>
      <c r="L6" s="10">
        <f t="shared" si="1"/>
        <v>88.6</v>
      </c>
      <c r="M6" s="11"/>
      <c r="N6" s="11"/>
      <c r="O6" s="12">
        <v>93</v>
      </c>
      <c r="P6" s="13">
        <f t="shared" si="3"/>
        <v>65.14</v>
      </c>
      <c r="Q6" s="13" t="str">
        <f t="shared" si="2"/>
        <v>C</v>
      </c>
      <c r="R6" s="8"/>
    </row>
    <row r="7" spans="1:18" ht="14.25" customHeight="1" x14ac:dyDescent="0.35">
      <c r="A7" s="8">
        <v>5</v>
      </c>
      <c r="B7" s="8" t="s">
        <v>28</v>
      </c>
      <c r="C7" s="8" t="s">
        <v>29</v>
      </c>
      <c r="D7" s="9">
        <v>75</v>
      </c>
      <c r="E7" s="10">
        <v>84</v>
      </c>
      <c r="F7" s="10">
        <v>83</v>
      </c>
      <c r="G7" s="10">
        <v>30</v>
      </c>
      <c r="H7" s="10">
        <v>80</v>
      </c>
      <c r="I7" s="10">
        <v>10</v>
      </c>
      <c r="J7" s="10">
        <f t="shared" si="0"/>
        <v>47.5</v>
      </c>
      <c r="K7" s="10">
        <v>75</v>
      </c>
      <c r="L7" s="10">
        <f t="shared" si="1"/>
        <v>80</v>
      </c>
      <c r="M7" s="11"/>
      <c r="N7" s="11"/>
      <c r="O7" s="12">
        <v>93</v>
      </c>
      <c r="P7" s="13">
        <f t="shared" si="3"/>
        <v>66.349999999999994</v>
      </c>
      <c r="Q7" s="13" t="str">
        <f t="shared" si="2"/>
        <v>C</v>
      </c>
      <c r="R7" s="8"/>
    </row>
    <row r="8" spans="1:18" ht="14.25" customHeight="1" x14ac:dyDescent="0.35">
      <c r="A8" s="8">
        <v>6</v>
      </c>
      <c r="B8" s="8" t="s">
        <v>30</v>
      </c>
      <c r="C8" s="8" t="s">
        <v>31</v>
      </c>
      <c r="D8" s="9">
        <v>75</v>
      </c>
      <c r="E8" s="10">
        <v>84</v>
      </c>
      <c r="F8" s="10">
        <v>83</v>
      </c>
      <c r="G8" s="10">
        <v>20</v>
      </c>
      <c r="H8" s="10">
        <v>60</v>
      </c>
      <c r="I8" s="10">
        <v>10</v>
      </c>
      <c r="J8" s="10">
        <f t="shared" si="0"/>
        <v>37.5</v>
      </c>
      <c r="K8" s="10">
        <v>73</v>
      </c>
      <c r="L8" s="10">
        <f t="shared" si="1"/>
        <v>78.666666666666657</v>
      </c>
      <c r="M8" s="11"/>
      <c r="N8" s="11"/>
      <c r="O8" s="12">
        <v>93</v>
      </c>
      <c r="P8" s="13">
        <f t="shared" si="3"/>
        <v>65.81</v>
      </c>
      <c r="Q8" s="13" t="str">
        <f t="shared" si="2"/>
        <v>C</v>
      </c>
      <c r="R8" s="8"/>
    </row>
    <row r="9" spans="1:18" ht="14.25" customHeight="1" x14ac:dyDescent="0.35">
      <c r="A9" s="8">
        <v>7</v>
      </c>
      <c r="B9" s="8" t="s">
        <v>32</v>
      </c>
      <c r="C9" s="8" t="s">
        <v>33</v>
      </c>
      <c r="D9" s="9">
        <f>K9-2</f>
        <v>73.8</v>
      </c>
      <c r="E9" s="10">
        <v>82</v>
      </c>
      <c r="F9" s="10">
        <v>70</v>
      </c>
      <c r="G9" s="10">
        <v>25</v>
      </c>
      <c r="H9" s="10">
        <v>94</v>
      </c>
      <c r="I9" s="10">
        <v>24</v>
      </c>
      <c r="J9" s="10">
        <f t="shared" si="0"/>
        <v>55.8</v>
      </c>
      <c r="K9" s="10">
        <f>J9+20</f>
        <v>75.8</v>
      </c>
      <c r="L9" s="10">
        <f t="shared" si="1"/>
        <v>80.533333333333331</v>
      </c>
      <c r="M9" s="11"/>
      <c r="N9" s="11"/>
      <c r="O9" s="12">
        <v>93</v>
      </c>
      <c r="P9" s="13">
        <f t="shared" si="3"/>
        <v>66.22</v>
      </c>
      <c r="Q9" s="13" t="str">
        <f t="shared" si="2"/>
        <v>C</v>
      </c>
      <c r="R9" s="8"/>
    </row>
    <row r="10" spans="1:18" ht="14.25" customHeight="1" x14ac:dyDescent="0.35">
      <c r="A10" s="8">
        <v>8</v>
      </c>
      <c r="B10" s="8" t="s">
        <v>34</v>
      </c>
      <c r="C10" s="8" t="s">
        <v>35</v>
      </c>
      <c r="D10" s="9">
        <v>75</v>
      </c>
      <c r="E10" s="10">
        <v>84</v>
      </c>
      <c r="F10" s="10">
        <v>75</v>
      </c>
      <c r="G10" s="10">
        <v>25</v>
      </c>
      <c r="H10" s="10">
        <v>90</v>
      </c>
      <c r="I10" s="10">
        <v>15</v>
      </c>
      <c r="J10" s="10">
        <f t="shared" si="0"/>
        <v>51.25</v>
      </c>
      <c r="K10" s="10">
        <v>74</v>
      </c>
      <c r="L10" s="10">
        <f t="shared" si="1"/>
        <v>79.333333333333343</v>
      </c>
      <c r="M10" s="11"/>
      <c r="N10" s="11"/>
      <c r="O10" s="12">
        <v>93</v>
      </c>
      <c r="P10" s="13">
        <f t="shared" si="3"/>
        <v>62.88</v>
      </c>
      <c r="Q10" s="13" t="str">
        <f t="shared" si="2"/>
        <v>C</v>
      </c>
      <c r="R10" s="8"/>
    </row>
    <row r="11" spans="1:18" ht="14.25" customHeight="1" x14ac:dyDescent="0.35">
      <c r="A11" s="8">
        <v>9</v>
      </c>
      <c r="B11" s="8" t="s">
        <v>36</v>
      </c>
      <c r="C11" s="8" t="s">
        <v>37</v>
      </c>
      <c r="D11" s="9">
        <v>75</v>
      </c>
      <c r="E11" s="10">
        <v>74</v>
      </c>
      <c r="F11" s="10">
        <v>85</v>
      </c>
      <c r="G11" s="10">
        <v>30</v>
      </c>
      <c r="H11" s="10">
        <v>90</v>
      </c>
      <c r="I11" s="10">
        <v>10</v>
      </c>
      <c r="J11" s="10">
        <f t="shared" si="0"/>
        <v>51</v>
      </c>
      <c r="K11" s="10">
        <v>74</v>
      </c>
      <c r="L11" s="10">
        <f t="shared" si="1"/>
        <v>79.333333333333343</v>
      </c>
      <c r="M11" s="11"/>
      <c r="N11" s="11"/>
      <c r="O11" s="12">
        <v>93</v>
      </c>
      <c r="P11" s="13">
        <f t="shared" si="3"/>
        <v>64.38</v>
      </c>
      <c r="Q11" s="13" t="str">
        <f t="shared" si="2"/>
        <v>C</v>
      </c>
      <c r="R11" s="8"/>
    </row>
    <row r="12" spans="1:18" ht="14.25" customHeight="1" x14ac:dyDescent="0.35">
      <c r="A12" s="8">
        <v>10</v>
      </c>
      <c r="B12" s="8" t="s">
        <v>38</v>
      </c>
      <c r="C12" s="8" t="s">
        <v>39</v>
      </c>
      <c r="D12" s="9">
        <f>K12-2</f>
        <v>86.4</v>
      </c>
      <c r="E12" s="10">
        <v>84</v>
      </c>
      <c r="F12" s="10">
        <v>84</v>
      </c>
      <c r="G12" s="10">
        <v>25</v>
      </c>
      <c r="H12" s="10">
        <v>94</v>
      </c>
      <c r="I12" s="10">
        <v>60</v>
      </c>
      <c r="J12" s="10">
        <f t="shared" si="0"/>
        <v>68.400000000000006</v>
      </c>
      <c r="K12" s="10">
        <f>J12+20</f>
        <v>88.4</v>
      </c>
      <c r="L12" s="10">
        <f t="shared" si="1"/>
        <v>88.933333333333337</v>
      </c>
      <c r="M12" s="11"/>
      <c r="N12" s="11"/>
      <c r="O12" s="12">
        <v>93</v>
      </c>
      <c r="P12" s="13">
        <f t="shared" si="3"/>
        <v>66.849999999999994</v>
      </c>
      <c r="Q12" s="13" t="str">
        <f t="shared" si="2"/>
        <v>C</v>
      </c>
      <c r="R12" s="8"/>
    </row>
    <row r="13" spans="1:18" ht="14.25" customHeight="1" x14ac:dyDescent="0.35">
      <c r="A13" s="8">
        <v>11</v>
      </c>
      <c r="B13" s="8" t="s">
        <v>40</v>
      </c>
      <c r="C13" s="8" t="s">
        <v>41</v>
      </c>
      <c r="D13" s="9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/>
      <c r="N13" s="11"/>
      <c r="O13" s="12">
        <v>93</v>
      </c>
      <c r="P13" s="13">
        <f t="shared" si="3"/>
        <v>47.1</v>
      </c>
      <c r="Q13" s="13" t="str">
        <f t="shared" si="2"/>
        <v>D</v>
      </c>
      <c r="R13" s="8"/>
    </row>
    <row r="14" spans="1:18" ht="14.25" customHeight="1" x14ac:dyDescent="0.35">
      <c r="A14" s="8">
        <v>12</v>
      </c>
      <c r="B14" s="8" t="s">
        <v>42</v>
      </c>
      <c r="C14" s="8" t="s">
        <v>43</v>
      </c>
      <c r="D14" s="9">
        <v>78</v>
      </c>
      <c r="E14" s="10">
        <v>83</v>
      </c>
      <c r="F14" s="10">
        <v>82</v>
      </c>
      <c r="G14" s="10">
        <v>50</v>
      </c>
      <c r="H14" s="10">
        <v>90</v>
      </c>
      <c r="I14" s="10">
        <v>5</v>
      </c>
      <c r="J14" s="10">
        <f>((H14+(I14+20))/2*70+G14*30)/100</f>
        <v>55.25</v>
      </c>
      <c r="K14" s="10">
        <v>78</v>
      </c>
      <c r="L14" s="10">
        <f>K14*2/3+30</f>
        <v>82</v>
      </c>
      <c r="M14" s="11"/>
      <c r="N14" s="11"/>
      <c r="O14" s="12">
        <v>93</v>
      </c>
      <c r="P14" s="13">
        <f t="shared" si="3"/>
        <v>29.2</v>
      </c>
      <c r="Q14" s="13" t="str">
        <f t="shared" si="2"/>
        <v>E</v>
      </c>
      <c r="R14" s="8"/>
    </row>
    <row r="15" spans="1:18" ht="14.25" customHeight="1" x14ac:dyDescent="0.35">
      <c r="A15" s="8">
        <v>13</v>
      </c>
      <c r="B15" s="8" t="s">
        <v>44</v>
      </c>
      <c r="C15" s="8" t="s">
        <v>45</v>
      </c>
      <c r="D15" s="9">
        <v>75</v>
      </c>
      <c r="E15" s="10">
        <v>74</v>
      </c>
      <c r="F15" s="10">
        <v>83</v>
      </c>
      <c r="G15" s="10">
        <v>15</v>
      </c>
      <c r="H15" s="10">
        <v>10</v>
      </c>
      <c r="I15" s="10">
        <v>5</v>
      </c>
      <c r="J15" s="10">
        <f>((H15+(I15+20))/2*70+G15*30)/100</f>
        <v>16.75</v>
      </c>
      <c r="K15" s="10">
        <v>70</v>
      </c>
      <c r="L15" s="10">
        <f>K15*2/3+30</f>
        <v>76.666666666666657</v>
      </c>
      <c r="M15" s="11"/>
      <c r="N15" s="11"/>
      <c r="O15" s="12">
        <v>93</v>
      </c>
      <c r="P15" s="13">
        <f t="shared" si="3"/>
        <v>64.86</v>
      </c>
      <c r="Q15" s="13" t="str">
        <f t="shared" si="2"/>
        <v>C</v>
      </c>
      <c r="R15" s="8"/>
    </row>
    <row r="16" spans="1:18" ht="14.25" customHeight="1" x14ac:dyDescent="0.35">
      <c r="A16" s="8">
        <v>14</v>
      </c>
      <c r="B16" s="8" t="s">
        <v>46</v>
      </c>
      <c r="C16" s="8" t="s">
        <v>47</v>
      </c>
      <c r="D16" s="9">
        <v>75</v>
      </c>
      <c r="E16" s="10">
        <v>82</v>
      </c>
      <c r="F16" s="10">
        <v>84</v>
      </c>
      <c r="G16" s="10">
        <v>15</v>
      </c>
      <c r="H16" s="10">
        <v>88</v>
      </c>
      <c r="I16" s="10">
        <v>5</v>
      </c>
      <c r="J16" s="10">
        <f>((H16+(I16+20))/2*70+G16*30)/100</f>
        <v>44.05</v>
      </c>
      <c r="K16" s="10">
        <v>70</v>
      </c>
      <c r="L16" s="10">
        <f>K16*2/3+30</f>
        <v>76.666666666666657</v>
      </c>
      <c r="M16" s="11"/>
      <c r="N16" s="11"/>
      <c r="O16" s="12">
        <v>93</v>
      </c>
      <c r="P16" s="13">
        <f t="shared" si="3"/>
        <v>62.81</v>
      </c>
      <c r="Q16" s="13" t="str">
        <f t="shared" si="2"/>
        <v>C</v>
      </c>
      <c r="R16" s="8"/>
    </row>
    <row r="17" spans="1:18" ht="14.25" customHeight="1" x14ac:dyDescent="0.35">
      <c r="A17" s="8">
        <v>15</v>
      </c>
      <c r="B17" s="8" t="s">
        <v>48</v>
      </c>
      <c r="C17" s="8" t="s">
        <v>49</v>
      </c>
      <c r="D17" s="9">
        <v>75</v>
      </c>
      <c r="E17" s="10">
        <v>83</v>
      </c>
      <c r="F17" s="10">
        <v>83</v>
      </c>
      <c r="G17" s="10">
        <v>40</v>
      </c>
      <c r="H17" s="10">
        <v>96</v>
      </c>
      <c r="I17" s="10">
        <v>5</v>
      </c>
      <c r="J17" s="10">
        <f>((H17+(I17+20))/2*70+G17*30)/100</f>
        <v>54.35</v>
      </c>
      <c r="K17" s="10">
        <f>J17+20</f>
        <v>74.349999999999994</v>
      </c>
      <c r="L17" s="10">
        <f>K17*2/3+30</f>
        <v>79.566666666666663</v>
      </c>
      <c r="M17" s="11"/>
      <c r="N17" s="11"/>
      <c r="O17" s="12">
        <v>93</v>
      </c>
      <c r="P17" s="13">
        <f t="shared" si="3"/>
        <v>65.739999999999995</v>
      </c>
      <c r="Q17" s="13" t="str">
        <f t="shared" si="2"/>
        <v>C</v>
      </c>
      <c r="R17" s="8"/>
    </row>
    <row r="18" spans="1:18" ht="14.25" customHeight="1" x14ac:dyDescent="0.35">
      <c r="A18" s="8">
        <v>16</v>
      </c>
      <c r="B18" s="8" t="s">
        <v>50</v>
      </c>
      <c r="C18" s="8" t="s">
        <v>51</v>
      </c>
      <c r="D18" s="9">
        <v>75</v>
      </c>
      <c r="E18" s="10">
        <v>70</v>
      </c>
      <c r="F18" s="10">
        <v>70</v>
      </c>
      <c r="G18" s="10">
        <v>10</v>
      </c>
      <c r="H18" s="10">
        <v>10</v>
      </c>
      <c r="I18" s="10">
        <v>5</v>
      </c>
      <c r="J18" s="10">
        <f>((H18+(I18+20))/2*70+G18*30)/100</f>
        <v>15.25</v>
      </c>
      <c r="K18" s="10">
        <v>70</v>
      </c>
      <c r="L18" s="10">
        <f>K18*2/3+30</f>
        <v>76.666666666666657</v>
      </c>
      <c r="M18" s="11"/>
      <c r="N18" s="11"/>
      <c r="O18" s="12">
        <v>93</v>
      </c>
      <c r="P18" s="13">
        <f t="shared" si="3"/>
        <v>65.06</v>
      </c>
      <c r="Q18" s="13" t="str">
        <f t="shared" si="2"/>
        <v>C</v>
      </c>
      <c r="R18" s="8"/>
    </row>
    <row r="19" spans="1:18" ht="14.25" customHeight="1" x14ac:dyDescent="0.35">
      <c r="D19" s="14"/>
      <c r="J19" s="14"/>
      <c r="K19" s="14"/>
      <c r="L19" s="14"/>
      <c r="M19" s="14"/>
      <c r="N19" s="14"/>
      <c r="O19" s="14"/>
      <c r="P19" s="14"/>
      <c r="Q19" s="14"/>
    </row>
    <row r="20" spans="1:18" ht="14.25" customHeight="1" x14ac:dyDescent="0.3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8" ht="14.25" customHeight="1" x14ac:dyDescent="0.35"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8" ht="14.25" customHeight="1" x14ac:dyDescent="0.35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8" ht="14.25" customHeight="1" x14ac:dyDescent="0.3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8" ht="14.25" customHeight="1" x14ac:dyDescent="0.3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8" ht="14.25" customHeight="1" x14ac:dyDescent="0.35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8" ht="14.25" customHeight="1" x14ac:dyDescent="0.35"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8" ht="14.25" customHeight="1" x14ac:dyDescent="0.35"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8" ht="14.25" customHeight="1" x14ac:dyDescent="0.35"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8" ht="14.25" customHeight="1" x14ac:dyDescent="0.35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8" ht="14.25" customHeight="1" x14ac:dyDescent="0.35"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8" ht="14.25" customHeight="1" x14ac:dyDescent="0.35"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8" ht="14.25" customHeight="1" x14ac:dyDescent="0.35"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4:17" ht="14.25" customHeight="1" x14ac:dyDescent="0.35"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4:17" ht="14.25" customHeight="1" x14ac:dyDescent="0.35"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4:17" ht="14.25" customHeight="1" x14ac:dyDescent="0.35"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4:17" ht="14.25" customHeight="1" x14ac:dyDescent="0.35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4:17" ht="14.25" customHeight="1" x14ac:dyDescent="0.35"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4:17" ht="14.25" customHeight="1" x14ac:dyDescent="0.35"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4:17" ht="14.25" customHeight="1" x14ac:dyDescent="0.35"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4:17" ht="14.25" customHeight="1" x14ac:dyDescent="0.35"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4:17" ht="14.25" customHeight="1" x14ac:dyDescent="0.35"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4:17" ht="14.25" customHeight="1" x14ac:dyDescent="0.35"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4:17" ht="14.25" customHeight="1" x14ac:dyDescent="0.3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4:17" ht="14.25" customHeight="1" x14ac:dyDescent="0.35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4:17" ht="14.25" customHeight="1" x14ac:dyDescent="0.35"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4:17" ht="14.25" customHeight="1" x14ac:dyDescent="0.35"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4:17" ht="14.25" customHeight="1" x14ac:dyDescent="0.35"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4:17" ht="14.25" customHeight="1" x14ac:dyDescent="0.35"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4:17" ht="14.25" customHeight="1" x14ac:dyDescent="0.35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4:17" ht="14.25" customHeight="1" x14ac:dyDescent="0.35"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4:17" ht="14.25" customHeight="1" x14ac:dyDescent="0.35"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4:17" ht="14.25" customHeight="1" x14ac:dyDescent="0.35"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4:17" ht="14.25" customHeight="1" x14ac:dyDescent="0.35"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4:17" ht="14.25" customHeight="1" x14ac:dyDescent="0.35"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4:17" ht="14.25" customHeight="1" x14ac:dyDescent="0.3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4:17" ht="14.25" customHeight="1" x14ac:dyDescent="0.35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4:17" ht="14.25" customHeight="1" x14ac:dyDescent="0.3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4:17" ht="14.25" customHeight="1" x14ac:dyDescent="0.35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4:17" ht="14.25" customHeight="1" x14ac:dyDescent="0.3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4:17" ht="14.25" customHeight="1" x14ac:dyDescent="0.35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4:17" ht="14.25" customHeight="1" x14ac:dyDescent="0.3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4:17" ht="14.25" customHeight="1" x14ac:dyDescent="0.35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4:17" ht="14.25" customHeight="1" x14ac:dyDescent="0.35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4:17" ht="14.25" customHeight="1" x14ac:dyDescent="0.35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4:17" ht="14.25" customHeight="1" x14ac:dyDescent="0.35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4:17" ht="14.25" customHeight="1" x14ac:dyDescent="0.35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4:17" ht="14.25" customHeight="1" x14ac:dyDescent="0.35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4:17" ht="14.25" customHeight="1" x14ac:dyDescent="0.35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4:17" ht="14.25" customHeight="1" x14ac:dyDescent="0.35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4:17" ht="14.25" customHeight="1" x14ac:dyDescent="0.35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4:17" ht="14.25" customHeight="1" x14ac:dyDescent="0.35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4:17" ht="14.25" customHeight="1" x14ac:dyDescent="0.35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4:17" ht="14.25" customHeight="1" x14ac:dyDescent="0.35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4:17" ht="14.25" customHeight="1" x14ac:dyDescent="0.35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4:17" ht="14.25" customHeight="1" x14ac:dyDescent="0.35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4:17" ht="14.25" customHeight="1" x14ac:dyDescent="0.35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4:17" ht="14.25" customHeight="1" x14ac:dyDescent="0.35"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4:17" ht="14.25" customHeight="1" x14ac:dyDescent="0.35"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4:17" ht="14.25" customHeight="1" x14ac:dyDescent="0.35"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4:17" ht="14.25" customHeight="1" x14ac:dyDescent="0.35"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4:17" ht="14.25" customHeight="1" x14ac:dyDescent="0.35"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4:17" ht="14.25" customHeight="1" x14ac:dyDescent="0.35"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4:17" ht="14.25" customHeight="1" x14ac:dyDescent="0.35"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4:17" ht="14.25" customHeight="1" x14ac:dyDescent="0.35"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4:17" ht="14.25" customHeight="1" x14ac:dyDescent="0.35"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4:17" ht="14.25" customHeight="1" x14ac:dyDescent="0.35"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4:17" ht="14.25" customHeight="1" x14ac:dyDescent="0.35"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4:17" ht="14.25" customHeight="1" x14ac:dyDescent="0.35"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4:17" ht="14.25" customHeight="1" x14ac:dyDescent="0.35"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4:17" ht="14.25" customHeight="1" x14ac:dyDescent="0.35"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4:17" ht="14.25" customHeight="1" x14ac:dyDescent="0.35"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4:17" ht="14.25" customHeight="1" x14ac:dyDescent="0.35"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4:17" ht="14.25" customHeight="1" x14ac:dyDescent="0.35"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4:17" ht="14.25" customHeight="1" x14ac:dyDescent="0.35"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4:17" ht="14.25" customHeight="1" x14ac:dyDescent="0.35"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4:17" ht="14.25" customHeight="1" x14ac:dyDescent="0.35"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4:17" ht="14.25" customHeight="1" x14ac:dyDescent="0.35"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4:17" ht="14.25" customHeight="1" x14ac:dyDescent="0.35"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4:17" ht="14.25" customHeight="1" x14ac:dyDescent="0.35"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4:17" ht="14.25" customHeight="1" x14ac:dyDescent="0.35"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4:17" ht="14.25" customHeight="1" x14ac:dyDescent="0.35"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4:17" ht="14.25" customHeight="1" x14ac:dyDescent="0.35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4:17" ht="14.25" customHeight="1" x14ac:dyDescent="0.35"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4:17" ht="14.25" customHeight="1" x14ac:dyDescent="0.35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4:17" ht="14.25" customHeight="1" x14ac:dyDescent="0.35"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4:17" ht="14.25" customHeight="1" x14ac:dyDescent="0.35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4:17" ht="14.25" customHeight="1" x14ac:dyDescent="0.35"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4:17" ht="14.25" customHeight="1" x14ac:dyDescent="0.35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4:17" ht="14.25" customHeight="1" x14ac:dyDescent="0.35"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4:17" ht="14.25" customHeight="1" x14ac:dyDescent="0.35"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4:17" ht="14.25" customHeight="1" x14ac:dyDescent="0.35"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4:17" ht="14.25" customHeight="1" x14ac:dyDescent="0.35"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4:17" ht="14.25" customHeight="1" x14ac:dyDescent="0.35"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4:17" ht="14.25" customHeight="1" x14ac:dyDescent="0.35"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4:17" ht="14.25" customHeight="1" x14ac:dyDescent="0.35"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4:17" ht="14.25" customHeight="1" x14ac:dyDescent="0.35"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4:17" ht="14.25" customHeight="1" x14ac:dyDescent="0.35"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4:17" ht="14.25" customHeight="1" x14ac:dyDescent="0.35"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4:17" ht="14.25" customHeight="1" x14ac:dyDescent="0.35"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4:17" ht="14.25" customHeight="1" x14ac:dyDescent="0.35"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4:17" ht="14.25" customHeight="1" x14ac:dyDescent="0.35"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4:17" ht="14.25" customHeight="1" x14ac:dyDescent="0.35"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4:17" ht="14.25" customHeight="1" x14ac:dyDescent="0.35"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4:17" ht="14.25" customHeight="1" x14ac:dyDescent="0.3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4:17" ht="14.25" customHeight="1" x14ac:dyDescent="0.35"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4:17" ht="14.25" customHeight="1" x14ac:dyDescent="0.35"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4:17" ht="14.25" customHeight="1" x14ac:dyDescent="0.35"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4:17" ht="14.25" customHeight="1" x14ac:dyDescent="0.35"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4:17" ht="14.25" customHeight="1" x14ac:dyDescent="0.35"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4:17" ht="14.25" customHeight="1" x14ac:dyDescent="0.35"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4:17" ht="14.25" customHeight="1" x14ac:dyDescent="0.35"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4:17" ht="14.25" customHeight="1" x14ac:dyDescent="0.35"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4:17" ht="14.25" customHeight="1" x14ac:dyDescent="0.35"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4:17" ht="14.25" customHeight="1" x14ac:dyDescent="0.35"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4:17" ht="14.25" customHeight="1" x14ac:dyDescent="0.35"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4:17" ht="14.25" customHeight="1" x14ac:dyDescent="0.35"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4:17" ht="14.25" customHeight="1" x14ac:dyDescent="0.35"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4:17" ht="14.25" customHeight="1" x14ac:dyDescent="0.35"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4:17" ht="14.25" customHeight="1" x14ac:dyDescent="0.35"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4:17" ht="14.25" customHeight="1" x14ac:dyDescent="0.35"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4:17" ht="14.25" customHeight="1" x14ac:dyDescent="0.35"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4:17" ht="14.25" customHeight="1" x14ac:dyDescent="0.35"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4:17" ht="14.25" customHeight="1" x14ac:dyDescent="0.35"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4:17" ht="14.25" customHeight="1" x14ac:dyDescent="0.35"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4:17" ht="14.25" customHeight="1" x14ac:dyDescent="0.35"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4:17" ht="14.25" customHeight="1" x14ac:dyDescent="0.35"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4:17" ht="14.25" customHeight="1" x14ac:dyDescent="0.35"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4:17" ht="14.25" customHeight="1" x14ac:dyDescent="0.35"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4:17" ht="14.25" customHeight="1" x14ac:dyDescent="0.35"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4:17" ht="14.25" customHeight="1" x14ac:dyDescent="0.35"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4:17" ht="14.25" customHeight="1" x14ac:dyDescent="0.35"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4:17" ht="14.25" customHeight="1" x14ac:dyDescent="0.35"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4:17" ht="14.25" customHeight="1" x14ac:dyDescent="0.35"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4:17" ht="14.25" customHeight="1" x14ac:dyDescent="0.35"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4:17" ht="14.25" customHeight="1" x14ac:dyDescent="0.35"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4:17" ht="14.25" customHeight="1" x14ac:dyDescent="0.35"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4:17" ht="14.25" customHeight="1" x14ac:dyDescent="0.35"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4:17" ht="14.25" customHeight="1" x14ac:dyDescent="0.35"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4:17" ht="14.25" customHeight="1" x14ac:dyDescent="0.35"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4:17" ht="14.25" customHeight="1" x14ac:dyDescent="0.35"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4:17" ht="14.25" customHeight="1" x14ac:dyDescent="0.35"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4:17" ht="14.25" customHeight="1" x14ac:dyDescent="0.35"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4:17" ht="14.25" customHeight="1" x14ac:dyDescent="0.35"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4:17" ht="14.25" customHeight="1" x14ac:dyDescent="0.35"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4:17" ht="14.25" customHeight="1" x14ac:dyDescent="0.35"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4:17" ht="14.25" customHeight="1" x14ac:dyDescent="0.35"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4:17" ht="14.25" customHeight="1" x14ac:dyDescent="0.35"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4:17" ht="14.25" customHeight="1" x14ac:dyDescent="0.35"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4:17" ht="14.25" customHeight="1" x14ac:dyDescent="0.35"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4:17" ht="14.25" customHeight="1" x14ac:dyDescent="0.35"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4:17" ht="14.25" customHeight="1" x14ac:dyDescent="0.35"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4:17" ht="14.25" customHeight="1" x14ac:dyDescent="0.35"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4:17" ht="14.25" customHeight="1" x14ac:dyDescent="0.35"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4:17" ht="14.25" customHeight="1" x14ac:dyDescent="0.35"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4:17" ht="14.25" customHeight="1" x14ac:dyDescent="0.35"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4:17" ht="14.25" customHeight="1" x14ac:dyDescent="0.35"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4:17" ht="14.25" customHeight="1" x14ac:dyDescent="0.35"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4:17" ht="14.25" customHeight="1" x14ac:dyDescent="0.35"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4:17" ht="14.25" customHeight="1" x14ac:dyDescent="0.35"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4:17" ht="14.25" customHeight="1" x14ac:dyDescent="0.35"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4:17" ht="14.25" customHeight="1" x14ac:dyDescent="0.35"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4:17" ht="14.25" customHeight="1" x14ac:dyDescent="0.35"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4:17" ht="14.25" customHeight="1" x14ac:dyDescent="0.35"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4:17" ht="14.25" customHeight="1" x14ac:dyDescent="0.35"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4:17" ht="14.25" customHeight="1" x14ac:dyDescent="0.35"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4:17" ht="14.25" customHeight="1" x14ac:dyDescent="0.35"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4:17" ht="14.25" customHeight="1" x14ac:dyDescent="0.35"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4:17" ht="14.25" customHeight="1" x14ac:dyDescent="0.35"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4:17" ht="14.25" customHeight="1" x14ac:dyDescent="0.35"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4:17" ht="14.25" customHeight="1" x14ac:dyDescent="0.35"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4:17" ht="14.25" customHeight="1" x14ac:dyDescent="0.35"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4:17" ht="14.25" customHeight="1" x14ac:dyDescent="0.35"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4:17" ht="14.25" customHeight="1" x14ac:dyDescent="0.35"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4:17" ht="14.25" customHeight="1" x14ac:dyDescent="0.35"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4:17" ht="14.25" customHeight="1" x14ac:dyDescent="0.35"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4:17" ht="14.25" customHeight="1" x14ac:dyDescent="0.35"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4:17" ht="14.25" customHeight="1" x14ac:dyDescent="0.35"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4:17" ht="14.25" customHeight="1" x14ac:dyDescent="0.35"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4:17" ht="14.25" customHeight="1" x14ac:dyDescent="0.35"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4:17" ht="14.25" customHeight="1" x14ac:dyDescent="0.35"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4:17" ht="14.25" customHeight="1" x14ac:dyDescent="0.35"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4:17" ht="14.25" customHeight="1" x14ac:dyDescent="0.35"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4:17" ht="14.25" customHeight="1" x14ac:dyDescent="0.35"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4:17" ht="14.25" customHeight="1" x14ac:dyDescent="0.35"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4:17" ht="14.25" customHeight="1" x14ac:dyDescent="0.35"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4:17" ht="14.25" customHeight="1" x14ac:dyDescent="0.35"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4:17" ht="14.25" customHeight="1" x14ac:dyDescent="0.35"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4:17" ht="14.25" customHeight="1" x14ac:dyDescent="0.35"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4:17" ht="14.25" customHeight="1" x14ac:dyDescent="0.35"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4:17" ht="14.25" customHeight="1" x14ac:dyDescent="0.35"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4:17" ht="14.25" customHeight="1" x14ac:dyDescent="0.35"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4:17" ht="14.25" customHeight="1" x14ac:dyDescent="0.35"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4:17" ht="14.25" customHeight="1" x14ac:dyDescent="0.35"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4:17" ht="14.25" customHeight="1" x14ac:dyDescent="0.35"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4:17" ht="14.25" customHeight="1" x14ac:dyDescent="0.35"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4:17" ht="14.25" customHeight="1" x14ac:dyDescent="0.35"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4:17" ht="14.25" customHeight="1" x14ac:dyDescent="0.35"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4:17" ht="14.25" customHeight="1" x14ac:dyDescent="0.35"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4:17" ht="14.25" customHeight="1" x14ac:dyDescent="0.35"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4:17" ht="14.25" customHeight="1" x14ac:dyDescent="0.35"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4:17" ht="14.25" customHeight="1" x14ac:dyDescent="0.35"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4:17" ht="14.25" customHeight="1" x14ac:dyDescent="0.35"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4:17" ht="14.25" customHeight="1" x14ac:dyDescent="0.35"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4:17" ht="14.25" customHeight="1" x14ac:dyDescent="0.35"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4:17" ht="14.25" customHeight="1" x14ac:dyDescent="0.35"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4:17" ht="14.25" customHeight="1" x14ac:dyDescent="0.35"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4:17" ht="14.25" customHeight="1" x14ac:dyDescent="0.35"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4:17" ht="14.25" customHeight="1" x14ac:dyDescent="0.35"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4:17" ht="14.25" customHeight="1" x14ac:dyDescent="0.35"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4:17" ht="14.25" customHeight="1" x14ac:dyDescent="0.35"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4:17" ht="14.25" customHeight="1" x14ac:dyDescent="0.35"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4:17" ht="14.25" customHeight="1" x14ac:dyDescent="0.35"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4:17" ht="14.25" customHeight="1" x14ac:dyDescent="0.35"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4:17" ht="14.25" customHeight="1" x14ac:dyDescent="0.35"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4:17" ht="14.25" customHeight="1" x14ac:dyDescent="0.35"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4:17" ht="14.25" customHeight="1" x14ac:dyDescent="0.35"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4:17" ht="14.25" customHeight="1" x14ac:dyDescent="0.35"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4:17" ht="14.25" customHeight="1" x14ac:dyDescent="0.35"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4:17" ht="14.25" customHeight="1" x14ac:dyDescent="0.35"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4:17" ht="14.25" customHeight="1" x14ac:dyDescent="0.35"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4:17" ht="14.25" customHeight="1" x14ac:dyDescent="0.35"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4:17" ht="14.25" customHeight="1" x14ac:dyDescent="0.35"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4:17" ht="14.25" customHeight="1" x14ac:dyDescent="0.35"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4:17" ht="14.25" customHeight="1" x14ac:dyDescent="0.35"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4:17" ht="14.25" customHeight="1" x14ac:dyDescent="0.35"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4:17" ht="14.25" customHeight="1" x14ac:dyDescent="0.35"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4:17" ht="14.25" customHeight="1" x14ac:dyDescent="0.35"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4:17" ht="14.25" customHeight="1" x14ac:dyDescent="0.35"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4:17" ht="14.25" customHeight="1" x14ac:dyDescent="0.35"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4:17" ht="14.25" customHeight="1" x14ac:dyDescent="0.35"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4:17" ht="14.25" customHeight="1" x14ac:dyDescent="0.35"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4:17" ht="14.25" customHeight="1" x14ac:dyDescent="0.35"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4:17" ht="14.25" customHeight="1" x14ac:dyDescent="0.35"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4:17" ht="14.25" customHeight="1" x14ac:dyDescent="0.35"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4:17" ht="14.25" customHeight="1" x14ac:dyDescent="0.35"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4:17" ht="14.25" customHeight="1" x14ac:dyDescent="0.35"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4:17" ht="14.25" customHeight="1" x14ac:dyDescent="0.35"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4:17" ht="14.25" customHeight="1" x14ac:dyDescent="0.35"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4:17" ht="14.25" customHeight="1" x14ac:dyDescent="0.35"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4:17" ht="14.25" customHeight="1" x14ac:dyDescent="0.35"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4:17" ht="14.25" customHeight="1" x14ac:dyDescent="0.35"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4:17" ht="14.25" customHeight="1" x14ac:dyDescent="0.35"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4:17" ht="14.25" customHeight="1" x14ac:dyDescent="0.35"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4:17" ht="14.25" customHeight="1" x14ac:dyDescent="0.35"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4:17" ht="14.25" customHeight="1" x14ac:dyDescent="0.35"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4:17" ht="14.25" customHeight="1" x14ac:dyDescent="0.35"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4:17" ht="14.25" customHeight="1" x14ac:dyDescent="0.35"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4:17" ht="14.25" customHeight="1" x14ac:dyDescent="0.35"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4:17" ht="14.25" customHeight="1" x14ac:dyDescent="0.35"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4:17" ht="14.25" customHeight="1" x14ac:dyDescent="0.35"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4:17" ht="14.25" customHeight="1" x14ac:dyDescent="0.35"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4:17" ht="14.25" customHeight="1" x14ac:dyDescent="0.35"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4:17" ht="14.25" customHeight="1" x14ac:dyDescent="0.35"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4:17" ht="14.25" customHeight="1" x14ac:dyDescent="0.35"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4:17" ht="14.25" customHeight="1" x14ac:dyDescent="0.35"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4:17" ht="14.25" customHeight="1" x14ac:dyDescent="0.35"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4:17" ht="14.25" customHeight="1" x14ac:dyDescent="0.35"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4:17" ht="14.25" customHeight="1" x14ac:dyDescent="0.35"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4:17" ht="14.25" customHeight="1" x14ac:dyDescent="0.35"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4:17" ht="14.25" customHeight="1" x14ac:dyDescent="0.35"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4:17" ht="14.25" customHeight="1" x14ac:dyDescent="0.35"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4:17" ht="14.25" customHeight="1" x14ac:dyDescent="0.35"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4:17" ht="14.25" customHeight="1" x14ac:dyDescent="0.35"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4:17" ht="14.25" customHeight="1" x14ac:dyDescent="0.35"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4:17" ht="14.25" customHeight="1" x14ac:dyDescent="0.35"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4:17" ht="14.25" customHeight="1" x14ac:dyDescent="0.35"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4:17" ht="14.25" customHeight="1" x14ac:dyDescent="0.35"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4:17" ht="14.25" customHeight="1" x14ac:dyDescent="0.35"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4:17" ht="14.25" customHeight="1" x14ac:dyDescent="0.35"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4:17" ht="14.25" customHeight="1" x14ac:dyDescent="0.35"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4:17" ht="14.25" customHeight="1" x14ac:dyDescent="0.35"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4:17" ht="14.25" customHeight="1" x14ac:dyDescent="0.35"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4:17" ht="14.25" customHeight="1" x14ac:dyDescent="0.35"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4:17" ht="14.25" customHeight="1" x14ac:dyDescent="0.35"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4:17" ht="14.25" customHeight="1" x14ac:dyDescent="0.35"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4:17" ht="14.25" customHeight="1" x14ac:dyDescent="0.35"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4:17" ht="14.25" customHeight="1" x14ac:dyDescent="0.35"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4:17" ht="14.25" customHeight="1" x14ac:dyDescent="0.35"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4:17" ht="14.25" customHeight="1" x14ac:dyDescent="0.35"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4:17" ht="14.25" customHeight="1" x14ac:dyDescent="0.35"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4:17" ht="14.25" customHeight="1" x14ac:dyDescent="0.35"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4:17" ht="14.25" customHeight="1" x14ac:dyDescent="0.35"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4:17" ht="14.25" customHeight="1" x14ac:dyDescent="0.35"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4:17" ht="14.25" customHeight="1" x14ac:dyDescent="0.35"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4:17" ht="14.25" customHeight="1" x14ac:dyDescent="0.35"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4:17" ht="14.25" customHeight="1" x14ac:dyDescent="0.35"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4:17" ht="14.25" customHeight="1" x14ac:dyDescent="0.35"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4:17" ht="14.25" customHeight="1" x14ac:dyDescent="0.35"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4:17" ht="14.25" customHeight="1" x14ac:dyDescent="0.35"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4:17" ht="14.25" customHeight="1" x14ac:dyDescent="0.35"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4:17" ht="14.25" customHeight="1" x14ac:dyDescent="0.35"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4:17" ht="14.25" customHeight="1" x14ac:dyDescent="0.35"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4:17" ht="14.25" customHeight="1" x14ac:dyDescent="0.35"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4:17" ht="14.25" customHeight="1" x14ac:dyDescent="0.35"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4:17" ht="14.25" customHeight="1" x14ac:dyDescent="0.35"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4:17" ht="14.25" customHeight="1" x14ac:dyDescent="0.35"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4:17" ht="14.25" customHeight="1" x14ac:dyDescent="0.35"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4:17" ht="14.25" customHeight="1" x14ac:dyDescent="0.35"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4:17" ht="14.25" customHeight="1" x14ac:dyDescent="0.35"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4:17" ht="14.25" customHeight="1" x14ac:dyDescent="0.35"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4:17" ht="14.25" customHeight="1" x14ac:dyDescent="0.35"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4:17" ht="14.25" customHeight="1" x14ac:dyDescent="0.35"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4:17" ht="14.25" customHeight="1" x14ac:dyDescent="0.35"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4:17" ht="14.25" customHeight="1" x14ac:dyDescent="0.35"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4:17" ht="14.25" customHeight="1" x14ac:dyDescent="0.35"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4:17" ht="14.25" customHeight="1" x14ac:dyDescent="0.35"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4:17" ht="14.25" customHeight="1" x14ac:dyDescent="0.35"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4:17" ht="14.25" customHeight="1" x14ac:dyDescent="0.35"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4:17" ht="14.25" customHeight="1" x14ac:dyDescent="0.35"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4:17" ht="14.25" customHeight="1" x14ac:dyDescent="0.35"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4:17" ht="14.25" customHeight="1" x14ac:dyDescent="0.35"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4:17" ht="14.25" customHeight="1" x14ac:dyDescent="0.35"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4:17" ht="14.25" customHeight="1" x14ac:dyDescent="0.35"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4:17" ht="14.25" customHeight="1" x14ac:dyDescent="0.35"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4:17" ht="14.25" customHeight="1" x14ac:dyDescent="0.35"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4:17" ht="14.25" customHeight="1" x14ac:dyDescent="0.35"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4:17" ht="14.25" customHeight="1" x14ac:dyDescent="0.35"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4:17" ht="14.25" customHeight="1" x14ac:dyDescent="0.35"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4:17" ht="14.25" customHeight="1" x14ac:dyDescent="0.35"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4:17" ht="14.25" customHeight="1" x14ac:dyDescent="0.35"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4:17" ht="14.25" customHeight="1" x14ac:dyDescent="0.35"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4:17" ht="14.25" customHeight="1" x14ac:dyDescent="0.35"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4:17" ht="14.25" customHeight="1" x14ac:dyDescent="0.35"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4:17" ht="14.25" customHeight="1" x14ac:dyDescent="0.35"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4:17" ht="14.25" customHeight="1" x14ac:dyDescent="0.35"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4:17" ht="14.25" customHeight="1" x14ac:dyDescent="0.35"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4:17" ht="14.25" customHeight="1" x14ac:dyDescent="0.35"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4:17" ht="14.25" customHeight="1" x14ac:dyDescent="0.35"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4:17" ht="14.25" customHeight="1" x14ac:dyDescent="0.35"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spans="4:17" ht="14.25" customHeight="1" x14ac:dyDescent="0.35"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</row>
    <row r="351" spans="4:17" ht="14.25" customHeight="1" x14ac:dyDescent="0.35"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 spans="4:17" ht="14.25" customHeight="1" x14ac:dyDescent="0.35"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</row>
    <row r="353" spans="4:17" ht="14.25" customHeight="1" x14ac:dyDescent="0.35"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 spans="4:17" ht="14.25" customHeight="1" x14ac:dyDescent="0.35"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</row>
    <row r="355" spans="4:17" ht="14.25" customHeight="1" x14ac:dyDescent="0.35"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spans="4:17" ht="14.25" customHeight="1" x14ac:dyDescent="0.35"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</row>
    <row r="357" spans="4:17" ht="14.25" customHeight="1" x14ac:dyDescent="0.35"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 spans="4:17" ht="14.25" customHeight="1" x14ac:dyDescent="0.35"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</row>
    <row r="359" spans="4:17" ht="14.25" customHeight="1" x14ac:dyDescent="0.35"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 spans="4:17" ht="14.25" customHeight="1" x14ac:dyDescent="0.35"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</row>
    <row r="361" spans="4:17" ht="14.25" customHeight="1" x14ac:dyDescent="0.35"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spans="4:17" ht="14.25" customHeight="1" x14ac:dyDescent="0.35"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</row>
    <row r="363" spans="4:17" ht="14.25" customHeight="1" x14ac:dyDescent="0.35"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 spans="4:17" ht="14.25" customHeight="1" x14ac:dyDescent="0.35"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</row>
    <row r="365" spans="4:17" ht="14.25" customHeight="1" x14ac:dyDescent="0.35"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 spans="4:17" ht="14.25" customHeight="1" x14ac:dyDescent="0.35"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</row>
    <row r="367" spans="4:17" ht="14.25" customHeight="1" x14ac:dyDescent="0.35"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 spans="4:17" ht="14.25" customHeight="1" x14ac:dyDescent="0.35"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</row>
    <row r="369" spans="4:17" ht="14.25" customHeight="1" x14ac:dyDescent="0.35"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 spans="4:17" ht="14.25" customHeight="1" x14ac:dyDescent="0.35"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</row>
    <row r="371" spans="4:17" ht="14.25" customHeight="1" x14ac:dyDescent="0.35"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 spans="4:17" ht="14.25" customHeight="1" x14ac:dyDescent="0.35"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</row>
    <row r="373" spans="4:17" ht="14.25" customHeight="1" x14ac:dyDescent="0.35"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spans="4:17" ht="14.25" customHeight="1" x14ac:dyDescent="0.35"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 spans="4:17" ht="14.25" customHeight="1" x14ac:dyDescent="0.35"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spans="4:17" ht="14.25" customHeight="1" x14ac:dyDescent="0.35"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 spans="4:17" ht="14.25" customHeight="1" x14ac:dyDescent="0.35"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spans="4:17" ht="14.25" customHeight="1" x14ac:dyDescent="0.35"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 spans="4:17" ht="14.25" customHeight="1" x14ac:dyDescent="0.35"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 spans="4:17" ht="14.25" customHeight="1" x14ac:dyDescent="0.35"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</row>
    <row r="381" spans="4:17" ht="14.25" customHeight="1" x14ac:dyDescent="0.35"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 spans="4:17" ht="14.25" customHeight="1" x14ac:dyDescent="0.35"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</row>
    <row r="383" spans="4:17" ht="14.25" customHeight="1" x14ac:dyDescent="0.35"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 spans="4:17" ht="14.25" customHeight="1" x14ac:dyDescent="0.35"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</row>
    <row r="385" spans="4:17" ht="14.25" customHeight="1" x14ac:dyDescent="0.35"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 spans="4:17" ht="14.25" customHeight="1" x14ac:dyDescent="0.35"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</row>
    <row r="387" spans="4:17" ht="14.25" customHeight="1" x14ac:dyDescent="0.35"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 spans="4:17" ht="14.25" customHeight="1" x14ac:dyDescent="0.35"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</row>
    <row r="389" spans="4:17" ht="14.25" customHeight="1" x14ac:dyDescent="0.35"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 spans="4:17" ht="14.25" customHeight="1" x14ac:dyDescent="0.35"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</row>
    <row r="391" spans="4:17" ht="14.25" customHeight="1" x14ac:dyDescent="0.35"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spans="4:17" ht="14.25" customHeight="1" x14ac:dyDescent="0.35"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 spans="4:17" ht="14.25" customHeight="1" x14ac:dyDescent="0.35"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4:17" ht="14.25" customHeight="1" x14ac:dyDescent="0.35"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</row>
    <row r="395" spans="4:17" ht="14.25" customHeight="1" x14ac:dyDescent="0.35"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spans="4:17" ht="14.25" customHeight="1" x14ac:dyDescent="0.35"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</row>
    <row r="397" spans="4:17" ht="14.25" customHeight="1" x14ac:dyDescent="0.35"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 spans="4:17" ht="14.25" customHeight="1" x14ac:dyDescent="0.35"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</row>
    <row r="399" spans="4:17" ht="14.25" customHeight="1" x14ac:dyDescent="0.35"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spans="4:17" ht="14.25" customHeight="1" x14ac:dyDescent="0.35"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</row>
    <row r="401" spans="4:17" ht="14.25" customHeight="1" x14ac:dyDescent="0.35"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spans="4:17" ht="14.25" customHeight="1" x14ac:dyDescent="0.35"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</row>
    <row r="403" spans="4:17" ht="14.25" customHeight="1" x14ac:dyDescent="0.35"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 spans="4:17" ht="14.25" customHeight="1" x14ac:dyDescent="0.35"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</row>
    <row r="405" spans="4:17" ht="14.25" customHeight="1" x14ac:dyDescent="0.35"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 spans="4:17" ht="14.25" customHeight="1" x14ac:dyDescent="0.35"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</row>
    <row r="407" spans="4:17" ht="14.25" customHeight="1" x14ac:dyDescent="0.35"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spans="4:17" ht="14.25" customHeight="1" x14ac:dyDescent="0.35"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</row>
    <row r="409" spans="4:17" ht="14.25" customHeight="1" x14ac:dyDescent="0.35"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 spans="4:17" ht="14.25" customHeight="1" x14ac:dyDescent="0.35"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</row>
    <row r="411" spans="4:17" ht="14.25" customHeight="1" x14ac:dyDescent="0.35"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 spans="4:17" ht="14.25" customHeight="1" x14ac:dyDescent="0.35"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</row>
    <row r="413" spans="4:17" ht="14.25" customHeight="1" x14ac:dyDescent="0.35"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 spans="4:17" ht="14.25" customHeight="1" x14ac:dyDescent="0.35"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 spans="4:17" ht="14.25" customHeight="1" x14ac:dyDescent="0.35"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 spans="4:17" ht="14.25" customHeight="1" x14ac:dyDescent="0.35"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</row>
    <row r="417" spans="4:17" ht="14.25" customHeight="1" x14ac:dyDescent="0.35"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 spans="4:17" ht="14.25" customHeight="1" x14ac:dyDescent="0.35"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</row>
    <row r="419" spans="4:17" ht="14.25" customHeight="1" x14ac:dyDescent="0.35"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 spans="4:17" ht="14.25" customHeight="1" x14ac:dyDescent="0.35"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</row>
    <row r="421" spans="4:17" ht="14.25" customHeight="1" x14ac:dyDescent="0.35"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 spans="4:17" ht="14.25" customHeight="1" x14ac:dyDescent="0.35"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</row>
    <row r="423" spans="4:17" ht="14.25" customHeight="1" x14ac:dyDescent="0.35"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 spans="4:17" ht="14.25" customHeight="1" x14ac:dyDescent="0.35"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</row>
    <row r="425" spans="4:17" ht="14.25" customHeight="1" x14ac:dyDescent="0.35"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 spans="4:17" ht="14.25" customHeight="1" x14ac:dyDescent="0.35"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</row>
    <row r="427" spans="4:17" ht="14.25" customHeight="1" x14ac:dyDescent="0.35"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 spans="4:17" ht="14.25" customHeight="1" x14ac:dyDescent="0.35"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</row>
    <row r="429" spans="4:17" ht="14.25" customHeight="1" x14ac:dyDescent="0.35"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 spans="4:17" ht="14.25" customHeight="1" x14ac:dyDescent="0.35"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</row>
    <row r="431" spans="4:17" ht="14.25" customHeight="1" x14ac:dyDescent="0.35"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 spans="4:17" ht="14.25" customHeight="1" x14ac:dyDescent="0.35"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</row>
    <row r="433" spans="4:17" ht="14.25" customHeight="1" x14ac:dyDescent="0.35"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 spans="4:17" ht="14.25" customHeight="1" x14ac:dyDescent="0.35"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</row>
    <row r="435" spans="4:17" ht="14.25" customHeight="1" x14ac:dyDescent="0.35"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 spans="4:17" ht="14.25" customHeight="1" x14ac:dyDescent="0.35"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</row>
    <row r="437" spans="4:17" ht="14.25" customHeight="1" x14ac:dyDescent="0.35"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 spans="4:17" ht="14.25" customHeight="1" x14ac:dyDescent="0.35"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</row>
    <row r="439" spans="4:17" ht="14.25" customHeight="1" x14ac:dyDescent="0.35"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 spans="4:17" ht="14.25" customHeight="1" x14ac:dyDescent="0.35"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</row>
    <row r="441" spans="4:17" ht="14.25" customHeight="1" x14ac:dyDescent="0.35"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</row>
    <row r="442" spans="4:17" ht="14.25" customHeight="1" x14ac:dyDescent="0.35"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</row>
    <row r="443" spans="4:17" ht="14.25" customHeight="1" x14ac:dyDescent="0.35"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 spans="4:17" ht="14.25" customHeight="1" x14ac:dyDescent="0.35"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</row>
    <row r="445" spans="4:17" ht="14.25" customHeight="1" x14ac:dyDescent="0.35"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 spans="4:17" ht="14.25" customHeight="1" x14ac:dyDescent="0.35"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</row>
    <row r="447" spans="4:17" ht="14.25" customHeight="1" x14ac:dyDescent="0.35"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 spans="4:17" ht="14.25" customHeight="1" x14ac:dyDescent="0.35"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</row>
    <row r="449" spans="4:17" ht="14.25" customHeight="1" x14ac:dyDescent="0.35"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 spans="4:17" ht="14.25" customHeight="1" x14ac:dyDescent="0.35"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</row>
    <row r="451" spans="4:17" ht="14.25" customHeight="1" x14ac:dyDescent="0.35"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 spans="4:17" ht="14.25" customHeight="1" x14ac:dyDescent="0.35"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</row>
    <row r="453" spans="4:17" ht="14.25" customHeight="1" x14ac:dyDescent="0.35"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 spans="4:17" ht="14.25" customHeight="1" x14ac:dyDescent="0.35"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</row>
    <row r="455" spans="4:17" ht="14.25" customHeight="1" x14ac:dyDescent="0.35"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 spans="4:17" ht="14.25" customHeight="1" x14ac:dyDescent="0.35"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</row>
    <row r="457" spans="4:17" ht="14.25" customHeight="1" x14ac:dyDescent="0.35"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 spans="4:17" ht="14.25" customHeight="1" x14ac:dyDescent="0.35"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</row>
    <row r="459" spans="4:17" ht="14.25" customHeight="1" x14ac:dyDescent="0.35"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 spans="4:17" ht="14.25" customHeight="1" x14ac:dyDescent="0.35"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</row>
    <row r="461" spans="4:17" ht="14.25" customHeight="1" x14ac:dyDescent="0.35"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 spans="4:17" ht="14.25" customHeight="1" x14ac:dyDescent="0.35"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</row>
    <row r="463" spans="4:17" ht="14.25" customHeight="1" x14ac:dyDescent="0.35"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 spans="4:17" ht="14.25" customHeight="1" x14ac:dyDescent="0.35"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</row>
    <row r="465" spans="4:17" ht="14.25" customHeight="1" x14ac:dyDescent="0.35"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 spans="4:17" ht="14.25" customHeight="1" x14ac:dyDescent="0.35"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</row>
    <row r="467" spans="4:17" ht="14.25" customHeight="1" x14ac:dyDescent="0.35"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 spans="4:17" ht="14.25" customHeight="1" x14ac:dyDescent="0.35"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</row>
    <row r="469" spans="4:17" ht="14.25" customHeight="1" x14ac:dyDescent="0.35"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 spans="4:17" ht="14.25" customHeight="1" x14ac:dyDescent="0.35"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</row>
    <row r="471" spans="4:17" ht="14.25" customHeight="1" x14ac:dyDescent="0.35"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 spans="4:17" ht="14.25" customHeight="1" x14ac:dyDescent="0.35"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</row>
    <row r="473" spans="4:17" ht="14.25" customHeight="1" x14ac:dyDescent="0.35"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</row>
    <row r="474" spans="4:17" ht="14.25" customHeight="1" x14ac:dyDescent="0.35"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</row>
    <row r="475" spans="4:17" ht="14.25" customHeight="1" x14ac:dyDescent="0.35"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 spans="4:17" ht="14.25" customHeight="1" x14ac:dyDescent="0.35"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</row>
    <row r="477" spans="4:17" ht="14.25" customHeight="1" x14ac:dyDescent="0.35"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 spans="4:17" ht="14.25" customHeight="1" x14ac:dyDescent="0.35"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</row>
    <row r="479" spans="4:17" ht="14.25" customHeight="1" x14ac:dyDescent="0.35"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</row>
    <row r="480" spans="4:17" ht="14.25" customHeight="1" x14ac:dyDescent="0.35"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</row>
    <row r="481" spans="4:17" ht="14.25" customHeight="1" x14ac:dyDescent="0.35"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 spans="4:17" ht="14.25" customHeight="1" x14ac:dyDescent="0.35"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</row>
    <row r="483" spans="4:17" ht="14.25" customHeight="1" x14ac:dyDescent="0.35"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 spans="4:17" ht="14.25" customHeight="1" x14ac:dyDescent="0.35"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</row>
    <row r="485" spans="4:17" ht="14.25" customHeight="1" x14ac:dyDescent="0.35"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</row>
    <row r="486" spans="4:17" ht="14.25" customHeight="1" x14ac:dyDescent="0.35"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</row>
    <row r="487" spans="4:17" ht="14.25" customHeight="1" x14ac:dyDescent="0.35"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 spans="4:17" ht="14.25" customHeight="1" x14ac:dyDescent="0.35"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</row>
    <row r="489" spans="4:17" ht="14.25" customHeight="1" x14ac:dyDescent="0.35"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 spans="4:17" ht="14.25" customHeight="1" x14ac:dyDescent="0.35"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</row>
    <row r="491" spans="4:17" ht="14.25" customHeight="1" x14ac:dyDescent="0.35"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 spans="4:17" ht="14.25" customHeight="1" x14ac:dyDescent="0.35"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</row>
    <row r="493" spans="4:17" ht="14.25" customHeight="1" x14ac:dyDescent="0.35"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 spans="4:17" ht="14.25" customHeight="1" x14ac:dyDescent="0.35"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</row>
    <row r="495" spans="4:17" ht="14.25" customHeight="1" x14ac:dyDescent="0.35"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 spans="4:17" ht="14.25" customHeight="1" x14ac:dyDescent="0.35"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</row>
    <row r="497" spans="4:17" ht="14.25" customHeight="1" x14ac:dyDescent="0.35"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 spans="4:17" ht="14.25" customHeight="1" x14ac:dyDescent="0.35"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</row>
    <row r="499" spans="4:17" ht="14.25" customHeight="1" x14ac:dyDescent="0.35"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</row>
    <row r="500" spans="4:17" ht="14.25" customHeight="1" x14ac:dyDescent="0.35"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</row>
    <row r="501" spans="4:17" ht="14.25" customHeight="1" x14ac:dyDescent="0.35"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</row>
    <row r="502" spans="4:17" ht="14.25" customHeight="1" x14ac:dyDescent="0.35"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</row>
    <row r="503" spans="4:17" ht="14.25" customHeight="1" x14ac:dyDescent="0.35"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 spans="4:17" ht="14.25" customHeight="1" x14ac:dyDescent="0.35"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</row>
    <row r="505" spans="4:17" ht="14.25" customHeight="1" x14ac:dyDescent="0.35"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spans="4:17" ht="14.25" customHeight="1" x14ac:dyDescent="0.35"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</row>
    <row r="507" spans="4:17" ht="14.25" customHeight="1" x14ac:dyDescent="0.35"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 spans="4:17" ht="14.25" customHeight="1" x14ac:dyDescent="0.35"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</row>
    <row r="509" spans="4:17" ht="14.25" customHeight="1" x14ac:dyDescent="0.35"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 spans="4:17" ht="14.25" customHeight="1" x14ac:dyDescent="0.35"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</row>
    <row r="511" spans="4:17" ht="14.25" customHeight="1" x14ac:dyDescent="0.35"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 spans="4:17" ht="14.25" customHeight="1" x14ac:dyDescent="0.35"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</row>
    <row r="513" spans="4:17" ht="14.25" customHeight="1" x14ac:dyDescent="0.35"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 spans="4:17" ht="14.25" customHeight="1" x14ac:dyDescent="0.35"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</row>
    <row r="515" spans="4:17" ht="14.25" customHeight="1" x14ac:dyDescent="0.35"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 spans="4:17" ht="14.25" customHeight="1" x14ac:dyDescent="0.35"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</row>
    <row r="517" spans="4:17" ht="14.25" customHeight="1" x14ac:dyDescent="0.35"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</row>
    <row r="518" spans="4:17" ht="14.25" customHeight="1" x14ac:dyDescent="0.35"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</row>
    <row r="519" spans="4:17" ht="14.25" customHeight="1" x14ac:dyDescent="0.35"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 spans="4:17" ht="14.25" customHeight="1" x14ac:dyDescent="0.35"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</row>
    <row r="521" spans="4:17" ht="14.25" customHeight="1" x14ac:dyDescent="0.35"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 spans="4:17" ht="14.25" customHeight="1" x14ac:dyDescent="0.35"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</row>
    <row r="523" spans="4:17" ht="14.25" customHeight="1" x14ac:dyDescent="0.35"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 spans="4:17" ht="14.25" customHeight="1" x14ac:dyDescent="0.35"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</row>
    <row r="525" spans="4:17" ht="14.25" customHeight="1" x14ac:dyDescent="0.35"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 spans="4:17" ht="14.25" customHeight="1" x14ac:dyDescent="0.35"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</row>
    <row r="527" spans="4:17" ht="14.25" customHeight="1" x14ac:dyDescent="0.35"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 spans="4:17" ht="14.25" customHeight="1" x14ac:dyDescent="0.35"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</row>
    <row r="529" spans="4:17" ht="14.25" customHeight="1" x14ac:dyDescent="0.35"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 spans="4:17" ht="14.25" customHeight="1" x14ac:dyDescent="0.35"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</row>
    <row r="531" spans="4:17" ht="14.25" customHeight="1" x14ac:dyDescent="0.35"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</row>
    <row r="532" spans="4:17" ht="14.25" customHeight="1" x14ac:dyDescent="0.35"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</row>
    <row r="533" spans="4:17" ht="14.25" customHeight="1" x14ac:dyDescent="0.35"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 spans="4:17" ht="14.25" customHeight="1" x14ac:dyDescent="0.35"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</row>
    <row r="535" spans="4:17" ht="14.25" customHeight="1" x14ac:dyDescent="0.35"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</row>
    <row r="536" spans="4:17" ht="14.25" customHeight="1" x14ac:dyDescent="0.35"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</row>
    <row r="537" spans="4:17" ht="14.25" customHeight="1" x14ac:dyDescent="0.35"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</row>
    <row r="538" spans="4:17" ht="14.25" customHeight="1" x14ac:dyDescent="0.35"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</row>
    <row r="539" spans="4:17" ht="14.25" customHeight="1" x14ac:dyDescent="0.35"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 spans="4:17" ht="14.25" customHeight="1" x14ac:dyDescent="0.35"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</row>
    <row r="541" spans="4:17" ht="14.25" customHeight="1" x14ac:dyDescent="0.35"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 spans="4:17" ht="14.25" customHeight="1" x14ac:dyDescent="0.35"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</row>
    <row r="543" spans="4:17" ht="14.25" customHeight="1" x14ac:dyDescent="0.35"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</row>
    <row r="544" spans="4:17" ht="14.25" customHeight="1" x14ac:dyDescent="0.35"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</row>
    <row r="545" spans="4:17" ht="14.25" customHeight="1" x14ac:dyDescent="0.35"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</row>
    <row r="546" spans="4:17" ht="14.25" customHeight="1" x14ac:dyDescent="0.35"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</row>
    <row r="547" spans="4:17" ht="14.25" customHeight="1" x14ac:dyDescent="0.35"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</row>
    <row r="548" spans="4:17" ht="14.25" customHeight="1" x14ac:dyDescent="0.35"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</row>
    <row r="549" spans="4:17" ht="14.25" customHeight="1" x14ac:dyDescent="0.35"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</row>
    <row r="550" spans="4:17" ht="14.25" customHeight="1" x14ac:dyDescent="0.35"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</row>
    <row r="551" spans="4:17" ht="14.25" customHeight="1" x14ac:dyDescent="0.35"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 spans="4:17" ht="14.25" customHeight="1" x14ac:dyDescent="0.35"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</row>
    <row r="553" spans="4:17" ht="14.25" customHeight="1" x14ac:dyDescent="0.35"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 spans="4:17" ht="14.25" customHeight="1" x14ac:dyDescent="0.35"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</row>
    <row r="555" spans="4:17" ht="14.25" customHeight="1" x14ac:dyDescent="0.35"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 spans="4:17" ht="14.25" customHeight="1" x14ac:dyDescent="0.35"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</row>
    <row r="557" spans="4:17" ht="14.25" customHeight="1" x14ac:dyDescent="0.35"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 spans="4:17" ht="14.25" customHeight="1" x14ac:dyDescent="0.35"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</row>
    <row r="559" spans="4:17" ht="14.25" customHeight="1" x14ac:dyDescent="0.35"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</row>
    <row r="560" spans="4:17" ht="14.25" customHeight="1" x14ac:dyDescent="0.35"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4:17" ht="14.25" customHeight="1" x14ac:dyDescent="0.35"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 spans="4:17" ht="14.25" customHeight="1" x14ac:dyDescent="0.35"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</row>
    <row r="563" spans="4:17" ht="14.25" customHeight="1" x14ac:dyDescent="0.35"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</row>
    <row r="564" spans="4:17" ht="14.25" customHeight="1" x14ac:dyDescent="0.35"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</row>
    <row r="565" spans="4:17" ht="14.25" customHeight="1" x14ac:dyDescent="0.35"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</row>
    <row r="566" spans="4:17" ht="14.25" customHeight="1" x14ac:dyDescent="0.35"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</row>
    <row r="567" spans="4:17" ht="14.25" customHeight="1" x14ac:dyDescent="0.35"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</row>
    <row r="568" spans="4:17" ht="14.25" customHeight="1" x14ac:dyDescent="0.35"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</row>
    <row r="569" spans="4:17" ht="14.25" customHeight="1" x14ac:dyDescent="0.35"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 spans="4:17" ht="14.25" customHeight="1" x14ac:dyDescent="0.35"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</row>
    <row r="571" spans="4:17" ht="14.25" customHeight="1" x14ac:dyDescent="0.35"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 spans="4:17" ht="14.25" customHeight="1" x14ac:dyDescent="0.35"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</row>
    <row r="573" spans="4:17" ht="14.25" customHeight="1" x14ac:dyDescent="0.35"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 spans="4:17" ht="14.25" customHeight="1" x14ac:dyDescent="0.35"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</row>
    <row r="575" spans="4:17" ht="14.25" customHeight="1" x14ac:dyDescent="0.35"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</row>
    <row r="576" spans="4:17" ht="14.25" customHeight="1" x14ac:dyDescent="0.35"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4:17" ht="14.25" customHeight="1" x14ac:dyDescent="0.35"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4:17" ht="14.25" customHeight="1" x14ac:dyDescent="0.35"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4:17" ht="14.25" customHeight="1" x14ac:dyDescent="0.35"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</row>
    <row r="580" spans="4:17" ht="14.25" customHeight="1" x14ac:dyDescent="0.35"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</row>
    <row r="581" spans="4:17" ht="14.25" customHeight="1" x14ac:dyDescent="0.35"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</row>
    <row r="582" spans="4:17" ht="14.25" customHeight="1" x14ac:dyDescent="0.35"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</row>
    <row r="583" spans="4:17" ht="14.25" customHeight="1" x14ac:dyDescent="0.35"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 spans="4:17" ht="14.25" customHeight="1" x14ac:dyDescent="0.35"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</row>
    <row r="585" spans="4:17" ht="14.25" customHeight="1" x14ac:dyDescent="0.35"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4:17" ht="14.25" customHeight="1" x14ac:dyDescent="0.35"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</row>
    <row r="587" spans="4:17" ht="14.25" customHeight="1" x14ac:dyDescent="0.35"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</row>
    <row r="588" spans="4:17" ht="14.25" customHeight="1" x14ac:dyDescent="0.35"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</row>
    <row r="589" spans="4:17" ht="14.25" customHeight="1" x14ac:dyDescent="0.35"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 spans="4:17" ht="14.25" customHeight="1" x14ac:dyDescent="0.35"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</row>
    <row r="591" spans="4:17" ht="14.25" customHeight="1" x14ac:dyDescent="0.35"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4:17" ht="14.25" customHeight="1" x14ac:dyDescent="0.35"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4:17" ht="14.25" customHeight="1" x14ac:dyDescent="0.35"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4:17" ht="14.25" customHeight="1" x14ac:dyDescent="0.35"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</row>
    <row r="595" spans="4:17" ht="14.25" customHeight="1" x14ac:dyDescent="0.35"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4:17" ht="14.25" customHeight="1" x14ac:dyDescent="0.35"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4:17" ht="14.25" customHeight="1" x14ac:dyDescent="0.35"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4:17" ht="14.25" customHeight="1" x14ac:dyDescent="0.35"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</row>
    <row r="599" spans="4:17" ht="14.25" customHeight="1" x14ac:dyDescent="0.35"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 spans="4:17" ht="14.25" customHeight="1" x14ac:dyDescent="0.35"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4:17" ht="14.25" customHeight="1" x14ac:dyDescent="0.35"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4:17" ht="14.25" customHeight="1" x14ac:dyDescent="0.35"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4:17" ht="14.25" customHeight="1" x14ac:dyDescent="0.35"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4:17" ht="14.25" customHeight="1" x14ac:dyDescent="0.35"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4:17" ht="14.25" customHeight="1" x14ac:dyDescent="0.35"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4:17" ht="14.25" customHeight="1" x14ac:dyDescent="0.35"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4:17" ht="14.25" customHeight="1" x14ac:dyDescent="0.35"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4:17" ht="14.25" customHeight="1" x14ac:dyDescent="0.35"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4:17" ht="14.25" customHeight="1" x14ac:dyDescent="0.35"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4:17" ht="14.25" customHeight="1" x14ac:dyDescent="0.35"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4:17" ht="14.25" customHeight="1" x14ac:dyDescent="0.35"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4:17" ht="14.25" customHeight="1" x14ac:dyDescent="0.35"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4:17" ht="14.25" customHeight="1" x14ac:dyDescent="0.35"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4:17" ht="14.25" customHeight="1" x14ac:dyDescent="0.35"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4:17" ht="14.25" customHeight="1" x14ac:dyDescent="0.35"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4:17" ht="14.25" customHeight="1" x14ac:dyDescent="0.35"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4:17" ht="14.25" customHeight="1" x14ac:dyDescent="0.35"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4:17" ht="14.25" customHeight="1" x14ac:dyDescent="0.35"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4:17" ht="14.25" customHeight="1" x14ac:dyDescent="0.35"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4:17" ht="14.25" customHeight="1" x14ac:dyDescent="0.35"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4:17" ht="14.25" customHeight="1" x14ac:dyDescent="0.35"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4:17" ht="14.25" customHeight="1" x14ac:dyDescent="0.35"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4:17" ht="14.25" customHeight="1" x14ac:dyDescent="0.35"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4:17" ht="14.25" customHeight="1" x14ac:dyDescent="0.35"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</row>
    <row r="625" spans="4:17" ht="14.25" customHeight="1" x14ac:dyDescent="0.35"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</row>
    <row r="626" spans="4:17" ht="14.25" customHeight="1" x14ac:dyDescent="0.35"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</row>
    <row r="627" spans="4:17" ht="14.25" customHeight="1" x14ac:dyDescent="0.35"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</row>
    <row r="628" spans="4:17" ht="14.25" customHeight="1" x14ac:dyDescent="0.35"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</row>
    <row r="629" spans="4:17" ht="14.25" customHeight="1" x14ac:dyDescent="0.35"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</row>
    <row r="630" spans="4:17" ht="14.25" customHeight="1" x14ac:dyDescent="0.35"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</row>
    <row r="631" spans="4:17" ht="14.25" customHeight="1" x14ac:dyDescent="0.35"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</row>
    <row r="632" spans="4:17" ht="14.25" customHeight="1" x14ac:dyDescent="0.35"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</row>
    <row r="633" spans="4:17" ht="14.25" customHeight="1" x14ac:dyDescent="0.35"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</row>
    <row r="634" spans="4:17" ht="14.25" customHeight="1" x14ac:dyDescent="0.35"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</row>
    <row r="635" spans="4:17" ht="14.25" customHeight="1" x14ac:dyDescent="0.35"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</row>
    <row r="636" spans="4:17" ht="14.25" customHeight="1" x14ac:dyDescent="0.35"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</row>
    <row r="637" spans="4:17" ht="14.25" customHeight="1" x14ac:dyDescent="0.35"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</row>
    <row r="638" spans="4:17" ht="14.25" customHeight="1" x14ac:dyDescent="0.35"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</row>
    <row r="639" spans="4:17" ht="14.25" customHeight="1" x14ac:dyDescent="0.35"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</row>
    <row r="640" spans="4:17" ht="14.25" customHeight="1" x14ac:dyDescent="0.35"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</row>
    <row r="641" spans="4:17" ht="14.25" customHeight="1" x14ac:dyDescent="0.35"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</row>
    <row r="642" spans="4:17" ht="14.25" customHeight="1" x14ac:dyDescent="0.35"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</row>
    <row r="643" spans="4:17" ht="14.25" customHeight="1" x14ac:dyDescent="0.35"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</row>
    <row r="644" spans="4:17" ht="14.25" customHeight="1" x14ac:dyDescent="0.35"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</row>
    <row r="645" spans="4:17" ht="14.25" customHeight="1" x14ac:dyDescent="0.35"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</row>
    <row r="646" spans="4:17" ht="14.25" customHeight="1" x14ac:dyDescent="0.35"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</row>
    <row r="647" spans="4:17" ht="14.25" customHeight="1" x14ac:dyDescent="0.35"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</row>
    <row r="648" spans="4:17" ht="14.25" customHeight="1" x14ac:dyDescent="0.35"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</row>
    <row r="649" spans="4:17" ht="14.25" customHeight="1" x14ac:dyDescent="0.35"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</row>
    <row r="650" spans="4:17" ht="14.25" customHeight="1" x14ac:dyDescent="0.35"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</row>
    <row r="651" spans="4:17" ht="14.25" customHeight="1" x14ac:dyDescent="0.35"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</row>
    <row r="652" spans="4:17" ht="14.25" customHeight="1" x14ac:dyDescent="0.35"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</row>
    <row r="653" spans="4:17" ht="14.25" customHeight="1" x14ac:dyDescent="0.35"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</row>
    <row r="654" spans="4:17" ht="14.25" customHeight="1" x14ac:dyDescent="0.35"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</row>
    <row r="655" spans="4:17" ht="14.25" customHeight="1" x14ac:dyDescent="0.35"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</row>
    <row r="656" spans="4:17" ht="14.25" customHeight="1" x14ac:dyDescent="0.35"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</row>
    <row r="657" spans="4:17" ht="14.25" customHeight="1" x14ac:dyDescent="0.35"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</row>
    <row r="658" spans="4:17" ht="14.25" customHeight="1" x14ac:dyDescent="0.35"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</row>
    <row r="659" spans="4:17" ht="14.25" customHeight="1" x14ac:dyDescent="0.35"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</row>
    <row r="660" spans="4:17" ht="14.25" customHeight="1" x14ac:dyDescent="0.35"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</row>
    <row r="661" spans="4:17" ht="14.25" customHeight="1" x14ac:dyDescent="0.35"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</row>
    <row r="662" spans="4:17" ht="14.25" customHeight="1" x14ac:dyDescent="0.35"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</row>
    <row r="663" spans="4:17" ht="14.25" customHeight="1" x14ac:dyDescent="0.35"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</row>
    <row r="664" spans="4:17" ht="14.25" customHeight="1" x14ac:dyDescent="0.35"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</row>
    <row r="665" spans="4:17" ht="14.25" customHeight="1" x14ac:dyDescent="0.35"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</row>
    <row r="666" spans="4:17" ht="14.25" customHeight="1" x14ac:dyDescent="0.35"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</row>
    <row r="667" spans="4:17" ht="14.25" customHeight="1" x14ac:dyDescent="0.35"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</row>
    <row r="668" spans="4:17" ht="14.25" customHeight="1" x14ac:dyDescent="0.35"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</row>
    <row r="669" spans="4:17" ht="14.25" customHeight="1" x14ac:dyDescent="0.35"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</row>
    <row r="670" spans="4:17" ht="14.25" customHeight="1" x14ac:dyDescent="0.35"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</row>
    <row r="671" spans="4:17" ht="14.25" customHeight="1" x14ac:dyDescent="0.35"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</row>
    <row r="672" spans="4:17" ht="14.25" customHeight="1" x14ac:dyDescent="0.35"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</row>
    <row r="673" spans="4:17" ht="14.25" customHeight="1" x14ac:dyDescent="0.35"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</row>
    <row r="674" spans="4:17" ht="14.25" customHeight="1" x14ac:dyDescent="0.35"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</row>
    <row r="675" spans="4:17" ht="14.25" customHeight="1" x14ac:dyDescent="0.35"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</row>
    <row r="676" spans="4:17" ht="14.25" customHeight="1" x14ac:dyDescent="0.35"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</row>
    <row r="677" spans="4:17" ht="14.25" customHeight="1" x14ac:dyDescent="0.35"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</row>
    <row r="678" spans="4:17" ht="14.25" customHeight="1" x14ac:dyDescent="0.35"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</row>
    <row r="679" spans="4:17" ht="14.25" customHeight="1" x14ac:dyDescent="0.35"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</row>
    <row r="680" spans="4:17" ht="14.25" customHeight="1" x14ac:dyDescent="0.35"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</row>
    <row r="681" spans="4:17" ht="14.25" customHeight="1" x14ac:dyDescent="0.35"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</row>
    <row r="682" spans="4:17" ht="14.25" customHeight="1" x14ac:dyDescent="0.35"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</row>
    <row r="683" spans="4:17" ht="14.25" customHeight="1" x14ac:dyDescent="0.35"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</row>
    <row r="684" spans="4:17" ht="14.25" customHeight="1" x14ac:dyDescent="0.35"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</row>
    <row r="685" spans="4:17" ht="14.25" customHeight="1" x14ac:dyDescent="0.35"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</row>
    <row r="686" spans="4:17" ht="14.25" customHeight="1" x14ac:dyDescent="0.35"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</row>
    <row r="687" spans="4:17" ht="14.25" customHeight="1" x14ac:dyDescent="0.35"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</row>
    <row r="688" spans="4:17" ht="14.25" customHeight="1" x14ac:dyDescent="0.35"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</row>
    <row r="689" spans="4:17" ht="14.25" customHeight="1" x14ac:dyDescent="0.35"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</row>
    <row r="690" spans="4:17" ht="14.25" customHeight="1" x14ac:dyDescent="0.35"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</row>
    <row r="691" spans="4:17" ht="14.25" customHeight="1" x14ac:dyDescent="0.35"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</row>
    <row r="692" spans="4:17" ht="14.25" customHeight="1" x14ac:dyDescent="0.35"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</row>
    <row r="693" spans="4:17" ht="14.25" customHeight="1" x14ac:dyDescent="0.35"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</row>
    <row r="694" spans="4:17" ht="14.25" customHeight="1" x14ac:dyDescent="0.35"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</row>
    <row r="695" spans="4:17" ht="14.25" customHeight="1" x14ac:dyDescent="0.35"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</row>
    <row r="696" spans="4:17" ht="14.25" customHeight="1" x14ac:dyDescent="0.35"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</row>
    <row r="697" spans="4:17" ht="14.25" customHeight="1" x14ac:dyDescent="0.35"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</row>
    <row r="698" spans="4:17" ht="14.25" customHeight="1" x14ac:dyDescent="0.35"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</row>
    <row r="699" spans="4:17" ht="14.25" customHeight="1" x14ac:dyDescent="0.35"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</row>
    <row r="700" spans="4:17" ht="14.25" customHeight="1" x14ac:dyDescent="0.35"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</row>
    <row r="701" spans="4:17" ht="14.25" customHeight="1" x14ac:dyDescent="0.35"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</row>
    <row r="702" spans="4:17" ht="14.25" customHeight="1" x14ac:dyDescent="0.35"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</row>
    <row r="703" spans="4:17" ht="14.25" customHeight="1" x14ac:dyDescent="0.35"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</row>
    <row r="704" spans="4:17" ht="14.25" customHeight="1" x14ac:dyDescent="0.35"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</row>
    <row r="705" spans="4:17" ht="14.25" customHeight="1" x14ac:dyDescent="0.35"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</row>
    <row r="706" spans="4:17" ht="14.25" customHeight="1" x14ac:dyDescent="0.35"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</row>
    <row r="707" spans="4:17" ht="14.25" customHeight="1" x14ac:dyDescent="0.35"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</row>
    <row r="708" spans="4:17" ht="14.25" customHeight="1" x14ac:dyDescent="0.35"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</row>
    <row r="709" spans="4:17" ht="14.25" customHeight="1" x14ac:dyDescent="0.35"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</row>
    <row r="710" spans="4:17" ht="14.25" customHeight="1" x14ac:dyDescent="0.35"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</row>
    <row r="711" spans="4:17" ht="14.25" customHeight="1" x14ac:dyDescent="0.35"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</row>
    <row r="712" spans="4:17" ht="14.25" customHeight="1" x14ac:dyDescent="0.35"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</row>
    <row r="713" spans="4:17" ht="14.25" customHeight="1" x14ac:dyDescent="0.35"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</row>
    <row r="714" spans="4:17" ht="14.25" customHeight="1" x14ac:dyDescent="0.35"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</row>
    <row r="715" spans="4:17" ht="14.25" customHeight="1" x14ac:dyDescent="0.35"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</row>
    <row r="716" spans="4:17" ht="14.25" customHeight="1" x14ac:dyDescent="0.35"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</row>
    <row r="717" spans="4:17" ht="14.25" customHeight="1" x14ac:dyDescent="0.35"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</row>
    <row r="718" spans="4:17" ht="14.25" customHeight="1" x14ac:dyDescent="0.35"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</row>
    <row r="719" spans="4:17" ht="14.25" customHeight="1" x14ac:dyDescent="0.35"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</row>
    <row r="720" spans="4:17" ht="14.25" customHeight="1" x14ac:dyDescent="0.35"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</row>
    <row r="721" spans="4:17" ht="14.25" customHeight="1" x14ac:dyDescent="0.35"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</row>
    <row r="722" spans="4:17" ht="14.25" customHeight="1" x14ac:dyDescent="0.35"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</row>
    <row r="723" spans="4:17" ht="14.25" customHeight="1" x14ac:dyDescent="0.35"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</row>
    <row r="724" spans="4:17" ht="14.25" customHeight="1" x14ac:dyDescent="0.35"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</row>
    <row r="725" spans="4:17" ht="14.25" customHeight="1" x14ac:dyDescent="0.35"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</row>
    <row r="726" spans="4:17" ht="14.25" customHeight="1" x14ac:dyDescent="0.35"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</row>
    <row r="727" spans="4:17" ht="14.25" customHeight="1" x14ac:dyDescent="0.35"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</row>
    <row r="728" spans="4:17" ht="14.25" customHeight="1" x14ac:dyDescent="0.35"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</row>
    <row r="729" spans="4:17" ht="14.25" customHeight="1" x14ac:dyDescent="0.35"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</row>
    <row r="730" spans="4:17" ht="14.25" customHeight="1" x14ac:dyDescent="0.35"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</row>
    <row r="731" spans="4:17" ht="14.25" customHeight="1" x14ac:dyDescent="0.35"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</row>
    <row r="732" spans="4:17" ht="14.25" customHeight="1" x14ac:dyDescent="0.35"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</row>
    <row r="733" spans="4:17" ht="14.25" customHeight="1" x14ac:dyDescent="0.35"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</row>
    <row r="734" spans="4:17" ht="14.25" customHeight="1" x14ac:dyDescent="0.35"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</row>
    <row r="735" spans="4:17" ht="14.25" customHeight="1" x14ac:dyDescent="0.35"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</row>
    <row r="736" spans="4:17" ht="14.25" customHeight="1" x14ac:dyDescent="0.35"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</row>
    <row r="737" spans="4:17" ht="14.25" customHeight="1" x14ac:dyDescent="0.35"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</row>
    <row r="738" spans="4:17" ht="14.25" customHeight="1" x14ac:dyDescent="0.35"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</row>
    <row r="739" spans="4:17" ht="14.25" customHeight="1" x14ac:dyDescent="0.35"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</row>
    <row r="740" spans="4:17" ht="14.25" customHeight="1" x14ac:dyDescent="0.35"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</row>
    <row r="741" spans="4:17" ht="14.25" customHeight="1" x14ac:dyDescent="0.35"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</row>
    <row r="742" spans="4:17" ht="14.25" customHeight="1" x14ac:dyDescent="0.35"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</row>
    <row r="743" spans="4:17" ht="14.25" customHeight="1" x14ac:dyDescent="0.35"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</row>
    <row r="744" spans="4:17" ht="14.25" customHeight="1" x14ac:dyDescent="0.35"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</row>
    <row r="745" spans="4:17" ht="14.25" customHeight="1" x14ac:dyDescent="0.35"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</row>
    <row r="746" spans="4:17" ht="14.25" customHeight="1" x14ac:dyDescent="0.35"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</row>
    <row r="747" spans="4:17" ht="14.25" customHeight="1" x14ac:dyDescent="0.35"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</row>
    <row r="748" spans="4:17" ht="14.25" customHeight="1" x14ac:dyDescent="0.35"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</row>
    <row r="749" spans="4:17" ht="14.25" customHeight="1" x14ac:dyDescent="0.35"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</row>
    <row r="750" spans="4:17" ht="14.25" customHeight="1" x14ac:dyDescent="0.35"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</row>
    <row r="751" spans="4:17" ht="14.25" customHeight="1" x14ac:dyDescent="0.35"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</row>
    <row r="752" spans="4:17" ht="14.25" customHeight="1" x14ac:dyDescent="0.35"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</row>
    <row r="753" spans="4:17" ht="14.25" customHeight="1" x14ac:dyDescent="0.35"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</row>
    <row r="754" spans="4:17" ht="14.25" customHeight="1" x14ac:dyDescent="0.35"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</row>
    <row r="755" spans="4:17" ht="14.25" customHeight="1" x14ac:dyDescent="0.35"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</row>
    <row r="756" spans="4:17" ht="14.25" customHeight="1" x14ac:dyDescent="0.35"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</row>
    <row r="757" spans="4:17" ht="14.25" customHeight="1" x14ac:dyDescent="0.35"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</row>
    <row r="758" spans="4:17" ht="14.25" customHeight="1" x14ac:dyDescent="0.35"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</row>
    <row r="759" spans="4:17" ht="14.25" customHeight="1" x14ac:dyDescent="0.35"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</row>
    <row r="760" spans="4:17" ht="14.25" customHeight="1" x14ac:dyDescent="0.35"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</row>
    <row r="761" spans="4:17" ht="14.25" customHeight="1" x14ac:dyDescent="0.35"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</row>
    <row r="762" spans="4:17" ht="14.25" customHeight="1" x14ac:dyDescent="0.35"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</row>
    <row r="763" spans="4:17" ht="14.25" customHeight="1" x14ac:dyDescent="0.35"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</row>
    <row r="764" spans="4:17" ht="14.25" customHeight="1" x14ac:dyDescent="0.35"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</row>
    <row r="765" spans="4:17" ht="14.25" customHeight="1" x14ac:dyDescent="0.35"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</row>
    <row r="766" spans="4:17" ht="14.25" customHeight="1" x14ac:dyDescent="0.35"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</row>
    <row r="767" spans="4:17" ht="14.25" customHeight="1" x14ac:dyDescent="0.35"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</row>
    <row r="768" spans="4:17" ht="14.25" customHeight="1" x14ac:dyDescent="0.35"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</row>
    <row r="769" spans="4:17" ht="14.25" customHeight="1" x14ac:dyDescent="0.35"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</row>
    <row r="770" spans="4:17" ht="14.25" customHeight="1" x14ac:dyDescent="0.35"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</row>
    <row r="771" spans="4:17" ht="14.25" customHeight="1" x14ac:dyDescent="0.35"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</row>
    <row r="772" spans="4:17" ht="14.25" customHeight="1" x14ac:dyDescent="0.35"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</row>
    <row r="773" spans="4:17" ht="14.25" customHeight="1" x14ac:dyDescent="0.35"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</row>
    <row r="774" spans="4:17" ht="14.25" customHeight="1" x14ac:dyDescent="0.35"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</row>
    <row r="775" spans="4:17" ht="14.25" customHeight="1" x14ac:dyDescent="0.35"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</row>
    <row r="776" spans="4:17" ht="14.25" customHeight="1" x14ac:dyDescent="0.35"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</row>
    <row r="777" spans="4:17" ht="14.25" customHeight="1" x14ac:dyDescent="0.35"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</row>
    <row r="778" spans="4:17" ht="14.25" customHeight="1" x14ac:dyDescent="0.35"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</row>
    <row r="779" spans="4:17" ht="14.25" customHeight="1" x14ac:dyDescent="0.35"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</row>
    <row r="780" spans="4:17" ht="14.25" customHeight="1" x14ac:dyDescent="0.35"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</row>
    <row r="781" spans="4:17" ht="14.25" customHeight="1" x14ac:dyDescent="0.35"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</row>
    <row r="782" spans="4:17" ht="14.25" customHeight="1" x14ac:dyDescent="0.35"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</row>
    <row r="783" spans="4:17" ht="14.25" customHeight="1" x14ac:dyDescent="0.35"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</row>
    <row r="784" spans="4:17" ht="14.25" customHeight="1" x14ac:dyDescent="0.35"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</row>
    <row r="785" spans="4:17" ht="14.25" customHeight="1" x14ac:dyDescent="0.35"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</row>
    <row r="786" spans="4:17" ht="14.25" customHeight="1" x14ac:dyDescent="0.35"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</row>
    <row r="787" spans="4:17" ht="14.25" customHeight="1" x14ac:dyDescent="0.35"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</row>
    <row r="788" spans="4:17" ht="14.25" customHeight="1" x14ac:dyDescent="0.35"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</row>
    <row r="789" spans="4:17" ht="14.25" customHeight="1" x14ac:dyDescent="0.35"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</row>
    <row r="790" spans="4:17" ht="14.25" customHeight="1" x14ac:dyDescent="0.35"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</row>
    <row r="791" spans="4:17" ht="14.25" customHeight="1" x14ac:dyDescent="0.35"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</row>
    <row r="792" spans="4:17" ht="14.25" customHeight="1" x14ac:dyDescent="0.35"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</row>
    <row r="793" spans="4:17" ht="14.25" customHeight="1" x14ac:dyDescent="0.35"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</row>
    <row r="794" spans="4:17" ht="14.25" customHeight="1" x14ac:dyDescent="0.35"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</row>
    <row r="795" spans="4:17" ht="14.25" customHeight="1" x14ac:dyDescent="0.35"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</row>
    <row r="796" spans="4:17" ht="14.25" customHeight="1" x14ac:dyDescent="0.35"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</row>
    <row r="797" spans="4:17" ht="14.25" customHeight="1" x14ac:dyDescent="0.35"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</row>
    <row r="798" spans="4:17" ht="14.25" customHeight="1" x14ac:dyDescent="0.35"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</row>
    <row r="799" spans="4:17" ht="14.25" customHeight="1" x14ac:dyDescent="0.35"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</row>
    <row r="800" spans="4:17" ht="14.25" customHeight="1" x14ac:dyDescent="0.35"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</row>
    <row r="801" spans="4:17" ht="14.25" customHeight="1" x14ac:dyDescent="0.35"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</row>
    <row r="802" spans="4:17" ht="14.25" customHeight="1" x14ac:dyDescent="0.35"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</row>
    <row r="803" spans="4:17" ht="14.25" customHeight="1" x14ac:dyDescent="0.35"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</row>
    <row r="804" spans="4:17" ht="14.25" customHeight="1" x14ac:dyDescent="0.35"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</row>
    <row r="805" spans="4:17" ht="14.25" customHeight="1" x14ac:dyDescent="0.35"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</row>
    <row r="806" spans="4:17" ht="14.25" customHeight="1" x14ac:dyDescent="0.35"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</row>
    <row r="807" spans="4:17" ht="14.25" customHeight="1" x14ac:dyDescent="0.35"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</row>
    <row r="808" spans="4:17" ht="14.25" customHeight="1" x14ac:dyDescent="0.35"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</row>
    <row r="809" spans="4:17" ht="14.25" customHeight="1" x14ac:dyDescent="0.35"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</row>
    <row r="810" spans="4:17" ht="14.25" customHeight="1" x14ac:dyDescent="0.35"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</row>
    <row r="811" spans="4:17" ht="14.25" customHeight="1" x14ac:dyDescent="0.35"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</row>
    <row r="812" spans="4:17" ht="14.25" customHeight="1" x14ac:dyDescent="0.35"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</row>
    <row r="813" spans="4:17" ht="14.25" customHeight="1" x14ac:dyDescent="0.35"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</row>
    <row r="814" spans="4:17" ht="14.25" customHeight="1" x14ac:dyDescent="0.35"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</row>
    <row r="815" spans="4:17" ht="14.25" customHeight="1" x14ac:dyDescent="0.35"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</row>
    <row r="816" spans="4:17" ht="14.25" customHeight="1" x14ac:dyDescent="0.35"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</row>
    <row r="817" spans="4:17" ht="14.25" customHeight="1" x14ac:dyDescent="0.35"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</row>
    <row r="818" spans="4:17" ht="14.25" customHeight="1" x14ac:dyDescent="0.35"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</row>
    <row r="819" spans="4:17" ht="14.25" customHeight="1" x14ac:dyDescent="0.35"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</row>
    <row r="820" spans="4:17" ht="14.25" customHeight="1" x14ac:dyDescent="0.35"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</row>
    <row r="821" spans="4:17" ht="14.25" customHeight="1" x14ac:dyDescent="0.35"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</row>
    <row r="822" spans="4:17" ht="14.25" customHeight="1" x14ac:dyDescent="0.35"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</row>
    <row r="823" spans="4:17" ht="14.25" customHeight="1" x14ac:dyDescent="0.35"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</row>
    <row r="824" spans="4:17" ht="14.25" customHeight="1" x14ac:dyDescent="0.35"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</row>
    <row r="825" spans="4:17" ht="14.25" customHeight="1" x14ac:dyDescent="0.35"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</row>
    <row r="826" spans="4:17" ht="14.25" customHeight="1" x14ac:dyDescent="0.35"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</row>
    <row r="827" spans="4:17" ht="14.25" customHeight="1" x14ac:dyDescent="0.35"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</row>
    <row r="828" spans="4:17" ht="14.25" customHeight="1" x14ac:dyDescent="0.35"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</row>
    <row r="829" spans="4:17" ht="14.25" customHeight="1" x14ac:dyDescent="0.35"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</row>
    <row r="830" spans="4:17" ht="14.25" customHeight="1" x14ac:dyDescent="0.35"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</row>
    <row r="831" spans="4:17" ht="14.25" customHeight="1" x14ac:dyDescent="0.35"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</row>
    <row r="832" spans="4:17" ht="14.25" customHeight="1" x14ac:dyDescent="0.35"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</row>
    <row r="833" spans="4:17" ht="14.25" customHeight="1" x14ac:dyDescent="0.35"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</row>
    <row r="834" spans="4:17" ht="14.25" customHeight="1" x14ac:dyDescent="0.35"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</row>
    <row r="835" spans="4:17" ht="14.25" customHeight="1" x14ac:dyDescent="0.35"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</row>
    <row r="836" spans="4:17" ht="14.25" customHeight="1" x14ac:dyDescent="0.35"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</row>
    <row r="837" spans="4:17" ht="14.25" customHeight="1" x14ac:dyDescent="0.35"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</row>
    <row r="838" spans="4:17" ht="14.25" customHeight="1" x14ac:dyDescent="0.35"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</row>
    <row r="839" spans="4:17" ht="14.25" customHeight="1" x14ac:dyDescent="0.35"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</row>
    <row r="840" spans="4:17" ht="14.25" customHeight="1" x14ac:dyDescent="0.35"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</row>
    <row r="841" spans="4:17" ht="14.25" customHeight="1" x14ac:dyDescent="0.35"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</row>
    <row r="842" spans="4:17" ht="14.25" customHeight="1" x14ac:dyDescent="0.35"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</row>
    <row r="843" spans="4:17" ht="14.25" customHeight="1" x14ac:dyDescent="0.35"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</row>
    <row r="844" spans="4:17" ht="14.25" customHeight="1" x14ac:dyDescent="0.35"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</row>
    <row r="845" spans="4:17" ht="14.25" customHeight="1" x14ac:dyDescent="0.35"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</row>
    <row r="846" spans="4:17" ht="14.25" customHeight="1" x14ac:dyDescent="0.35"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</row>
    <row r="847" spans="4:17" ht="14.25" customHeight="1" x14ac:dyDescent="0.35"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</row>
    <row r="848" spans="4:17" ht="14.25" customHeight="1" x14ac:dyDescent="0.35"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</row>
    <row r="849" spans="4:17" ht="14.25" customHeight="1" x14ac:dyDescent="0.35"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</row>
    <row r="850" spans="4:17" ht="14.25" customHeight="1" x14ac:dyDescent="0.35"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</row>
    <row r="851" spans="4:17" ht="14.25" customHeight="1" x14ac:dyDescent="0.35"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</row>
    <row r="852" spans="4:17" ht="14.25" customHeight="1" x14ac:dyDescent="0.35"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</row>
    <row r="853" spans="4:17" ht="14.25" customHeight="1" x14ac:dyDescent="0.35"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</row>
    <row r="854" spans="4:17" ht="14.25" customHeight="1" x14ac:dyDescent="0.35"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</row>
    <row r="855" spans="4:17" ht="14.25" customHeight="1" x14ac:dyDescent="0.35"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</row>
    <row r="856" spans="4:17" ht="14.25" customHeight="1" x14ac:dyDescent="0.35"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</row>
    <row r="857" spans="4:17" ht="14.25" customHeight="1" x14ac:dyDescent="0.35"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</row>
    <row r="858" spans="4:17" ht="14.25" customHeight="1" x14ac:dyDescent="0.35"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</row>
    <row r="859" spans="4:17" ht="14.25" customHeight="1" x14ac:dyDescent="0.35"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</row>
    <row r="860" spans="4:17" ht="14.25" customHeight="1" x14ac:dyDescent="0.35"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</row>
    <row r="861" spans="4:17" ht="14.25" customHeight="1" x14ac:dyDescent="0.35"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</row>
    <row r="862" spans="4:17" ht="14.25" customHeight="1" x14ac:dyDescent="0.35"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</row>
    <row r="863" spans="4:17" ht="14.25" customHeight="1" x14ac:dyDescent="0.35"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</row>
    <row r="864" spans="4:17" ht="14.25" customHeight="1" x14ac:dyDescent="0.35"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</row>
    <row r="865" spans="4:17" ht="14.25" customHeight="1" x14ac:dyDescent="0.35"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</row>
    <row r="866" spans="4:17" ht="14.25" customHeight="1" x14ac:dyDescent="0.35"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</row>
    <row r="867" spans="4:17" ht="14.25" customHeight="1" x14ac:dyDescent="0.35"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</row>
    <row r="868" spans="4:17" ht="14.25" customHeight="1" x14ac:dyDescent="0.35"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</row>
    <row r="869" spans="4:17" ht="14.25" customHeight="1" x14ac:dyDescent="0.35"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</row>
    <row r="870" spans="4:17" ht="14.25" customHeight="1" x14ac:dyDescent="0.35"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</row>
    <row r="871" spans="4:17" ht="14.25" customHeight="1" x14ac:dyDescent="0.35"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</row>
    <row r="872" spans="4:17" ht="14.25" customHeight="1" x14ac:dyDescent="0.35"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</row>
    <row r="873" spans="4:17" ht="14.25" customHeight="1" x14ac:dyDescent="0.35"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</row>
    <row r="874" spans="4:17" ht="14.25" customHeight="1" x14ac:dyDescent="0.35"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</row>
    <row r="875" spans="4:17" ht="14.25" customHeight="1" x14ac:dyDescent="0.35"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</row>
    <row r="876" spans="4:17" ht="14.25" customHeight="1" x14ac:dyDescent="0.35"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</row>
    <row r="877" spans="4:17" ht="14.25" customHeight="1" x14ac:dyDescent="0.35"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</row>
    <row r="878" spans="4:17" ht="14.25" customHeight="1" x14ac:dyDescent="0.35"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</row>
    <row r="879" spans="4:17" ht="14.25" customHeight="1" x14ac:dyDescent="0.35"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</row>
    <row r="880" spans="4:17" ht="14.25" customHeight="1" x14ac:dyDescent="0.35"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</row>
    <row r="881" spans="4:17" ht="14.25" customHeight="1" x14ac:dyDescent="0.35"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</row>
    <row r="882" spans="4:17" ht="14.25" customHeight="1" x14ac:dyDescent="0.35"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</row>
    <row r="883" spans="4:17" ht="14.25" customHeight="1" x14ac:dyDescent="0.35"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</row>
    <row r="884" spans="4:17" ht="14.25" customHeight="1" x14ac:dyDescent="0.35"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</row>
    <row r="885" spans="4:17" ht="14.25" customHeight="1" x14ac:dyDescent="0.35"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</row>
    <row r="886" spans="4:17" ht="14.25" customHeight="1" x14ac:dyDescent="0.35"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</row>
    <row r="887" spans="4:17" ht="14.25" customHeight="1" x14ac:dyDescent="0.35"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</row>
    <row r="888" spans="4:17" ht="14.25" customHeight="1" x14ac:dyDescent="0.35"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</row>
    <row r="889" spans="4:17" ht="14.25" customHeight="1" x14ac:dyDescent="0.35"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</row>
    <row r="890" spans="4:17" ht="14.25" customHeight="1" x14ac:dyDescent="0.35"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</row>
    <row r="891" spans="4:17" ht="14.25" customHeight="1" x14ac:dyDescent="0.35"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</row>
    <row r="892" spans="4:17" ht="14.25" customHeight="1" x14ac:dyDescent="0.35"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</row>
    <row r="893" spans="4:17" ht="14.25" customHeight="1" x14ac:dyDescent="0.35"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</row>
    <row r="894" spans="4:17" ht="14.25" customHeight="1" x14ac:dyDescent="0.35"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</row>
    <row r="895" spans="4:17" ht="14.25" customHeight="1" x14ac:dyDescent="0.35"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</row>
    <row r="896" spans="4:17" ht="14.25" customHeight="1" x14ac:dyDescent="0.35"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</row>
    <row r="897" spans="4:17" ht="14.25" customHeight="1" x14ac:dyDescent="0.35"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</row>
    <row r="898" spans="4:17" ht="14.25" customHeight="1" x14ac:dyDescent="0.35"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</row>
    <row r="899" spans="4:17" ht="14.25" customHeight="1" x14ac:dyDescent="0.35"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</row>
    <row r="900" spans="4:17" ht="14.25" customHeight="1" x14ac:dyDescent="0.35"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</row>
    <row r="901" spans="4:17" ht="14.25" customHeight="1" x14ac:dyDescent="0.35"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</row>
    <row r="902" spans="4:17" ht="14.25" customHeight="1" x14ac:dyDescent="0.35"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</row>
    <row r="903" spans="4:17" ht="14.25" customHeight="1" x14ac:dyDescent="0.35"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</row>
    <row r="904" spans="4:17" ht="14.25" customHeight="1" x14ac:dyDescent="0.35"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</row>
    <row r="905" spans="4:17" ht="14.25" customHeight="1" x14ac:dyDescent="0.35"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</row>
    <row r="906" spans="4:17" ht="14.25" customHeight="1" x14ac:dyDescent="0.35"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</row>
    <row r="907" spans="4:17" ht="14.25" customHeight="1" x14ac:dyDescent="0.35"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</row>
    <row r="908" spans="4:17" ht="14.25" customHeight="1" x14ac:dyDescent="0.35"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</row>
    <row r="909" spans="4:17" ht="14.25" customHeight="1" x14ac:dyDescent="0.35"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</row>
    <row r="910" spans="4:17" ht="14.25" customHeight="1" x14ac:dyDescent="0.35"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</row>
    <row r="911" spans="4:17" ht="14.25" customHeight="1" x14ac:dyDescent="0.35"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</row>
    <row r="912" spans="4:17" ht="14.25" customHeight="1" x14ac:dyDescent="0.35"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</row>
    <row r="913" spans="4:17" ht="14.25" customHeight="1" x14ac:dyDescent="0.35"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</row>
    <row r="914" spans="4:17" ht="14.25" customHeight="1" x14ac:dyDescent="0.35"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</row>
    <row r="915" spans="4:17" ht="14.25" customHeight="1" x14ac:dyDescent="0.35"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</row>
    <row r="916" spans="4:17" ht="14.25" customHeight="1" x14ac:dyDescent="0.35"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</row>
    <row r="917" spans="4:17" ht="14.25" customHeight="1" x14ac:dyDescent="0.35"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</row>
    <row r="918" spans="4:17" ht="14.25" customHeight="1" x14ac:dyDescent="0.35"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</row>
    <row r="919" spans="4:17" ht="14.25" customHeight="1" x14ac:dyDescent="0.35"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</row>
    <row r="920" spans="4:17" ht="14.25" customHeight="1" x14ac:dyDescent="0.35"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</row>
    <row r="921" spans="4:17" ht="14.25" customHeight="1" x14ac:dyDescent="0.35"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</row>
    <row r="922" spans="4:17" ht="14.25" customHeight="1" x14ac:dyDescent="0.35"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</row>
    <row r="923" spans="4:17" ht="14.25" customHeight="1" x14ac:dyDescent="0.35"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</row>
    <row r="924" spans="4:17" ht="14.25" customHeight="1" x14ac:dyDescent="0.35"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</row>
    <row r="925" spans="4:17" ht="14.25" customHeight="1" x14ac:dyDescent="0.35"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</row>
    <row r="926" spans="4:17" ht="14.25" customHeight="1" x14ac:dyDescent="0.35"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</row>
    <row r="927" spans="4:17" ht="14.25" customHeight="1" x14ac:dyDescent="0.35"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</row>
    <row r="928" spans="4:17" ht="14.25" customHeight="1" x14ac:dyDescent="0.35"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</row>
    <row r="929" spans="4:17" ht="14.25" customHeight="1" x14ac:dyDescent="0.35"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</row>
    <row r="930" spans="4:17" ht="14.25" customHeight="1" x14ac:dyDescent="0.35"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</row>
    <row r="931" spans="4:17" ht="14.25" customHeight="1" x14ac:dyDescent="0.35"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</row>
    <row r="932" spans="4:17" ht="14.25" customHeight="1" x14ac:dyDescent="0.35"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</row>
    <row r="933" spans="4:17" ht="14.25" customHeight="1" x14ac:dyDescent="0.35"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</row>
    <row r="934" spans="4:17" ht="14.25" customHeight="1" x14ac:dyDescent="0.35"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</row>
    <row r="935" spans="4:17" ht="14.25" customHeight="1" x14ac:dyDescent="0.35"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</row>
    <row r="936" spans="4:17" ht="14.25" customHeight="1" x14ac:dyDescent="0.35"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</row>
    <row r="937" spans="4:17" ht="14.25" customHeight="1" x14ac:dyDescent="0.35"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</row>
    <row r="938" spans="4:17" ht="14.25" customHeight="1" x14ac:dyDescent="0.35"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</row>
    <row r="939" spans="4:17" ht="14.25" customHeight="1" x14ac:dyDescent="0.35"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</row>
    <row r="940" spans="4:17" ht="14.25" customHeight="1" x14ac:dyDescent="0.35"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</row>
    <row r="941" spans="4:17" ht="14.25" customHeight="1" x14ac:dyDescent="0.35"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</row>
    <row r="942" spans="4:17" ht="14.25" customHeight="1" x14ac:dyDescent="0.35"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</row>
    <row r="943" spans="4:17" ht="14.25" customHeight="1" x14ac:dyDescent="0.35"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</row>
    <row r="944" spans="4:17" ht="14.25" customHeight="1" x14ac:dyDescent="0.35"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</row>
    <row r="945" spans="4:17" ht="14.25" customHeight="1" x14ac:dyDescent="0.35"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</row>
    <row r="946" spans="4:17" ht="14.25" customHeight="1" x14ac:dyDescent="0.35"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</row>
    <row r="947" spans="4:17" ht="14.25" customHeight="1" x14ac:dyDescent="0.35"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</row>
    <row r="948" spans="4:17" ht="14.25" customHeight="1" x14ac:dyDescent="0.35"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</row>
    <row r="949" spans="4:17" ht="14.25" customHeight="1" x14ac:dyDescent="0.35"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</row>
    <row r="950" spans="4:17" ht="14.25" customHeight="1" x14ac:dyDescent="0.35"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</row>
    <row r="951" spans="4:17" ht="14.25" customHeight="1" x14ac:dyDescent="0.35"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</row>
    <row r="952" spans="4:17" ht="14.25" customHeight="1" x14ac:dyDescent="0.35"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</row>
    <row r="953" spans="4:17" ht="14.25" customHeight="1" x14ac:dyDescent="0.35"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</row>
    <row r="954" spans="4:17" ht="14.25" customHeight="1" x14ac:dyDescent="0.35"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</row>
    <row r="955" spans="4:17" ht="14.25" customHeight="1" x14ac:dyDescent="0.35"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</row>
    <row r="956" spans="4:17" ht="14.25" customHeight="1" x14ac:dyDescent="0.35"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</row>
    <row r="957" spans="4:17" ht="14.25" customHeight="1" x14ac:dyDescent="0.35"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</row>
    <row r="958" spans="4:17" ht="14.25" customHeight="1" x14ac:dyDescent="0.35"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</row>
    <row r="959" spans="4:17" ht="14.25" customHeight="1" x14ac:dyDescent="0.35"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</row>
    <row r="960" spans="4:17" ht="14.25" customHeight="1" x14ac:dyDescent="0.35"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</row>
    <row r="961" spans="4:17" ht="14.25" customHeight="1" x14ac:dyDescent="0.35"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</row>
    <row r="962" spans="4:17" ht="14.25" customHeight="1" x14ac:dyDescent="0.35"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</row>
    <row r="963" spans="4:17" ht="14.25" customHeight="1" x14ac:dyDescent="0.35"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</row>
    <row r="964" spans="4:17" ht="14.25" customHeight="1" x14ac:dyDescent="0.35"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</row>
    <row r="965" spans="4:17" ht="14.25" customHeight="1" x14ac:dyDescent="0.35"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</row>
    <row r="966" spans="4:17" ht="14.25" customHeight="1" x14ac:dyDescent="0.35"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</row>
    <row r="967" spans="4:17" ht="14.25" customHeight="1" x14ac:dyDescent="0.35"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</row>
    <row r="968" spans="4:17" ht="14.25" customHeight="1" x14ac:dyDescent="0.35"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</row>
    <row r="969" spans="4:17" ht="14.25" customHeight="1" x14ac:dyDescent="0.35"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</row>
    <row r="970" spans="4:17" ht="14.25" customHeight="1" x14ac:dyDescent="0.35"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</row>
    <row r="971" spans="4:17" ht="14.25" customHeight="1" x14ac:dyDescent="0.35"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</row>
    <row r="972" spans="4:17" ht="14.25" customHeight="1" x14ac:dyDescent="0.35"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</row>
    <row r="973" spans="4:17" ht="14.25" customHeight="1" x14ac:dyDescent="0.35"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</row>
    <row r="974" spans="4:17" ht="14.25" customHeight="1" x14ac:dyDescent="0.35"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</row>
    <row r="975" spans="4:17" ht="14.25" customHeight="1" x14ac:dyDescent="0.35"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</row>
    <row r="976" spans="4:17" ht="14.25" customHeight="1" x14ac:dyDescent="0.35"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</row>
    <row r="977" spans="4:17" ht="14.25" customHeight="1" x14ac:dyDescent="0.35"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</row>
    <row r="978" spans="4:17" ht="14.25" customHeight="1" x14ac:dyDescent="0.35"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</row>
    <row r="979" spans="4:17" ht="14.25" customHeight="1" x14ac:dyDescent="0.35"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</row>
    <row r="980" spans="4:17" ht="14.25" customHeight="1" x14ac:dyDescent="0.35"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</row>
    <row r="981" spans="4:17" ht="14.25" customHeight="1" x14ac:dyDescent="0.35"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</row>
    <row r="982" spans="4:17" ht="14.25" customHeight="1" x14ac:dyDescent="0.35"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</row>
    <row r="983" spans="4:17" ht="14.25" customHeight="1" x14ac:dyDescent="0.35"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</row>
    <row r="984" spans="4:17" ht="14.25" customHeight="1" x14ac:dyDescent="0.35"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</row>
    <row r="985" spans="4:17" ht="14.25" customHeight="1" x14ac:dyDescent="0.35"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</row>
    <row r="986" spans="4:17" ht="14.25" customHeight="1" x14ac:dyDescent="0.35"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</row>
    <row r="987" spans="4:17" ht="14.25" customHeight="1" x14ac:dyDescent="0.35"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</row>
    <row r="988" spans="4:17" ht="14.25" customHeight="1" x14ac:dyDescent="0.35"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</row>
    <row r="989" spans="4:17" ht="14.25" customHeight="1" x14ac:dyDescent="0.35"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</row>
    <row r="990" spans="4:17" ht="14.25" customHeight="1" x14ac:dyDescent="0.35"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</row>
    <row r="991" spans="4:17" ht="14.25" customHeight="1" x14ac:dyDescent="0.35"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</row>
    <row r="992" spans="4:17" ht="14.25" customHeight="1" x14ac:dyDescent="0.35"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</row>
    <row r="993" spans="4:17" ht="14.25" customHeight="1" x14ac:dyDescent="0.35"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</row>
    <row r="994" spans="4:17" ht="14.25" customHeight="1" x14ac:dyDescent="0.35"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</row>
    <row r="995" spans="4:17" ht="14.25" customHeight="1" x14ac:dyDescent="0.35"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</row>
    <row r="996" spans="4:17" ht="14.25" customHeight="1" x14ac:dyDescent="0.35"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</row>
    <row r="997" spans="4:17" ht="14.25" customHeight="1" x14ac:dyDescent="0.35"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</row>
    <row r="998" spans="4:17" ht="14.25" customHeight="1" x14ac:dyDescent="0.35"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</row>
    <row r="999" spans="4:17" ht="14.25" customHeight="1" x14ac:dyDescent="0.35"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</row>
    <row r="1000" spans="4:17" ht="14.25" customHeight="1" x14ac:dyDescent="0.35"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</row>
  </sheetData>
  <mergeCells count="12">
    <mergeCell ref="Q1:Q2"/>
    <mergeCell ref="R1:R2"/>
    <mergeCell ref="F1:F2"/>
    <mergeCell ref="K1:L1"/>
    <mergeCell ref="M1:N1"/>
    <mergeCell ref="O1:O2"/>
    <mergeCell ref="P1:P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761D"/>
  </sheetPr>
  <dimension ref="A1:D1000"/>
  <sheetViews>
    <sheetView tabSelected="1" zoomScaleNormal="100" workbookViewId="0">
      <pane xSplit="3" topLeftCell="D1" activePane="topRight" state="frozen"/>
      <selection pane="topRight" activeCell="D14" sqref="D14"/>
    </sheetView>
  </sheetViews>
  <sheetFormatPr defaultColWidth="14.3984375" defaultRowHeight="13" x14ac:dyDescent="0.3"/>
  <cols>
    <col min="1" max="1" width="5" customWidth="1"/>
    <col min="2" max="2" width="15" customWidth="1"/>
    <col min="3" max="3" width="38.8984375" customWidth="1"/>
    <col min="4" max="4" width="17.796875" customWidth="1"/>
    <col min="5" max="5" width="11.69921875" customWidth="1"/>
    <col min="6" max="15" width="8.69921875" customWidth="1"/>
    <col min="16370" max="16384" width="12.69921875" customWidth="1"/>
  </cols>
  <sheetData>
    <row r="1" spans="1:4" ht="14.25" customHeight="1" x14ac:dyDescent="0.3">
      <c r="A1" s="4" t="s">
        <v>0</v>
      </c>
      <c r="B1" s="4" t="s">
        <v>1</v>
      </c>
      <c r="C1" s="4" t="s">
        <v>2</v>
      </c>
      <c r="D1" s="3" t="s">
        <v>52</v>
      </c>
    </row>
    <row r="2" spans="1:4" ht="14.25" customHeight="1" x14ac:dyDescent="0.3">
      <c r="A2" s="4"/>
      <c r="B2" s="4"/>
      <c r="C2" s="4"/>
      <c r="D2" s="4"/>
    </row>
    <row r="3" spans="1:4" ht="14.25" customHeight="1" x14ac:dyDescent="0.35">
      <c r="A3" s="8">
        <v>1</v>
      </c>
      <c r="B3" s="8" t="s">
        <v>53</v>
      </c>
      <c r="C3" s="8" t="s">
        <v>54</v>
      </c>
      <c r="D3" s="15">
        <v>45.45</v>
      </c>
    </row>
    <row r="4" spans="1:4" ht="14.25" customHeight="1" x14ac:dyDescent="0.35">
      <c r="A4" s="8">
        <v>2</v>
      </c>
      <c r="B4" s="8" t="s">
        <v>55</v>
      </c>
      <c r="C4" s="8" t="s">
        <v>56</v>
      </c>
      <c r="D4" s="15">
        <v>44.75</v>
      </c>
    </row>
    <row r="5" spans="1:4" ht="14.25" customHeight="1" x14ac:dyDescent="0.35">
      <c r="A5" s="8">
        <v>3</v>
      </c>
      <c r="B5" s="8" t="s">
        <v>57</v>
      </c>
      <c r="C5" s="8" t="s">
        <v>58</v>
      </c>
      <c r="D5" s="15">
        <v>69.849999999999994</v>
      </c>
    </row>
    <row r="6" spans="1:4" ht="14.25" customHeight="1" x14ac:dyDescent="0.35">
      <c r="A6" s="8">
        <v>4</v>
      </c>
      <c r="B6" s="8" t="s">
        <v>59</v>
      </c>
      <c r="C6" s="8" t="s">
        <v>60</v>
      </c>
      <c r="D6" s="15">
        <v>73.099999999999994</v>
      </c>
    </row>
    <row r="7" spans="1:4" ht="14.25" customHeight="1" x14ac:dyDescent="0.35">
      <c r="A7" s="8">
        <v>5</v>
      </c>
      <c r="B7" s="8" t="s">
        <v>61</v>
      </c>
      <c r="C7" s="8" t="s">
        <v>62</v>
      </c>
      <c r="D7" s="15">
        <v>48.25</v>
      </c>
    </row>
    <row r="8" spans="1:4" ht="14.25" customHeight="1" x14ac:dyDescent="0.35">
      <c r="A8" s="8">
        <v>6</v>
      </c>
      <c r="B8" s="8" t="s">
        <v>63</v>
      </c>
      <c r="C8" s="8" t="s">
        <v>64</v>
      </c>
      <c r="D8" s="15">
        <v>82.85</v>
      </c>
    </row>
    <row r="9" spans="1:4" ht="14.25" customHeight="1" x14ac:dyDescent="0.35">
      <c r="A9" s="8">
        <v>7</v>
      </c>
      <c r="B9" s="8" t="s">
        <v>65</v>
      </c>
      <c r="C9" s="8" t="s">
        <v>66</v>
      </c>
      <c r="D9" s="15">
        <v>49.4</v>
      </c>
    </row>
    <row r="10" spans="1:4" ht="14.25" customHeight="1" x14ac:dyDescent="0.35">
      <c r="A10" s="8">
        <v>8</v>
      </c>
      <c r="B10" s="8" t="s">
        <v>67</v>
      </c>
      <c r="C10" s="8" t="s">
        <v>68</v>
      </c>
      <c r="D10" s="15">
        <v>57.05</v>
      </c>
    </row>
    <row r="11" spans="1:4" ht="14.25" customHeight="1" x14ac:dyDescent="0.35">
      <c r="A11" s="8">
        <v>9</v>
      </c>
      <c r="B11" s="8" t="s">
        <v>69</v>
      </c>
      <c r="C11" s="8" t="s">
        <v>70</v>
      </c>
      <c r="D11" s="15">
        <v>48.45</v>
      </c>
    </row>
    <row r="12" spans="1:4" ht="14.25" customHeight="1" x14ac:dyDescent="0.35">
      <c r="A12" s="8">
        <v>10</v>
      </c>
      <c r="B12" s="8" t="s">
        <v>71</v>
      </c>
      <c r="C12" s="8" t="s">
        <v>72</v>
      </c>
      <c r="D12" s="15">
        <v>52.9</v>
      </c>
    </row>
    <row r="13" spans="1:4" ht="14.25" customHeight="1" x14ac:dyDescent="0.35">
      <c r="A13" s="8">
        <v>11</v>
      </c>
      <c r="B13" s="8" t="s">
        <v>73</v>
      </c>
      <c r="C13" s="8" t="s">
        <v>74</v>
      </c>
      <c r="D13" s="15">
        <v>51.5</v>
      </c>
    </row>
    <row r="14" spans="1:4" ht="14.25" customHeight="1" x14ac:dyDescent="0.35">
      <c r="A14" s="8">
        <v>12</v>
      </c>
      <c r="B14" s="8" t="s">
        <v>75</v>
      </c>
      <c r="C14" s="8" t="s">
        <v>76</v>
      </c>
      <c r="D14" s="15">
        <v>48.7</v>
      </c>
    </row>
    <row r="15" spans="1:4" ht="14.25" customHeight="1" x14ac:dyDescent="0.35">
      <c r="A15" s="8">
        <v>13</v>
      </c>
      <c r="B15" s="8" t="s">
        <v>77</v>
      </c>
      <c r="C15" s="8" t="s">
        <v>78</v>
      </c>
      <c r="D15" s="15">
        <v>53.6</v>
      </c>
    </row>
    <row r="16" spans="1:4" ht="14.25" customHeight="1" x14ac:dyDescent="0.35">
      <c r="A16" s="8">
        <v>14</v>
      </c>
      <c r="B16" s="8" t="s">
        <v>79</v>
      </c>
      <c r="C16" s="8" t="s">
        <v>80</v>
      </c>
      <c r="D16" s="15">
        <v>67.05</v>
      </c>
    </row>
    <row r="17" spans="1:4" ht="14.25" customHeight="1" x14ac:dyDescent="0.35">
      <c r="A17" s="8">
        <v>15</v>
      </c>
      <c r="B17" s="8" t="s">
        <v>81</v>
      </c>
      <c r="C17" s="8" t="s">
        <v>82</v>
      </c>
      <c r="D17" s="15">
        <v>40</v>
      </c>
    </row>
    <row r="18" spans="1:4" ht="14.25" customHeight="1" x14ac:dyDescent="0.35">
      <c r="A18" s="8">
        <v>16</v>
      </c>
      <c r="B18" s="8" t="s">
        <v>83</v>
      </c>
      <c r="C18" s="8" t="s">
        <v>84</v>
      </c>
      <c r="D18" s="15">
        <v>47.55</v>
      </c>
    </row>
    <row r="19" spans="1:4" ht="14.25" customHeight="1" x14ac:dyDescent="0.35">
      <c r="A19" s="8">
        <v>17</v>
      </c>
      <c r="B19" s="8" t="s">
        <v>85</v>
      </c>
      <c r="C19" s="8" t="s">
        <v>86</v>
      </c>
      <c r="D19" s="15">
        <v>49.4</v>
      </c>
    </row>
    <row r="20" spans="1:4" ht="14.25" customHeight="1" x14ac:dyDescent="0.35">
      <c r="A20" s="8">
        <v>18</v>
      </c>
      <c r="B20" s="8" t="s">
        <v>87</v>
      </c>
      <c r="C20" s="8" t="s">
        <v>88</v>
      </c>
      <c r="D20" s="15">
        <v>49.85</v>
      </c>
    </row>
    <row r="21" spans="1:4" ht="14.25" customHeight="1" x14ac:dyDescent="0.35">
      <c r="A21" s="8">
        <v>19</v>
      </c>
      <c r="B21" s="8" t="s">
        <v>89</v>
      </c>
      <c r="C21" s="8" t="s">
        <v>90</v>
      </c>
      <c r="D21" s="15">
        <v>51.95</v>
      </c>
    </row>
    <row r="22" spans="1:4" ht="14.25" customHeight="1" x14ac:dyDescent="0.35">
      <c r="A22" s="8">
        <v>20</v>
      </c>
      <c r="B22" s="8" t="s">
        <v>91</v>
      </c>
      <c r="C22" s="8" t="s">
        <v>92</v>
      </c>
      <c r="D22" s="15">
        <v>45.45</v>
      </c>
    </row>
    <row r="23" spans="1:4" ht="14.25" customHeight="1" x14ac:dyDescent="0.35">
      <c r="A23" s="8">
        <v>21</v>
      </c>
      <c r="B23" s="8" t="s">
        <v>93</v>
      </c>
      <c r="C23" s="8" t="s">
        <v>94</v>
      </c>
      <c r="D23" s="15">
        <v>33.5</v>
      </c>
    </row>
    <row r="24" spans="1:4" ht="14.25" customHeight="1" x14ac:dyDescent="0.35">
      <c r="A24" s="8">
        <v>22</v>
      </c>
      <c r="B24" s="8" t="s">
        <v>95</v>
      </c>
      <c r="C24" s="8" t="s">
        <v>96</v>
      </c>
      <c r="D24" s="15">
        <v>45.45</v>
      </c>
    </row>
    <row r="25" spans="1:4" ht="14.25" customHeight="1" x14ac:dyDescent="0.35">
      <c r="A25" s="8">
        <v>23</v>
      </c>
      <c r="B25" s="8" t="s">
        <v>97</v>
      </c>
      <c r="C25" s="8" t="s">
        <v>98</v>
      </c>
      <c r="D25" s="15">
        <v>20.5</v>
      </c>
    </row>
    <row r="26" spans="1:4" ht="14.25" customHeight="1" x14ac:dyDescent="0.35">
      <c r="A26" s="8">
        <v>24</v>
      </c>
      <c r="B26" s="8" t="s">
        <v>99</v>
      </c>
      <c r="C26" s="8" t="s">
        <v>100</v>
      </c>
      <c r="D26" s="15">
        <v>45.7</v>
      </c>
    </row>
    <row r="27" spans="1:4" ht="14.25" customHeight="1" x14ac:dyDescent="0.35">
      <c r="A27" s="8">
        <v>25</v>
      </c>
      <c r="B27" s="8" t="s">
        <v>101</v>
      </c>
      <c r="C27" s="8" t="s">
        <v>102</v>
      </c>
      <c r="D27" s="15">
        <v>53.6</v>
      </c>
    </row>
    <row r="28" spans="1:4" ht="14.25" customHeight="1" x14ac:dyDescent="0.35">
      <c r="A28" s="8">
        <v>26</v>
      </c>
      <c r="B28" s="8" t="s">
        <v>103</v>
      </c>
      <c r="C28" s="8" t="s">
        <v>104</v>
      </c>
      <c r="D28" s="15">
        <v>56.15</v>
      </c>
    </row>
    <row r="29" spans="1:4" ht="14.25" customHeight="1" x14ac:dyDescent="0.35">
      <c r="A29" s="8">
        <v>27</v>
      </c>
      <c r="B29" s="8" t="s">
        <v>105</v>
      </c>
      <c r="C29" s="8" t="s">
        <v>106</v>
      </c>
      <c r="D29" s="15">
        <v>20.5</v>
      </c>
    </row>
    <row r="30" spans="1:4" ht="14.25" customHeight="1" x14ac:dyDescent="0.35">
      <c r="A30" s="8">
        <v>28</v>
      </c>
      <c r="B30" s="8" t="s">
        <v>107</v>
      </c>
      <c r="C30" s="8" t="s">
        <v>108</v>
      </c>
      <c r="D30" s="15">
        <v>66.599999999999994</v>
      </c>
    </row>
    <row r="31" spans="1:4" ht="14.25" customHeight="1" x14ac:dyDescent="0.35">
      <c r="A31" s="8">
        <v>29</v>
      </c>
      <c r="B31" s="8" t="s">
        <v>109</v>
      </c>
      <c r="C31" s="8" t="s">
        <v>110</v>
      </c>
      <c r="D31" s="15">
        <v>65.650000000000006</v>
      </c>
    </row>
    <row r="32" spans="1:4" ht="14.25" customHeight="1" x14ac:dyDescent="0.35">
      <c r="A32" s="8">
        <v>30</v>
      </c>
      <c r="B32" s="8" t="s">
        <v>111</v>
      </c>
      <c r="C32" s="8" t="s">
        <v>112</v>
      </c>
      <c r="D32" s="15">
        <v>69.849999999999994</v>
      </c>
    </row>
    <row r="33" spans="1:4" ht="14.25" customHeight="1" x14ac:dyDescent="0.35">
      <c r="A33" s="8">
        <v>31</v>
      </c>
      <c r="B33" s="8" t="s">
        <v>113</v>
      </c>
      <c r="C33" s="8" t="s">
        <v>114</v>
      </c>
      <c r="D33" s="15">
        <v>49.4</v>
      </c>
    </row>
    <row r="34" spans="1:4" ht="14.25" customHeight="1" x14ac:dyDescent="0.35">
      <c r="A34" s="8">
        <v>32</v>
      </c>
      <c r="B34" s="8" t="s">
        <v>115</v>
      </c>
      <c r="C34" s="8" t="s">
        <v>116</v>
      </c>
      <c r="D34" s="15">
        <v>56.15</v>
      </c>
    </row>
    <row r="35" spans="1:4" ht="14.25" customHeight="1" x14ac:dyDescent="0.35">
      <c r="A35" s="8">
        <v>33</v>
      </c>
      <c r="B35" s="8" t="s">
        <v>117</v>
      </c>
      <c r="C35" s="8" t="s">
        <v>118</v>
      </c>
      <c r="D35" s="15">
        <v>30.25</v>
      </c>
    </row>
    <row r="36" spans="1:4" ht="14.25" customHeight="1" x14ac:dyDescent="0.35">
      <c r="A36" s="8">
        <v>34</v>
      </c>
      <c r="B36" s="8" t="s">
        <v>119</v>
      </c>
      <c r="C36" s="8" t="s">
        <v>120</v>
      </c>
      <c r="D36" s="15">
        <v>66.099999999999994</v>
      </c>
    </row>
    <row r="37" spans="1:4" ht="14.25" customHeight="1" x14ac:dyDescent="0.3"/>
    <row r="38" spans="1:4" ht="14.25" customHeight="1" x14ac:dyDescent="0.35">
      <c r="D38" s="14"/>
    </row>
    <row r="39" spans="1:4" ht="14.25" customHeight="1" x14ac:dyDescent="0.35">
      <c r="D39" s="14"/>
    </row>
    <row r="40" spans="1:4" ht="14.25" customHeight="1" x14ac:dyDescent="0.35">
      <c r="D40" s="14"/>
    </row>
    <row r="41" spans="1:4" ht="14.25" customHeight="1" x14ac:dyDescent="0.35">
      <c r="D41" s="14"/>
    </row>
    <row r="42" spans="1:4" ht="14.25" customHeight="1" x14ac:dyDescent="0.35">
      <c r="D42" s="14"/>
    </row>
    <row r="43" spans="1:4" ht="14.25" customHeight="1" x14ac:dyDescent="0.35">
      <c r="D43" s="14"/>
    </row>
    <row r="44" spans="1:4" ht="14.25" customHeight="1" x14ac:dyDescent="0.35">
      <c r="D44" s="14"/>
    </row>
    <row r="45" spans="1:4" ht="14.25" customHeight="1" x14ac:dyDescent="0.35">
      <c r="D45" s="14"/>
    </row>
    <row r="46" spans="1:4" ht="14.25" customHeight="1" x14ac:dyDescent="0.35">
      <c r="D46" s="14"/>
    </row>
    <row r="47" spans="1:4" ht="14.25" customHeight="1" x14ac:dyDescent="0.35">
      <c r="D47" s="14"/>
    </row>
    <row r="48" spans="1:4" ht="14.25" customHeight="1" x14ac:dyDescent="0.35">
      <c r="D48" s="14"/>
    </row>
    <row r="49" spans="4:4" ht="14.25" customHeight="1" x14ac:dyDescent="0.35">
      <c r="D49" s="14"/>
    </row>
    <row r="50" spans="4:4" ht="14.25" customHeight="1" x14ac:dyDescent="0.35">
      <c r="D50" s="14"/>
    </row>
    <row r="51" spans="4:4" ht="14.25" customHeight="1" x14ac:dyDescent="0.35">
      <c r="D51" s="14"/>
    </row>
    <row r="52" spans="4:4" ht="14.25" customHeight="1" x14ac:dyDescent="0.35">
      <c r="D52" s="14"/>
    </row>
    <row r="53" spans="4:4" ht="14.25" customHeight="1" x14ac:dyDescent="0.35">
      <c r="D53" s="14"/>
    </row>
    <row r="54" spans="4:4" ht="14.25" customHeight="1" x14ac:dyDescent="0.35">
      <c r="D54" s="14"/>
    </row>
    <row r="55" spans="4:4" ht="14.25" customHeight="1" x14ac:dyDescent="0.35">
      <c r="D55" s="14"/>
    </row>
    <row r="56" spans="4:4" ht="14.25" customHeight="1" x14ac:dyDescent="0.35">
      <c r="D56" s="14"/>
    </row>
    <row r="57" spans="4:4" ht="14.25" customHeight="1" x14ac:dyDescent="0.35">
      <c r="D57" s="14"/>
    </row>
    <row r="58" spans="4:4" ht="14.25" customHeight="1" x14ac:dyDescent="0.35">
      <c r="D58" s="14"/>
    </row>
    <row r="59" spans="4:4" ht="14.25" customHeight="1" x14ac:dyDescent="0.35">
      <c r="D59" s="14"/>
    </row>
    <row r="60" spans="4:4" ht="14.25" customHeight="1" x14ac:dyDescent="0.35">
      <c r="D60" s="14"/>
    </row>
    <row r="61" spans="4:4" ht="14.25" customHeight="1" x14ac:dyDescent="0.35">
      <c r="D61" s="14"/>
    </row>
    <row r="62" spans="4:4" ht="14.25" customHeight="1" x14ac:dyDescent="0.35">
      <c r="D62" s="14"/>
    </row>
    <row r="63" spans="4:4" ht="14.25" customHeight="1" x14ac:dyDescent="0.35">
      <c r="D63" s="14"/>
    </row>
    <row r="64" spans="4:4" ht="14.25" customHeight="1" x14ac:dyDescent="0.35">
      <c r="D64" s="14"/>
    </row>
    <row r="65" spans="4:4" ht="14.25" customHeight="1" x14ac:dyDescent="0.35">
      <c r="D65" s="14"/>
    </row>
    <row r="66" spans="4:4" ht="14.25" customHeight="1" x14ac:dyDescent="0.35">
      <c r="D66" s="14"/>
    </row>
    <row r="67" spans="4:4" ht="14.25" customHeight="1" x14ac:dyDescent="0.35">
      <c r="D67" s="14"/>
    </row>
    <row r="68" spans="4:4" ht="14.25" customHeight="1" x14ac:dyDescent="0.35">
      <c r="D68" s="14"/>
    </row>
    <row r="69" spans="4:4" ht="14.25" customHeight="1" x14ac:dyDescent="0.35">
      <c r="D69" s="14"/>
    </row>
    <row r="70" spans="4:4" ht="14.25" customHeight="1" x14ac:dyDescent="0.35">
      <c r="D70" s="14"/>
    </row>
    <row r="71" spans="4:4" ht="14.25" customHeight="1" x14ac:dyDescent="0.35">
      <c r="D71" s="14"/>
    </row>
    <row r="72" spans="4:4" ht="14.25" customHeight="1" x14ac:dyDescent="0.35">
      <c r="D72" s="14"/>
    </row>
    <row r="73" spans="4:4" ht="14.25" customHeight="1" x14ac:dyDescent="0.35">
      <c r="D73" s="14"/>
    </row>
    <row r="74" spans="4:4" ht="14.25" customHeight="1" x14ac:dyDescent="0.35">
      <c r="D74" s="14"/>
    </row>
    <row r="75" spans="4:4" ht="14.25" customHeight="1" x14ac:dyDescent="0.35">
      <c r="D75" s="14"/>
    </row>
    <row r="76" spans="4:4" ht="14.25" customHeight="1" x14ac:dyDescent="0.35">
      <c r="D76" s="14"/>
    </row>
    <row r="77" spans="4:4" ht="14.25" customHeight="1" x14ac:dyDescent="0.35">
      <c r="D77" s="14"/>
    </row>
    <row r="78" spans="4:4" ht="14.25" customHeight="1" x14ac:dyDescent="0.35">
      <c r="D78" s="14"/>
    </row>
    <row r="79" spans="4:4" ht="14.25" customHeight="1" x14ac:dyDescent="0.35">
      <c r="D79" s="14"/>
    </row>
    <row r="80" spans="4:4" ht="14.25" customHeight="1" x14ac:dyDescent="0.35">
      <c r="D80" s="14"/>
    </row>
    <row r="81" spans="4:4" ht="14.25" customHeight="1" x14ac:dyDescent="0.35">
      <c r="D81" s="14"/>
    </row>
    <row r="82" spans="4:4" ht="14.25" customHeight="1" x14ac:dyDescent="0.35">
      <c r="D82" s="14"/>
    </row>
    <row r="83" spans="4:4" ht="14.25" customHeight="1" x14ac:dyDescent="0.35">
      <c r="D83" s="14"/>
    </row>
    <row r="84" spans="4:4" ht="14.25" customHeight="1" x14ac:dyDescent="0.35">
      <c r="D84" s="14"/>
    </row>
    <row r="85" spans="4:4" ht="14.25" customHeight="1" x14ac:dyDescent="0.35">
      <c r="D85" s="14"/>
    </row>
    <row r="86" spans="4:4" ht="14.25" customHeight="1" x14ac:dyDescent="0.35">
      <c r="D86" s="14"/>
    </row>
    <row r="87" spans="4:4" ht="14.25" customHeight="1" x14ac:dyDescent="0.35">
      <c r="D87" s="14"/>
    </row>
    <row r="88" spans="4:4" ht="14.25" customHeight="1" x14ac:dyDescent="0.35">
      <c r="D88" s="14"/>
    </row>
    <row r="89" spans="4:4" ht="14.25" customHeight="1" x14ac:dyDescent="0.35">
      <c r="D89" s="14"/>
    </row>
    <row r="90" spans="4:4" ht="14.25" customHeight="1" x14ac:dyDescent="0.35">
      <c r="D90" s="14"/>
    </row>
    <row r="91" spans="4:4" ht="14.25" customHeight="1" x14ac:dyDescent="0.35">
      <c r="D91" s="14"/>
    </row>
    <row r="92" spans="4:4" ht="14.25" customHeight="1" x14ac:dyDescent="0.35">
      <c r="D92" s="14"/>
    </row>
    <row r="93" spans="4:4" ht="14.25" customHeight="1" x14ac:dyDescent="0.35">
      <c r="D93" s="14"/>
    </row>
    <row r="94" spans="4:4" ht="14.25" customHeight="1" x14ac:dyDescent="0.35">
      <c r="D94" s="14"/>
    </row>
    <row r="95" spans="4:4" ht="14.25" customHeight="1" x14ac:dyDescent="0.35">
      <c r="D95" s="14"/>
    </row>
    <row r="96" spans="4:4" ht="14.25" customHeight="1" x14ac:dyDescent="0.35">
      <c r="D96" s="14"/>
    </row>
    <row r="97" spans="4:4" ht="14.25" customHeight="1" x14ac:dyDescent="0.35">
      <c r="D97" s="14"/>
    </row>
    <row r="98" spans="4:4" ht="14.25" customHeight="1" x14ac:dyDescent="0.35">
      <c r="D98" s="14"/>
    </row>
    <row r="99" spans="4:4" ht="14.25" customHeight="1" x14ac:dyDescent="0.35">
      <c r="D99" s="14"/>
    </row>
    <row r="100" spans="4:4" ht="14.25" customHeight="1" x14ac:dyDescent="0.35">
      <c r="D100" s="14"/>
    </row>
    <row r="101" spans="4:4" ht="14.25" customHeight="1" x14ac:dyDescent="0.35">
      <c r="D101" s="14"/>
    </row>
    <row r="102" spans="4:4" ht="14.25" customHeight="1" x14ac:dyDescent="0.35">
      <c r="D102" s="14"/>
    </row>
    <row r="103" spans="4:4" ht="14.25" customHeight="1" x14ac:dyDescent="0.35">
      <c r="D103" s="14"/>
    </row>
    <row r="104" spans="4:4" ht="14.25" customHeight="1" x14ac:dyDescent="0.35">
      <c r="D104" s="14"/>
    </row>
    <row r="105" spans="4:4" ht="14.25" customHeight="1" x14ac:dyDescent="0.35">
      <c r="D105" s="14"/>
    </row>
    <row r="106" spans="4:4" ht="14.25" customHeight="1" x14ac:dyDescent="0.35">
      <c r="D106" s="14"/>
    </row>
    <row r="107" spans="4:4" ht="14.25" customHeight="1" x14ac:dyDescent="0.35">
      <c r="D107" s="14"/>
    </row>
    <row r="108" spans="4:4" ht="14.25" customHeight="1" x14ac:dyDescent="0.35">
      <c r="D108" s="14"/>
    </row>
    <row r="109" spans="4:4" ht="14.25" customHeight="1" x14ac:dyDescent="0.35">
      <c r="D109" s="14"/>
    </row>
    <row r="110" spans="4:4" ht="14.25" customHeight="1" x14ac:dyDescent="0.35">
      <c r="D110" s="14"/>
    </row>
    <row r="111" spans="4:4" ht="14.25" customHeight="1" x14ac:dyDescent="0.35">
      <c r="D111" s="14"/>
    </row>
    <row r="112" spans="4:4" ht="14.25" customHeight="1" x14ac:dyDescent="0.35">
      <c r="D112" s="14"/>
    </row>
    <row r="113" spans="4:4" ht="14.25" customHeight="1" x14ac:dyDescent="0.35">
      <c r="D113" s="14"/>
    </row>
    <row r="114" spans="4:4" ht="14.25" customHeight="1" x14ac:dyDescent="0.35">
      <c r="D114" s="14"/>
    </row>
    <row r="115" spans="4:4" ht="14.25" customHeight="1" x14ac:dyDescent="0.35">
      <c r="D115" s="14"/>
    </row>
    <row r="116" spans="4:4" ht="14.25" customHeight="1" x14ac:dyDescent="0.35">
      <c r="D116" s="14"/>
    </row>
    <row r="117" spans="4:4" ht="14.25" customHeight="1" x14ac:dyDescent="0.35">
      <c r="D117" s="14"/>
    </row>
    <row r="118" spans="4:4" ht="14.25" customHeight="1" x14ac:dyDescent="0.35">
      <c r="D118" s="14"/>
    </row>
    <row r="119" spans="4:4" ht="14.25" customHeight="1" x14ac:dyDescent="0.35">
      <c r="D119" s="14"/>
    </row>
    <row r="120" spans="4:4" ht="14.25" customHeight="1" x14ac:dyDescent="0.35">
      <c r="D120" s="14"/>
    </row>
    <row r="121" spans="4:4" ht="14.25" customHeight="1" x14ac:dyDescent="0.35">
      <c r="D121" s="14"/>
    </row>
    <row r="122" spans="4:4" ht="14.25" customHeight="1" x14ac:dyDescent="0.35">
      <c r="D122" s="14"/>
    </row>
    <row r="123" spans="4:4" ht="14.25" customHeight="1" x14ac:dyDescent="0.35">
      <c r="D123" s="14"/>
    </row>
    <row r="124" spans="4:4" ht="14.25" customHeight="1" x14ac:dyDescent="0.35">
      <c r="D124" s="14"/>
    </row>
    <row r="125" spans="4:4" ht="14.25" customHeight="1" x14ac:dyDescent="0.35">
      <c r="D125" s="14"/>
    </row>
    <row r="126" spans="4:4" ht="14.25" customHeight="1" x14ac:dyDescent="0.35">
      <c r="D126" s="14"/>
    </row>
    <row r="127" spans="4:4" ht="14.25" customHeight="1" x14ac:dyDescent="0.35">
      <c r="D127" s="14"/>
    </row>
    <row r="128" spans="4:4" ht="14.25" customHeight="1" x14ac:dyDescent="0.35">
      <c r="D128" s="14"/>
    </row>
    <row r="129" spans="4:4" ht="14.25" customHeight="1" x14ac:dyDescent="0.35">
      <c r="D129" s="14"/>
    </row>
    <row r="130" spans="4:4" ht="14.25" customHeight="1" x14ac:dyDescent="0.35">
      <c r="D130" s="14"/>
    </row>
    <row r="131" spans="4:4" ht="14.25" customHeight="1" x14ac:dyDescent="0.35">
      <c r="D131" s="14"/>
    </row>
    <row r="132" spans="4:4" ht="14.25" customHeight="1" x14ac:dyDescent="0.35">
      <c r="D132" s="14"/>
    </row>
    <row r="133" spans="4:4" ht="14.25" customHeight="1" x14ac:dyDescent="0.35">
      <c r="D133" s="14"/>
    </row>
    <row r="134" spans="4:4" ht="14.25" customHeight="1" x14ac:dyDescent="0.35">
      <c r="D134" s="14"/>
    </row>
    <row r="135" spans="4:4" ht="14.25" customHeight="1" x14ac:dyDescent="0.35">
      <c r="D135" s="14"/>
    </row>
    <row r="136" spans="4:4" ht="14.25" customHeight="1" x14ac:dyDescent="0.35">
      <c r="D136" s="14"/>
    </row>
    <row r="137" spans="4:4" ht="14.25" customHeight="1" x14ac:dyDescent="0.35">
      <c r="D137" s="14"/>
    </row>
    <row r="138" spans="4:4" ht="14.25" customHeight="1" x14ac:dyDescent="0.35">
      <c r="D138" s="14"/>
    </row>
    <row r="139" spans="4:4" ht="14.25" customHeight="1" x14ac:dyDescent="0.35">
      <c r="D139" s="14"/>
    </row>
    <row r="140" spans="4:4" ht="14.25" customHeight="1" x14ac:dyDescent="0.35">
      <c r="D140" s="14"/>
    </row>
    <row r="141" spans="4:4" ht="14.25" customHeight="1" x14ac:dyDescent="0.35">
      <c r="D141" s="14"/>
    </row>
    <row r="142" spans="4:4" ht="14.25" customHeight="1" x14ac:dyDescent="0.35">
      <c r="D142" s="14"/>
    </row>
    <row r="143" spans="4:4" ht="14.25" customHeight="1" x14ac:dyDescent="0.35">
      <c r="D143" s="14"/>
    </row>
    <row r="144" spans="4:4" ht="14.25" customHeight="1" x14ac:dyDescent="0.35">
      <c r="D144" s="14"/>
    </row>
    <row r="145" spans="4:4" ht="14.25" customHeight="1" x14ac:dyDescent="0.35">
      <c r="D145" s="14"/>
    </row>
    <row r="146" spans="4:4" ht="14.25" customHeight="1" x14ac:dyDescent="0.35">
      <c r="D146" s="14"/>
    </row>
    <row r="147" spans="4:4" ht="14.25" customHeight="1" x14ac:dyDescent="0.35">
      <c r="D147" s="14"/>
    </row>
    <row r="148" spans="4:4" ht="14.25" customHeight="1" x14ac:dyDescent="0.35">
      <c r="D148" s="14"/>
    </row>
    <row r="149" spans="4:4" ht="14.25" customHeight="1" x14ac:dyDescent="0.35">
      <c r="D149" s="14"/>
    </row>
    <row r="150" spans="4:4" ht="14.25" customHeight="1" x14ac:dyDescent="0.35">
      <c r="D150" s="14"/>
    </row>
    <row r="151" spans="4:4" ht="14.25" customHeight="1" x14ac:dyDescent="0.35">
      <c r="D151" s="14"/>
    </row>
    <row r="152" spans="4:4" ht="14.25" customHeight="1" x14ac:dyDescent="0.35">
      <c r="D152" s="14"/>
    </row>
    <row r="153" spans="4:4" ht="14.25" customHeight="1" x14ac:dyDescent="0.35">
      <c r="D153" s="14"/>
    </row>
    <row r="154" spans="4:4" ht="14.25" customHeight="1" x14ac:dyDescent="0.35">
      <c r="D154" s="14"/>
    </row>
    <row r="155" spans="4:4" ht="14.25" customHeight="1" x14ac:dyDescent="0.35">
      <c r="D155" s="14"/>
    </row>
    <row r="156" spans="4:4" ht="14.25" customHeight="1" x14ac:dyDescent="0.35">
      <c r="D156" s="14"/>
    </row>
    <row r="157" spans="4:4" ht="14.25" customHeight="1" x14ac:dyDescent="0.35">
      <c r="D157" s="14"/>
    </row>
    <row r="158" spans="4:4" ht="14.25" customHeight="1" x14ac:dyDescent="0.35">
      <c r="D158" s="14"/>
    </row>
    <row r="159" spans="4:4" ht="14.25" customHeight="1" x14ac:dyDescent="0.35">
      <c r="D159" s="14"/>
    </row>
    <row r="160" spans="4:4" ht="14.25" customHeight="1" x14ac:dyDescent="0.35">
      <c r="D160" s="14"/>
    </row>
    <row r="161" spans="4:4" ht="14.25" customHeight="1" x14ac:dyDescent="0.35">
      <c r="D161" s="14"/>
    </row>
    <row r="162" spans="4:4" ht="14.25" customHeight="1" x14ac:dyDescent="0.35">
      <c r="D162" s="14"/>
    </row>
    <row r="163" spans="4:4" ht="14.25" customHeight="1" x14ac:dyDescent="0.35">
      <c r="D163" s="14"/>
    </row>
    <row r="164" spans="4:4" ht="14.25" customHeight="1" x14ac:dyDescent="0.35">
      <c r="D164" s="14"/>
    </row>
    <row r="165" spans="4:4" ht="14.25" customHeight="1" x14ac:dyDescent="0.35">
      <c r="D165" s="14"/>
    </row>
    <row r="166" spans="4:4" ht="14.25" customHeight="1" x14ac:dyDescent="0.35">
      <c r="D166" s="14"/>
    </row>
    <row r="167" spans="4:4" ht="14.25" customHeight="1" x14ac:dyDescent="0.35">
      <c r="D167" s="14"/>
    </row>
    <row r="168" spans="4:4" ht="14.25" customHeight="1" x14ac:dyDescent="0.35">
      <c r="D168" s="14"/>
    </row>
    <row r="169" spans="4:4" ht="14.25" customHeight="1" x14ac:dyDescent="0.35">
      <c r="D169" s="14"/>
    </row>
    <row r="170" spans="4:4" ht="14.25" customHeight="1" x14ac:dyDescent="0.35">
      <c r="D170" s="14"/>
    </row>
    <row r="171" spans="4:4" ht="14.25" customHeight="1" x14ac:dyDescent="0.35">
      <c r="D171" s="14"/>
    </row>
    <row r="172" spans="4:4" ht="14.25" customHeight="1" x14ac:dyDescent="0.35">
      <c r="D172" s="14"/>
    </row>
    <row r="173" spans="4:4" ht="14.25" customHeight="1" x14ac:dyDescent="0.35">
      <c r="D173" s="14"/>
    </row>
    <row r="174" spans="4:4" ht="14.25" customHeight="1" x14ac:dyDescent="0.35">
      <c r="D174" s="14"/>
    </row>
    <row r="175" spans="4:4" ht="14.25" customHeight="1" x14ac:dyDescent="0.35">
      <c r="D175" s="14"/>
    </row>
    <row r="176" spans="4:4" ht="14.25" customHeight="1" x14ac:dyDescent="0.35">
      <c r="D176" s="14"/>
    </row>
    <row r="177" spans="4:4" ht="14.25" customHeight="1" x14ac:dyDescent="0.35">
      <c r="D177" s="14"/>
    </row>
    <row r="178" spans="4:4" ht="14.25" customHeight="1" x14ac:dyDescent="0.35">
      <c r="D178" s="14"/>
    </row>
    <row r="179" spans="4:4" ht="14.25" customHeight="1" x14ac:dyDescent="0.35">
      <c r="D179" s="14"/>
    </row>
    <row r="180" spans="4:4" ht="14.25" customHeight="1" x14ac:dyDescent="0.35">
      <c r="D180" s="14"/>
    </row>
    <row r="181" spans="4:4" ht="14.25" customHeight="1" x14ac:dyDescent="0.35">
      <c r="D181" s="14"/>
    </row>
    <row r="182" spans="4:4" ht="14.25" customHeight="1" x14ac:dyDescent="0.35">
      <c r="D182" s="14"/>
    </row>
    <row r="183" spans="4:4" ht="14.25" customHeight="1" x14ac:dyDescent="0.35">
      <c r="D183" s="14"/>
    </row>
    <row r="184" spans="4:4" ht="14.25" customHeight="1" x14ac:dyDescent="0.35">
      <c r="D184" s="14"/>
    </row>
    <row r="185" spans="4:4" ht="14.25" customHeight="1" x14ac:dyDescent="0.35">
      <c r="D185" s="14"/>
    </row>
    <row r="186" spans="4:4" ht="14.25" customHeight="1" x14ac:dyDescent="0.35">
      <c r="D186" s="14"/>
    </row>
    <row r="187" spans="4:4" ht="14.25" customHeight="1" x14ac:dyDescent="0.35">
      <c r="D187" s="14"/>
    </row>
    <row r="188" spans="4:4" ht="14.25" customHeight="1" x14ac:dyDescent="0.35">
      <c r="D188" s="14"/>
    </row>
    <row r="189" spans="4:4" ht="14.25" customHeight="1" x14ac:dyDescent="0.35">
      <c r="D189" s="14"/>
    </row>
    <row r="190" spans="4:4" ht="14.25" customHeight="1" x14ac:dyDescent="0.35">
      <c r="D190" s="14"/>
    </row>
    <row r="191" spans="4:4" ht="14.25" customHeight="1" x14ac:dyDescent="0.35">
      <c r="D191" s="14"/>
    </row>
    <row r="192" spans="4:4" ht="14.25" customHeight="1" x14ac:dyDescent="0.35">
      <c r="D192" s="14"/>
    </row>
    <row r="193" spans="4:4" ht="14.25" customHeight="1" x14ac:dyDescent="0.35">
      <c r="D193" s="14"/>
    </row>
    <row r="194" spans="4:4" ht="14.25" customHeight="1" x14ac:dyDescent="0.35">
      <c r="D194" s="14"/>
    </row>
    <row r="195" spans="4:4" ht="14.25" customHeight="1" x14ac:dyDescent="0.35">
      <c r="D195" s="14"/>
    </row>
    <row r="196" spans="4:4" ht="14.25" customHeight="1" x14ac:dyDescent="0.35">
      <c r="D196" s="14"/>
    </row>
    <row r="197" spans="4:4" ht="14.25" customHeight="1" x14ac:dyDescent="0.35">
      <c r="D197" s="14"/>
    </row>
    <row r="198" spans="4:4" ht="14.25" customHeight="1" x14ac:dyDescent="0.35">
      <c r="D198" s="14"/>
    </row>
    <row r="199" spans="4:4" ht="14.25" customHeight="1" x14ac:dyDescent="0.35">
      <c r="D199" s="14"/>
    </row>
    <row r="200" spans="4:4" ht="14.25" customHeight="1" x14ac:dyDescent="0.35">
      <c r="D200" s="14"/>
    </row>
    <row r="201" spans="4:4" ht="14.25" customHeight="1" x14ac:dyDescent="0.35">
      <c r="D201" s="14"/>
    </row>
    <row r="202" spans="4:4" ht="14.25" customHeight="1" x14ac:dyDescent="0.35">
      <c r="D202" s="14"/>
    </row>
    <row r="203" spans="4:4" ht="14.25" customHeight="1" x14ac:dyDescent="0.35">
      <c r="D203" s="14"/>
    </row>
    <row r="204" spans="4:4" ht="14.25" customHeight="1" x14ac:dyDescent="0.35">
      <c r="D204" s="14"/>
    </row>
    <row r="205" spans="4:4" ht="14.25" customHeight="1" x14ac:dyDescent="0.35">
      <c r="D205" s="14"/>
    </row>
    <row r="206" spans="4:4" ht="14.25" customHeight="1" x14ac:dyDescent="0.35">
      <c r="D206" s="14"/>
    </row>
    <row r="207" spans="4:4" ht="14.25" customHeight="1" x14ac:dyDescent="0.35">
      <c r="D207" s="14"/>
    </row>
    <row r="208" spans="4:4" ht="14.25" customHeight="1" x14ac:dyDescent="0.35">
      <c r="D208" s="14"/>
    </row>
    <row r="209" spans="4:4" ht="14.25" customHeight="1" x14ac:dyDescent="0.35">
      <c r="D209" s="14"/>
    </row>
    <row r="210" spans="4:4" ht="14.25" customHeight="1" x14ac:dyDescent="0.35">
      <c r="D210" s="14"/>
    </row>
    <row r="211" spans="4:4" ht="14.25" customHeight="1" x14ac:dyDescent="0.35">
      <c r="D211" s="14"/>
    </row>
    <row r="212" spans="4:4" ht="14.25" customHeight="1" x14ac:dyDescent="0.35">
      <c r="D212" s="14"/>
    </row>
    <row r="213" spans="4:4" ht="14.25" customHeight="1" x14ac:dyDescent="0.35">
      <c r="D213" s="14"/>
    </row>
    <row r="214" spans="4:4" ht="14.25" customHeight="1" x14ac:dyDescent="0.35">
      <c r="D214" s="14"/>
    </row>
    <row r="215" spans="4:4" ht="14.25" customHeight="1" x14ac:dyDescent="0.35">
      <c r="D215" s="14"/>
    </row>
    <row r="216" spans="4:4" ht="14.25" customHeight="1" x14ac:dyDescent="0.35">
      <c r="D216" s="14"/>
    </row>
    <row r="217" spans="4:4" ht="14.25" customHeight="1" x14ac:dyDescent="0.35">
      <c r="D217" s="14"/>
    </row>
    <row r="218" spans="4:4" ht="14.25" customHeight="1" x14ac:dyDescent="0.35">
      <c r="D218" s="14"/>
    </row>
    <row r="219" spans="4:4" ht="14.25" customHeight="1" x14ac:dyDescent="0.35">
      <c r="D219" s="14"/>
    </row>
    <row r="220" spans="4:4" ht="14.25" customHeight="1" x14ac:dyDescent="0.35">
      <c r="D220" s="14"/>
    </row>
    <row r="221" spans="4:4" ht="14.25" customHeight="1" x14ac:dyDescent="0.35">
      <c r="D221" s="14"/>
    </row>
    <row r="222" spans="4:4" ht="14.25" customHeight="1" x14ac:dyDescent="0.35">
      <c r="D222" s="14"/>
    </row>
    <row r="223" spans="4:4" ht="14.25" customHeight="1" x14ac:dyDescent="0.35">
      <c r="D223" s="14"/>
    </row>
    <row r="224" spans="4:4" ht="14.25" customHeight="1" x14ac:dyDescent="0.35">
      <c r="D224" s="14"/>
    </row>
    <row r="225" spans="4:4" ht="14.25" customHeight="1" x14ac:dyDescent="0.35">
      <c r="D225" s="14"/>
    </row>
    <row r="226" spans="4:4" ht="14.25" customHeight="1" x14ac:dyDescent="0.35">
      <c r="D226" s="14"/>
    </row>
    <row r="227" spans="4:4" ht="14.25" customHeight="1" x14ac:dyDescent="0.35">
      <c r="D227" s="14"/>
    </row>
    <row r="228" spans="4:4" ht="14.25" customHeight="1" x14ac:dyDescent="0.35">
      <c r="D228" s="14"/>
    </row>
    <row r="229" spans="4:4" ht="14.25" customHeight="1" x14ac:dyDescent="0.35">
      <c r="D229" s="14"/>
    </row>
    <row r="230" spans="4:4" ht="14.25" customHeight="1" x14ac:dyDescent="0.35">
      <c r="D230" s="14"/>
    </row>
    <row r="231" spans="4:4" ht="14.25" customHeight="1" x14ac:dyDescent="0.35">
      <c r="D231" s="14"/>
    </row>
    <row r="232" spans="4:4" ht="14.25" customHeight="1" x14ac:dyDescent="0.35">
      <c r="D232" s="14"/>
    </row>
    <row r="233" spans="4:4" ht="14.25" customHeight="1" x14ac:dyDescent="0.35">
      <c r="D233" s="14"/>
    </row>
    <row r="234" spans="4:4" ht="14.25" customHeight="1" x14ac:dyDescent="0.35">
      <c r="D234" s="14"/>
    </row>
    <row r="235" spans="4:4" ht="14.25" customHeight="1" x14ac:dyDescent="0.35">
      <c r="D235" s="14"/>
    </row>
    <row r="236" spans="4:4" ht="14.25" customHeight="1" x14ac:dyDescent="0.35">
      <c r="D236" s="14"/>
    </row>
    <row r="237" spans="4:4" ht="14.25" customHeight="1" x14ac:dyDescent="0.35">
      <c r="D237" s="14"/>
    </row>
    <row r="238" spans="4:4" ht="14.25" customHeight="1" x14ac:dyDescent="0.35">
      <c r="D238" s="14"/>
    </row>
    <row r="239" spans="4:4" ht="14.25" customHeight="1" x14ac:dyDescent="0.35">
      <c r="D239" s="14"/>
    </row>
    <row r="240" spans="4:4" ht="14.25" customHeight="1" x14ac:dyDescent="0.35">
      <c r="D240" s="14"/>
    </row>
    <row r="241" spans="4:4" ht="14.25" customHeight="1" x14ac:dyDescent="0.35">
      <c r="D241" s="14"/>
    </row>
    <row r="242" spans="4:4" ht="14.25" customHeight="1" x14ac:dyDescent="0.35">
      <c r="D242" s="14"/>
    </row>
    <row r="243" spans="4:4" ht="14.25" customHeight="1" x14ac:dyDescent="0.35">
      <c r="D243" s="14"/>
    </row>
    <row r="244" spans="4:4" ht="14.25" customHeight="1" x14ac:dyDescent="0.35">
      <c r="D244" s="14"/>
    </row>
    <row r="245" spans="4:4" ht="14.25" customHeight="1" x14ac:dyDescent="0.35">
      <c r="D245" s="14"/>
    </row>
    <row r="246" spans="4:4" ht="14.25" customHeight="1" x14ac:dyDescent="0.35">
      <c r="D246" s="14"/>
    </row>
    <row r="247" spans="4:4" ht="14.25" customHeight="1" x14ac:dyDescent="0.35">
      <c r="D247" s="14"/>
    </row>
    <row r="248" spans="4:4" ht="14.25" customHeight="1" x14ac:dyDescent="0.35">
      <c r="D248" s="14"/>
    </row>
    <row r="249" spans="4:4" ht="14.25" customHeight="1" x14ac:dyDescent="0.35">
      <c r="D249" s="14"/>
    </row>
    <row r="250" spans="4:4" ht="14.25" customHeight="1" x14ac:dyDescent="0.35">
      <c r="D250" s="14"/>
    </row>
    <row r="251" spans="4:4" ht="14.25" customHeight="1" x14ac:dyDescent="0.35">
      <c r="D251" s="14"/>
    </row>
    <row r="252" spans="4:4" ht="14.25" customHeight="1" x14ac:dyDescent="0.35">
      <c r="D252" s="14"/>
    </row>
    <row r="253" spans="4:4" ht="14.25" customHeight="1" x14ac:dyDescent="0.35">
      <c r="D253" s="14"/>
    </row>
    <row r="254" spans="4:4" ht="14.25" customHeight="1" x14ac:dyDescent="0.35">
      <c r="D254" s="14"/>
    </row>
    <row r="255" spans="4:4" ht="14.25" customHeight="1" x14ac:dyDescent="0.35">
      <c r="D255" s="14"/>
    </row>
    <row r="256" spans="4:4" ht="14.25" customHeight="1" x14ac:dyDescent="0.35">
      <c r="D256" s="14"/>
    </row>
    <row r="257" spans="4:4" ht="14.25" customHeight="1" x14ac:dyDescent="0.35">
      <c r="D257" s="14"/>
    </row>
    <row r="258" spans="4:4" ht="14.25" customHeight="1" x14ac:dyDescent="0.35">
      <c r="D258" s="14"/>
    </row>
    <row r="259" spans="4:4" ht="14.25" customHeight="1" x14ac:dyDescent="0.35">
      <c r="D259" s="14"/>
    </row>
    <row r="260" spans="4:4" ht="14.25" customHeight="1" x14ac:dyDescent="0.35">
      <c r="D260" s="14"/>
    </row>
    <row r="261" spans="4:4" ht="14.25" customHeight="1" x14ac:dyDescent="0.35">
      <c r="D261" s="14"/>
    </row>
    <row r="262" spans="4:4" ht="14.25" customHeight="1" x14ac:dyDescent="0.35">
      <c r="D262" s="14"/>
    </row>
    <row r="263" spans="4:4" ht="14.25" customHeight="1" x14ac:dyDescent="0.35">
      <c r="D263" s="14"/>
    </row>
    <row r="264" spans="4:4" ht="14.25" customHeight="1" x14ac:dyDescent="0.35">
      <c r="D264" s="14"/>
    </row>
    <row r="265" spans="4:4" ht="14.25" customHeight="1" x14ac:dyDescent="0.35">
      <c r="D265" s="14"/>
    </row>
    <row r="266" spans="4:4" ht="14.25" customHeight="1" x14ac:dyDescent="0.35">
      <c r="D266" s="14"/>
    </row>
    <row r="267" spans="4:4" ht="14.25" customHeight="1" x14ac:dyDescent="0.35">
      <c r="D267" s="14"/>
    </row>
    <row r="268" spans="4:4" ht="14.25" customHeight="1" x14ac:dyDescent="0.35">
      <c r="D268" s="14"/>
    </row>
    <row r="269" spans="4:4" ht="14.25" customHeight="1" x14ac:dyDescent="0.35">
      <c r="D269" s="14"/>
    </row>
    <row r="270" spans="4:4" ht="14.25" customHeight="1" x14ac:dyDescent="0.35">
      <c r="D270" s="14"/>
    </row>
    <row r="271" spans="4:4" ht="14.25" customHeight="1" x14ac:dyDescent="0.35">
      <c r="D271" s="14"/>
    </row>
    <row r="272" spans="4:4" ht="14.25" customHeight="1" x14ac:dyDescent="0.35">
      <c r="D272" s="14"/>
    </row>
    <row r="273" spans="4:4" ht="14.25" customHeight="1" x14ac:dyDescent="0.35">
      <c r="D273" s="14"/>
    </row>
    <row r="274" spans="4:4" ht="14.25" customHeight="1" x14ac:dyDescent="0.35">
      <c r="D274" s="14"/>
    </row>
    <row r="275" spans="4:4" ht="14.25" customHeight="1" x14ac:dyDescent="0.35">
      <c r="D275" s="14"/>
    </row>
    <row r="276" spans="4:4" ht="14.25" customHeight="1" x14ac:dyDescent="0.35">
      <c r="D276" s="14"/>
    </row>
    <row r="277" spans="4:4" ht="14.25" customHeight="1" x14ac:dyDescent="0.35">
      <c r="D277" s="14"/>
    </row>
    <row r="278" spans="4:4" ht="14.25" customHeight="1" x14ac:dyDescent="0.35">
      <c r="D278" s="14"/>
    </row>
    <row r="279" spans="4:4" ht="14.25" customHeight="1" x14ac:dyDescent="0.35">
      <c r="D279" s="14"/>
    </row>
    <row r="280" spans="4:4" ht="14.25" customHeight="1" x14ac:dyDescent="0.35">
      <c r="D280" s="14"/>
    </row>
    <row r="281" spans="4:4" ht="14.25" customHeight="1" x14ac:dyDescent="0.35">
      <c r="D281" s="14"/>
    </row>
    <row r="282" spans="4:4" ht="14.25" customHeight="1" x14ac:dyDescent="0.35">
      <c r="D282" s="14"/>
    </row>
    <row r="283" spans="4:4" ht="14.25" customHeight="1" x14ac:dyDescent="0.35">
      <c r="D283" s="14"/>
    </row>
    <row r="284" spans="4:4" ht="14.25" customHeight="1" x14ac:dyDescent="0.35">
      <c r="D284" s="14"/>
    </row>
    <row r="285" spans="4:4" ht="14.25" customHeight="1" x14ac:dyDescent="0.35">
      <c r="D285" s="14"/>
    </row>
    <row r="286" spans="4:4" ht="14.25" customHeight="1" x14ac:dyDescent="0.35">
      <c r="D286" s="14"/>
    </row>
    <row r="287" spans="4:4" ht="14.25" customHeight="1" x14ac:dyDescent="0.35">
      <c r="D287" s="14"/>
    </row>
    <row r="288" spans="4:4" ht="14.25" customHeight="1" x14ac:dyDescent="0.35">
      <c r="D288" s="14"/>
    </row>
    <row r="289" spans="4:4" ht="14.25" customHeight="1" x14ac:dyDescent="0.35">
      <c r="D289" s="14"/>
    </row>
    <row r="290" spans="4:4" ht="14.25" customHeight="1" x14ac:dyDescent="0.35">
      <c r="D290" s="14"/>
    </row>
    <row r="291" spans="4:4" ht="14.25" customHeight="1" x14ac:dyDescent="0.35">
      <c r="D291" s="14"/>
    </row>
    <row r="292" spans="4:4" ht="14.25" customHeight="1" x14ac:dyDescent="0.35">
      <c r="D292" s="14"/>
    </row>
    <row r="293" spans="4:4" ht="14.25" customHeight="1" x14ac:dyDescent="0.35">
      <c r="D293" s="14"/>
    </row>
    <row r="294" spans="4:4" ht="14.25" customHeight="1" x14ac:dyDescent="0.35">
      <c r="D294" s="14"/>
    </row>
    <row r="295" spans="4:4" ht="14.25" customHeight="1" x14ac:dyDescent="0.35">
      <c r="D295" s="14"/>
    </row>
    <row r="296" spans="4:4" ht="14.25" customHeight="1" x14ac:dyDescent="0.35">
      <c r="D296" s="14"/>
    </row>
    <row r="297" spans="4:4" ht="14.25" customHeight="1" x14ac:dyDescent="0.35">
      <c r="D297" s="14"/>
    </row>
    <row r="298" spans="4:4" ht="14.25" customHeight="1" x14ac:dyDescent="0.35">
      <c r="D298" s="14"/>
    </row>
    <row r="299" spans="4:4" ht="14.25" customHeight="1" x14ac:dyDescent="0.35">
      <c r="D299" s="14"/>
    </row>
    <row r="300" spans="4:4" ht="14.25" customHeight="1" x14ac:dyDescent="0.35">
      <c r="D300" s="14"/>
    </row>
    <row r="301" spans="4:4" ht="14.25" customHeight="1" x14ac:dyDescent="0.35">
      <c r="D301" s="14"/>
    </row>
    <row r="302" spans="4:4" ht="14.25" customHeight="1" x14ac:dyDescent="0.35">
      <c r="D302" s="14"/>
    </row>
    <row r="303" spans="4:4" ht="14.25" customHeight="1" x14ac:dyDescent="0.35">
      <c r="D303" s="14"/>
    </row>
    <row r="304" spans="4:4" ht="14.25" customHeight="1" x14ac:dyDescent="0.35">
      <c r="D304" s="14"/>
    </row>
    <row r="305" spans="4:4" ht="14.25" customHeight="1" x14ac:dyDescent="0.35">
      <c r="D305" s="14"/>
    </row>
    <row r="306" spans="4:4" ht="14.25" customHeight="1" x14ac:dyDescent="0.35">
      <c r="D306" s="14"/>
    </row>
    <row r="307" spans="4:4" ht="14.25" customHeight="1" x14ac:dyDescent="0.35">
      <c r="D307" s="14"/>
    </row>
    <row r="308" spans="4:4" ht="14.25" customHeight="1" x14ac:dyDescent="0.35">
      <c r="D308" s="14"/>
    </row>
    <row r="309" spans="4:4" ht="14.25" customHeight="1" x14ac:dyDescent="0.35">
      <c r="D309" s="14"/>
    </row>
    <row r="310" spans="4:4" ht="14.25" customHeight="1" x14ac:dyDescent="0.35">
      <c r="D310" s="14"/>
    </row>
    <row r="311" spans="4:4" ht="14.25" customHeight="1" x14ac:dyDescent="0.35">
      <c r="D311" s="14"/>
    </row>
    <row r="312" spans="4:4" ht="14.25" customHeight="1" x14ac:dyDescent="0.35">
      <c r="D312" s="14"/>
    </row>
    <row r="313" spans="4:4" ht="14.25" customHeight="1" x14ac:dyDescent="0.35">
      <c r="D313" s="14"/>
    </row>
    <row r="314" spans="4:4" ht="14.25" customHeight="1" x14ac:dyDescent="0.35">
      <c r="D314" s="14"/>
    </row>
    <row r="315" spans="4:4" ht="14.25" customHeight="1" x14ac:dyDescent="0.35">
      <c r="D315" s="14"/>
    </row>
    <row r="316" spans="4:4" ht="14.25" customHeight="1" x14ac:dyDescent="0.35">
      <c r="D316" s="14"/>
    </row>
    <row r="317" spans="4:4" ht="14.25" customHeight="1" x14ac:dyDescent="0.35">
      <c r="D317" s="14"/>
    </row>
    <row r="318" spans="4:4" ht="14.25" customHeight="1" x14ac:dyDescent="0.35">
      <c r="D318" s="14"/>
    </row>
    <row r="319" spans="4:4" ht="14.25" customHeight="1" x14ac:dyDescent="0.35">
      <c r="D319" s="14"/>
    </row>
    <row r="320" spans="4:4" ht="14.25" customHeight="1" x14ac:dyDescent="0.35">
      <c r="D320" s="14"/>
    </row>
    <row r="321" spans="4:4" ht="14.25" customHeight="1" x14ac:dyDescent="0.35">
      <c r="D321" s="14"/>
    </row>
    <row r="322" spans="4:4" ht="14.25" customHeight="1" x14ac:dyDescent="0.35">
      <c r="D322" s="14"/>
    </row>
    <row r="323" spans="4:4" ht="14.25" customHeight="1" x14ac:dyDescent="0.35">
      <c r="D323" s="14"/>
    </row>
    <row r="324" spans="4:4" ht="14.25" customHeight="1" x14ac:dyDescent="0.35">
      <c r="D324" s="14"/>
    </row>
    <row r="325" spans="4:4" ht="14.25" customHeight="1" x14ac:dyDescent="0.35">
      <c r="D325" s="14"/>
    </row>
    <row r="326" spans="4:4" ht="14.25" customHeight="1" x14ac:dyDescent="0.35">
      <c r="D326" s="14"/>
    </row>
    <row r="327" spans="4:4" ht="14.25" customHeight="1" x14ac:dyDescent="0.35">
      <c r="D327" s="14"/>
    </row>
    <row r="328" spans="4:4" ht="14.25" customHeight="1" x14ac:dyDescent="0.35">
      <c r="D328" s="14"/>
    </row>
    <row r="329" spans="4:4" ht="14.25" customHeight="1" x14ac:dyDescent="0.35">
      <c r="D329" s="14"/>
    </row>
    <row r="330" spans="4:4" ht="14.25" customHeight="1" x14ac:dyDescent="0.35">
      <c r="D330" s="14"/>
    </row>
    <row r="331" spans="4:4" ht="14.25" customHeight="1" x14ac:dyDescent="0.35">
      <c r="D331" s="14"/>
    </row>
    <row r="332" spans="4:4" ht="14.25" customHeight="1" x14ac:dyDescent="0.35">
      <c r="D332" s="14"/>
    </row>
    <row r="333" spans="4:4" ht="14.25" customHeight="1" x14ac:dyDescent="0.35">
      <c r="D333" s="14"/>
    </row>
    <row r="334" spans="4:4" ht="14.25" customHeight="1" x14ac:dyDescent="0.35">
      <c r="D334" s="14"/>
    </row>
    <row r="335" spans="4:4" ht="14.25" customHeight="1" x14ac:dyDescent="0.35">
      <c r="D335" s="14"/>
    </row>
    <row r="336" spans="4:4" ht="14.25" customHeight="1" x14ac:dyDescent="0.35">
      <c r="D336" s="14"/>
    </row>
    <row r="337" spans="4:4" ht="14.25" customHeight="1" x14ac:dyDescent="0.35">
      <c r="D337" s="14"/>
    </row>
    <row r="338" spans="4:4" ht="14.25" customHeight="1" x14ac:dyDescent="0.35">
      <c r="D338" s="14"/>
    </row>
    <row r="339" spans="4:4" ht="14.25" customHeight="1" x14ac:dyDescent="0.35">
      <c r="D339" s="14"/>
    </row>
    <row r="340" spans="4:4" ht="14.25" customHeight="1" x14ac:dyDescent="0.35">
      <c r="D340" s="14"/>
    </row>
    <row r="341" spans="4:4" ht="14.25" customHeight="1" x14ac:dyDescent="0.35">
      <c r="D341" s="14"/>
    </row>
    <row r="342" spans="4:4" ht="14.25" customHeight="1" x14ac:dyDescent="0.35">
      <c r="D342" s="14"/>
    </row>
    <row r="343" spans="4:4" ht="14.25" customHeight="1" x14ac:dyDescent="0.35">
      <c r="D343" s="14"/>
    </row>
    <row r="344" spans="4:4" ht="14.25" customHeight="1" x14ac:dyDescent="0.35">
      <c r="D344" s="14"/>
    </row>
    <row r="345" spans="4:4" ht="14.25" customHeight="1" x14ac:dyDescent="0.35">
      <c r="D345" s="14"/>
    </row>
    <row r="346" spans="4:4" ht="14.25" customHeight="1" x14ac:dyDescent="0.35">
      <c r="D346" s="14"/>
    </row>
    <row r="347" spans="4:4" ht="14.25" customHeight="1" x14ac:dyDescent="0.35">
      <c r="D347" s="14"/>
    </row>
    <row r="348" spans="4:4" ht="14.25" customHeight="1" x14ac:dyDescent="0.35">
      <c r="D348" s="14"/>
    </row>
    <row r="349" spans="4:4" ht="14.25" customHeight="1" x14ac:dyDescent="0.35">
      <c r="D349" s="14"/>
    </row>
    <row r="350" spans="4:4" ht="14.25" customHeight="1" x14ac:dyDescent="0.35">
      <c r="D350" s="14"/>
    </row>
    <row r="351" spans="4:4" ht="14.25" customHeight="1" x14ac:dyDescent="0.35">
      <c r="D351" s="14"/>
    </row>
    <row r="352" spans="4:4" ht="14.25" customHeight="1" x14ac:dyDescent="0.35">
      <c r="D352" s="14"/>
    </row>
    <row r="353" spans="4:4" ht="14.25" customHeight="1" x14ac:dyDescent="0.35">
      <c r="D353" s="14"/>
    </row>
    <row r="354" spans="4:4" ht="14.25" customHeight="1" x14ac:dyDescent="0.35">
      <c r="D354" s="14"/>
    </row>
    <row r="355" spans="4:4" ht="14.25" customHeight="1" x14ac:dyDescent="0.35">
      <c r="D355" s="14"/>
    </row>
    <row r="356" spans="4:4" ht="14.25" customHeight="1" x14ac:dyDescent="0.35">
      <c r="D356" s="14"/>
    </row>
    <row r="357" spans="4:4" ht="14.25" customHeight="1" x14ac:dyDescent="0.35">
      <c r="D357" s="14"/>
    </row>
    <row r="358" spans="4:4" ht="14.25" customHeight="1" x14ac:dyDescent="0.35">
      <c r="D358" s="14"/>
    </row>
    <row r="359" spans="4:4" ht="14.25" customHeight="1" x14ac:dyDescent="0.35">
      <c r="D359" s="14"/>
    </row>
    <row r="360" spans="4:4" ht="14.25" customHeight="1" x14ac:dyDescent="0.35">
      <c r="D360" s="14"/>
    </row>
    <row r="361" spans="4:4" ht="14.25" customHeight="1" x14ac:dyDescent="0.35">
      <c r="D361" s="14"/>
    </row>
    <row r="362" spans="4:4" ht="14.25" customHeight="1" x14ac:dyDescent="0.35">
      <c r="D362" s="14"/>
    </row>
    <row r="363" spans="4:4" ht="14.25" customHeight="1" x14ac:dyDescent="0.35">
      <c r="D363" s="14"/>
    </row>
    <row r="364" spans="4:4" ht="14.25" customHeight="1" x14ac:dyDescent="0.35">
      <c r="D364" s="14"/>
    </row>
    <row r="365" spans="4:4" ht="14.25" customHeight="1" x14ac:dyDescent="0.35">
      <c r="D365" s="14"/>
    </row>
    <row r="366" spans="4:4" ht="14.25" customHeight="1" x14ac:dyDescent="0.35">
      <c r="D366" s="14"/>
    </row>
    <row r="367" spans="4:4" ht="14.25" customHeight="1" x14ac:dyDescent="0.35">
      <c r="D367" s="14"/>
    </row>
    <row r="368" spans="4:4" ht="14.25" customHeight="1" x14ac:dyDescent="0.35">
      <c r="D368" s="14"/>
    </row>
    <row r="369" spans="4:4" ht="14.25" customHeight="1" x14ac:dyDescent="0.35">
      <c r="D369" s="14"/>
    </row>
    <row r="370" spans="4:4" ht="14.25" customHeight="1" x14ac:dyDescent="0.35">
      <c r="D370" s="14"/>
    </row>
    <row r="371" spans="4:4" ht="14.25" customHeight="1" x14ac:dyDescent="0.35">
      <c r="D371" s="14"/>
    </row>
    <row r="372" spans="4:4" ht="14.25" customHeight="1" x14ac:dyDescent="0.35">
      <c r="D372" s="14"/>
    </row>
    <row r="373" spans="4:4" ht="14.25" customHeight="1" x14ac:dyDescent="0.35">
      <c r="D373" s="14"/>
    </row>
    <row r="374" spans="4:4" ht="14.25" customHeight="1" x14ac:dyDescent="0.35">
      <c r="D374" s="14"/>
    </row>
    <row r="375" spans="4:4" ht="14.25" customHeight="1" x14ac:dyDescent="0.35">
      <c r="D375" s="14"/>
    </row>
    <row r="376" spans="4:4" ht="14.25" customHeight="1" x14ac:dyDescent="0.35">
      <c r="D376" s="14"/>
    </row>
    <row r="377" spans="4:4" ht="14.25" customHeight="1" x14ac:dyDescent="0.35">
      <c r="D377" s="14"/>
    </row>
    <row r="378" spans="4:4" ht="14.25" customHeight="1" x14ac:dyDescent="0.35">
      <c r="D378" s="14"/>
    </row>
    <row r="379" spans="4:4" ht="14.25" customHeight="1" x14ac:dyDescent="0.35">
      <c r="D379" s="14"/>
    </row>
    <row r="380" spans="4:4" ht="14.25" customHeight="1" x14ac:dyDescent="0.35">
      <c r="D380" s="14"/>
    </row>
    <row r="381" spans="4:4" ht="14.25" customHeight="1" x14ac:dyDescent="0.35">
      <c r="D381" s="14"/>
    </row>
    <row r="382" spans="4:4" ht="14.25" customHeight="1" x14ac:dyDescent="0.35">
      <c r="D382" s="14"/>
    </row>
    <row r="383" spans="4:4" ht="14.25" customHeight="1" x14ac:dyDescent="0.35">
      <c r="D383" s="14"/>
    </row>
    <row r="384" spans="4:4" ht="14.25" customHeight="1" x14ac:dyDescent="0.35">
      <c r="D384" s="14"/>
    </row>
    <row r="385" spans="4:4" ht="14.25" customHeight="1" x14ac:dyDescent="0.35">
      <c r="D385" s="14"/>
    </row>
    <row r="386" spans="4:4" ht="14.25" customHeight="1" x14ac:dyDescent="0.35">
      <c r="D386" s="14"/>
    </row>
    <row r="387" spans="4:4" ht="14.25" customHeight="1" x14ac:dyDescent="0.35">
      <c r="D387" s="14"/>
    </row>
    <row r="388" spans="4:4" ht="14.25" customHeight="1" x14ac:dyDescent="0.35">
      <c r="D388" s="14"/>
    </row>
    <row r="389" spans="4:4" ht="14.25" customHeight="1" x14ac:dyDescent="0.35">
      <c r="D389" s="14"/>
    </row>
    <row r="390" spans="4:4" ht="14.25" customHeight="1" x14ac:dyDescent="0.35">
      <c r="D390" s="14"/>
    </row>
    <row r="391" spans="4:4" ht="14.25" customHeight="1" x14ac:dyDescent="0.35">
      <c r="D391" s="14"/>
    </row>
    <row r="392" spans="4:4" ht="14.25" customHeight="1" x14ac:dyDescent="0.35">
      <c r="D392" s="14"/>
    </row>
    <row r="393" spans="4:4" ht="14.25" customHeight="1" x14ac:dyDescent="0.35">
      <c r="D393" s="14"/>
    </row>
    <row r="394" spans="4:4" ht="14.25" customHeight="1" x14ac:dyDescent="0.35">
      <c r="D394" s="14"/>
    </row>
    <row r="395" spans="4:4" ht="14.25" customHeight="1" x14ac:dyDescent="0.35">
      <c r="D395" s="14"/>
    </row>
    <row r="396" spans="4:4" ht="14.25" customHeight="1" x14ac:dyDescent="0.35">
      <c r="D396" s="14"/>
    </row>
    <row r="397" spans="4:4" ht="14.25" customHeight="1" x14ac:dyDescent="0.35">
      <c r="D397" s="14"/>
    </row>
    <row r="398" spans="4:4" ht="14.25" customHeight="1" x14ac:dyDescent="0.35">
      <c r="D398" s="14"/>
    </row>
    <row r="399" spans="4:4" ht="14.25" customHeight="1" x14ac:dyDescent="0.35">
      <c r="D399" s="14"/>
    </row>
    <row r="400" spans="4:4" ht="14.25" customHeight="1" x14ac:dyDescent="0.35">
      <c r="D400" s="14"/>
    </row>
    <row r="401" spans="4:4" ht="14.25" customHeight="1" x14ac:dyDescent="0.35">
      <c r="D401" s="14"/>
    </row>
    <row r="402" spans="4:4" ht="14.25" customHeight="1" x14ac:dyDescent="0.35">
      <c r="D402" s="14"/>
    </row>
    <row r="403" spans="4:4" ht="14.25" customHeight="1" x14ac:dyDescent="0.35">
      <c r="D403" s="14"/>
    </row>
    <row r="404" spans="4:4" ht="14.25" customHeight="1" x14ac:dyDescent="0.35">
      <c r="D404" s="14"/>
    </row>
    <row r="405" spans="4:4" ht="14.25" customHeight="1" x14ac:dyDescent="0.35">
      <c r="D405" s="14"/>
    </row>
    <row r="406" spans="4:4" ht="14.25" customHeight="1" x14ac:dyDescent="0.35">
      <c r="D406" s="14"/>
    </row>
    <row r="407" spans="4:4" ht="14.25" customHeight="1" x14ac:dyDescent="0.35">
      <c r="D407" s="14"/>
    </row>
    <row r="408" spans="4:4" ht="14.25" customHeight="1" x14ac:dyDescent="0.35">
      <c r="D408" s="14"/>
    </row>
    <row r="409" spans="4:4" ht="14.25" customHeight="1" x14ac:dyDescent="0.35">
      <c r="D409" s="14"/>
    </row>
    <row r="410" spans="4:4" ht="14.25" customHeight="1" x14ac:dyDescent="0.35">
      <c r="D410" s="14"/>
    </row>
    <row r="411" spans="4:4" ht="14.25" customHeight="1" x14ac:dyDescent="0.35">
      <c r="D411" s="14"/>
    </row>
    <row r="412" spans="4:4" ht="14.25" customHeight="1" x14ac:dyDescent="0.35">
      <c r="D412" s="14"/>
    </row>
    <row r="413" spans="4:4" ht="14.25" customHeight="1" x14ac:dyDescent="0.35">
      <c r="D413" s="14"/>
    </row>
    <row r="414" spans="4:4" ht="14.25" customHeight="1" x14ac:dyDescent="0.35">
      <c r="D414" s="14"/>
    </row>
    <row r="415" spans="4:4" ht="14.25" customHeight="1" x14ac:dyDescent="0.35">
      <c r="D415" s="14"/>
    </row>
    <row r="416" spans="4:4" ht="14.25" customHeight="1" x14ac:dyDescent="0.35">
      <c r="D416" s="14"/>
    </row>
    <row r="417" spans="4:4" ht="14.25" customHeight="1" x14ac:dyDescent="0.35">
      <c r="D417" s="14"/>
    </row>
    <row r="418" spans="4:4" ht="14.25" customHeight="1" x14ac:dyDescent="0.35">
      <c r="D418" s="14"/>
    </row>
    <row r="419" spans="4:4" ht="14.25" customHeight="1" x14ac:dyDescent="0.35">
      <c r="D419" s="14"/>
    </row>
    <row r="420" spans="4:4" ht="14.25" customHeight="1" x14ac:dyDescent="0.35">
      <c r="D420" s="14"/>
    </row>
    <row r="421" spans="4:4" ht="14.25" customHeight="1" x14ac:dyDescent="0.35">
      <c r="D421" s="14"/>
    </row>
    <row r="422" spans="4:4" ht="14.25" customHeight="1" x14ac:dyDescent="0.35">
      <c r="D422" s="14"/>
    </row>
    <row r="423" spans="4:4" ht="14.25" customHeight="1" x14ac:dyDescent="0.35">
      <c r="D423" s="14"/>
    </row>
    <row r="424" spans="4:4" ht="14.25" customHeight="1" x14ac:dyDescent="0.35">
      <c r="D424" s="14"/>
    </row>
    <row r="425" spans="4:4" ht="14.25" customHeight="1" x14ac:dyDescent="0.35">
      <c r="D425" s="14"/>
    </row>
    <row r="426" spans="4:4" ht="14.25" customHeight="1" x14ac:dyDescent="0.35">
      <c r="D426" s="14"/>
    </row>
    <row r="427" spans="4:4" ht="14.25" customHeight="1" x14ac:dyDescent="0.35">
      <c r="D427" s="14"/>
    </row>
    <row r="428" spans="4:4" ht="14.25" customHeight="1" x14ac:dyDescent="0.35">
      <c r="D428" s="14"/>
    </row>
    <row r="429" spans="4:4" ht="14.25" customHeight="1" x14ac:dyDescent="0.35">
      <c r="D429" s="14"/>
    </row>
    <row r="430" spans="4:4" ht="14.25" customHeight="1" x14ac:dyDescent="0.35">
      <c r="D430" s="14"/>
    </row>
    <row r="431" spans="4:4" ht="14.25" customHeight="1" x14ac:dyDescent="0.35">
      <c r="D431" s="14"/>
    </row>
    <row r="432" spans="4:4" ht="14.25" customHeight="1" x14ac:dyDescent="0.35">
      <c r="D432" s="14"/>
    </row>
    <row r="433" spans="4:4" ht="14.25" customHeight="1" x14ac:dyDescent="0.35">
      <c r="D433" s="14"/>
    </row>
    <row r="434" spans="4:4" ht="14.25" customHeight="1" x14ac:dyDescent="0.35">
      <c r="D434" s="14"/>
    </row>
    <row r="435" spans="4:4" ht="14.25" customHeight="1" x14ac:dyDescent="0.35">
      <c r="D435" s="14"/>
    </row>
    <row r="436" spans="4:4" ht="14.25" customHeight="1" x14ac:dyDescent="0.35">
      <c r="D436" s="14"/>
    </row>
    <row r="437" spans="4:4" ht="14.25" customHeight="1" x14ac:dyDescent="0.35">
      <c r="D437" s="14"/>
    </row>
    <row r="438" spans="4:4" ht="14.25" customHeight="1" x14ac:dyDescent="0.35">
      <c r="D438" s="14"/>
    </row>
    <row r="439" spans="4:4" ht="14.25" customHeight="1" x14ac:dyDescent="0.35">
      <c r="D439" s="14"/>
    </row>
    <row r="440" spans="4:4" ht="14.25" customHeight="1" x14ac:dyDescent="0.35">
      <c r="D440" s="14"/>
    </row>
    <row r="441" spans="4:4" ht="14.25" customHeight="1" x14ac:dyDescent="0.35">
      <c r="D441" s="14"/>
    </row>
    <row r="442" spans="4:4" ht="14.25" customHeight="1" x14ac:dyDescent="0.35">
      <c r="D442" s="14"/>
    </row>
    <row r="443" spans="4:4" ht="14.25" customHeight="1" x14ac:dyDescent="0.35">
      <c r="D443" s="14"/>
    </row>
    <row r="444" spans="4:4" ht="14.25" customHeight="1" x14ac:dyDescent="0.35">
      <c r="D444" s="14"/>
    </row>
    <row r="445" spans="4:4" ht="14.25" customHeight="1" x14ac:dyDescent="0.35">
      <c r="D445" s="14"/>
    </row>
    <row r="446" spans="4:4" ht="14.25" customHeight="1" x14ac:dyDescent="0.35">
      <c r="D446" s="14"/>
    </row>
    <row r="447" spans="4:4" ht="14.25" customHeight="1" x14ac:dyDescent="0.35">
      <c r="D447" s="14"/>
    </row>
    <row r="448" spans="4:4" ht="14.25" customHeight="1" x14ac:dyDescent="0.35">
      <c r="D448" s="14"/>
    </row>
    <row r="449" spans="4:4" ht="14.25" customHeight="1" x14ac:dyDescent="0.35">
      <c r="D449" s="14"/>
    </row>
    <row r="450" spans="4:4" ht="14.25" customHeight="1" x14ac:dyDescent="0.35">
      <c r="D450" s="14"/>
    </row>
    <row r="451" spans="4:4" ht="14.25" customHeight="1" x14ac:dyDescent="0.35">
      <c r="D451" s="14"/>
    </row>
    <row r="452" spans="4:4" ht="14.25" customHeight="1" x14ac:dyDescent="0.35">
      <c r="D452" s="14"/>
    </row>
    <row r="453" spans="4:4" ht="14.25" customHeight="1" x14ac:dyDescent="0.35">
      <c r="D453" s="14"/>
    </row>
    <row r="454" spans="4:4" ht="14.25" customHeight="1" x14ac:dyDescent="0.35">
      <c r="D454" s="14"/>
    </row>
    <row r="455" spans="4:4" ht="14.25" customHeight="1" x14ac:dyDescent="0.35">
      <c r="D455" s="14"/>
    </row>
    <row r="456" spans="4:4" ht="14.25" customHeight="1" x14ac:dyDescent="0.35">
      <c r="D456" s="14"/>
    </row>
    <row r="457" spans="4:4" ht="14.25" customHeight="1" x14ac:dyDescent="0.35">
      <c r="D457" s="14"/>
    </row>
    <row r="458" spans="4:4" ht="14.25" customHeight="1" x14ac:dyDescent="0.35">
      <c r="D458" s="14"/>
    </row>
    <row r="459" spans="4:4" ht="14.25" customHeight="1" x14ac:dyDescent="0.35">
      <c r="D459" s="14"/>
    </row>
    <row r="460" spans="4:4" ht="14.25" customHeight="1" x14ac:dyDescent="0.35">
      <c r="D460" s="14"/>
    </row>
    <row r="461" spans="4:4" ht="14.25" customHeight="1" x14ac:dyDescent="0.35">
      <c r="D461" s="14"/>
    </row>
    <row r="462" spans="4:4" ht="14.25" customHeight="1" x14ac:dyDescent="0.35">
      <c r="D462" s="14"/>
    </row>
    <row r="463" spans="4:4" ht="14.25" customHeight="1" x14ac:dyDescent="0.35">
      <c r="D463" s="14"/>
    </row>
    <row r="464" spans="4:4" ht="14.25" customHeight="1" x14ac:dyDescent="0.35">
      <c r="D464" s="14"/>
    </row>
    <row r="465" spans="4:4" ht="14.25" customHeight="1" x14ac:dyDescent="0.35">
      <c r="D465" s="14"/>
    </row>
    <row r="466" spans="4:4" ht="14.25" customHeight="1" x14ac:dyDescent="0.35">
      <c r="D466" s="14"/>
    </row>
    <row r="467" spans="4:4" ht="14.25" customHeight="1" x14ac:dyDescent="0.35">
      <c r="D467" s="14"/>
    </row>
    <row r="468" spans="4:4" ht="14.25" customHeight="1" x14ac:dyDescent="0.35">
      <c r="D468" s="14"/>
    </row>
    <row r="469" spans="4:4" ht="14.25" customHeight="1" x14ac:dyDescent="0.35">
      <c r="D469" s="14"/>
    </row>
    <row r="470" spans="4:4" ht="14.25" customHeight="1" x14ac:dyDescent="0.35">
      <c r="D470" s="14"/>
    </row>
    <row r="471" spans="4:4" ht="14.25" customHeight="1" x14ac:dyDescent="0.35">
      <c r="D471" s="14"/>
    </row>
    <row r="472" spans="4:4" ht="14.25" customHeight="1" x14ac:dyDescent="0.35">
      <c r="D472" s="14"/>
    </row>
    <row r="473" spans="4:4" ht="14.25" customHeight="1" x14ac:dyDescent="0.35">
      <c r="D473" s="14"/>
    </row>
    <row r="474" spans="4:4" ht="14.25" customHeight="1" x14ac:dyDescent="0.35">
      <c r="D474" s="14"/>
    </row>
    <row r="475" spans="4:4" ht="14.25" customHeight="1" x14ac:dyDescent="0.35">
      <c r="D475" s="14"/>
    </row>
    <row r="476" spans="4:4" ht="14.25" customHeight="1" x14ac:dyDescent="0.35">
      <c r="D476" s="14"/>
    </row>
    <row r="477" spans="4:4" ht="14.25" customHeight="1" x14ac:dyDescent="0.35">
      <c r="D477" s="14"/>
    </row>
    <row r="478" spans="4:4" ht="14.25" customHeight="1" x14ac:dyDescent="0.35">
      <c r="D478" s="14"/>
    </row>
    <row r="479" spans="4:4" ht="14.25" customHeight="1" x14ac:dyDescent="0.35">
      <c r="D479" s="14"/>
    </row>
    <row r="480" spans="4:4" ht="14.25" customHeight="1" x14ac:dyDescent="0.35">
      <c r="D480" s="14"/>
    </row>
    <row r="481" spans="4:4" ht="14.25" customHeight="1" x14ac:dyDescent="0.35">
      <c r="D481" s="14"/>
    </row>
    <row r="482" spans="4:4" ht="14.25" customHeight="1" x14ac:dyDescent="0.35">
      <c r="D482" s="14"/>
    </row>
    <row r="483" spans="4:4" ht="14.25" customHeight="1" x14ac:dyDescent="0.35">
      <c r="D483" s="14"/>
    </row>
    <row r="484" spans="4:4" ht="14.25" customHeight="1" x14ac:dyDescent="0.35">
      <c r="D484" s="14"/>
    </row>
    <row r="485" spans="4:4" ht="14.25" customHeight="1" x14ac:dyDescent="0.35">
      <c r="D485" s="14"/>
    </row>
    <row r="486" spans="4:4" ht="14.25" customHeight="1" x14ac:dyDescent="0.35">
      <c r="D486" s="14"/>
    </row>
    <row r="487" spans="4:4" ht="14.25" customHeight="1" x14ac:dyDescent="0.35">
      <c r="D487" s="14"/>
    </row>
    <row r="488" spans="4:4" ht="14.25" customHeight="1" x14ac:dyDescent="0.35">
      <c r="D488" s="14"/>
    </row>
    <row r="489" spans="4:4" ht="14.25" customHeight="1" x14ac:dyDescent="0.35">
      <c r="D489" s="14"/>
    </row>
    <row r="490" spans="4:4" ht="14.25" customHeight="1" x14ac:dyDescent="0.35">
      <c r="D490" s="14"/>
    </row>
    <row r="491" spans="4:4" ht="14.25" customHeight="1" x14ac:dyDescent="0.35">
      <c r="D491" s="14"/>
    </row>
    <row r="492" spans="4:4" ht="14.25" customHeight="1" x14ac:dyDescent="0.35">
      <c r="D492" s="14"/>
    </row>
    <row r="493" spans="4:4" ht="14.25" customHeight="1" x14ac:dyDescent="0.35">
      <c r="D493" s="14"/>
    </row>
    <row r="494" spans="4:4" ht="14.25" customHeight="1" x14ac:dyDescent="0.35">
      <c r="D494" s="14"/>
    </row>
    <row r="495" spans="4:4" ht="14.25" customHeight="1" x14ac:dyDescent="0.35">
      <c r="D495" s="14"/>
    </row>
    <row r="496" spans="4:4" ht="14.25" customHeight="1" x14ac:dyDescent="0.35">
      <c r="D496" s="14"/>
    </row>
    <row r="497" spans="4:4" ht="14.25" customHeight="1" x14ac:dyDescent="0.35">
      <c r="D497" s="14"/>
    </row>
    <row r="498" spans="4:4" ht="14.25" customHeight="1" x14ac:dyDescent="0.35">
      <c r="D498" s="14"/>
    </row>
    <row r="499" spans="4:4" ht="14.25" customHeight="1" x14ac:dyDescent="0.35">
      <c r="D499" s="14"/>
    </row>
    <row r="500" spans="4:4" ht="14.25" customHeight="1" x14ac:dyDescent="0.35">
      <c r="D500" s="14"/>
    </row>
    <row r="501" spans="4:4" ht="14.25" customHeight="1" x14ac:dyDescent="0.35">
      <c r="D501" s="14"/>
    </row>
    <row r="502" spans="4:4" ht="14.25" customHeight="1" x14ac:dyDescent="0.35">
      <c r="D502" s="14"/>
    </row>
    <row r="503" spans="4:4" ht="14.25" customHeight="1" x14ac:dyDescent="0.35">
      <c r="D503" s="14"/>
    </row>
    <row r="504" spans="4:4" ht="14.25" customHeight="1" x14ac:dyDescent="0.35">
      <c r="D504" s="14"/>
    </row>
    <row r="505" spans="4:4" ht="14.25" customHeight="1" x14ac:dyDescent="0.35">
      <c r="D505" s="14"/>
    </row>
    <row r="506" spans="4:4" ht="14.25" customHeight="1" x14ac:dyDescent="0.35">
      <c r="D506" s="14"/>
    </row>
    <row r="507" spans="4:4" ht="14.25" customHeight="1" x14ac:dyDescent="0.35">
      <c r="D507" s="14"/>
    </row>
    <row r="508" spans="4:4" ht="14.25" customHeight="1" x14ac:dyDescent="0.35">
      <c r="D508" s="14"/>
    </row>
    <row r="509" spans="4:4" ht="14.25" customHeight="1" x14ac:dyDescent="0.35">
      <c r="D509" s="14"/>
    </row>
    <row r="510" spans="4:4" ht="14.25" customHeight="1" x14ac:dyDescent="0.35">
      <c r="D510" s="14"/>
    </row>
    <row r="511" spans="4:4" ht="14.25" customHeight="1" x14ac:dyDescent="0.35">
      <c r="D511" s="14"/>
    </row>
    <row r="512" spans="4:4" ht="14.25" customHeight="1" x14ac:dyDescent="0.35">
      <c r="D512" s="14"/>
    </row>
    <row r="513" spans="4:4" ht="14.25" customHeight="1" x14ac:dyDescent="0.35">
      <c r="D513" s="14"/>
    </row>
    <row r="514" spans="4:4" ht="14.25" customHeight="1" x14ac:dyDescent="0.35">
      <c r="D514" s="14"/>
    </row>
    <row r="515" spans="4:4" ht="14.25" customHeight="1" x14ac:dyDescent="0.35">
      <c r="D515" s="14"/>
    </row>
    <row r="516" spans="4:4" ht="14.25" customHeight="1" x14ac:dyDescent="0.35">
      <c r="D516" s="14"/>
    </row>
    <row r="517" spans="4:4" ht="14.25" customHeight="1" x14ac:dyDescent="0.35">
      <c r="D517" s="14"/>
    </row>
    <row r="518" spans="4:4" ht="14.25" customHeight="1" x14ac:dyDescent="0.35">
      <c r="D518" s="14"/>
    </row>
    <row r="519" spans="4:4" ht="14.25" customHeight="1" x14ac:dyDescent="0.35">
      <c r="D519" s="14"/>
    </row>
    <row r="520" spans="4:4" ht="14.25" customHeight="1" x14ac:dyDescent="0.35">
      <c r="D520" s="14"/>
    </row>
    <row r="521" spans="4:4" ht="14.25" customHeight="1" x14ac:dyDescent="0.35">
      <c r="D521" s="14"/>
    </row>
    <row r="522" spans="4:4" ht="14.25" customHeight="1" x14ac:dyDescent="0.35">
      <c r="D522" s="14"/>
    </row>
    <row r="523" spans="4:4" ht="14.25" customHeight="1" x14ac:dyDescent="0.35">
      <c r="D523" s="14"/>
    </row>
    <row r="524" spans="4:4" ht="14.25" customHeight="1" x14ac:dyDescent="0.35">
      <c r="D524" s="14"/>
    </row>
    <row r="525" spans="4:4" ht="14.25" customHeight="1" x14ac:dyDescent="0.35">
      <c r="D525" s="14"/>
    </row>
    <row r="526" spans="4:4" ht="14.25" customHeight="1" x14ac:dyDescent="0.35">
      <c r="D526" s="14"/>
    </row>
    <row r="527" spans="4:4" ht="14.25" customHeight="1" x14ac:dyDescent="0.35">
      <c r="D527" s="14"/>
    </row>
    <row r="528" spans="4:4" ht="14.25" customHeight="1" x14ac:dyDescent="0.35">
      <c r="D528" s="14"/>
    </row>
    <row r="529" spans="4:4" ht="14.25" customHeight="1" x14ac:dyDescent="0.35">
      <c r="D529" s="14"/>
    </row>
    <row r="530" spans="4:4" ht="14.25" customHeight="1" x14ac:dyDescent="0.35">
      <c r="D530" s="14"/>
    </row>
    <row r="531" spans="4:4" ht="14.25" customHeight="1" x14ac:dyDescent="0.35">
      <c r="D531" s="14"/>
    </row>
    <row r="532" spans="4:4" ht="14.25" customHeight="1" x14ac:dyDescent="0.35">
      <c r="D532" s="14"/>
    </row>
    <row r="533" spans="4:4" ht="14.25" customHeight="1" x14ac:dyDescent="0.35">
      <c r="D533" s="14"/>
    </row>
    <row r="534" spans="4:4" ht="14.25" customHeight="1" x14ac:dyDescent="0.35">
      <c r="D534" s="14"/>
    </row>
    <row r="535" spans="4:4" ht="14.25" customHeight="1" x14ac:dyDescent="0.35">
      <c r="D535" s="14"/>
    </row>
    <row r="536" spans="4:4" ht="14.25" customHeight="1" x14ac:dyDescent="0.35">
      <c r="D536" s="14"/>
    </row>
    <row r="537" spans="4:4" ht="14.25" customHeight="1" x14ac:dyDescent="0.35">
      <c r="D537" s="14"/>
    </row>
    <row r="538" spans="4:4" ht="14.25" customHeight="1" x14ac:dyDescent="0.35">
      <c r="D538" s="14"/>
    </row>
    <row r="539" spans="4:4" ht="14.25" customHeight="1" x14ac:dyDescent="0.35">
      <c r="D539" s="14"/>
    </row>
    <row r="540" spans="4:4" ht="14.25" customHeight="1" x14ac:dyDescent="0.35">
      <c r="D540" s="14"/>
    </row>
    <row r="541" spans="4:4" ht="14.25" customHeight="1" x14ac:dyDescent="0.35">
      <c r="D541" s="14"/>
    </row>
    <row r="542" spans="4:4" ht="14.25" customHeight="1" x14ac:dyDescent="0.35">
      <c r="D542" s="14"/>
    </row>
    <row r="543" spans="4:4" ht="14.25" customHeight="1" x14ac:dyDescent="0.35">
      <c r="D543" s="14"/>
    </row>
    <row r="544" spans="4:4" ht="14.25" customHeight="1" x14ac:dyDescent="0.35">
      <c r="D544" s="14"/>
    </row>
    <row r="545" spans="4:4" ht="14.25" customHeight="1" x14ac:dyDescent="0.35">
      <c r="D545" s="14"/>
    </row>
    <row r="546" spans="4:4" ht="14.25" customHeight="1" x14ac:dyDescent="0.35">
      <c r="D546" s="14"/>
    </row>
    <row r="547" spans="4:4" ht="14.25" customHeight="1" x14ac:dyDescent="0.35">
      <c r="D547" s="14"/>
    </row>
    <row r="548" spans="4:4" ht="14.25" customHeight="1" x14ac:dyDescent="0.35">
      <c r="D548" s="14"/>
    </row>
    <row r="549" spans="4:4" ht="14.25" customHeight="1" x14ac:dyDescent="0.35">
      <c r="D549" s="14"/>
    </row>
    <row r="550" spans="4:4" ht="14.25" customHeight="1" x14ac:dyDescent="0.35">
      <c r="D550" s="14"/>
    </row>
    <row r="551" spans="4:4" ht="14.25" customHeight="1" x14ac:dyDescent="0.35">
      <c r="D551" s="14"/>
    </row>
    <row r="552" spans="4:4" ht="14.25" customHeight="1" x14ac:dyDescent="0.35">
      <c r="D552" s="14"/>
    </row>
    <row r="553" spans="4:4" ht="14.25" customHeight="1" x14ac:dyDescent="0.35">
      <c r="D553" s="14"/>
    </row>
    <row r="554" spans="4:4" ht="14.25" customHeight="1" x14ac:dyDescent="0.35">
      <c r="D554" s="14"/>
    </row>
    <row r="555" spans="4:4" ht="14.25" customHeight="1" x14ac:dyDescent="0.35">
      <c r="D555" s="14"/>
    </row>
    <row r="556" spans="4:4" ht="14.25" customHeight="1" x14ac:dyDescent="0.35">
      <c r="D556" s="14"/>
    </row>
    <row r="557" spans="4:4" ht="14.25" customHeight="1" x14ac:dyDescent="0.35">
      <c r="D557" s="14"/>
    </row>
    <row r="558" spans="4:4" ht="14.25" customHeight="1" x14ac:dyDescent="0.35">
      <c r="D558" s="14"/>
    </row>
    <row r="559" spans="4:4" ht="14.25" customHeight="1" x14ac:dyDescent="0.35">
      <c r="D559" s="14"/>
    </row>
    <row r="560" spans="4:4" ht="14.25" customHeight="1" x14ac:dyDescent="0.35">
      <c r="D560" s="14"/>
    </row>
    <row r="561" spans="4:4" ht="14.25" customHeight="1" x14ac:dyDescent="0.35">
      <c r="D561" s="14"/>
    </row>
    <row r="562" spans="4:4" ht="14.25" customHeight="1" x14ac:dyDescent="0.35">
      <c r="D562" s="14"/>
    </row>
    <row r="563" spans="4:4" ht="14.25" customHeight="1" x14ac:dyDescent="0.35">
      <c r="D563" s="14"/>
    </row>
    <row r="564" spans="4:4" ht="14.25" customHeight="1" x14ac:dyDescent="0.35">
      <c r="D564" s="14"/>
    </row>
    <row r="565" spans="4:4" ht="14.25" customHeight="1" x14ac:dyDescent="0.35">
      <c r="D565" s="14"/>
    </row>
    <row r="566" spans="4:4" ht="14.25" customHeight="1" x14ac:dyDescent="0.35">
      <c r="D566" s="14"/>
    </row>
    <row r="567" spans="4:4" ht="14.25" customHeight="1" x14ac:dyDescent="0.35">
      <c r="D567" s="14"/>
    </row>
    <row r="568" spans="4:4" ht="14.25" customHeight="1" x14ac:dyDescent="0.35">
      <c r="D568" s="14"/>
    </row>
    <row r="569" spans="4:4" ht="14.25" customHeight="1" x14ac:dyDescent="0.35">
      <c r="D569" s="14"/>
    </row>
    <row r="570" spans="4:4" ht="14.25" customHeight="1" x14ac:dyDescent="0.35">
      <c r="D570" s="14"/>
    </row>
    <row r="571" spans="4:4" ht="14.25" customHeight="1" x14ac:dyDescent="0.35">
      <c r="D571" s="14"/>
    </row>
    <row r="572" spans="4:4" ht="14.25" customHeight="1" x14ac:dyDescent="0.35">
      <c r="D572" s="14"/>
    </row>
    <row r="573" spans="4:4" ht="14.25" customHeight="1" x14ac:dyDescent="0.35">
      <c r="D573" s="14"/>
    </row>
    <row r="574" spans="4:4" ht="14.25" customHeight="1" x14ac:dyDescent="0.35">
      <c r="D574" s="14"/>
    </row>
    <row r="575" spans="4:4" ht="14.25" customHeight="1" x14ac:dyDescent="0.35">
      <c r="D575" s="14"/>
    </row>
    <row r="576" spans="4:4" ht="14.25" customHeight="1" x14ac:dyDescent="0.35">
      <c r="D576" s="14"/>
    </row>
    <row r="577" spans="4:4" ht="14.25" customHeight="1" x14ac:dyDescent="0.35">
      <c r="D577" s="14"/>
    </row>
    <row r="578" spans="4:4" ht="14.25" customHeight="1" x14ac:dyDescent="0.35">
      <c r="D578" s="14"/>
    </row>
    <row r="579" spans="4:4" ht="14.25" customHeight="1" x14ac:dyDescent="0.35">
      <c r="D579" s="14"/>
    </row>
    <row r="580" spans="4:4" ht="14.25" customHeight="1" x14ac:dyDescent="0.35">
      <c r="D580" s="14"/>
    </row>
    <row r="581" spans="4:4" ht="14.25" customHeight="1" x14ac:dyDescent="0.35">
      <c r="D581" s="14"/>
    </row>
    <row r="582" spans="4:4" ht="14.25" customHeight="1" x14ac:dyDescent="0.35">
      <c r="D582" s="14"/>
    </row>
    <row r="583" spans="4:4" ht="14.25" customHeight="1" x14ac:dyDescent="0.35">
      <c r="D583" s="14"/>
    </row>
    <row r="584" spans="4:4" ht="14.25" customHeight="1" x14ac:dyDescent="0.35">
      <c r="D584" s="14"/>
    </row>
    <row r="585" spans="4:4" ht="14.25" customHeight="1" x14ac:dyDescent="0.35">
      <c r="D585" s="14"/>
    </row>
    <row r="586" spans="4:4" ht="14.25" customHeight="1" x14ac:dyDescent="0.35">
      <c r="D586" s="14"/>
    </row>
    <row r="587" spans="4:4" ht="14.25" customHeight="1" x14ac:dyDescent="0.35">
      <c r="D587" s="14"/>
    </row>
    <row r="588" spans="4:4" ht="14.25" customHeight="1" x14ac:dyDescent="0.35">
      <c r="D588" s="14"/>
    </row>
    <row r="589" spans="4:4" ht="14.25" customHeight="1" x14ac:dyDescent="0.35">
      <c r="D589" s="14"/>
    </row>
    <row r="590" spans="4:4" ht="14.25" customHeight="1" x14ac:dyDescent="0.35">
      <c r="D590" s="14"/>
    </row>
    <row r="591" spans="4:4" ht="14.25" customHeight="1" x14ac:dyDescent="0.35">
      <c r="D591" s="14"/>
    </row>
    <row r="592" spans="4:4" ht="14.25" customHeight="1" x14ac:dyDescent="0.35">
      <c r="D592" s="14"/>
    </row>
    <row r="593" spans="4:4" ht="14.25" customHeight="1" x14ac:dyDescent="0.35">
      <c r="D593" s="14"/>
    </row>
    <row r="594" spans="4:4" ht="14.25" customHeight="1" x14ac:dyDescent="0.35">
      <c r="D594" s="14"/>
    </row>
    <row r="595" spans="4:4" ht="14.25" customHeight="1" x14ac:dyDescent="0.35">
      <c r="D595" s="14"/>
    </row>
    <row r="596" spans="4:4" ht="14.25" customHeight="1" x14ac:dyDescent="0.35">
      <c r="D596" s="14"/>
    </row>
    <row r="597" spans="4:4" ht="14.25" customHeight="1" x14ac:dyDescent="0.35">
      <c r="D597" s="14"/>
    </row>
    <row r="598" spans="4:4" ht="14.25" customHeight="1" x14ac:dyDescent="0.35">
      <c r="D598" s="14"/>
    </row>
    <row r="599" spans="4:4" ht="14.25" customHeight="1" x14ac:dyDescent="0.35">
      <c r="D599" s="14"/>
    </row>
    <row r="600" spans="4:4" ht="14.25" customHeight="1" x14ac:dyDescent="0.35">
      <c r="D600" s="14"/>
    </row>
    <row r="601" spans="4:4" ht="14.25" customHeight="1" x14ac:dyDescent="0.35">
      <c r="D601" s="14"/>
    </row>
    <row r="602" spans="4:4" ht="14.25" customHeight="1" x14ac:dyDescent="0.35">
      <c r="D602" s="14"/>
    </row>
    <row r="603" spans="4:4" ht="14.25" customHeight="1" x14ac:dyDescent="0.35">
      <c r="D603" s="14"/>
    </row>
    <row r="604" spans="4:4" ht="14.25" customHeight="1" x14ac:dyDescent="0.35">
      <c r="D604" s="14"/>
    </row>
    <row r="605" spans="4:4" ht="14.25" customHeight="1" x14ac:dyDescent="0.35">
      <c r="D605" s="14"/>
    </row>
    <row r="606" spans="4:4" ht="14.25" customHeight="1" x14ac:dyDescent="0.35">
      <c r="D606" s="14"/>
    </row>
    <row r="607" spans="4:4" ht="14.25" customHeight="1" x14ac:dyDescent="0.35">
      <c r="D607" s="14"/>
    </row>
    <row r="608" spans="4:4" ht="14.25" customHeight="1" x14ac:dyDescent="0.35">
      <c r="D608" s="14"/>
    </row>
    <row r="609" spans="4:4" ht="14.25" customHeight="1" x14ac:dyDescent="0.35">
      <c r="D609" s="14"/>
    </row>
    <row r="610" spans="4:4" ht="14.25" customHeight="1" x14ac:dyDescent="0.35">
      <c r="D610" s="14"/>
    </row>
    <row r="611" spans="4:4" ht="14.25" customHeight="1" x14ac:dyDescent="0.35">
      <c r="D611" s="14"/>
    </row>
    <row r="612" spans="4:4" ht="14.25" customHeight="1" x14ac:dyDescent="0.35">
      <c r="D612" s="14"/>
    </row>
    <row r="613" spans="4:4" ht="14.25" customHeight="1" x14ac:dyDescent="0.35">
      <c r="D613" s="14"/>
    </row>
    <row r="614" spans="4:4" ht="14.25" customHeight="1" x14ac:dyDescent="0.35">
      <c r="D614" s="14"/>
    </row>
    <row r="615" spans="4:4" ht="14.25" customHeight="1" x14ac:dyDescent="0.35">
      <c r="D615" s="14"/>
    </row>
    <row r="616" spans="4:4" ht="14.25" customHeight="1" x14ac:dyDescent="0.35">
      <c r="D616" s="14"/>
    </row>
    <row r="617" spans="4:4" ht="14.25" customHeight="1" x14ac:dyDescent="0.35">
      <c r="D617" s="14"/>
    </row>
    <row r="618" spans="4:4" ht="14.25" customHeight="1" x14ac:dyDescent="0.35">
      <c r="D618" s="14"/>
    </row>
    <row r="619" spans="4:4" ht="14.25" customHeight="1" x14ac:dyDescent="0.35">
      <c r="D619" s="14"/>
    </row>
    <row r="620" spans="4:4" ht="14.25" customHeight="1" x14ac:dyDescent="0.35">
      <c r="D620" s="14"/>
    </row>
    <row r="621" spans="4:4" ht="14.25" customHeight="1" x14ac:dyDescent="0.35">
      <c r="D621" s="14"/>
    </row>
    <row r="622" spans="4:4" ht="14.25" customHeight="1" x14ac:dyDescent="0.35">
      <c r="D622" s="14"/>
    </row>
    <row r="623" spans="4:4" ht="14.25" customHeight="1" x14ac:dyDescent="0.35">
      <c r="D623" s="14"/>
    </row>
    <row r="624" spans="4:4" ht="14.25" customHeight="1" x14ac:dyDescent="0.35">
      <c r="D624" s="14"/>
    </row>
    <row r="625" spans="4:4" ht="14.25" customHeight="1" x14ac:dyDescent="0.35">
      <c r="D625" s="14"/>
    </row>
    <row r="626" spans="4:4" ht="14.25" customHeight="1" x14ac:dyDescent="0.35">
      <c r="D626" s="14"/>
    </row>
    <row r="627" spans="4:4" ht="14.25" customHeight="1" x14ac:dyDescent="0.35">
      <c r="D627" s="14"/>
    </row>
    <row r="628" spans="4:4" ht="14.25" customHeight="1" x14ac:dyDescent="0.35">
      <c r="D628" s="14"/>
    </row>
    <row r="629" spans="4:4" ht="14.25" customHeight="1" x14ac:dyDescent="0.35">
      <c r="D629" s="14"/>
    </row>
    <row r="630" spans="4:4" ht="14.25" customHeight="1" x14ac:dyDescent="0.35">
      <c r="D630" s="14"/>
    </row>
    <row r="631" spans="4:4" ht="14.25" customHeight="1" x14ac:dyDescent="0.35">
      <c r="D631" s="14"/>
    </row>
    <row r="632" spans="4:4" ht="14.25" customHeight="1" x14ac:dyDescent="0.35">
      <c r="D632" s="14"/>
    </row>
    <row r="633" spans="4:4" ht="14.25" customHeight="1" x14ac:dyDescent="0.35">
      <c r="D633" s="14"/>
    </row>
    <row r="634" spans="4:4" ht="14.25" customHeight="1" x14ac:dyDescent="0.35">
      <c r="D634" s="14"/>
    </row>
    <row r="635" spans="4:4" ht="14.25" customHeight="1" x14ac:dyDescent="0.35">
      <c r="D635" s="14"/>
    </row>
    <row r="636" spans="4:4" ht="14.25" customHeight="1" x14ac:dyDescent="0.35">
      <c r="D636" s="14"/>
    </row>
    <row r="637" spans="4:4" ht="14.25" customHeight="1" x14ac:dyDescent="0.35">
      <c r="D637" s="14"/>
    </row>
    <row r="638" spans="4:4" ht="14.25" customHeight="1" x14ac:dyDescent="0.35">
      <c r="D638" s="14"/>
    </row>
    <row r="639" spans="4:4" ht="14.25" customHeight="1" x14ac:dyDescent="0.35">
      <c r="D639" s="14"/>
    </row>
    <row r="640" spans="4:4" ht="14.25" customHeight="1" x14ac:dyDescent="0.35">
      <c r="D640" s="14"/>
    </row>
    <row r="641" spans="4:4" ht="14.25" customHeight="1" x14ac:dyDescent="0.35">
      <c r="D641" s="14"/>
    </row>
    <row r="642" spans="4:4" ht="14.25" customHeight="1" x14ac:dyDescent="0.35">
      <c r="D642" s="14"/>
    </row>
    <row r="643" spans="4:4" ht="14.25" customHeight="1" x14ac:dyDescent="0.35">
      <c r="D643" s="14"/>
    </row>
    <row r="644" spans="4:4" ht="14.25" customHeight="1" x14ac:dyDescent="0.35">
      <c r="D644" s="14"/>
    </row>
    <row r="645" spans="4:4" ht="14.25" customHeight="1" x14ac:dyDescent="0.35">
      <c r="D645" s="14"/>
    </row>
    <row r="646" spans="4:4" ht="14.25" customHeight="1" x14ac:dyDescent="0.35">
      <c r="D646" s="14"/>
    </row>
    <row r="647" spans="4:4" ht="14.25" customHeight="1" x14ac:dyDescent="0.35">
      <c r="D647" s="14"/>
    </row>
    <row r="648" spans="4:4" ht="14.25" customHeight="1" x14ac:dyDescent="0.35">
      <c r="D648" s="14"/>
    </row>
    <row r="649" spans="4:4" ht="14.25" customHeight="1" x14ac:dyDescent="0.35">
      <c r="D649" s="14"/>
    </row>
    <row r="650" spans="4:4" ht="14.25" customHeight="1" x14ac:dyDescent="0.35">
      <c r="D650" s="14"/>
    </row>
    <row r="651" spans="4:4" ht="14.25" customHeight="1" x14ac:dyDescent="0.35">
      <c r="D651" s="14"/>
    </row>
    <row r="652" spans="4:4" ht="14.25" customHeight="1" x14ac:dyDescent="0.35">
      <c r="D652" s="14"/>
    </row>
    <row r="653" spans="4:4" ht="14.25" customHeight="1" x14ac:dyDescent="0.35">
      <c r="D653" s="14"/>
    </row>
    <row r="654" spans="4:4" ht="14.25" customHeight="1" x14ac:dyDescent="0.35">
      <c r="D654" s="14"/>
    </row>
    <row r="655" spans="4:4" ht="14.25" customHeight="1" x14ac:dyDescent="0.35">
      <c r="D655" s="14"/>
    </row>
    <row r="656" spans="4:4" ht="14.25" customHeight="1" x14ac:dyDescent="0.35">
      <c r="D656" s="14"/>
    </row>
    <row r="657" spans="4:4" ht="14.25" customHeight="1" x14ac:dyDescent="0.35">
      <c r="D657" s="14"/>
    </row>
    <row r="658" spans="4:4" ht="14.25" customHeight="1" x14ac:dyDescent="0.35">
      <c r="D658" s="14"/>
    </row>
    <row r="659" spans="4:4" ht="14.25" customHeight="1" x14ac:dyDescent="0.35">
      <c r="D659" s="14"/>
    </row>
    <row r="660" spans="4:4" ht="14.25" customHeight="1" x14ac:dyDescent="0.35">
      <c r="D660" s="14"/>
    </row>
    <row r="661" spans="4:4" ht="14.25" customHeight="1" x14ac:dyDescent="0.35">
      <c r="D661" s="14"/>
    </row>
    <row r="662" spans="4:4" ht="14.25" customHeight="1" x14ac:dyDescent="0.35">
      <c r="D662" s="14"/>
    </row>
    <row r="663" spans="4:4" ht="14.25" customHeight="1" x14ac:dyDescent="0.35">
      <c r="D663" s="14"/>
    </row>
    <row r="664" spans="4:4" ht="14.25" customHeight="1" x14ac:dyDescent="0.35">
      <c r="D664" s="14"/>
    </row>
    <row r="665" spans="4:4" ht="14.25" customHeight="1" x14ac:dyDescent="0.35">
      <c r="D665" s="14"/>
    </row>
    <row r="666" spans="4:4" ht="14.25" customHeight="1" x14ac:dyDescent="0.35">
      <c r="D666" s="14"/>
    </row>
    <row r="667" spans="4:4" ht="14.25" customHeight="1" x14ac:dyDescent="0.35">
      <c r="D667" s="14"/>
    </row>
    <row r="668" spans="4:4" ht="14.25" customHeight="1" x14ac:dyDescent="0.35">
      <c r="D668" s="14"/>
    </row>
    <row r="669" spans="4:4" ht="14.25" customHeight="1" x14ac:dyDescent="0.35">
      <c r="D669" s="14"/>
    </row>
    <row r="670" spans="4:4" ht="14.25" customHeight="1" x14ac:dyDescent="0.35">
      <c r="D670" s="14"/>
    </row>
    <row r="671" spans="4:4" ht="14.25" customHeight="1" x14ac:dyDescent="0.35">
      <c r="D671" s="14"/>
    </row>
    <row r="672" spans="4:4" ht="14.25" customHeight="1" x14ac:dyDescent="0.35">
      <c r="D672" s="14"/>
    </row>
    <row r="673" spans="4:4" ht="14.25" customHeight="1" x14ac:dyDescent="0.35">
      <c r="D673" s="14"/>
    </row>
    <row r="674" spans="4:4" ht="14.25" customHeight="1" x14ac:dyDescent="0.35">
      <c r="D674" s="14"/>
    </row>
    <row r="675" spans="4:4" ht="14.25" customHeight="1" x14ac:dyDescent="0.35">
      <c r="D675" s="14"/>
    </row>
    <row r="676" spans="4:4" ht="14.25" customHeight="1" x14ac:dyDescent="0.35">
      <c r="D676" s="14"/>
    </row>
    <row r="677" spans="4:4" ht="14.25" customHeight="1" x14ac:dyDescent="0.35">
      <c r="D677" s="14"/>
    </row>
    <row r="678" spans="4:4" ht="14.25" customHeight="1" x14ac:dyDescent="0.35">
      <c r="D678" s="14"/>
    </row>
    <row r="679" spans="4:4" ht="14.25" customHeight="1" x14ac:dyDescent="0.35">
      <c r="D679" s="14"/>
    </row>
    <row r="680" spans="4:4" ht="14.25" customHeight="1" x14ac:dyDescent="0.35">
      <c r="D680" s="14"/>
    </row>
    <row r="681" spans="4:4" ht="14.25" customHeight="1" x14ac:dyDescent="0.35">
      <c r="D681" s="14"/>
    </row>
    <row r="682" spans="4:4" ht="14.25" customHeight="1" x14ac:dyDescent="0.35">
      <c r="D682" s="14"/>
    </row>
    <row r="683" spans="4:4" ht="14.25" customHeight="1" x14ac:dyDescent="0.35">
      <c r="D683" s="14"/>
    </row>
    <row r="684" spans="4:4" ht="14.25" customHeight="1" x14ac:dyDescent="0.35">
      <c r="D684" s="14"/>
    </row>
    <row r="685" spans="4:4" ht="14.25" customHeight="1" x14ac:dyDescent="0.35">
      <c r="D685" s="14"/>
    </row>
    <row r="686" spans="4:4" ht="14.25" customHeight="1" x14ac:dyDescent="0.35">
      <c r="D686" s="14"/>
    </row>
    <row r="687" spans="4:4" ht="14.25" customHeight="1" x14ac:dyDescent="0.35">
      <c r="D687" s="14"/>
    </row>
    <row r="688" spans="4:4" ht="14.25" customHeight="1" x14ac:dyDescent="0.35">
      <c r="D688" s="14"/>
    </row>
    <row r="689" spans="4:4" ht="14.25" customHeight="1" x14ac:dyDescent="0.35">
      <c r="D689" s="14"/>
    </row>
    <row r="690" spans="4:4" ht="14.25" customHeight="1" x14ac:dyDescent="0.35">
      <c r="D690" s="14"/>
    </row>
    <row r="691" spans="4:4" ht="14.25" customHeight="1" x14ac:dyDescent="0.35">
      <c r="D691" s="14"/>
    </row>
    <row r="692" spans="4:4" ht="14.25" customHeight="1" x14ac:dyDescent="0.35">
      <c r="D692" s="14"/>
    </row>
    <row r="693" spans="4:4" ht="14.25" customHeight="1" x14ac:dyDescent="0.35">
      <c r="D693" s="14"/>
    </row>
    <row r="694" spans="4:4" ht="14.25" customHeight="1" x14ac:dyDescent="0.35">
      <c r="D694" s="14"/>
    </row>
    <row r="695" spans="4:4" ht="14.25" customHeight="1" x14ac:dyDescent="0.35">
      <c r="D695" s="14"/>
    </row>
    <row r="696" spans="4:4" ht="14.25" customHeight="1" x14ac:dyDescent="0.35">
      <c r="D696" s="14"/>
    </row>
    <row r="697" spans="4:4" ht="14.25" customHeight="1" x14ac:dyDescent="0.35">
      <c r="D697" s="14"/>
    </row>
    <row r="698" spans="4:4" ht="14.25" customHeight="1" x14ac:dyDescent="0.35">
      <c r="D698" s="14"/>
    </row>
    <row r="699" spans="4:4" ht="14.25" customHeight="1" x14ac:dyDescent="0.35">
      <c r="D699" s="14"/>
    </row>
    <row r="700" spans="4:4" ht="14.25" customHeight="1" x14ac:dyDescent="0.35">
      <c r="D700" s="14"/>
    </row>
    <row r="701" spans="4:4" ht="14.25" customHeight="1" x14ac:dyDescent="0.35">
      <c r="D701" s="14"/>
    </row>
    <row r="702" spans="4:4" ht="14.25" customHeight="1" x14ac:dyDescent="0.35">
      <c r="D702" s="14"/>
    </row>
    <row r="703" spans="4:4" ht="14.25" customHeight="1" x14ac:dyDescent="0.35">
      <c r="D703" s="14"/>
    </row>
    <row r="704" spans="4:4" ht="14.25" customHeight="1" x14ac:dyDescent="0.35">
      <c r="D704" s="14"/>
    </row>
    <row r="705" spans="4:4" ht="14.25" customHeight="1" x14ac:dyDescent="0.35">
      <c r="D705" s="14"/>
    </row>
    <row r="706" spans="4:4" ht="14.25" customHeight="1" x14ac:dyDescent="0.35">
      <c r="D706" s="14"/>
    </row>
    <row r="707" spans="4:4" ht="14.25" customHeight="1" x14ac:dyDescent="0.35">
      <c r="D707" s="14"/>
    </row>
    <row r="708" spans="4:4" ht="14.25" customHeight="1" x14ac:dyDescent="0.35">
      <c r="D708" s="14"/>
    </row>
    <row r="709" spans="4:4" ht="14.25" customHeight="1" x14ac:dyDescent="0.35">
      <c r="D709" s="14"/>
    </row>
    <row r="710" spans="4:4" ht="14.25" customHeight="1" x14ac:dyDescent="0.35">
      <c r="D710" s="14"/>
    </row>
    <row r="711" spans="4:4" ht="14.25" customHeight="1" x14ac:dyDescent="0.35">
      <c r="D711" s="14"/>
    </row>
    <row r="712" spans="4:4" ht="14.25" customHeight="1" x14ac:dyDescent="0.35">
      <c r="D712" s="14"/>
    </row>
    <row r="713" spans="4:4" ht="14.25" customHeight="1" x14ac:dyDescent="0.35">
      <c r="D713" s="14"/>
    </row>
    <row r="714" spans="4:4" ht="14.25" customHeight="1" x14ac:dyDescent="0.35">
      <c r="D714" s="14"/>
    </row>
    <row r="715" spans="4:4" ht="14.25" customHeight="1" x14ac:dyDescent="0.35">
      <c r="D715" s="14"/>
    </row>
    <row r="716" spans="4:4" ht="14.25" customHeight="1" x14ac:dyDescent="0.35">
      <c r="D716" s="14"/>
    </row>
    <row r="717" spans="4:4" ht="14.25" customHeight="1" x14ac:dyDescent="0.35">
      <c r="D717" s="14"/>
    </row>
    <row r="718" spans="4:4" ht="14.25" customHeight="1" x14ac:dyDescent="0.35">
      <c r="D718" s="14"/>
    </row>
    <row r="719" spans="4:4" ht="14.25" customHeight="1" x14ac:dyDescent="0.35">
      <c r="D719" s="14"/>
    </row>
    <row r="720" spans="4:4" ht="14.25" customHeight="1" x14ac:dyDescent="0.35">
      <c r="D720" s="14"/>
    </row>
    <row r="721" spans="4:4" ht="14.25" customHeight="1" x14ac:dyDescent="0.35">
      <c r="D721" s="14"/>
    </row>
    <row r="722" spans="4:4" ht="14.25" customHeight="1" x14ac:dyDescent="0.35">
      <c r="D722" s="14"/>
    </row>
    <row r="723" spans="4:4" ht="14.25" customHeight="1" x14ac:dyDescent="0.35">
      <c r="D723" s="14"/>
    </row>
    <row r="724" spans="4:4" ht="14.25" customHeight="1" x14ac:dyDescent="0.35">
      <c r="D724" s="14"/>
    </row>
    <row r="725" spans="4:4" ht="14.25" customHeight="1" x14ac:dyDescent="0.35">
      <c r="D725" s="14"/>
    </row>
    <row r="726" spans="4:4" ht="14.25" customHeight="1" x14ac:dyDescent="0.35">
      <c r="D726" s="14"/>
    </row>
    <row r="727" spans="4:4" ht="14.25" customHeight="1" x14ac:dyDescent="0.35">
      <c r="D727" s="14"/>
    </row>
    <row r="728" spans="4:4" ht="14.25" customHeight="1" x14ac:dyDescent="0.35">
      <c r="D728" s="14"/>
    </row>
    <row r="729" spans="4:4" ht="14.25" customHeight="1" x14ac:dyDescent="0.35">
      <c r="D729" s="14"/>
    </row>
    <row r="730" spans="4:4" ht="14.25" customHeight="1" x14ac:dyDescent="0.35">
      <c r="D730" s="14"/>
    </row>
    <row r="731" spans="4:4" ht="14.25" customHeight="1" x14ac:dyDescent="0.35">
      <c r="D731" s="14"/>
    </row>
    <row r="732" spans="4:4" ht="14.25" customHeight="1" x14ac:dyDescent="0.35">
      <c r="D732" s="14"/>
    </row>
    <row r="733" spans="4:4" ht="14.25" customHeight="1" x14ac:dyDescent="0.35">
      <c r="D733" s="14"/>
    </row>
    <row r="734" spans="4:4" ht="14.25" customHeight="1" x14ac:dyDescent="0.35">
      <c r="D734" s="14"/>
    </row>
    <row r="735" spans="4:4" ht="14.25" customHeight="1" x14ac:dyDescent="0.35">
      <c r="D735" s="14"/>
    </row>
    <row r="736" spans="4:4" ht="14.25" customHeight="1" x14ac:dyDescent="0.35">
      <c r="D736" s="14"/>
    </row>
    <row r="737" spans="4:4" ht="14.25" customHeight="1" x14ac:dyDescent="0.35">
      <c r="D737" s="14"/>
    </row>
    <row r="738" spans="4:4" ht="14.25" customHeight="1" x14ac:dyDescent="0.35">
      <c r="D738" s="14"/>
    </row>
    <row r="739" spans="4:4" ht="14.25" customHeight="1" x14ac:dyDescent="0.35">
      <c r="D739" s="14"/>
    </row>
    <row r="740" spans="4:4" ht="14.25" customHeight="1" x14ac:dyDescent="0.35">
      <c r="D740" s="14"/>
    </row>
    <row r="741" spans="4:4" ht="14.25" customHeight="1" x14ac:dyDescent="0.35">
      <c r="D741" s="14"/>
    </row>
    <row r="742" spans="4:4" ht="14.25" customHeight="1" x14ac:dyDescent="0.35">
      <c r="D742" s="14"/>
    </row>
    <row r="743" spans="4:4" ht="14.25" customHeight="1" x14ac:dyDescent="0.35">
      <c r="D743" s="14"/>
    </row>
    <row r="744" spans="4:4" ht="14.25" customHeight="1" x14ac:dyDescent="0.35">
      <c r="D744" s="14"/>
    </row>
    <row r="745" spans="4:4" ht="14.25" customHeight="1" x14ac:dyDescent="0.35">
      <c r="D745" s="14"/>
    </row>
    <row r="746" spans="4:4" ht="14.25" customHeight="1" x14ac:dyDescent="0.35">
      <c r="D746" s="14"/>
    </row>
    <row r="747" spans="4:4" ht="14.25" customHeight="1" x14ac:dyDescent="0.35">
      <c r="D747" s="14"/>
    </row>
    <row r="748" spans="4:4" ht="14.25" customHeight="1" x14ac:dyDescent="0.35">
      <c r="D748" s="14"/>
    </row>
    <row r="749" spans="4:4" ht="14.25" customHeight="1" x14ac:dyDescent="0.35">
      <c r="D749" s="14"/>
    </row>
    <row r="750" spans="4:4" ht="14.25" customHeight="1" x14ac:dyDescent="0.35">
      <c r="D750" s="14"/>
    </row>
    <row r="751" spans="4:4" ht="14.25" customHeight="1" x14ac:dyDescent="0.35">
      <c r="D751" s="14"/>
    </row>
    <row r="752" spans="4:4" ht="14.25" customHeight="1" x14ac:dyDescent="0.35">
      <c r="D752" s="14"/>
    </row>
    <row r="753" spans="4:4" ht="14.25" customHeight="1" x14ac:dyDescent="0.35">
      <c r="D753" s="14"/>
    </row>
    <row r="754" spans="4:4" ht="14.25" customHeight="1" x14ac:dyDescent="0.35">
      <c r="D754" s="14"/>
    </row>
    <row r="755" spans="4:4" ht="14.25" customHeight="1" x14ac:dyDescent="0.35">
      <c r="D755" s="14"/>
    </row>
    <row r="756" spans="4:4" ht="14.25" customHeight="1" x14ac:dyDescent="0.35">
      <c r="D756" s="14"/>
    </row>
    <row r="757" spans="4:4" ht="14.25" customHeight="1" x14ac:dyDescent="0.35">
      <c r="D757" s="14"/>
    </row>
    <row r="758" spans="4:4" ht="14.25" customHeight="1" x14ac:dyDescent="0.35">
      <c r="D758" s="14"/>
    </row>
    <row r="759" spans="4:4" ht="14.25" customHeight="1" x14ac:dyDescent="0.35">
      <c r="D759" s="14"/>
    </row>
    <row r="760" spans="4:4" ht="14.25" customHeight="1" x14ac:dyDescent="0.35">
      <c r="D760" s="14"/>
    </row>
    <row r="761" spans="4:4" ht="14.25" customHeight="1" x14ac:dyDescent="0.35">
      <c r="D761" s="14"/>
    </row>
    <row r="762" spans="4:4" ht="14.25" customHeight="1" x14ac:dyDescent="0.35">
      <c r="D762" s="14"/>
    </row>
    <row r="763" spans="4:4" ht="14.25" customHeight="1" x14ac:dyDescent="0.35">
      <c r="D763" s="14"/>
    </row>
    <row r="764" spans="4:4" ht="14.25" customHeight="1" x14ac:dyDescent="0.35">
      <c r="D764" s="14"/>
    </row>
    <row r="765" spans="4:4" ht="14.25" customHeight="1" x14ac:dyDescent="0.35">
      <c r="D765" s="14"/>
    </row>
    <row r="766" spans="4:4" ht="14.25" customHeight="1" x14ac:dyDescent="0.35">
      <c r="D766" s="14"/>
    </row>
    <row r="767" spans="4:4" ht="14.25" customHeight="1" x14ac:dyDescent="0.35">
      <c r="D767" s="14"/>
    </row>
    <row r="768" spans="4:4" ht="14.25" customHeight="1" x14ac:dyDescent="0.35">
      <c r="D768" s="14"/>
    </row>
    <row r="769" spans="4:4" ht="14.25" customHeight="1" x14ac:dyDescent="0.35">
      <c r="D769" s="14"/>
    </row>
    <row r="770" spans="4:4" ht="14.25" customHeight="1" x14ac:dyDescent="0.35">
      <c r="D770" s="14"/>
    </row>
    <row r="771" spans="4:4" ht="14.25" customHeight="1" x14ac:dyDescent="0.35">
      <c r="D771" s="14"/>
    </row>
    <row r="772" spans="4:4" ht="14.25" customHeight="1" x14ac:dyDescent="0.35">
      <c r="D772" s="14"/>
    </row>
    <row r="773" spans="4:4" ht="14.25" customHeight="1" x14ac:dyDescent="0.35">
      <c r="D773" s="14"/>
    </row>
    <row r="774" spans="4:4" ht="14.25" customHeight="1" x14ac:dyDescent="0.35">
      <c r="D774" s="14"/>
    </row>
    <row r="775" spans="4:4" ht="14.25" customHeight="1" x14ac:dyDescent="0.35">
      <c r="D775" s="14"/>
    </row>
    <row r="776" spans="4:4" ht="14.25" customHeight="1" x14ac:dyDescent="0.35">
      <c r="D776" s="14"/>
    </row>
    <row r="777" spans="4:4" ht="14.25" customHeight="1" x14ac:dyDescent="0.35">
      <c r="D777" s="14"/>
    </row>
    <row r="778" spans="4:4" ht="14.25" customHeight="1" x14ac:dyDescent="0.35">
      <c r="D778" s="14"/>
    </row>
    <row r="779" spans="4:4" ht="14.25" customHeight="1" x14ac:dyDescent="0.35">
      <c r="D779" s="14"/>
    </row>
    <row r="780" spans="4:4" ht="14.25" customHeight="1" x14ac:dyDescent="0.35">
      <c r="D780" s="14"/>
    </row>
    <row r="781" spans="4:4" ht="14.25" customHeight="1" x14ac:dyDescent="0.35">
      <c r="D781" s="14"/>
    </row>
    <row r="782" spans="4:4" ht="14.25" customHeight="1" x14ac:dyDescent="0.35">
      <c r="D782" s="14"/>
    </row>
    <row r="783" spans="4:4" ht="14.25" customHeight="1" x14ac:dyDescent="0.35">
      <c r="D783" s="14"/>
    </row>
    <row r="784" spans="4:4" ht="14.25" customHeight="1" x14ac:dyDescent="0.35">
      <c r="D784" s="14"/>
    </row>
    <row r="785" spans="4:4" ht="14.25" customHeight="1" x14ac:dyDescent="0.35">
      <c r="D785" s="14"/>
    </row>
    <row r="786" spans="4:4" ht="14.25" customHeight="1" x14ac:dyDescent="0.35">
      <c r="D786" s="14"/>
    </row>
    <row r="787" spans="4:4" ht="14.25" customHeight="1" x14ac:dyDescent="0.35">
      <c r="D787" s="14"/>
    </row>
    <row r="788" spans="4:4" ht="14.25" customHeight="1" x14ac:dyDescent="0.35">
      <c r="D788" s="14"/>
    </row>
    <row r="789" spans="4:4" ht="14.25" customHeight="1" x14ac:dyDescent="0.35">
      <c r="D789" s="14"/>
    </row>
    <row r="790" spans="4:4" ht="14.25" customHeight="1" x14ac:dyDescent="0.35">
      <c r="D790" s="14"/>
    </row>
    <row r="791" spans="4:4" ht="14.25" customHeight="1" x14ac:dyDescent="0.35">
      <c r="D791" s="14"/>
    </row>
    <row r="792" spans="4:4" ht="14.25" customHeight="1" x14ac:dyDescent="0.35">
      <c r="D792" s="14"/>
    </row>
    <row r="793" spans="4:4" ht="14.25" customHeight="1" x14ac:dyDescent="0.35">
      <c r="D793" s="14"/>
    </row>
    <row r="794" spans="4:4" ht="14.25" customHeight="1" x14ac:dyDescent="0.35">
      <c r="D794" s="14"/>
    </row>
    <row r="795" spans="4:4" ht="14.25" customHeight="1" x14ac:dyDescent="0.35">
      <c r="D795" s="14"/>
    </row>
    <row r="796" spans="4:4" ht="14.25" customHeight="1" x14ac:dyDescent="0.35">
      <c r="D796" s="14"/>
    </row>
    <row r="797" spans="4:4" ht="14.25" customHeight="1" x14ac:dyDescent="0.35">
      <c r="D797" s="14"/>
    </row>
    <row r="798" spans="4:4" ht="14.25" customHeight="1" x14ac:dyDescent="0.35">
      <c r="D798" s="14"/>
    </row>
    <row r="799" spans="4:4" ht="14.25" customHeight="1" x14ac:dyDescent="0.35">
      <c r="D799" s="14"/>
    </row>
    <row r="800" spans="4:4" ht="14.25" customHeight="1" x14ac:dyDescent="0.35">
      <c r="D800" s="14"/>
    </row>
    <row r="801" spans="4:4" ht="14.25" customHeight="1" x14ac:dyDescent="0.35">
      <c r="D801" s="14"/>
    </row>
    <row r="802" spans="4:4" ht="14.25" customHeight="1" x14ac:dyDescent="0.35">
      <c r="D802" s="14"/>
    </row>
    <row r="803" spans="4:4" ht="14.25" customHeight="1" x14ac:dyDescent="0.35">
      <c r="D803" s="14"/>
    </row>
    <row r="804" spans="4:4" ht="14.25" customHeight="1" x14ac:dyDescent="0.35">
      <c r="D804" s="14"/>
    </row>
    <row r="805" spans="4:4" ht="14.25" customHeight="1" x14ac:dyDescent="0.35">
      <c r="D805" s="14"/>
    </row>
    <row r="806" spans="4:4" ht="14.25" customHeight="1" x14ac:dyDescent="0.35">
      <c r="D806" s="14"/>
    </row>
    <row r="807" spans="4:4" ht="14.25" customHeight="1" x14ac:dyDescent="0.35">
      <c r="D807" s="14"/>
    </row>
    <row r="808" spans="4:4" ht="14.25" customHeight="1" x14ac:dyDescent="0.35">
      <c r="D808" s="14"/>
    </row>
    <row r="809" spans="4:4" ht="14.25" customHeight="1" x14ac:dyDescent="0.35">
      <c r="D809" s="14"/>
    </row>
    <row r="810" spans="4:4" ht="14.25" customHeight="1" x14ac:dyDescent="0.35">
      <c r="D810" s="14"/>
    </row>
    <row r="811" spans="4:4" ht="14.25" customHeight="1" x14ac:dyDescent="0.35">
      <c r="D811" s="14"/>
    </row>
    <row r="812" spans="4:4" ht="14.25" customHeight="1" x14ac:dyDescent="0.35">
      <c r="D812" s="14"/>
    </row>
    <row r="813" spans="4:4" ht="14.25" customHeight="1" x14ac:dyDescent="0.35">
      <c r="D813" s="14"/>
    </row>
    <row r="814" spans="4:4" ht="14.25" customHeight="1" x14ac:dyDescent="0.35">
      <c r="D814" s="14"/>
    </row>
    <row r="815" spans="4:4" ht="14.25" customHeight="1" x14ac:dyDescent="0.35">
      <c r="D815" s="14"/>
    </row>
    <row r="816" spans="4:4" ht="14.25" customHeight="1" x14ac:dyDescent="0.35">
      <c r="D816" s="14"/>
    </row>
    <row r="817" spans="4:4" ht="14.25" customHeight="1" x14ac:dyDescent="0.35">
      <c r="D817" s="14"/>
    </row>
    <row r="818" spans="4:4" ht="14.25" customHeight="1" x14ac:dyDescent="0.35">
      <c r="D818" s="14"/>
    </row>
    <row r="819" spans="4:4" ht="14.25" customHeight="1" x14ac:dyDescent="0.35">
      <c r="D819" s="14"/>
    </row>
    <row r="820" spans="4:4" ht="14.25" customHeight="1" x14ac:dyDescent="0.35">
      <c r="D820" s="14"/>
    </row>
    <row r="821" spans="4:4" ht="14.25" customHeight="1" x14ac:dyDescent="0.35">
      <c r="D821" s="14"/>
    </row>
    <row r="822" spans="4:4" ht="14.25" customHeight="1" x14ac:dyDescent="0.35">
      <c r="D822" s="14"/>
    </row>
    <row r="823" spans="4:4" ht="14.25" customHeight="1" x14ac:dyDescent="0.35">
      <c r="D823" s="14"/>
    </row>
    <row r="824" spans="4:4" ht="14.25" customHeight="1" x14ac:dyDescent="0.35">
      <c r="D824" s="14"/>
    </row>
    <row r="825" spans="4:4" ht="14.25" customHeight="1" x14ac:dyDescent="0.35">
      <c r="D825" s="14"/>
    </row>
    <row r="826" spans="4:4" ht="14.25" customHeight="1" x14ac:dyDescent="0.35">
      <c r="D826" s="14"/>
    </row>
    <row r="827" spans="4:4" ht="14.25" customHeight="1" x14ac:dyDescent="0.35">
      <c r="D827" s="14"/>
    </row>
    <row r="828" spans="4:4" ht="14.25" customHeight="1" x14ac:dyDescent="0.35">
      <c r="D828" s="14"/>
    </row>
    <row r="829" spans="4:4" ht="14.25" customHeight="1" x14ac:dyDescent="0.35">
      <c r="D829" s="14"/>
    </row>
    <row r="830" spans="4:4" ht="14.25" customHeight="1" x14ac:dyDescent="0.35">
      <c r="D830" s="14"/>
    </row>
    <row r="831" spans="4:4" ht="14.25" customHeight="1" x14ac:dyDescent="0.35">
      <c r="D831" s="14"/>
    </row>
    <row r="832" spans="4:4" ht="14.25" customHeight="1" x14ac:dyDescent="0.35">
      <c r="D832" s="14"/>
    </row>
    <row r="833" spans="4:4" ht="14.25" customHeight="1" x14ac:dyDescent="0.35">
      <c r="D833" s="14"/>
    </row>
    <row r="834" spans="4:4" ht="14.25" customHeight="1" x14ac:dyDescent="0.35">
      <c r="D834" s="14"/>
    </row>
    <row r="835" spans="4:4" ht="14.25" customHeight="1" x14ac:dyDescent="0.35">
      <c r="D835" s="14"/>
    </row>
    <row r="836" spans="4:4" ht="14.25" customHeight="1" x14ac:dyDescent="0.35">
      <c r="D836" s="14"/>
    </row>
    <row r="837" spans="4:4" ht="14.25" customHeight="1" x14ac:dyDescent="0.35">
      <c r="D837" s="14"/>
    </row>
    <row r="838" spans="4:4" ht="14.25" customHeight="1" x14ac:dyDescent="0.35">
      <c r="D838" s="14"/>
    </row>
    <row r="839" spans="4:4" ht="14.25" customHeight="1" x14ac:dyDescent="0.35">
      <c r="D839" s="14"/>
    </row>
    <row r="840" spans="4:4" ht="14.25" customHeight="1" x14ac:dyDescent="0.35">
      <c r="D840" s="14"/>
    </row>
    <row r="841" spans="4:4" ht="14.25" customHeight="1" x14ac:dyDescent="0.35">
      <c r="D841" s="14"/>
    </row>
    <row r="842" spans="4:4" ht="14.25" customHeight="1" x14ac:dyDescent="0.35">
      <c r="D842" s="14"/>
    </row>
    <row r="843" spans="4:4" ht="14.25" customHeight="1" x14ac:dyDescent="0.35">
      <c r="D843" s="14"/>
    </row>
    <row r="844" spans="4:4" ht="14.25" customHeight="1" x14ac:dyDescent="0.35">
      <c r="D844" s="14"/>
    </row>
    <row r="845" spans="4:4" ht="14.25" customHeight="1" x14ac:dyDescent="0.35">
      <c r="D845" s="14"/>
    </row>
    <row r="846" spans="4:4" ht="14.25" customHeight="1" x14ac:dyDescent="0.35">
      <c r="D846" s="14"/>
    </row>
    <row r="847" spans="4:4" ht="14.25" customHeight="1" x14ac:dyDescent="0.35">
      <c r="D847" s="14"/>
    </row>
    <row r="848" spans="4:4" ht="14.25" customHeight="1" x14ac:dyDescent="0.35">
      <c r="D848" s="14"/>
    </row>
    <row r="849" spans="4:4" ht="14.25" customHeight="1" x14ac:dyDescent="0.35">
      <c r="D849" s="14"/>
    </row>
    <row r="850" spans="4:4" ht="14.25" customHeight="1" x14ac:dyDescent="0.35">
      <c r="D850" s="14"/>
    </row>
    <row r="851" spans="4:4" ht="14.25" customHeight="1" x14ac:dyDescent="0.35">
      <c r="D851" s="14"/>
    </row>
    <row r="852" spans="4:4" ht="14.25" customHeight="1" x14ac:dyDescent="0.35">
      <c r="D852" s="14"/>
    </row>
    <row r="853" spans="4:4" ht="14.25" customHeight="1" x14ac:dyDescent="0.35">
      <c r="D853" s="14"/>
    </row>
    <row r="854" spans="4:4" ht="14.25" customHeight="1" x14ac:dyDescent="0.35">
      <c r="D854" s="14"/>
    </row>
    <row r="855" spans="4:4" ht="14.25" customHeight="1" x14ac:dyDescent="0.35">
      <c r="D855" s="14"/>
    </row>
    <row r="856" spans="4:4" ht="14.25" customHeight="1" x14ac:dyDescent="0.35">
      <c r="D856" s="14"/>
    </row>
    <row r="857" spans="4:4" ht="14.25" customHeight="1" x14ac:dyDescent="0.35">
      <c r="D857" s="14"/>
    </row>
    <row r="858" spans="4:4" ht="14.25" customHeight="1" x14ac:dyDescent="0.35">
      <c r="D858" s="14"/>
    </row>
    <row r="859" spans="4:4" ht="14.25" customHeight="1" x14ac:dyDescent="0.35">
      <c r="D859" s="14"/>
    </row>
    <row r="860" spans="4:4" ht="14.25" customHeight="1" x14ac:dyDescent="0.35">
      <c r="D860" s="14"/>
    </row>
    <row r="861" spans="4:4" ht="14.25" customHeight="1" x14ac:dyDescent="0.35">
      <c r="D861" s="14"/>
    </row>
    <row r="862" spans="4:4" ht="14.25" customHeight="1" x14ac:dyDescent="0.35">
      <c r="D862" s="14"/>
    </row>
    <row r="863" spans="4:4" ht="14.25" customHeight="1" x14ac:dyDescent="0.35">
      <c r="D863" s="14"/>
    </row>
    <row r="864" spans="4:4" ht="14.25" customHeight="1" x14ac:dyDescent="0.35">
      <c r="D864" s="14"/>
    </row>
    <row r="865" spans="4:4" ht="14.25" customHeight="1" x14ac:dyDescent="0.35">
      <c r="D865" s="14"/>
    </row>
    <row r="866" spans="4:4" ht="14.25" customHeight="1" x14ac:dyDescent="0.35">
      <c r="D866" s="14"/>
    </row>
    <row r="867" spans="4:4" ht="14.25" customHeight="1" x14ac:dyDescent="0.35">
      <c r="D867" s="14"/>
    </row>
    <row r="868" spans="4:4" ht="14.25" customHeight="1" x14ac:dyDescent="0.35">
      <c r="D868" s="14"/>
    </row>
    <row r="869" spans="4:4" ht="14.25" customHeight="1" x14ac:dyDescent="0.35">
      <c r="D869" s="14"/>
    </row>
    <row r="870" spans="4:4" ht="14.25" customHeight="1" x14ac:dyDescent="0.35">
      <c r="D870" s="14"/>
    </row>
    <row r="871" spans="4:4" ht="14.25" customHeight="1" x14ac:dyDescent="0.35">
      <c r="D871" s="14"/>
    </row>
    <row r="872" spans="4:4" ht="14.25" customHeight="1" x14ac:dyDescent="0.35">
      <c r="D872" s="14"/>
    </row>
    <row r="873" spans="4:4" ht="14.25" customHeight="1" x14ac:dyDescent="0.35">
      <c r="D873" s="14"/>
    </row>
    <row r="874" spans="4:4" ht="14.25" customHeight="1" x14ac:dyDescent="0.35">
      <c r="D874" s="14"/>
    </row>
    <row r="875" spans="4:4" ht="14.25" customHeight="1" x14ac:dyDescent="0.35">
      <c r="D875" s="14"/>
    </row>
    <row r="876" spans="4:4" ht="14.25" customHeight="1" x14ac:dyDescent="0.35">
      <c r="D876" s="14"/>
    </row>
    <row r="877" spans="4:4" ht="14.25" customHeight="1" x14ac:dyDescent="0.35">
      <c r="D877" s="14"/>
    </row>
    <row r="878" spans="4:4" ht="14.25" customHeight="1" x14ac:dyDescent="0.35">
      <c r="D878" s="14"/>
    </row>
    <row r="879" spans="4:4" ht="14.25" customHeight="1" x14ac:dyDescent="0.35">
      <c r="D879" s="14"/>
    </row>
    <row r="880" spans="4:4" ht="14.25" customHeight="1" x14ac:dyDescent="0.35">
      <c r="D880" s="14"/>
    </row>
    <row r="881" spans="4:4" ht="14.25" customHeight="1" x14ac:dyDescent="0.35">
      <c r="D881" s="14"/>
    </row>
    <row r="882" spans="4:4" ht="14.25" customHeight="1" x14ac:dyDescent="0.35">
      <c r="D882" s="14"/>
    </row>
    <row r="883" spans="4:4" ht="14.25" customHeight="1" x14ac:dyDescent="0.35">
      <c r="D883" s="14"/>
    </row>
    <row r="884" spans="4:4" ht="14.25" customHeight="1" x14ac:dyDescent="0.35">
      <c r="D884" s="14"/>
    </row>
    <row r="885" spans="4:4" ht="14.25" customHeight="1" x14ac:dyDescent="0.35">
      <c r="D885" s="14"/>
    </row>
    <row r="886" spans="4:4" ht="14.25" customHeight="1" x14ac:dyDescent="0.35">
      <c r="D886" s="14"/>
    </row>
    <row r="887" spans="4:4" ht="14.25" customHeight="1" x14ac:dyDescent="0.35">
      <c r="D887" s="14"/>
    </row>
    <row r="888" spans="4:4" ht="14.25" customHeight="1" x14ac:dyDescent="0.35">
      <c r="D888" s="14"/>
    </row>
    <row r="889" spans="4:4" ht="14.25" customHeight="1" x14ac:dyDescent="0.35">
      <c r="D889" s="14"/>
    </row>
    <row r="890" spans="4:4" ht="14.25" customHeight="1" x14ac:dyDescent="0.35">
      <c r="D890" s="14"/>
    </row>
    <row r="891" spans="4:4" ht="14.25" customHeight="1" x14ac:dyDescent="0.35">
      <c r="D891" s="14"/>
    </row>
    <row r="892" spans="4:4" ht="14.25" customHeight="1" x14ac:dyDescent="0.35">
      <c r="D892" s="14"/>
    </row>
    <row r="893" spans="4:4" ht="14.25" customHeight="1" x14ac:dyDescent="0.35">
      <c r="D893" s="14"/>
    </row>
    <row r="894" spans="4:4" ht="14.25" customHeight="1" x14ac:dyDescent="0.35">
      <c r="D894" s="14"/>
    </row>
    <row r="895" spans="4:4" ht="14.25" customHeight="1" x14ac:dyDescent="0.35">
      <c r="D895" s="14"/>
    </row>
    <row r="896" spans="4:4" ht="14.25" customHeight="1" x14ac:dyDescent="0.35">
      <c r="D896" s="14"/>
    </row>
    <row r="897" spans="4:4" ht="14.25" customHeight="1" x14ac:dyDescent="0.35">
      <c r="D897" s="14"/>
    </row>
    <row r="898" spans="4:4" ht="14.25" customHeight="1" x14ac:dyDescent="0.35">
      <c r="D898" s="14"/>
    </row>
    <row r="899" spans="4:4" ht="14.25" customHeight="1" x14ac:dyDescent="0.35">
      <c r="D899" s="14"/>
    </row>
    <row r="900" spans="4:4" ht="14.25" customHeight="1" x14ac:dyDescent="0.35">
      <c r="D900" s="14"/>
    </row>
    <row r="901" spans="4:4" ht="14.25" customHeight="1" x14ac:dyDescent="0.35">
      <c r="D901" s="14"/>
    </row>
    <row r="902" spans="4:4" ht="14.25" customHeight="1" x14ac:dyDescent="0.35">
      <c r="D902" s="14"/>
    </row>
    <row r="903" spans="4:4" ht="14.25" customHeight="1" x14ac:dyDescent="0.35">
      <c r="D903" s="14"/>
    </row>
    <row r="904" spans="4:4" ht="14.25" customHeight="1" x14ac:dyDescent="0.35">
      <c r="D904" s="14"/>
    </row>
    <row r="905" spans="4:4" ht="14.25" customHeight="1" x14ac:dyDescent="0.35">
      <c r="D905" s="14"/>
    </row>
    <row r="906" spans="4:4" ht="14.25" customHeight="1" x14ac:dyDescent="0.35">
      <c r="D906" s="14"/>
    </row>
    <row r="907" spans="4:4" ht="14.25" customHeight="1" x14ac:dyDescent="0.35">
      <c r="D907" s="14"/>
    </row>
    <row r="908" spans="4:4" ht="14.25" customHeight="1" x14ac:dyDescent="0.35">
      <c r="D908" s="14"/>
    </row>
    <row r="909" spans="4:4" ht="14.25" customHeight="1" x14ac:dyDescent="0.35">
      <c r="D909" s="14"/>
    </row>
    <row r="910" spans="4:4" ht="14.25" customHeight="1" x14ac:dyDescent="0.35">
      <c r="D910" s="14"/>
    </row>
    <row r="911" spans="4:4" ht="14.25" customHeight="1" x14ac:dyDescent="0.35">
      <c r="D911" s="14"/>
    </row>
    <row r="912" spans="4:4" ht="14.25" customHeight="1" x14ac:dyDescent="0.35">
      <c r="D912" s="14"/>
    </row>
    <row r="913" spans="4:4" ht="14.25" customHeight="1" x14ac:dyDescent="0.35">
      <c r="D913" s="14"/>
    </row>
    <row r="914" spans="4:4" ht="14.25" customHeight="1" x14ac:dyDescent="0.35">
      <c r="D914" s="14"/>
    </row>
    <row r="915" spans="4:4" ht="14.25" customHeight="1" x14ac:dyDescent="0.35">
      <c r="D915" s="14"/>
    </row>
    <row r="916" spans="4:4" ht="14.25" customHeight="1" x14ac:dyDescent="0.35">
      <c r="D916" s="14"/>
    </row>
    <row r="917" spans="4:4" ht="14.25" customHeight="1" x14ac:dyDescent="0.35">
      <c r="D917" s="14"/>
    </row>
    <row r="918" spans="4:4" ht="14.25" customHeight="1" x14ac:dyDescent="0.35">
      <c r="D918" s="14"/>
    </row>
    <row r="919" spans="4:4" ht="14.25" customHeight="1" x14ac:dyDescent="0.35">
      <c r="D919" s="14"/>
    </row>
    <row r="920" spans="4:4" ht="14.25" customHeight="1" x14ac:dyDescent="0.35">
      <c r="D920" s="14"/>
    </row>
    <row r="921" spans="4:4" ht="14.25" customHeight="1" x14ac:dyDescent="0.35">
      <c r="D921" s="14"/>
    </row>
    <row r="922" spans="4:4" ht="14.25" customHeight="1" x14ac:dyDescent="0.35">
      <c r="D922" s="14"/>
    </row>
    <row r="923" spans="4:4" ht="14.25" customHeight="1" x14ac:dyDescent="0.35">
      <c r="D923" s="14"/>
    </row>
    <row r="924" spans="4:4" ht="14.25" customHeight="1" x14ac:dyDescent="0.35">
      <c r="D924" s="14"/>
    </row>
    <row r="925" spans="4:4" ht="14.25" customHeight="1" x14ac:dyDescent="0.35">
      <c r="D925" s="14"/>
    </row>
    <row r="926" spans="4:4" ht="14.25" customHeight="1" x14ac:dyDescent="0.35">
      <c r="D926" s="14"/>
    </row>
    <row r="927" spans="4:4" ht="14.25" customHeight="1" x14ac:dyDescent="0.35">
      <c r="D927" s="14"/>
    </row>
    <row r="928" spans="4:4" ht="14.25" customHeight="1" x14ac:dyDescent="0.35">
      <c r="D928" s="14"/>
    </row>
    <row r="929" spans="4:4" ht="14.25" customHeight="1" x14ac:dyDescent="0.35">
      <c r="D929" s="14"/>
    </row>
    <row r="930" spans="4:4" ht="14.25" customHeight="1" x14ac:dyDescent="0.35">
      <c r="D930" s="14"/>
    </row>
    <row r="931" spans="4:4" ht="14.25" customHeight="1" x14ac:dyDescent="0.35">
      <c r="D931" s="14"/>
    </row>
    <row r="932" spans="4:4" ht="14.25" customHeight="1" x14ac:dyDescent="0.35">
      <c r="D932" s="14"/>
    </row>
    <row r="933" spans="4:4" ht="14.25" customHeight="1" x14ac:dyDescent="0.35">
      <c r="D933" s="14"/>
    </row>
    <row r="934" spans="4:4" ht="14.25" customHeight="1" x14ac:dyDescent="0.35">
      <c r="D934" s="14"/>
    </row>
    <row r="935" spans="4:4" ht="14.25" customHeight="1" x14ac:dyDescent="0.35">
      <c r="D935" s="14"/>
    </row>
    <row r="936" spans="4:4" ht="14.25" customHeight="1" x14ac:dyDescent="0.35">
      <c r="D936" s="14"/>
    </row>
    <row r="937" spans="4:4" ht="14.25" customHeight="1" x14ac:dyDescent="0.35">
      <c r="D937" s="14"/>
    </row>
    <row r="938" spans="4:4" ht="14.25" customHeight="1" x14ac:dyDescent="0.35">
      <c r="D938" s="14"/>
    </row>
    <row r="939" spans="4:4" ht="14.25" customHeight="1" x14ac:dyDescent="0.35">
      <c r="D939" s="14"/>
    </row>
    <row r="940" spans="4:4" ht="14.25" customHeight="1" x14ac:dyDescent="0.35">
      <c r="D940" s="14"/>
    </row>
    <row r="941" spans="4:4" ht="14.25" customHeight="1" x14ac:dyDescent="0.35">
      <c r="D941" s="14"/>
    </row>
    <row r="942" spans="4:4" ht="14.25" customHeight="1" x14ac:dyDescent="0.35">
      <c r="D942" s="14"/>
    </row>
    <row r="943" spans="4:4" ht="14.25" customHeight="1" x14ac:dyDescent="0.35">
      <c r="D943" s="14"/>
    </row>
    <row r="944" spans="4:4" ht="14.25" customHeight="1" x14ac:dyDescent="0.35">
      <c r="D944" s="14"/>
    </row>
    <row r="945" spans="4:4" ht="14.25" customHeight="1" x14ac:dyDescent="0.35">
      <c r="D945" s="14"/>
    </row>
    <row r="946" spans="4:4" ht="14.25" customHeight="1" x14ac:dyDescent="0.35">
      <c r="D946" s="14"/>
    </row>
    <row r="947" spans="4:4" ht="14.25" customHeight="1" x14ac:dyDescent="0.35">
      <c r="D947" s="14"/>
    </row>
    <row r="948" spans="4:4" ht="14.25" customHeight="1" x14ac:dyDescent="0.35">
      <c r="D948" s="14"/>
    </row>
    <row r="949" spans="4:4" ht="14.25" customHeight="1" x14ac:dyDescent="0.35">
      <c r="D949" s="14"/>
    </row>
    <row r="950" spans="4:4" ht="14.25" customHeight="1" x14ac:dyDescent="0.35">
      <c r="D950" s="14"/>
    </row>
    <row r="951" spans="4:4" ht="14.25" customHeight="1" x14ac:dyDescent="0.35">
      <c r="D951" s="14"/>
    </row>
    <row r="952" spans="4:4" ht="14.25" customHeight="1" x14ac:dyDescent="0.35">
      <c r="D952" s="14"/>
    </row>
    <row r="953" spans="4:4" ht="14.25" customHeight="1" x14ac:dyDescent="0.35">
      <c r="D953" s="14"/>
    </row>
    <row r="954" spans="4:4" ht="14.25" customHeight="1" x14ac:dyDescent="0.35">
      <c r="D954" s="14"/>
    </row>
    <row r="955" spans="4:4" ht="14.25" customHeight="1" x14ac:dyDescent="0.35">
      <c r="D955" s="14"/>
    </row>
    <row r="956" spans="4:4" ht="14.25" customHeight="1" x14ac:dyDescent="0.35">
      <c r="D956" s="14"/>
    </row>
    <row r="957" spans="4:4" ht="14.25" customHeight="1" x14ac:dyDescent="0.35">
      <c r="D957" s="14"/>
    </row>
    <row r="958" spans="4:4" ht="14.25" customHeight="1" x14ac:dyDescent="0.35">
      <c r="D958" s="14"/>
    </row>
    <row r="959" spans="4:4" ht="14.25" customHeight="1" x14ac:dyDescent="0.35">
      <c r="D959" s="14"/>
    </row>
    <row r="960" spans="4:4" ht="14.25" customHeight="1" x14ac:dyDescent="0.35">
      <c r="D960" s="14"/>
    </row>
    <row r="961" spans="4:4" ht="14.25" customHeight="1" x14ac:dyDescent="0.35">
      <c r="D961" s="14"/>
    </row>
    <row r="962" spans="4:4" ht="14.25" customHeight="1" x14ac:dyDescent="0.35">
      <c r="D962" s="14"/>
    </row>
    <row r="963" spans="4:4" ht="14.25" customHeight="1" x14ac:dyDescent="0.35">
      <c r="D963" s="14"/>
    </row>
    <row r="964" spans="4:4" ht="14.25" customHeight="1" x14ac:dyDescent="0.35">
      <c r="D964" s="14"/>
    </row>
    <row r="965" spans="4:4" ht="14.25" customHeight="1" x14ac:dyDescent="0.35">
      <c r="D965" s="14"/>
    </row>
    <row r="966" spans="4:4" ht="14.25" customHeight="1" x14ac:dyDescent="0.35">
      <c r="D966" s="14"/>
    </row>
    <row r="967" spans="4:4" ht="14.25" customHeight="1" x14ac:dyDescent="0.35">
      <c r="D967" s="14"/>
    </row>
    <row r="968" spans="4:4" ht="14.25" customHeight="1" x14ac:dyDescent="0.35">
      <c r="D968" s="14"/>
    </row>
    <row r="969" spans="4:4" ht="14.25" customHeight="1" x14ac:dyDescent="0.35">
      <c r="D969" s="14"/>
    </row>
    <row r="970" spans="4:4" ht="14.25" customHeight="1" x14ac:dyDescent="0.35">
      <c r="D970" s="14"/>
    </row>
    <row r="971" spans="4:4" ht="14.25" customHeight="1" x14ac:dyDescent="0.35">
      <c r="D971" s="14"/>
    </row>
    <row r="972" spans="4:4" ht="14.25" customHeight="1" x14ac:dyDescent="0.35">
      <c r="D972" s="14"/>
    </row>
    <row r="973" spans="4:4" ht="14.25" customHeight="1" x14ac:dyDescent="0.35">
      <c r="D973" s="14"/>
    </row>
    <row r="974" spans="4:4" ht="14.25" customHeight="1" x14ac:dyDescent="0.35">
      <c r="D974" s="14"/>
    </row>
    <row r="975" spans="4:4" ht="14.25" customHeight="1" x14ac:dyDescent="0.35">
      <c r="D975" s="14"/>
    </row>
    <row r="976" spans="4:4" ht="14.25" customHeight="1" x14ac:dyDescent="0.35">
      <c r="D976" s="14"/>
    </row>
    <row r="977" spans="4:4" ht="14.25" customHeight="1" x14ac:dyDescent="0.35">
      <c r="D977" s="14"/>
    </row>
    <row r="978" spans="4:4" ht="14.25" customHeight="1" x14ac:dyDescent="0.35">
      <c r="D978" s="14"/>
    </row>
    <row r="979" spans="4:4" ht="14.25" customHeight="1" x14ac:dyDescent="0.35">
      <c r="D979" s="14"/>
    </row>
    <row r="980" spans="4:4" ht="14.25" customHeight="1" x14ac:dyDescent="0.35">
      <c r="D980" s="14"/>
    </row>
    <row r="981" spans="4:4" ht="14.25" customHeight="1" x14ac:dyDescent="0.35">
      <c r="D981" s="14"/>
    </row>
    <row r="982" spans="4:4" ht="14.25" customHeight="1" x14ac:dyDescent="0.35">
      <c r="D982" s="14"/>
    </row>
    <row r="983" spans="4:4" ht="14.25" customHeight="1" x14ac:dyDescent="0.35">
      <c r="D983" s="14"/>
    </row>
    <row r="984" spans="4:4" ht="14.25" customHeight="1" x14ac:dyDescent="0.35">
      <c r="D984" s="14"/>
    </row>
    <row r="985" spans="4:4" ht="14.25" customHeight="1" x14ac:dyDescent="0.35">
      <c r="D985" s="14"/>
    </row>
    <row r="986" spans="4:4" ht="14.25" customHeight="1" x14ac:dyDescent="0.35">
      <c r="D986" s="14"/>
    </row>
    <row r="987" spans="4:4" ht="14.25" customHeight="1" x14ac:dyDescent="0.35">
      <c r="D987" s="14"/>
    </row>
    <row r="988" spans="4:4" ht="14.25" customHeight="1" x14ac:dyDescent="0.35">
      <c r="D988" s="14"/>
    </row>
    <row r="989" spans="4:4" ht="14.25" customHeight="1" x14ac:dyDescent="0.35">
      <c r="D989" s="14"/>
    </row>
    <row r="990" spans="4:4" ht="14.25" customHeight="1" x14ac:dyDescent="0.35">
      <c r="D990" s="14"/>
    </row>
    <row r="991" spans="4:4" ht="14.25" customHeight="1" x14ac:dyDescent="0.35">
      <c r="D991" s="14"/>
    </row>
    <row r="992" spans="4:4" ht="14.25" customHeight="1" x14ac:dyDescent="0.35">
      <c r="D992" s="14"/>
    </row>
    <row r="993" spans="4:4" ht="14.25" customHeight="1" x14ac:dyDescent="0.35">
      <c r="D993" s="14"/>
    </row>
    <row r="994" spans="4:4" ht="14.25" customHeight="1" x14ac:dyDescent="0.35">
      <c r="D994" s="14"/>
    </row>
    <row r="995" spans="4:4" ht="14.25" customHeight="1" x14ac:dyDescent="0.35">
      <c r="D995" s="14"/>
    </row>
    <row r="996" spans="4:4" ht="14.25" customHeight="1" x14ac:dyDescent="0.35">
      <c r="D996" s="14"/>
    </row>
    <row r="997" spans="4:4" ht="14.25" customHeight="1" x14ac:dyDescent="0.35">
      <c r="D997" s="14"/>
    </row>
    <row r="998" spans="4:4" ht="14.25" customHeight="1" x14ac:dyDescent="0.35">
      <c r="D998" s="14"/>
    </row>
    <row r="999" spans="4:4" ht="14.25" customHeight="1" x14ac:dyDescent="0.35">
      <c r="D999" s="14"/>
    </row>
    <row r="1000" spans="4:4" ht="14.25" customHeight="1" x14ac:dyDescent="0.35">
      <c r="D1000" s="14"/>
    </row>
  </sheetData>
  <mergeCells count="4">
    <mergeCell ref="A1:A2"/>
    <mergeCell ref="B1:B2"/>
    <mergeCell ref="C1:C2"/>
    <mergeCell ref="D1:D2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8761D"/>
  </sheetPr>
  <dimension ref="A1:Q999"/>
  <sheetViews>
    <sheetView zoomScaleNormal="100" workbookViewId="0">
      <pane xSplit="3" topLeftCell="D1" activePane="topRight" state="frozen"/>
      <selection pane="topRight" activeCell="E2" sqref="E2"/>
    </sheetView>
  </sheetViews>
  <sheetFormatPr defaultColWidth="14.3984375" defaultRowHeight="13" x14ac:dyDescent="0.3"/>
  <cols>
    <col min="1" max="1" width="5" customWidth="1"/>
    <col min="2" max="2" width="15" customWidth="1"/>
    <col min="3" max="3" width="44.8984375" customWidth="1"/>
    <col min="4" max="4" width="17" customWidth="1"/>
    <col min="5" max="5" width="27" customWidth="1"/>
    <col min="6" max="6" width="24" customWidth="1"/>
    <col min="7" max="8" width="24" hidden="1" customWidth="1"/>
    <col min="9" max="9" width="16.3984375" hidden="1" customWidth="1"/>
    <col min="10" max="13" width="16.3984375" customWidth="1"/>
    <col min="14" max="14" width="23" customWidth="1"/>
    <col min="15" max="16" width="9.09765625" customWidth="1"/>
    <col min="17" max="17" width="30" customWidth="1"/>
    <col min="18" max="29" width="8.69921875" customWidth="1"/>
  </cols>
  <sheetData>
    <row r="1" spans="1:17" ht="14.25" customHeight="1" x14ac:dyDescent="0.35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6"/>
      <c r="H1" s="6"/>
      <c r="I1" s="7"/>
      <c r="J1" s="2" t="s">
        <v>6</v>
      </c>
      <c r="K1" s="2"/>
      <c r="L1" s="2" t="s">
        <v>7</v>
      </c>
      <c r="M1" s="2"/>
      <c r="N1" s="3" t="s">
        <v>8</v>
      </c>
      <c r="O1" s="1" t="s">
        <v>9</v>
      </c>
      <c r="P1" s="1" t="s">
        <v>10</v>
      </c>
      <c r="Q1" s="4" t="s">
        <v>11</v>
      </c>
    </row>
    <row r="2" spans="1:17" ht="14.25" customHeight="1" x14ac:dyDescent="0.35">
      <c r="A2" s="4"/>
      <c r="B2" s="4"/>
      <c r="C2" s="4"/>
      <c r="D2" s="4"/>
      <c r="E2" s="4"/>
      <c r="F2" s="4"/>
      <c r="G2" s="6" t="s">
        <v>12</v>
      </c>
      <c r="H2" s="6" t="s">
        <v>121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3"/>
      <c r="O2" s="3"/>
      <c r="P2" s="3"/>
      <c r="Q2" s="3"/>
    </row>
    <row r="3" spans="1:17" ht="14.25" customHeight="1" x14ac:dyDescent="0.35">
      <c r="A3" s="8">
        <v>1</v>
      </c>
      <c r="B3" s="8" t="s">
        <v>122</v>
      </c>
      <c r="C3" s="8" t="s">
        <v>123</v>
      </c>
      <c r="D3" s="9">
        <f t="shared" ref="D3:D9" si="0">K3-2</f>
        <v>77.708333333333343</v>
      </c>
      <c r="E3" s="15">
        <f t="shared" ref="E3:E9" si="1">F3</f>
        <v>85</v>
      </c>
      <c r="F3" s="15">
        <v>85</v>
      </c>
      <c r="G3" s="15">
        <v>30</v>
      </c>
      <c r="H3" s="15">
        <v>30</v>
      </c>
      <c r="I3" s="11">
        <v>65</v>
      </c>
      <c r="J3" s="10">
        <f>I3+12</f>
        <v>77</v>
      </c>
      <c r="K3" s="10">
        <f t="shared" ref="K3:K30" si="2">J3*2/3+24+N3/10</f>
        <v>79.708333333333343</v>
      </c>
      <c r="L3" s="11"/>
      <c r="M3" s="11"/>
      <c r="N3" s="16">
        <v>43.75</v>
      </c>
      <c r="O3" s="13" t="e">
        <f>ROUNDDOWN((D3 * (5/100)) + (#REF! * (25/100)) + (#REF! * (20/100)) + (((J3 * (50/100)) + (K3 * (50/100))) * 20/100) + (((L3 * (50/100)) + (M3 * (50/100))) * 20/100) + (N3 * (10/100)),2)</f>
        <v>#REF!</v>
      </c>
      <c r="P3" s="13" t="e">
        <f t="shared" ref="P3:P30" si="3">IF(O3 &lt;= 44.99, "E", IF(O3 &lt;= 54.99, "D", IF(O3 &lt;= 72.99, "C", IF(O3 &lt;= 84.99, "B", IF(O3 &lt;= 100, "A", "Nilai tidak valid")))))</f>
        <v>#REF!</v>
      </c>
      <c r="Q3" s="8"/>
    </row>
    <row r="4" spans="1:17" ht="14.25" customHeight="1" x14ac:dyDescent="0.35">
      <c r="A4" s="8">
        <v>2</v>
      </c>
      <c r="B4" s="8" t="s">
        <v>124</v>
      </c>
      <c r="C4" s="8" t="s">
        <v>125</v>
      </c>
      <c r="D4" s="9">
        <f t="shared" si="0"/>
        <v>92.958333333333329</v>
      </c>
      <c r="E4" s="15">
        <f t="shared" si="1"/>
        <v>85</v>
      </c>
      <c r="F4" s="15">
        <v>85</v>
      </c>
      <c r="G4" s="15">
        <v>55</v>
      </c>
      <c r="H4" s="15">
        <v>100</v>
      </c>
      <c r="I4" s="11">
        <v>86.75</v>
      </c>
      <c r="J4" s="10">
        <v>98</v>
      </c>
      <c r="K4" s="10">
        <f t="shared" si="2"/>
        <v>94.958333333333329</v>
      </c>
      <c r="L4" s="11"/>
      <c r="M4" s="11"/>
      <c r="N4" s="16">
        <v>56.25</v>
      </c>
      <c r="O4" s="13" t="e">
        <f>ROUNDDOWN((D4 * (5/100)) + (E3 * (25/100)) + (#REF! * (20/100)) + (((J4 * (50/100)) + (K4 * (50/100))) * 20/100) + (((L4 * (50/100)) + (M4 * (50/100))) * 20/100) + (N4 * (10/100)),2)</f>
        <v>#REF!</v>
      </c>
      <c r="P4" s="13" t="e">
        <f t="shared" si="3"/>
        <v>#REF!</v>
      </c>
      <c r="Q4" s="8"/>
    </row>
    <row r="5" spans="1:17" ht="14.25" customHeight="1" x14ac:dyDescent="0.35">
      <c r="A5" s="8">
        <v>3</v>
      </c>
      <c r="B5" s="8" t="s">
        <v>126</v>
      </c>
      <c r="C5" s="8" t="s">
        <v>127</v>
      </c>
      <c r="D5" s="9">
        <f t="shared" si="0"/>
        <v>79.041666666666657</v>
      </c>
      <c r="E5" s="15">
        <f t="shared" si="1"/>
        <v>70</v>
      </c>
      <c r="F5" s="15">
        <v>70</v>
      </c>
      <c r="G5" s="15">
        <v>65</v>
      </c>
      <c r="H5" s="15">
        <v>40</v>
      </c>
      <c r="I5" s="11">
        <v>67</v>
      </c>
      <c r="J5" s="10">
        <f>I5+12</f>
        <v>79</v>
      </c>
      <c r="K5" s="10">
        <f t="shared" si="2"/>
        <v>81.041666666666657</v>
      </c>
      <c r="L5" s="11"/>
      <c r="M5" s="11"/>
      <c r="N5" s="16">
        <v>43.75</v>
      </c>
      <c r="O5" s="13">
        <f t="shared" ref="O5:O10" si="4">ROUNDDOWN((D5 * (5/100)) + (E4 * (25/100)) + (F3 * (20/100)) + (((J5 * (50/100)) + (K5 * (50/100))) * 20/100) + (((L5 * (50/100)) + (M5 * (50/100))) * 20/100) + (N5 * (10/100)),2)</f>
        <v>62.58</v>
      </c>
      <c r="P5" s="13" t="str">
        <f t="shared" si="3"/>
        <v>C</v>
      </c>
      <c r="Q5" s="8"/>
    </row>
    <row r="6" spans="1:17" ht="14.25" customHeight="1" x14ac:dyDescent="0.35">
      <c r="A6" s="8">
        <v>4</v>
      </c>
      <c r="B6" s="8" t="s">
        <v>128</v>
      </c>
      <c r="C6" s="8" t="s">
        <v>129</v>
      </c>
      <c r="D6" s="9">
        <f t="shared" si="0"/>
        <v>82.041666666666657</v>
      </c>
      <c r="E6" s="15">
        <f t="shared" si="1"/>
        <v>75</v>
      </c>
      <c r="F6" s="15">
        <v>75</v>
      </c>
      <c r="G6" s="15">
        <v>70</v>
      </c>
      <c r="H6" s="15">
        <v>50</v>
      </c>
      <c r="I6" s="11">
        <v>71.5</v>
      </c>
      <c r="J6" s="10">
        <f>I6+12</f>
        <v>83.5</v>
      </c>
      <c r="K6" s="10">
        <f t="shared" si="2"/>
        <v>84.041666666666657</v>
      </c>
      <c r="L6" s="11"/>
      <c r="M6" s="11"/>
      <c r="N6" s="16">
        <v>43.75</v>
      </c>
      <c r="O6" s="13">
        <f t="shared" si="4"/>
        <v>59.73</v>
      </c>
      <c r="P6" s="13" t="str">
        <f t="shared" si="3"/>
        <v>C</v>
      </c>
      <c r="Q6" s="8"/>
    </row>
    <row r="7" spans="1:17" ht="14.25" customHeight="1" x14ac:dyDescent="0.35">
      <c r="A7" s="8">
        <v>5</v>
      </c>
      <c r="B7" s="8" t="s">
        <v>130</v>
      </c>
      <c r="C7" s="8" t="s">
        <v>131</v>
      </c>
      <c r="D7" s="9">
        <f t="shared" si="0"/>
        <v>73.041666666666657</v>
      </c>
      <c r="E7" s="15">
        <f t="shared" si="1"/>
        <v>70</v>
      </c>
      <c r="F7" s="15">
        <v>70</v>
      </c>
      <c r="G7" s="15">
        <v>65</v>
      </c>
      <c r="H7" s="15">
        <v>20</v>
      </c>
      <c r="I7" s="11">
        <v>65</v>
      </c>
      <c r="J7" s="10">
        <v>70</v>
      </c>
      <c r="K7" s="10">
        <f t="shared" si="2"/>
        <v>75.041666666666657</v>
      </c>
      <c r="L7" s="11"/>
      <c r="M7" s="11"/>
      <c r="N7" s="16">
        <v>43.75</v>
      </c>
      <c r="O7" s="13">
        <f t="shared" si="4"/>
        <v>55.28</v>
      </c>
      <c r="P7" s="13" t="str">
        <f t="shared" si="3"/>
        <v>C</v>
      </c>
      <c r="Q7" s="8"/>
    </row>
    <row r="8" spans="1:17" ht="14.25" customHeight="1" x14ac:dyDescent="0.35">
      <c r="A8" s="8">
        <v>6</v>
      </c>
      <c r="B8" s="8" t="s">
        <v>132</v>
      </c>
      <c r="C8" s="8" t="s">
        <v>133</v>
      </c>
      <c r="D8" s="9">
        <f t="shared" si="0"/>
        <v>75.833333333333343</v>
      </c>
      <c r="E8" s="15">
        <f t="shared" si="1"/>
        <v>70</v>
      </c>
      <c r="F8" s="15">
        <v>70</v>
      </c>
      <c r="G8" s="15">
        <v>60</v>
      </c>
      <c r="H8" s="15">
        <v>20</v>
      </c>
      <c r="I8" s="11">
        <v>65</v>
      </c>
      <c r="J8" s="10">
        <f>I8+12</f>
        <v>77</v>
      </c>
      <c r="K8" s="10">
        <f t="shared" si="2"/>
        <v>77.833333333333343</v>
      </c>
      <c r="L8" s="11"/>
      <c r="M8" s="11"/>
      <c r="N8" s="16">
        <v>25</v>
      </c>
      <c r="O8" s="13">
        <f t="shared" si="4"/>
        <v>54.27</v>
      </c>
      <c r="P8" s="13" t="str">
        <f t="shared" si="3"/>
        <v>D</v>
      </c>
      <c r="Q8" s="8"/>
    </row>
    <row r="9" spans="1:17" ht="14.25" customHeight="1" x14ac:dyDescent="0.35">
      <c r="A9" s="8">
        <v>7</v>
      </c>
      <c r="B9" s="8" t="s">
        <v>134</v>
      </c>
      <c r="C9" s="8" t="s">
        <v>135</v>
      </c>
      <c r="D9" s="9">
        <f t="shared" si="0"/>
        <v>77.083333333333343</v>
      </c>
      <c r="E9" s="15">
        <f t="shared" si="1"/>
        <v>70</v>
      </c>
      <c r="F9" s="15">
        <v>70</v>
      </c>
      <c r="G9" s="15">
        <v>60</v>
      </c>
      <c r="H9" s="15">
        <v>15</v>
      </c>
      <c r="I9" s="11">
        <v>65</v>
      </c>
      <c r="J9" s="10">
        <f>I9+12</f>
        <v>77</v>
      </c>
      <c r="K9" s="10">
        <f t="shared" si="2"/>
        <v>79.083333333333343</v>
      </c>
      <c r="L9" s="11"/>
      <c r="M9" s="11"/>
      <c r="N9" s="16">
        <v>37.5</v>
      </c>
      <c r="O9" s="13">
        <f t="shared" si="4"/>
        <v>54.71</v>
      </c>
      <c r="P9" s="13" t="str">
        <f t="shared" si="3"/>
        <v>D</v>
      </c>
      <c r="Q9" s="8"/>
    </row>
    <row r="10" spans="1:17" ht="14.25" customHeight="1" x14ac:dyDescent="0.35">
      <c r="A10" s="8">
        <v>8</v>
      </c>
      <c r="B10" s="8" t="s">
        <v>136</v>
      </c>
      <c r="C10" s="8" t="s">
        <v>137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0">
        <f t="shared" si="2"/>
        <v>24.625</v>
      </c>
      <c r="L10" s="11"/>
      <c r="M10" s="11"/>
      <c r="N10" s="16">
        <v>6.25</v>
      </c>
      <c r="O10" s="13">
        <f t="shared" si="4"/>
        <v>34.58</v>
      </c>
      <c r="P10" s="13" t="str">
        <f t="shared" si="3"/>
        <v>E</v>
      </c>
      <c r="Q10" s="8"/>
    </row>
    <row r="11" spans="1:17" ht="14.25" customHeight="1" x14ac:dyDescent="0.35">
      <c r="A11" s="8">
        <v>9</v>
      </c>
      <c r="B11" s="8" t="s">
        <v>138</v>
      </c>
      <c r="C11" s="8" t="s">
        <v>139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0">
        <f t="shared" si="2"/>
        <v>27.75</v>
      </c>
      <c r="L11" s="11"/>
      <c r="M11" s="11"/>
      <c r="N11" s="16">
        <v>37.5</v>
      </c>
      <c r="O11" s="13" t="e">
        <f>ROUNDDOWN((D11 * (5/100)) + (#REF! * (25/100)) + (F10 * (20/100)) + (((J11 * (50/100)) + (K11 * (50/100))) * 20/100) + (((L11 * (50/100)) + (M11 * (50/100))) * 20/100) + (N11 * (10/100)),2)</f>
        <v>#REF!</v>
      </c>
      <c r="P11" s="13" t="e">
        <f t="shared" si="3"/>
        <v>#REF!</v>
      </c>
      <c r="Q11" s="8"/>
    </row>
    <row r="12" spans="1:17" ht="14.25" customHeight="1" x14ac:dyDescent="0.35">
      <c r="A12" s="8">
        <v>10</v>
      </c>
      <c r="B12" s="8" t="s">
        <v>140</v>
      </c>
      <c r="C12" s="8" t="s">
        <v>141</v>
      </c>
      <c r="D12" s="9">
        <f>K12-2</f>
        <v>62.625</v>
      </c>
      <c r="E12" s="15">
        <f t="shared" ref="E12:E25" si="5">F12</f>
        <v>77</v>
      </c>
      <c r="F12" s="15">
        <v>77</v>
      </c>
      <c r="G12" s="15">
        <v>30</v>
      </c>
      <c r="H12" s="15">
        <v>10</v>
      </c>
      <c r="I12" s="11">
        <v>65</v>
      </c>
      <c r="J12" s="10">
        <v>60</v>
      </c>
      <c r="K12" s="10">
        <f t="shared" si="2"/>
        <v>64.625</v>
      </c>
      <c r="L12" s="11"/>
      <c r="M12" s="11"/>
      <c r="N12" s="16">
        <v>6.25</v>
      </c>
      <c r="O12" s="13" t="e">
        <f>ROUNDDOWN((D12 * (5/100)) + (E11 * (25/100)) + (#REF! * (20/100)) + (((J12 * (50/100)) + (K12 * (50/100))) * 20/100) + (((L12 * (50/100)) + (M12 * (50/100))) * 20/100) + (N12 * (10/100)),2)</f>
        <v>#REF!</v>
      </c>
      <c r="P12" s="13" t="e">
        <f t="shared" si="3"/>
        <v>#REF!</v>
      </c>
      <c r="Q12" s="8"/>
    </row>
    <row r="13" spans="1:17" ht="14.25" customHeight="1" x14ac:dyDescent="0.35">
      <c r="A13" s="8">
        <v>11</v>
      </c>
      <c r="B13" s="8" t="s">
        <v>142</v>
      </c>
      <c r="C13" s="8" t="s">
        <v>143</v>
      </c>
      <c r="D13" s="9">
        <f>K13-2</f>
        <v>74.375</v>
      </c>
      <c r="E13" s="15">
        <f t="shared" si="5"/>
        <v>70</v>
      </c>
      <c r="F13" s="15">
        <v>70</v>
      </c>
      <c r="G13" s="15">
        <v>20</v>
      </c>
      <c r="H13" s="15">
        <v>10</v>
      </c>
      <c r="I13" s="11">
        <v>60</v>
      </c>
      <c r="J13" s="10">
        <f t="shared" ref="J13:J27" si="6">I13+12</f>
        <v>72</v>
      </c>
      <c r="K13" s="10">
        <f t="shared" si="2"/>
        <v>76.375</v>
      </c>
      <c r="L13" s="11"/>
      <c r="M13" s="11"/>
      <c r="N13" s="16">
        <v>43.75</v>
      </c>
      <c r="O13" s="13">
        <f t="shared" ref="O13:O21" si="7">ROUNDDOWN((D13 * (5/100)) + (E12 * (25/100)) + (F11 * (20/100)) + (((J13 * (50/100)) + (K13 * (50/100))) * 20/100) + (((L13 * (50/100)) + (M13 * (50/100))) * 20/100) + (N13 * (10/100)),2)</f>
        <v>42.18</v>
      </c>
      <c r="P13" s="13" t="str">
        <f t="shared" si="3"/>
        <v>E</v>
      </c>
      <c r="Q13" s="8"/>
    </row>
    <row r="14" spans="1:17" ht="14.25" customHeight="1" x14ac:dyDescent="0.35">
      <c r="A14" s="8">
        <v>12</v>
      </c>
      <c r="B14" s="8" t="s">
        <v>144</v>
      </c>
      <c r="C14" s="8" t="s">
        <v>145</v>
      </c>
      <c r="D14" s="9">
        <f>K14-2</f>
        <v>73.75</v>
      </c>
      <c r="E14" s="15">
        <f t="shared" si="5"/>
        <v>0</v>
      </c>
      <c r="F14" s="15">
        <v>0</v>
      </c>
      <c r="G14" s="15">
        <v>30</v>
      </c>
      <c r="H14" s="15">
        <v>15</v>
      </c>
      <c r="I14" s="11">
        <v>60</v>
      </c>
      <c r="J14" s="10">
        <f t="shared" si="6"/>
        <v>72</v>
      </c>
      <c r="K14" s="10">
        <f t="shared" si="2"/>
        <v>75.75</v>
      </c>
      <c r="L14" s="11"/>
      <c r="M14" s="11"/>
      <c r="N14" s="16">
        <v>37.5</v>
      </c>
      <c r="O14" s="13">
        <f t="shared" si="7"/>
        <v>55.11</v>
      </c>
      <c r="P14" s="13" t="str">
        <f t="shared" si="3"/>
        <v>C</v>
      </c>
      <c r="Q14" s="8"/>
    </row>
    <row r="15" spans="1:17" ht="14.25" customHeight="1" x14ac:dyDescent="0.35">
      <c r="A15" s="8">
        <v>13</v>
      </c>
      <c r="B15" s="8" t="s">
        <v>146</v>
      </c>
      <c r="C15" s="8" t="s">
        <v>147</v>
      </c>
      <c r="D15" s="9">
        <f>K15-2</f>
        <v>71.875</v>
      </c>
      <c r="E15" s="15">
        <f t="shared" si="5"/>
        <v>0</v>
      </c>
      <c r="F15" s="15">
        <v>0</v>
      </c>
      <c r="G15" s="15">
        <v>25</v>
      </c>
      <c r="H15" s="15">
        <v>18</v>
      </c>
      <c r="I15" s="11">
        <v>60</v>
      </c>
      <c r="J15" s="10">
        <f t="shared" si="6"/>
        <v>72</v>
      </c>
      <c r="K15" s="10">
        <f t="shared" si="2"/>
        <v>73.875</v>
      </c>
      <c r="L15" s="11"/>
      <c r="M15" s="11"/>
      <c r="N15" s="16">
        <v>18.75</v>
      </c>
      <c r="O15" s="13">
        <f t="shared" si="7"/>
        <v>34.049999999999997</v>
      </c>
      <c r="P15" s="13" t="str">
        <f t="shared" si="3"/>
        <v>E</v>
      </c>
      <c r="Q15" s="8"/>
    </row>
    <row r="16" spans="1:17" ht="14.25" customHeight="1" x14ac:dyDescent="0.35">
      <c r="A16" s="8">
        <v>14</v>
      </c>
      <c r="B16" s="8" t="s">
        <v>148</v>
      </c>
      <c r="C16" s="8" t="s">
        <v>149</v>
      </c>
      <c r="D16" s="9">
        <f>K16-2</f>
        <v>74.666666666666657</v>
      </c>
      <c r="E16" s="15">
        <f t="shared" si="5"/>
        <v>78</v>
      </c>
      <c r="F16" s="15">
        <v>78</v>
      </c>
      <c r="G16" s="15">
        <v>75</v>
      </c>
      <c r="H16" s="15">
        <v>10</v>
      </c>
      <c r="I16" s="11">
        <v>67</v>
      </c>
      <c r="J16" s="10">
        <f t="shared" si="6"/>
        <v>79</v>
      </c>
      <c r="K16" s="10">
        <f t="shared" si="2"/>
        <v>76.666666666666657</v>
      </c>
      <c r="L16" s="11"/>
      <c r="M16" s="11"/>
      <c r="N16" s="16">
        <v>0</v>
      </c>
      <c r="O16" s="13">
        <f t="shared" si="7"/>
        <v>19.3</v>
      </c>
      <c r="P16" s="13" t="str">
        <f t="shared" si="3"/>
        <v>E</v>
      </c>
      <c r="Q16" s="8"/>
    </row>
    <row r="17" spans="1:17" ht="14.25" customHeight="1" x14ac:dyDescent="0.35">
      <c r="A17" s="8">
        <v>15</v>
      </c>
      <c r="B17" s="8" t="s">
        <v>150</v>
      </c>
      <c r="C17" s="8" t="s">
        <v>151</v>
      </c>
      <c r="D17" s="17">
        <v>0</v>
      </c>
      <c r="E17" s="15">
        <f t="shared" si="5"/>
        <v>0</v>
      </c>
      <c r="F17" s="15">
        <v>0</v>
      </c>
      <c r="G17" s="15"/>
      <c r="H17" s="15"/>
      <c r="I17" s="11">
        <v>60</v>
      </c>
      <c r="J17" s="10">
        <f t="shared" si="6"/>
        <v>72</v>
      </c>
      <c r="K17" s="10">
        <f t="shared" si="2"/>
        <v>72</v>
      </c>
      <c r="L17" s="11"/>
      <c r="M17" s="11"/>
      <c r="N17" s="16">
        <v>0</v>
      </c>
      <c r="O17" s="13">
        <f t="shared" si="7"/>
        <v>33.9</v>
      </c>
      <c r="P17" s="13" t="str">
        <f t="shared" si="3"/>
        <v>E</v>
      </c>
      <c r="Q17" s="8"/>
    </row>
    <row r="18" spans="1:17" ht="14.25" customHeight="1" x14ac:dyDescent="0.35">
      <c r="A18" s="8">
        <v>16</v>
      </c>
      <c r="B18" s="8" t="s">
        <v>152</v>
      </c>
      <c r="C18" s="8" t="s">
        <v>153</v>
      </c>
      <c r="D18" s="9">
        <f t="shared" ref="D18:D25" si="8">K18-2</f>
        <v>73.125</v>
      </c>
      <c r="E18" s="15">
        <f t="shared" si="5"/>
        <v>0</v>
      </c>
      <c r="F18" s="15">
        <v>0</v>
      </c>
      <c r="G18" s="15"/>
      <c r="H18" s="15"/>
      <c r="I18" s="11">
        <v>60</v>
      </c>
      <c r="J18" s="10">
        <f t="shared" si="6"/>
        <v>72</v>
      </c>
      <c r="K18" s="10">
        <f t="shared" si="2"/>
        <v>75.125</v>
      </c>
      <c r="L18" s="11"/>
      <c r="M18" s="11"/>
      <c r="N18" s="16">
        <v>31.25</v>
      </c>
      <c r="O18" s="13">
        <f t="shared" si="7"/>
        <v>37.090000000000003</v>
      </c>
      <c r="P18" s="13" t="str">
        <f t="shared" si="3"/>
        <v>E</v>
      </c>
      <c r="Q18" s="8"/>
    </row>
    <row r="19" spans="1:17" ht="14.25" customHeight="1" x14ac:dyDescent="0.35">
      <c r="A19" s="8">
        <v>17</v>
      </c>
      <c r="B19" s="8" t="s">
        <v>154</v>
      </c>
      <c r="C19" s="8" t="s">
        <v>155</v>
      </c>
      <c r="D19" s="9">
        <f t="shared" si="8"/>
        <v>75.933333333333337</v>
      </c>
      <c r="E19" s="15">
        <f t="shared" si="5"/>
        <v>78</v>
      </c>
      <c r="F19" s="15">
        <v>78</v>
      </c>
      <c r="G19" s="15">
        <v>80</v>
      </c>
      <c r="H19" s="15">
        <v>30</v>
      </c>
      <c r="I19" s="11">
        <v>68.900000000000006</v>
      </c>
      <c r="J19" s="10">
        <f t="shared" si="6"/>
        <v>80.900000000000006</v>
      </c>
      <c r="K19" s="10">
        <f t="shared" si="2"/>
        <v>77.933333333333337</v>
      </c>
      <c r="L19" s="11"/>
      <c r="M19" s="11"/>
      <c r="N19" s="16">
        <v>0</v>
      </c>
      <c r="O19" s="13">
        <f t="shared" si="7"/>
        <v>19.68</v>
      </c>
      <c r="P19" s="13" t="str">
        <f t="shared" si="3"/>
        <v>E</v>
      </c>
      <c r="Q19" s="8"/>
    </row>
    <row r="20" spans="1:17" ht="14.25" customHeight="1" x14ac:dyDescent="0.35">
      <c r="A20" s="8">
        <v>18</v>
      </c>
      <c r="B20" s="8" t="s">
        <v>156</v>
      </c>
      <c r="C20" s="8" t="s">
        <v>157</v>
      </c>
      <c r="D20" s="9">
        <f t="shared" si="8"/>
        <v>70</v>
      </c>
      <c r="E20" s="15">
        <f t="shared" si="5"/>
        <v>0</v>
      </c>
      <c r="F20" s="18">
        <v>0</v>
      </c>
      <c r="G20" s="15">
        <v>50</v>
      </c>
      <c r="H20" s="15">
        <v>10</v>
      </c>
      <c r="I20" s="11">
        <v>60</v>
      </c>
      <c r="J20" s="10">
        <f t="shared" si="6"/>
        <v>72</v>
      </c>
      <c r="K20" s="10">
        <f t="shared" si="2"/>
        <v>72</v>
      </c>
      <c r="L20" s="11"/>
      <c r="M20" s="11"/>
      <c r="N20" s="16">
        <v>0</v>
      </c>
      <c r="O20" s="13">
        <f t="shared" si="7"/>
        <v>37.4</v>
      </c>
      <c r="P20" s="13" t="str">
        <f t="shared" si="3"/>
        <v>E</v>
      </c>
      <c r="Q20" s="8"/>
    </row>
    <row r="21" spans="1:17" ht="14.25" customHeight="1" x14ac:dyDescent="0.35">
      <c r="A21" s="8">
        <v>19</v>
      </c>
      <c r="B21" s="8" t="s">
        <v>158</v>
      </c>
      <c r="C21" s="8" t="s">
        <v>159</v>
      </c>
      <c r="D21" s="9">
        <f t="shared" si="8"/>
        <v>74.375</v>
      </c>
      <c r="E21" s="15">
        <f t="shared" si="5"/>
        <v>0</v>
      </c>
      <c r="F21" s="18">
        <v>0</v>
      </c>
      <c r="G21" s="15">
        <v>25</v>
      </c>
      <c r="H21" s="15">
        <v>10</v>
      </c>
      <c r="I21" s="11">
        <v>60</v>
      </c>
      <c r="J21" s="10">
        <f t="shared" si="6"/>
        <v>72</v>
      </c>
      <c r="K21" s="10">
        <f t="shared" si="2"/>
        <v>76.375</v>
      </c>
      <c r="L21" s="11"/>
      <c r="M21" s="11"/>
      <c r="N21" s="16">
        <v>43.75</v>
      </c>
      <c r="O21" s="13">
        <f t="shared" si="7"/>
        <v>38.53</v>
      </c>
      <c r="P21" s="13" t="str">
        <f t="shared" si="3"/>
        <v>E</v>
      </c>
      <c r="Q21" s="8"/>
    </row>
    <row r="22" spans="1:17" ht="14.25" customHeight="1" x14ac:dyDescent="0.35">
      <c r="A22" s="8">
        <v>20</v>
      </c>
      <c r="B22" s="8" t="s">
        <v>160</v>
      </c>
      <c r="C22" s="8" t="s">
        <v>161</v>
      </c>
      <c r="D22" s="9">
        <f t="shared" si="8"/>
        <v>75.208333333333343</v>
      </c>
      <c r="E22" s="15">
        <f t="shared" si="5"/>
        <v>78</v>
      </c>
      <c r="F22" s="15">
        <v>78</v>
      </c>
      <c r="G22" s="15">
        <v>50</v>
      </c>
      <c r="H22" s="15">
        <v>20</v>
      </c>
      <c r="I22" s="11">
        <v>65</v>
      </c>
      <c r="J22" s="10">
        <f t="shared" si="6"/>
        <v>77</v>
      </c>
      <c r="K22" s="10">
        <f t="shared" si="2"/>
        <v>77.208333333333343</v>
      </c>
      <c r="L22" s="11"/>
      <c r="M22" s="11"/>
      <c r="N22" s="16">
        <v>18.75</v>
      </c>
      <c r="O22" s="13">
        <f t="shared" ref="O22:O27" si="9">ROUNDDOWN((D22 * (5/100)) + (E21 * (25/100)) + (F22 * (20/100)) + (((J22 * (50/100)) + (K22 * (50/100))) * 20/100) + (((L22 * (50/100)) + (M22 * (50/100))) * 20/100) + (N22 * (10/100)),2)</f>
        <v>36.65</v>
      </c>
      <c r="P22" s="13" t="str">
        <f t="shared" si="3"/>
        <v>E</v>
      </c>
      <c r="Q22" s="8"/>
    </row>
    <row r="23" spans="1:17" ht="14.25" customHeight="1" x14ac:dyDescent="0.35">
      <c r="A23" s="8">
        <v>21</v>
      </c>
      <c r="B23" s="8" t="s">
        <v>162</v>
      </c>
      <c r="C23" s="8" t="s">
        <v>163</v>
      </c>
      <c r="D23" s="9">
        <f t="shared" si="8"/>
        <v>76.25</v>
      </c>
      <c r="E23" s="15">
        <f t="shared" si="5"/>
        <v>85</v>
      </c>
      <c r="F23" s="15">
        <v>85</v>
      </c>
      <c r="G23" s="15"/>
      <c r="H23" s="15"/>
      <c r="I23" s="11">
        <v>60</v>
      </c>
      <c r="J23" s="10">
        <f t="shared" si="6"/>
        <v>72</v>
      </c>
      <c r="K23" s="10">
        <f t="shared" si="2"/>
        <v>78.25</v>
      </c>
      <c r="L23" s="11"/>
      <c r="M23" s="11"/>
      <c r="N23" s="16">
        <v>62.5</v>
      </c>
      <c r="O23" s="13">
        <f t="shared" si="9"/>
        <v>61.58</v>
      </c>
      <c r="P23" s="13" t="str">
        <f t="shared" si="3"/>
        <v>C</v>
      </c>
      <c r="Q23" s="8"/>
    </row>
    <row r="24" spans="1:17" ht="14.25" customHeight="1" x14ac:dyDescent="0.35">
      <c r="A24" s="8">
        <v>22</v>
      </c>
      <c r="B24" s="8" t="s">
        <v>164</v>
      </c>
      <c r="C24" s="8" t="s">
        <v>165</v>
      </c>
      <c r="D24" s="9">
        <f t="shared" si="8"/>
        <v>75.208333333333343</v>
      </c>
      <c r="E24" s="15">
        <f t="shared" si="5"/>
        <v>70</v>
      </c>
      <c r="F24" s="15">
        <v>70</v>
      </c>
      <c r="G24" s="15">
        <v>30</v>
      </c>
      <c r="H24" s="15">
        <v>45</v>
      </c>
      <c r="I24" s="11">
        <v>65</v>
      </c>
      <c r="J24" s="10">
        <f t="shared" si="6"/>
        <v>77</v>
      </c>
      <c r="K24" s="10">
        <f t="shared" si="2"/>
        <v>77.208333333333343</v>
      </c>
      <c r="L24" s="11"/>
      <c r="M24" s="11"/>
      <c r="N24" s="16">
        <v>18.75</v>
      </c>
      <c r="O24" s="13">
        <f t="shared" si="9"/>
        <v>56.3</v>
      </c>
      <c r="P24" s="13" t="str">
        <f t="shared" si="3"/>
        <v>C</v>
      </c>
      <c r="Q24" s="8"/>
    </row>
    <row r="25" spans="1:17" ht="14.25" customHeight="1" x14ac:dyDescent="0.35">
      <c r="A25" s="8">
        <v>23</v>
      </c>
      <c r="B25" s="8" t="s">
        <v>166</v>
      </c>
      <c r="C25" s="8" t="s">
        <v>167</v>
      </c>
      <c r="D25" s="9">
        <f t="shared" si="8"/>
        <v>79</v>
      </c>
      <c r="E25" s="15">
        <f t="shared" si="5"/>
        <v>80</v>
      </c>
      <c r="F25" s="15">
        <v>80</v>
      </c>
      <c r="G25" s="15">
        <v>60</v>
      </c>
      <c r="H25" s="15">
        <v>40</v>
      </c>
      <c r="I25" s="11">
        <v>66</v>
      </c>
      <c r="J25" s="10">
        <f t="shared" si="6"/>
        <v>78</v>
      </c>
      <c r="K25" s="10">
        <f t="shared" si="2"/>
        <v>81</v>
      </c>
      <c r="L25" s="11"/>
      <c r="M25" s="11"/>
      <c r="N25" s="16">
        <v>50</v>
      </c>
      <c r="O25" s="13">
        <f t="shared" si="9"/>
        <v>58.35</v>
      </c>
      <c r="P25" s="13" t="str">
        <f t="shared" si="3"/>
        <v>C</v>
      </c>
      <c r="Q25" s="8"/>
    </row>
    <row r="26" spans="1:17" ht="14.25" customHeight="1" x14ac:dyDescent="0.35">
      <c r="A26" s="8">
        <v>24</v>
      </c>
      <c r="B26" s="8" t="s">
        <v>168</v>
      </c>
      <c r="C26" s="8" t="s">
        <v>169</v>
      </c>
      <c r="D26" s="19">
        <v>76</v>
      </c>
      <c r="E26" s="20">
        <v>75</v>
      </c>
      <c r="F26" s="20">
        <v>78</v>
      </c>
      <c r="G26" s="15">
        <v>20</v>
      </c>
      <c r="H26" s="15">
        <v>10</v>
      </c>
      <c r="I26" s="11">
        <v>60</v>
      </c>
      <c r="J26" s="10">
        <f t="shared" si="6"/>
        <v>72</v>
      </c>
      <c r="K26" s="10">
        <f t="shared" si="2"/>
        <v>74.5</v>
      </c>
      <c r="L26" s="11"/>
      <c r="M26" s="11"/>
      <c r="N26" s="16">
        <v>25</v>
      </c>
      <c r="O26" s="13">
        <f t="shared" si="9"/>
        <v>56.55</v>
      </c>
      <c r="P26" s="13" t="str">
        <f t="shared" si="3"/>
        <v>C</v>
      </c>
      <c r="Q26" s="8"/>
    </row>
    <row r="27" spans="1:17" ht="14.25" customHeight="1" x14ac:dyDescent="0.35">
      <c r="A27" s="8">
        <v>25</v>
      </c>
      <c r="B27" s="8" t="s">
        <v>170</v>
      </c>
      <c r="C27" s="8" t="s">
        <v>171</v>
      </c>
      <c r="D27" s="9">
        <f>K27-2</f>
        <v>70</v>
      </c>
      <c r="E27" s="15">
        <f>F27</f>
        <v>0</v>
      </c>
      <c r="F27" s="15">
        <v>0</v>
      </c>
      <c r="G27" s="15">
        <v>20</v>
      </c>
      <c r="H27" s="15">
        <v>20</v>
      </c>
      <c r="I27" s="11">
        <v>60</v>
      </c>
      <c r="J27" s="10">
        <f t="shared" si="6"/>
        <v>72</v>
      </c>
      <c r="K27" s="10">
        <f t="shared" si="2"/>
        <v>72</v>
      </c>
      <c r="L27" s="11"/>
      <c r="M27" s="11"/>
      <c r="N27" s="16">
        <v>0</v>
      </c>
      <c r="O27" s="13">
        <f t="shared" si="9"/>
        <v>36.65</v>
      </c>
      <c r="P27" s="13" t="str">
        <f t="shared" si="3"/>
        <v>E</v>
      </c>
      <c r="Q27" s="8"/>
    </row>
    <row r="28" spans="1:17" ht="14.25" customHeight="1" x14ac:dyDescent="0.35">
      <c r="A28" s="8">
        <v>26</v>
      </c>
      <c r="B28" s="8" t="s">
        <v>172</v>
      </c>
      <c r="C28" s="8" t="s">
        <v>173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10">
        <f t="shared" si="2"/>
        <v>27.125</v>
      </c>
      <c r="L28" s="11"/>
      <c r="M28" s="11"/>
      <c r="N28" s="16">
        <v>31.25</v>
      </c>
      <c r="O28" s="13">
        <f>ROUNDDOWN((D28 * (5/100)) + (E27 * (25/100)) + (F29 * (20/100)) + (((J28 * (50/100)) + (K28 * (50/100))) * 20/100) + (((L28 * (50/100)) + (M28 * (50/100))) * 20/100) + (N28 * (10/100)),2)</f>
        <v>21.43</v>
      </c>
      <c r="P28" s="13" t="str">
        <f t="shared" si="3"/>
        <v>E</v>
      </c>
      <c r="Q28" s="8"/>
    </row>
    <row r="29" spans="1:17" ht="14.25" customHeight="1" x14ac:dyDescent="0.35">
      <c r="A29" s="8">
        <v>27</v>
      </c>
      <c r="B29" s="8" t="s">
        <v>174</v>
      </c>
      <c r="C29" s="8" t="s">
        <v>175</v>
      </c>
      <c r="D29" s="9">
        <f>K29-2</f>
        <v>77.166666666666657</v>
      </c>
      <c r="E29" s="15">
        <f>F29</f>
        <v>78</v>
      </c>
      <c r="F29" s="15">
        <v>78</v>
      </c>
      <c r="G29" s="11">
        <v>70</v>
      </c>
      <c r="H29" s="11">
        <v>25</v>
      </c>
      <c r="I29" s="11">
        <v>67</v>
      </c>
      <c r="J29" s="10">
        <f>I29+12</f>
        <v>79</v>
      </c>
      <c r="K29" s="10">
        <f t="shared" si="2"/>
        <v>79.166666666666657</v>
      </c>
      <c r="L29" s="11"/>
      <c r="M29" s="11"/>
      <c r="N29" s="16">
        <v>25</v>
      </c>
      <c r="O29" s="13">
        <f>ROUNDDOWN((D29 * (5/100)) + (E28 * (25/100)) + (F30 * (20/100)) + (((J29 * (50/100)) + (K29 * (50/100))) * 20/100) + (((L29 * (50/100)) + (M29 * (50/100))) * 20/100) + (N29 * (10/100)),2)</f>
        <v>37.770000000000003</v>
      </c>
      <c r="P29" s="13" t="str">
        <f t="shared" si="3"/>
        <v>E</v>
      </c>
      <c r="Q29" s="8"/>
    </row>
    <row r="30" spans="1:17" ht="14.25" customHeight="1" x14ac:dyDescent="0.35">
      <c r="A30" s="8">
        <v>28</v>
      </c>
      <c r="B30" s="8" t="s">
        <v>176</v>
      </c>
      <c r="C30" s="8" t="s">
        <v>177</v>
      </c>
      <c r="D30" s="9">
        <f>K30-2</f>
        <v>75.916666666666657</v>
      </c>
      <c r="E30" s="15">
        <f>F30</f>
        <v>78</v>
      </c>
      <c r="F30" s="15">
        <v>78</v>
      </c>
      <c r="G30" s="11">
        <v>70</v>
      </c>
      <c r="H30" s="11">
        <v>25</v>
      </c>
      <c r="I30" s="11">
        <v>67</v>
      </c>
      <c r="J30" s="10">
        <f>I30+12</f>
        <v>79</v>
      </c>
      <c r="K30" s="10">
        <f t="shared" si="2"/>
        <v>77.916666666666657</v>
      </c>
      <c r="L30" s="11"/>
      <c r="M30" s="11"/>
      <c r="N30" s="12">
        <v>12.5</v>
      </c>
      <c r="O30" s="13" t="e">
        <f>ROUNDDOWN((D30 * (5/100)) + (E29 * (25/100)) + (#REF! * (20/100)) + (((J30 * (50/100)) + (K30 * (50/100))) * 20/100) + (((L30 * (50/100)) + (M30 * (50/100))) * 20/100) + (N30 * (10/100)),2)</f>
        <v>#REF!</v>
      </c>
      <c r="P30" s="13" t="e">
        <f t="shared" si="3"/>
        <v>#REF!</v>
      </c>
      <c r="Q30" s="8"/>
    </row>
    <row r="31" spans="1:17" ht="14.25" customHeight="1" x14ac:dyDescent="0.35"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7" ht="14.25" customHeight="1" x14ac:dyDescent="0.35"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4:16" ht="14.25" customHeight="1" x14ac:dyDescent="0.35"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4:16" ht="14.25" customHeight="1" x14ac:dyDescent="0.35"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4:16" ht="14.25" customHeight="1" x14ac:dyDescent="0.35"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4:16" ht="14.25" customHeight="1" x14ac:dyDescent="0.35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4:16" ht="14.25" customHeight="1" x14ac:dyDescent="0.35"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4:16" ht="14.25" customHeight="1" x14ac:dyDescent="0.35"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4:16" ht="14.25" customHeight="1" x14ac:dyDescent="0.35"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4:16" ht="14.25" customHeight="1" x14ac:dyDescent="0.35"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4:16" ht="14.25" customHeight="1" x14ac:dyDescent="0.35"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4:16" ht="14.25" customHeight="1" x14ac:dyDescent="0.35"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4:16" ht="14.25" customHeight="1" x14ac:dyDescent="0.3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4:16" ht="14.25" customHeight="1" x14ac:dyDescent="0.35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4:16" ht="14.25" customHeight="1" x14ac:dyDescent="0.35"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4:16" ht="14.25" customHeight="1" x14ac:dyDescent="0.35"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4:16" ht="14.25" customHeight="1" x14ac:dyDescent="0.35"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4:16" ht="14.25" customHeight="1" x14ac:dyDescent="0.35"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4:16" ht="14.25" customHeight="1" x14ac:dyDescent="0.35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4:16" ht="14.25" customHeight="1" x14ac:dyDescent="0.35"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4:16" ht="14.25" customHeight="1" x14ac:dyDescent="0.35"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4:16" ht="14.25" customHeight="1" x14ac:dyDescent="0.35"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4:16" ht="14.25" customHeight="1" x14ac:dyDescent="0.35"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4:16" ht="14.25" customHeight="1" x14ac:dyDescent="0.35"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4:16" ht="14.25" customHeight="1" x14ac:dyDescent="0.3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4:16" ht="14.25" customHeight="1" x14ac:dyDescent="0.35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4:16" ht="14.25" customHeight="1" x14ac:dyDescent="0.3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4:16" ht="14.25" customHeight="1" x14ac:dyDescent="0.35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4:16" ht="14.25" customHeight="1" x14ac:dyDescent="0.3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4:16" ht="14.25" customHeight="1" x14ac:dyDescent="0.35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4:16" ht="14.25" customHeight="1" x14ac:dyDescent="0.3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4:16" ht="14.25" customHeight="1" x14ac:dyDescent="0.35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4:16" ht="14.25" customHeight="1" x14ac:dyDescent="0.35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4:16" ht="14.25" customHeight="1" x14ac:dyDescent="0.35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4:16" ht="14.25" customHeight="1" x14ac:dyDescent="0.35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4:16" ht="14.25" customHeight="1" x14ac:dyDescent="0.35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4:16" ht="14.25" customHeight="1" x14ac:dyDescent="0.35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4:16" ht="14.25" customHeight="1" x14ac:dyDescent="0.35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4:16" ht="14.25" customHeight="1" x14ac:dyDescent="0.35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4:16" ht="14.25" customHeight="1" x14ac:dyDescent="0.35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4:16" ht="14.25" customHeight="1" x14ac:dyDescent="0.35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4:16" ht="14.25" customHeight="1" x14ac:dyDescent="0.35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4:16" ht="14.25" customHeight="1" x14ac:dyDescent="0.35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4:16" ht="14.25" customHeight="1" x14ac:dyDescent="0.35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4:16" ht="14.25" customHeight="1" x14ac:dyDescent="0.35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4:16" ht="14.25" customHeight="1" x14ac:dyDescent="0.35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4:16" ht="14.25" customHeight="1" x14ac:dyDescent="0.35"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4:16" ht="14.25" customHeight="1" x14ac:dyDescent="0.35"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4:16" ht="14.25" customHeight="1" x14ac:dyDescent="0.35"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 spans="4:16" ht="14.25" customHeight="1" x14ac:dyDescent="0.35"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4:16" ht="14.25" customHeight="1" x14ac:dyDescent="0.35"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4:16" ht="14.25" customHeight="1" x14ac:dyDescent="0.35"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 spans="4:16" ht="14.25" customHeight="1" x14ac:dyDescent="0.35"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 spans="4:16" ht="14.25" customHeight="1" x14ac:dyDescent="0.35"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spans="4:16" ht="14.25" customHeight="1" x14ac:dyDescent="0.35"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4:16" ht="14.25" customHeight="1" x14ac:dyDescent="0.35"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4:16" ht="14.25" customHeight="1" x14ac:dyDescent="0.35"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4:16" ht="14.25" customHeight="1" x14ac:dyDescent="0.35"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4:16" ht="14.25" customHeight="1" x14ac:dyDescent="0.35"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4:16" ht="14.25" customHeight="1" x14ac:dyDescent="0.35"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4:16" ht="14.25" customHeight="1" x14ac:dyDescent="0.35"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4:16" ht="14.25" customHeight="1" x14ac:dyDescent="0.35"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4:16" ht="14.25" customHeight="1" x14ac:dyDescent="0.35"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4:16" ht="14.25" customHeight="1" x14ac:dyDescent="0.35"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4:16" ht="14.25" customHeight="1" x14ac:dyDescent="0.35"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4:16" ht="14.25" customHeight="1" x14ac:dyDescent="0.35"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4:16" ht="14.25" customHeight="1" x14ac:dyDescent="0.35"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4:16" ht="14.25" customHeight="1" x14ac:dyDescent="0.35"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4:16" ht="14.25" customHeight="1" x14ac:dyDescent="0.35"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4:16" ht="14.25" customHeight="1" x14ac:dyDescent="0.35"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4:16" ht="14.25" customHeight="1" x14ac:dyDescent="0.35"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4:16" ht="14.25" customHeight="1" x14ac:dyDescent="0.35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4:16" ht="14.25" customHeight="1" x14ac:dyDescent="0.35"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4:16" ht="14.25" customHeight="1" x14ac:dyDescent="0.35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4:16" ht="14.25" customHeight="1" x14ac:dyDescent="0.35"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4:16" ht="14.25" customHeight="1" x14ac:dyDescent="0.35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 spans="4:16" ht="14.25" customHeight="1" x14ac:dyDescent="0.35"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4:16" ht="14.25" customHeight="1" x14ac:dyDescent="0.35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4:16" ht="14.25" customHeight="1" x14ac:dyDescent="0.35"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4:16" ht="14.25" customHeight="1" x14ac:dyDescent="0.35"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4:16" ht="14.25" customHeight="1" x14ac:dyDescent="0.35"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4:16" ht="14.25" customHeight="1" x14ac:dyDescent="0.35"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4:16" ht="14.25" customHeight="1" x14ac:dyDescent="0.35"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4:16" ht="14.25" customHeight="1" x14ac:dyDescent="0.35"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4:16" ht="14.25" customHeight="1" x14ac:dyDescent="0.35"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4:16" ht="14.25" customHeight="1" x14ac:dyDescent="0.35"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4:16" ht="14.25" customHeight="1" x14ac:dyDescent="0.35"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4:16" ht="14.25" customHeight="1" x14ac:dyDescent="0.35"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4:16" ht="14.25" customHeight="1" x14ac:dyDescent="0.35"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4:16" ht="14.25" customHeight="1" x14ac:dyDescent="0.35"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4:16" ht="14.25" customHeight="1" x14ac:dyDescent="0.35"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4:16" ht="14.25" customHeight="1" x14ac:dyDescent="0.35"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4:16" ht="14.25" customHeight="1" x14ac:dyDescent="0.35"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4:16" ht="14.25" customHeight="1" x14ac:dyDescent="0.3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4:16" ht="14.25" customHeight="1" x14ac:dyDescent="0.35"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4:16" ht="14.25" customHeight="1" x14ac:dyDescent="0.35"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4:16" ht="14.25" customHeight="1" x14ac:dyDescent="0.35"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4:16" ht="14.25" customHeight="1" x14ac:dyDescent="0.35"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4:16" ht="14.25" customHeight="1" x14ac:dyDescent="0.35"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4:16" ht="14.25" customHeight="1" x14ac:dyDescent="0.35"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 spans="4:16" ht="14.25" customHeight="1" x14ac:dyDescent="0.35"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4:16" ht="14.25" customHeight="1" x14ac:dyDescent="0.35"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4:16" ht="14.25" customHeight="1" x14ac:dyDescent="0.35"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4:16" ht="14.25" customHeight="1" x14ac:dyDescent="0.35"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4:16" ht="14.25" customHeight="1" x14ac:dyDescent="0.35"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4:16" ht="14.25" customHeight="1" x14ac:dyDescent="0.35"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4:16" ht="14.25" customHeight="1" x14ac:dyDescent="0.35"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4:16" ht="14.25" customHeight="1" x14ac:dyDescent="0.35"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4:16" ht="14.25" customHeight="1" x14ac:dyDescent="0.35"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4:16" ht="14.25" customHeight="1" x14ac:dyDescent="0.35"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4:16" ht="14.25" customHeight="1" x14ac:dyDescent="0.35"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4:16" ht="14.25" customHeight="1" x14ac:dyDescent="0.35"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4:16" ht="14.25" customHeight="1" x14ac:dyDescent="0.35"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4:16" ht="14.25" customHeight="1" x14ac:dyDescent="0.35"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4:16" ht="14.25" customHeight="1" x14ac:dyDescent="0.35"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4:16" ht="14.25" customHeight="1" x14ac:dyDescent="0.35"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 spans="4:16" ht="14.25" customHeight="1" x14ac:dyDescent="0.35"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 spans="4:16" ht="14.25" customHeight="1" x14ac:dyDescent="0.35"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 spans="4:16" ht="14.25" customHeight="1" x14ac:dyDescent="0.35"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 spans="4:16" ht="14.25" customHeight="1" x14ac:dyDescent="0.35"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 spans="4:16" ht="14.25" customHeight="1" x14ac:dyDescent="0.35"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4:16" ht="14.25" customHeight="1" x14ac:dyDescent="0.35"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4:16" ht="14.25" customHeight="1" x14ac:dyDescent="0.35"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4:16" ht="14.25" customHeight="1" x14ac:dyDescent="0.35"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4:16" ht="14.25" customHeight="1" x14ac:dyDescent="0.35"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4:16" ht="14.25" customHeight="1" x14ac:dyDescent="0.35"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4:16" ht="14.25" customHeight="1" x14ac:dyDescent="0.35"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4:16" ht="14.25" customHeight="1" x14ac:dyDescent="0.35"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4:16" ht="14.25" customHeight="1" x14ac:dyDescent="0.35"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4:16" ht="14.25" customHeight="1" x14ac:dyDescent="0.35"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4:16" ht="14.25" customHeight="1" x14ac:dyDescent="0.35"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4:16" ht="14.25" customHeight="1" x14ac:dyDescent="0.35"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 spans="4:16" ht="14.25" customHeight="1" x14ac:dyDescent="0.35"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 spans="4:16" ht="14.25" customHeight="1" x14ac:dyDescent="0.35"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 spans="4:16" ht="14.25" customHeight="1" x14ac:dyDescent="0.35"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 spans="4:16" ht="14.25" customHeight="1" x14ac:dyDescent="0.35"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4:16" ht="14.25" customHeight="1" x14ac:dyDescent="0.35"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4:16" ht="14.25" customHeight="1" x14ac:dyDescent="0.35"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4:16" ht="14.25" customHeight="1" x14ac:dyDescent="0.35"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4:16" ht="14.25" customHeight="1" x14ac:dyDescent="0.35"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4:16" ht="14.25" customHeight="1" x14ac:dyDescent="0.35"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4:16" ht="14.25" customHeight="1" x14ac:dyDescent="0.35"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4:16" ht="14.25" customHeight="1" x14ac:dyDescent="0.35"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4:16" ht="14.25" customHeight="1" x14ac:dyDescent="0.35"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4:16" ht="14.25" customHeight="1" x14ac:dyDescent="0.35"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 spans="4:16" ht="14.25" customHeight="1" x14ac:dyDescent="0.35"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 spans="4:16" ht="14.25" customHeight="1" x14ac:dyDescent="0.35"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 spans="4:16" ht="14.25" customHeight="1" x14ac:dyDescent="0.35"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 spans="4:16" ht="14.25" customHeight="1" x14ac:dyDescent="0.35"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 spans="4:16" ht="14.25" customHeight="1" x14ac:dyDescent="0.35"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4:16" ht="14.25" customHeight="1" x14ac:dyDescent="0.35"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4:16" ht="14.25" customHeight="1" x14ac:dyDescent="0.35"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4:16" ht="14.25" customHeight="1" x14ac:dyDescent="0.35"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4:16" ht="14.25" customHeight="1" x14ac:dyDescent="0.35"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4:16" ht="14.25" customHeight="1" x14ac:dyDescent="0.35"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4:16" ht="14.25" customHeight="1" x14ac:dyDescent="0.35"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4:16" ht="14.25" customHeight="1" x14ac:dyDescent="0.35"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4:16" ht="14.25" customHeight="1" x14ac:dyDescent="0.35"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4:16" ht="14.25" customHeight="1" x14ac:dyDescent="0.35"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4:16" ht="14.25" customHeight="1" x14ac:dyDescent="0.35"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4:16" ht="14.25" customHeight="1" x14ac:dyDescent="0.35"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4:16" ht="14.25" customHeight="1" x14ac:dyDescent="0.35"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4:16" ht="14.25" customHeight="1" x14ac:dyDescent="0.35"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 spans="4:16" ht="14.25" customHeight="1" x14ac:dyDescent="0.35"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 spans="4:16" ht="14.25" customHeight="1" x14ac:dyDescent="0.35"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 spans="4:16" ht="14.25" customHeight="1" x14ac:dyDescent="0.35"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 spans="4:16" ht="14.25" customHeight="1" x14ac:dyDescent="0.35"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 spans="4:16" ht="14.25" customHeight="1" x14ac:dyDescent="0.35"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 spans="4:16" ht="14.25" customHeight="1" x14ac:dyDescent="0.35"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 spans="4:16" ht="14.25" customHeight="1" x14ac:dyDescent="0.35"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 spans="4:16" ht="14.25" customHeight="1" x14ac:dyDescent="0.35"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 spans="4:16" ht="14.25" customHeight="1" x14ac:dyDescent="0.35"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 spans="4:16" ht="14.25" customHeight="1" x14ac:dyDescent="0.35"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 spans="4:16" ht="14.25" customHeight="1" x14ac:dyDescent="0.35"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4:16" ht="14.25" customHeight="1" x14ac:dyDescent="0.35"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4:16" ht="14.25" customHeight="1" x14ac:dyDescent="0.35"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4:16" ht="14.25" customHeight="1" x14ac:dyDescent="0.35"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 spans="4:16" ht="14.25" customHeight="1" x14ac:dyDescent="0.35"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 spans="4:16" ht="14.25" customHeight="1" x14ac:dyDescent="0.35"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 spans="4:16" ht="14.25" customHeight="1" x14ac:dyDescent="0.35"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 spans="4:16" ht="14.25" customHeight="1" x14ac:dyDescent="0.35"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 spans="4:16" ht="14.25" customHeight="1" x14ac:dyDescent="0.35"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4:16" ht="14.25" customHeight="1" x14ac:dyDescent="0.35"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4:16" ht="14.25" customHeight="1" x14ac:dyDescent="0.35"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 spans="4:16" ht="14.25" customHeight="1" x14ac:dyDescent="0.35"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 spans="4:16" ht="14.25" customHeight="1" x14ac:dyDescent="0.35"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 spans="4:16" ht="14.25" customHeight="1" x14ac:dyDescent="0.35"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 spans="4:16" ht="14.25" customHeight="1" x14ac:dyDescent="0.35"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 spans="4:16" ht="14.25" customHeight="1" x14ac:dyDescent="0.35"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 spans="4:16" ht="14.25" customHeight="1" x14ac:dyDescent="0.35"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 spans="4:16" ht="14.25" customHeight="1" x14ac:dyDescent="0.35"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 spans="4:16" ht="14.25" customHeight="1" x14ac:dyDescent="0.35"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 spans="4:16" ht="14.25" customHeight="1" x14ac:dyDescent="0.35"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 spans="4:16" ht="14.25" customHeight="1" x14ac:dyDescent="0.35"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spans="4:16" ht="14.25" customHeight="1" x14ac:dyDescent="0.35"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spans="4:16" ht="14.25" customHeight="1" x14ac:dyDescent="0.35"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 spans="4:16" ht="14.25" customHeight="1" x14ac:dyDescent="0.35"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 spans="4:16" ht="14.25" customHeight="1" x14ac:dyDescent="0.35"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 spans="4:16" ht="14.25" customHeight="1" x14ac:dyDescent="0.35"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 spans="4:16" ht="14.25" customHeight="1" x14ac:dyDescent="0.35"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 spans="4:16" ht="14.25" customHeight="1" x14ac:dyDescent="0.35"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 spans="4:16" ht="14.25" customHeight="1" x14ac:dyDescent="0.35"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 spans="4:16" ht="14.25" customHeight="1" x14ac:dyDescent="0.35"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 spans="4:16" ht="14.25" customHeight="1" x14ac:dyDescent="0.35"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 spans="4:16" ht="14.25" customHeight="1" x14ac:dyDescent="0.35"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 spans="4:16" ht="14.25" customHeight="1" x14ac:dyDescent="0.35"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 spans="4:16" ht="14.25" customHeight="1" x14ac:dyDescent="0.35"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 spans="4:16" ht="14.25" customHeight="1" x14ac:dyDescent="0.35"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 spans="4:16" ht="14.25" customHeight="1" x14ac:dyDescent="0.35"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 spans="4:16" ht="14.25" customHeight="1" x14ac:dyDescent="0.35"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 spans="4:16" ht="14.25" customHeight="1" x14ac:dyDescent="0.35"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 spans="4:16" ht="14.25" customHeight="1" x14ac:dyDescent="0.35"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 spans="4:16" ht="14.25" customHeight="1" x14ac:dyDescent="0.35"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4:16" ht="14.25" customHeight="1" x14ac:dyDescent="0.35"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 spans="4:16" ht="14.25" customHeight="1" x14ac:dyDescent="0.35"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 spans="4:16" ht="14.25" customHeight="1" x14ac:dyDescent="0.35"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 spans="4:16" ht="14.25" customHeight="1" x14ac:dyDescent="0.35"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 spans="4:16" ht="14.25" customHeight="1" x14ac:dyDescent="0.35"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 spans="4:16" ht="14.25" customHeight="1" x14ac:dyDescent="0.35"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 spans="4:16" ht="14.25" customHeight="1" x14ac:dyDescent="0.35"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 spans="4:16" ht="14.25" customHeight="1" x14ac:dyDescent="0.35"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 spans="4:16" ht="14.25" customHeight="1" x14ac:dyDescent="0.35"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 spans="4:16" ht="14.25" customHeight="1" x14ac:dyDescent="0.35"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 spans="4:16" ht="14.25" customHeight="1" x14ac:dyDescent="0.35"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 spans="4:16" ht="14.25" customHeight="1" x14ac:dyDescent="0.35"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 spans="4:16" ht="14.25" customHeight="1" x14ac:dyDescent="0.35"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 spans="4:16" ht="14.25" customHeight="1" x14ac:dyDescent="0.35"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 spans="4:16" ht="14.25" customHeight="1" x14ac:dyDescent="0.35"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 spans="4:16" ht="14.25" customHeight="1" x14ac:dyDescent="0.35"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 spans="4:16" ht="14.25" customHeight="1" x14ac:dyDescent="0.35"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 spans="4:16" ht="14.25" customHeight="1" x14ac:dyDescent="0.35"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 spans="4:16" ht="14.25" customHeight="1" x14ac:dyDescent="0.35"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 spans="4:16" ht="14.25" customHeight="1" x14ac:dyDescent="0.35"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 spans="4:16" ht="14.25" customHeight="1" x14ac:dyDescent="0.35"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 spans="4:16" ht="14.25" customHeight="1" x14ac:dyDescent="0.35"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 spans="4:16" ht="14.25" customHeight="1" x14ac:dyDescent="0.35"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 spans="4:16" ht="14.25" customHeight="1" x14ac:dyDescent="0.35"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 spans="4:16" ht="14.25" customHeight="1" x14ac:dyDescent="0.35"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 spans="4:16" ht="14.25" customHeight="1" x14ac:dyDescent="0.35"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 spans="4:16" ht="14.25" customHeight="1" x14ac:dyDescent="0.35"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 spans="4:16" ht="14.25" customHeight="1" x14ac:dyDescent="0.35"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 spans="4:16" ht="14.25" customHeight="1" x14ac:dyDescent="0.35"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 spans="4:16" ht="14.25" customHeight="1" x14ac:dyDescent="0.35"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 spans="4:16" ht="14.25" customHeight="1" x14ac:dyDescent="0.35"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 spans="4:16" ht="14.25" customHeight="1" x14ac:dyDescent="0.35"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 spans="4:16" ht="14.25" customHeight="1" x14ac:dyDescent="0.35"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 spans="4:16" ht="14.25" customHeight="1" x14ac:dyDescent="0.35"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 spans="4:16" ht="14.25" customHeight="1" x14ac:dyDescent="0.35"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 spans="4:16" ht="14.25" customHeight="1" x14ac:dyDescent="0.35"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 spans="4:16" ht="14.25" customHeight="1" x14ac:dyDescent="0.35"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 spans="4:16" ht="14.25" customHeight="1" x14ac:dyDescent="0.35"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 spans="4:16" ht="14.25" customHeight="1" x14ac:dyDescent="0.35"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 spans="4:16" ht="14.25" customHeight="1" x14ac:dyDescent="0.35"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 spans="4:16" ht="14.25" customHeight="1" x14ac:dyDescent="0.35"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 spans="4:16" ht="14.25" customHeight="1" x14ac:dyDescent="0.35"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 spans="4:16" ht="14.25" customHeight="1" x14ac:dyDescent="0.35"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 spans="4:16" ht="14.25" customHeight="1" x14ac:dyDescent="0.35"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 spans="4:16" ht="14.25" customHeight="1" x14ac:dyDescent="0.35"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 spans="4:16" ht="14.25" customHeight="1" x14ac:dyDescent="0.35"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 spans="4:16" ht="14.25" customHeight="1" x14ac:dyDescent="0.35"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 spans="4:16" ht="14.25" customHeight="1" x14ac:dyDescent="0.35"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 spans="4:16" ht="14.25" customHeight="1" x14ac:dyDescent="0.35"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 spans="4:16" ht="14.25" customHeight="1" x14ac:dyDescent="0.35"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 spans="4:16" ht="14.25" customHeight="1" x14ac:dyDescent="0.35"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 spans="4:16" ht="14.25" customHeight="1" x14ac:dyDescent="0.35"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 spans="4:16" ht="14.25" customHeight="1" x14ac:dyDescent="0.35"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 spans="4:16" ht="14.25" customHeight="1" x14ac:dyDescent="0.35"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 spans="4:16" ht="14.25" customHeight="1" x14ac:dyDescent="0.35"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 spans="4:16" ht="14.25" customHeight="1" x14ac:dyDescent="0.35"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 spans="4:16" ht="14.25" customHeight="1" x14ac:dyDescent="0.35"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 spans="4:16" ht="14.25" customHeight="1" x14ac:dyDescent="0.35"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 spans="4:16" ht="14.25" customHeight="1" x14ac:dyDescent="0.35"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 spans="4:16" ht="14.25" customHeight="1" x14ac:dyDescent="0.35"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 spans="4:16" ht="14.25" customHeight="1" x14ac:dyDescent="0.35"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4:16" ht="14.25" customHeight="1" x14ac:dyDescent="0.35"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 spans="4:16" ht="14.25" customHeight="1" x14ac:dyDescent="0.35"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 spans="4:16" ht="14.25" customHeight="1" x14ac:dyDescent="0.35"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 spans="4:16" ht="14.25" customHeight="1" x14ac:dyDescent="0.35"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 spans="4:16" ht="14.25" customHeight="1" x14ac:dyDescent="0.35"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 spans="4:16" ht="14.25" customHeight="1" x14ac:dyDescent="0.35"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 spans="4:16" ht="14.25" customHeight="1" x14ac:dyDescent="0.35"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 spans="4:16" ht="14.25" customHeight="1" x14ac:dyDescent="0.35"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 spans="4:16" ht="14.25" customHeight="1" x14ac:dyDescent="0.35"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 spans="4:16" ht="14.25" customHeight="1" x14ac:dyDescent="0.35"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 spans="4:16" ht="14.25" customHeight="1" x14ac:dyDescent="0.35"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 spans="4:16" ht="14.25" customHeight="1" x14ac:dyDescent="0.35"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 spans="4:16" ht="14.25" customHeight="1" x14ac:dyDescent="0.35"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 spans="4:16" ht="14.25" customHeight="1" x14ac:dyDescent="0.35"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 spans="4:16" ht="14.25" customHeight="1" x14ac:dyDescent="0.35"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 spans="4:16" ht="14.25" customHeight="1" x14ac:dyDescent="0.35"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 spans="4:16" ht="14.25" customHeight="1" x14ac:dyDescent="0.35"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 spans="4:16" ht="14.25" customHeight="1" x14ac:dyDescent="0.35"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 spans="4:16" ht="14.25" customHeight="1" x14ac:dyDescent="0.35"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 spans="4:16" ht="14.25" customHeight="1" x14ac:dyDescent="0.35"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 spans="4:16" ht="14.25" customHeight="1" x14ac:dyDescent="0.35"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 spans="4:16" ht="14.25" customHeight="1" x14ac:dyDescent="0.35"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 spans="4:16" ht="14.25" customHeight="1" x14ac:dyDescent="0.35"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 spans="4:16" ht="14.25" customHeight="1" x14ac:dyDescent="0.35"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 spans="4:16" ht="14.25" customHeight="1" x14ac:dyDescent="0.35"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4:16" ht="14.25" customHeight="1" x14ac:dyDescent="0.35"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 spans="4:16" ht="14.25" customHeight="1" x14ac:dyDescent="0.35"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4:16" ht="14.25" customHeight="1" x14ac:dyDescent="0.35"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 spans="4:16" ht="14.25" customHeight="1" x14ac:dyDescent="0.35"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 spans="4:16" ht="14.25" customHeight="1" x14ac:dyDescent="0.35"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 spans="4:16" ht="14.25" customHeight="1" x14ac:dyDescent="0.35"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 spans="4:16" ht="14.25" customHeight="1" x14ac:dyDescent="0.35"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 spans="4:16" ht="14.25" customHeight="1" x14ac:dyDescent="0.35"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 spans="4:16" ht="14.25" customHeight="1" x14ac:dyDescent="0.35"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 spans="4:16" ht="14.25" customHeight="1" x14ac:dyDescent="0.35"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 spans="4:16" ht="14.25" customHeight="1" x14ac:dyDescent="0.35"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 spans="4:16" ht="14.25" customHeight="1" x14ac:dyDescent="0.35"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 spans="4:16" ht="14.25" customHeight="1" x14ac:dyDescent="0.35"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 spans="4:16" ht="14.25" customHeight="1" x14ac:dyDescent="0.35"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 spans="4:16" ht="14.25" customHeight="1" x14ac:dyDescent="0.35"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 spans="4:16" ht="14.25" customHeight="1" x14ac:dyDescent="0.35"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 spans="4:16" ht="14.25" customHeight="1" x14ac:dyDescent="0.35"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 spans="4:16" ht="14.25" customHeight="1" x14ac:dyDescent="0.35"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 spans="4:16" ht="14.25" customHeight="1" x14ac:dyDescent="0.35"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 spans="4:16" ht="14.25" customHeight="1" x14ac:dyDescent="0.35"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 spans="4:16" ht="14.25" customHeight="1" x14ac:dyDescent="0.35"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 spans="4:16" ht="14.25" customHeight="1" x14ac:dyDescent="0.35"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 spans="4:16" ht="14.25" customHeight="1" x14ac:dyDescent="0.35"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 spans="4:16" ht="14.25" customHeight="1" x14ac:dyDescent="0.35"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4:16" ht="14.25" customHeight="1" x14ac:dyDescent="0.35"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 spans="4:16" ht="14.25" customHeight="1" x14ac:dyDescent="0.35"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4:16" ht="14.25" customHeight="1" x14ac:dyDescent="0.35"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 spans="4:16" ht="14.25" customHeight="1" x14ac:dyDescent="0.35"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 spans="4:16" ht="14.25" customHeight="1" x14ac:dyDescent="0.35"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 spans="4:16" ht="14.25" customHeight="1" x14ac:dyDescent="0.35"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 spans="4:16" ht="14.25" customHeight="1" x14ac:dyDescent="0.35"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 spans="4:16" ht="14.25" customHeight="1" x14ac:dyDescent="0.35"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 spans="4:16" ht="14.25" customHeight="1" x14ac:dyDescent="0.35"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 spans="4:16" ht="14.25" customHeight="1" x14ac:dyDescent="0.35"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 spans="4:16" ht="14.25" customHeight="1" x14ac:dyDescent="0.35"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 spans="4:16" ht="14.25" customHeight="1" x14ac:dyDescent="0.35"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 spans="4:16" ht="14.25" customHeight="1" x14ac:dyDescent="0.35"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 spans="4:16" ht="14.25" customHeight="1" x14ac:dyDescent="0.35"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 spans="4:16" ht="14.25" customHeight="1" x14ac:dyDescent="0.35"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 spans="4:16" ht="14.25" customHeight="1" x14ac:dyDescent="0.35"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 spans="4:16" ht="14.25" customHeight="1" x14ac:dyDescent="0.35"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 spans="4:16" ht="14.25" customHeight="1" x14ac:dyDescent="0.35"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 spans="4:16" ht="14.25" customHeight="1" x14ac:dyDescent="0.35"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 spans="4:16" ht="14.25" customHeight="1" x14ac:dyDescent="0.35"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 spans="4:16" ht="14.25" customHeight="1" x14ac:dyDescent="0.35"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 spans="4:16" ht="14.25" customHeight="1" x14ac:dyDescent="0.35"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 spans="4:16" ht="14.25" customHeight="1" x14ac:dyDescent="0.35"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 spans="4:16" ht="14.25" customHeight="1" x14ac:dyDescent="0.35"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 spans="4:16" ht="14.25" customHeight="1" x14ac:dyDescent="0.35"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 spans="4:16" ht="14.25" customHeight="1" x14ac:dyDescent="0.35"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 spans="4:16" ht="14.25" customHeight="1" x14ac:dyDescent="0.35"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 spans="4:16" ht="14.25" customHeight="1" x14ac:dyDescent="0.35"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 spans="4:16" ht="14.25" customHeight="1" x14ac:dyDescent="0.35"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 spans="4:16" ht="14.25" customHeight="1" x14ac:dyDescent="0.35"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 spans="4:16" ht="14.25" customHeight="1" x14ac:dyDescent="0.35"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 spans="4:16" ht="14.25" customHeight="1" x14ac:dyDescent="0.35"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 spans="4:16" ht="14.25" customHeight="1" x14ac:dyDescent="0.35"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 spans="4:16" ht="14.25" customHeight="1" x14ac:dyDescent="0.35"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 spans="4:16" ht="14.25" customHeight="1" x14ac:dyDescent="0.35"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 spans="4:16" ht="14.25" customHeight="1" x14ac:dyDescent="0.35"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 spans="4:16" ht="14.25" customHeight="1" x14ac:dyDescent="0.35"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 spans="4:16" ht="14.25" customHeight="1" x14ac:dyDescent="0.35"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 spans="4:16" ht="14.25" customHeight="1" x14ac:dyDescent="0.35"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 spans="4:16" ht="14.25" customHeight="1" x14ac:dyDescent="0.35"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 spans="4:16" ht="14.25" customHeight="1" x14ac:dyDescent="0.35"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 spans="4:16" ht="14.25" customHeight="1" x14ac:dyDescent="0.35"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 spans="4:16" ht="14.25" customHeight="1" x14ac:dyDescent="0.35"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 spans="4:16" ht="14.25" customHeight="1" x14ac:dyDescent="0.35"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 spans="4:16" ht="14.25" customHeight="1" x14ac:dyDescent="0.35"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 spans="4:16" ht="14.25" customHeight="1" x14ac:dyDescent="0.35"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 spans="4:16" ht="14.25" customHeight="1" x14ac:dyDescent="0.35"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 spans="4:16" ht="14.25" customHeight="1" x14ac:dyDescent="0.35"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 spans="4:16" ht="14.25" customHeight="1" x14ac:dyDescent="0.35"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 spans="4:16" ht="14.25" customHeight="1" x14ac:dyDescent="0.35"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 spans="4:16" ht="14.25" customHeight="1" x14ac:dyDescent="0.35"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 spans="4:16" ht="14.25" customHeight="1" x14ac:dyDescent="0.35"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 spans="4:16" ht="14.25" customHeight="1" x14ac:dyDescent="0.35"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 spans="4:16" ht="14.25" customHeight="1" x14ac:dyDescent="0.35"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 spans="4:16" ht="14.25" customHeight="1" x14ac:dyDescent="0.35"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 spans="4:16" ht="14.25" customHeight="1" x14ac:dyDescent="0.35"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 spans="4:16" ht="14.25" customHeight="1" x14ac:dyDescent="0.35"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 spans="4:16" ht="14.25" customHeight="1" x14ac:dyDescent="0.35"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 spans="4:16" ht="14.25" customHeight="1" x14ac:dyDescent="0.35"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 spans="4:16" ht="14.25" customHeight="1" x14ac:dyDescent="0.35"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 spans="4:16" ht="14.25" customHeight="1" x14ac:dyDescent="0.35"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 spans="4:16" ht="14.25" customHeight="1" x14ac:dyDescent="0.35"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 spans="4:16" ht="14.25" customHeight="1" x14ac:dyDescent="0.35"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 spans="4:16" ht="14.25" customHeight="1" x14ac:dyDescent="0.35"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 spans="4:16" ht="14.25" customHeight="1" x14ac:dyDescent="0.35"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 spans="4:16" ht="14.25" customHeight="1" x14ac:dyDescent="0.35"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 spans="4:16" ht="14.25" customHeight="1" x14ac:dyDescent="0.35"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 spans="4:16" ht="14.25" customHeight="1" x14ac:dyDescent="0.35"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 spans="4:16" ht="14.25" customHeight="1" x14ac:dyDescent="0.35"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 spans="4:16" ht="14.25" customHeight="1" x14ac:dyDescent="0.35"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 spans="4:16" ht="14.25" customHeight="1" x14ac:dyDescent="0.35"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 spans="4:16" ht="14.25" customHeight="1" x14ac:dyDescent="0.35"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 spans="4:16" ht="14.25" customHeight="1" x14ac:dyDescent="0.35"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 spans="4:16" ht="14.25" customHeight="1" x14ac:dyDescent="0.35"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 spans="4:16" ht="14.25" customHeight="1" x14ac:dyDescent="0.35"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 spans="4:16" ht="14.25" customHeight="1" x14ac:dyDescent="0.35"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 spans="4:16" ht="14.25" customHeight="1" x14ac:dyDescent="0.35"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 spans="4:16" ht="14.25" customHeight="1" x14ac:dyDescent="0.35"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 spans="4:16" ht="14.25" customHeight="1" x14ac:dyDescent="0.35"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 spans="4:16" ht="14.25" customHeight="1" x14ac:dyDescent="0.35"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 spans="4:16" ht="14.25" customHeight="1" x14ac:dyDescent="0.35"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 spans="4:16" ht="14.25" customHeight="1" x14ac:dyDescent="0.35"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 spans="4:16" ht="14.25" customHeight="1" x14ac:dyDescent="0.35"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 spans="4:16" ht="14.25" customHeight="1" x14ac:dyDescent="0.35"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 spans="4:16" ht="14.25" customHeight="1" x14ac:dyDescent="0.35"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 spans="4:16" ht="14.25" customHeight="1" x14ac:dyDescent="0.35"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 spans="4:16" ht="14.25" customHeight="1" x14ac:dyDescent="0.35"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 spans="4:16" ht="14.25" customHeight="1" x14ac:dyDescent="0.35"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 spans="4:16" ht="14.25" customHeight="1" x14ac:dyDescent="0.35"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 spans="4:16" ht="14.25" customHeight="1" x14ac:dyDescent="0.35"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 spans="4:16" ht="14.25" customHeight="1" x14ac:dyDescent="0.35"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 spans="4:16" ht="14.25" customHeight="1" x14ac:dyDescent="0.35"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 spans="4:16" ht="14.25" customHeight="1" x14ac:dyDescent="0.35"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 spans="4:16" ht="14.25" customHeight="1" x14ac:dyDescent="0.35"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 spans="4:16" ht="14.25" customHeight="1" x14ac:dyDescent="0.35"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 spans="4:16" ht="14.25" customHeight="1" x14ac:dyDescent="0.35"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 spans="4:16" ht="14.25" customHeight="1" x14ac:dyDescent="0.35"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 spans="4:16" ht="14.25" customHeight="1" x14ac:dyDescent="0.35"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 spans="4:16" ht="14.25" customHeight="1" x14ac:dyDescent="0.35"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 spans="4:16" ht="14.25" customHeight="1" x14ac:dyDescent="0.35"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 spans="4:16" ht="14.25" customHeight="1" x14ac:dyDescent="0.35"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 spans="4:16" ht="14.25" customHeight="1" x14ac:dyDescent="0.35"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 spans="4:16" ht="14.25" customHeight="1" x14ac:dyDescent="0.35"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 spans="4:16" ht="14.25" customHeight="1" x14ac:dyDescent="0.35"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 spans="4:16" ht="14.25" customHeight="1" x14ac:dyDescent="0.35"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 spans="4:16" ht="14.25" customHeight="1" x14ac:dyDescent="0.35"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 spans="4:16" ht="14.25" customHeight="1" x14ac:dyDescent="0.35"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 spans="4:16" ht="14.25" customHeight="1" x14ac:dyDescent="0.35"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 spans="4:16" ht="14.25" customHeight="1" x14ac:dyDescent="0.35"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 spans="4:16" ht="14.25" customHeight="1" x14ac:dyDescent="0.35"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 spans="4:16" ht="14.25" customHeight="1" x14ac:dyDescent="0.35"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 spans="4:16" ht="14.25" customHeight="1" x14ac:dyDescent="0.35"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 spans="4:16" ht="14.25" customHeight="1" x14ac:dyDescent="0.35"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 spans="4:16" ht="14.25" customHeight="1" x14ac:dyDescent="0.35"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 spans="4:16" ht="14.25" customHeight="1" x14ac:dyDescent="0.35"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 spans="4:16" ht="14.25" customHeight="1" x14ac:dyDescent="0.35"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 spans="4:16" ht="14.25" customHeight="1" x14ac:dyDescent="0.35"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 spans="4:16" ht="14.25" customHeight="1" x14ac:dyDescent="0.35"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 spans="4:16" ht="14.25" customHeight="1" x14ac:dyDescent="0.35"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 spans="4:16" ht="14.25" customHeight="1" x14ac:dyDescent="0.35"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 spans="4:16" ht="14.25" customHeight="1" x14ac:dyDescent="0.35"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 spans="4:16" ht="14.25" customHeight="1" x14ac:dyDescent="0.35"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 spans="4:16" ht="14.25" customHeight="1" x14ac:dyDescent="0.35"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 spans="4:16" ht="14.25" customHeight="1" x14ac:dyDescent="0.35"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 spans="4:16" ht="14.25" customHeight="1" x14ac:dyDescent="0.35"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 spans="4:16" ht="14.25" customHeight="1" x14ac:dyDescent="0.35"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 spans="4:16" ht="14.25" customHeight="1" x14ac:dyDescent="0.35"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 spans="4:16" ht="14.25" customHeight="1" x14ac:dyDescent="0.35"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 spans="4:16" ht="14.25" customHeight="1" x14ac:dyDescent="0.35"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 spans="4:16" ht="14.25" customHeight="1" x14ac:dyDescent="0.35"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 spans="4:16" ht="14.25" customHeight="1" x14ac:dyDescent="0.35"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 spans="4:16" ht="14.25" customHeight="1" x14ac:dyDescent="0.35"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 spans="4:16" ht="14.25" customHeight="1" x14ac:dyDescent="0.35"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 spans="4:16" ht="14.25" customHeight="1" x14ac:dyDescent="0.35"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 spans="4:16" ht="14.25" customHeight="1" x14ac:dyDescent="0.35"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 spans="4:16" ht="14.25" customHeight="1" x14ac:dyDescent="0.35"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 spans="4:16" ht="14.25" customHeight="1" x14ac:dyDescent="0.35"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 spans="4:16" ht="14.25" customHeight="1" x14ac:dyDescent="0.35"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 spans="4:16" ht="14.25" customHeight="1" x14ac:dyDescent="0.35"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 spans="4:16" ht="14.25" customHeight="1" x14ac:dyDescent="0.35"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 spans="4:16" ht="14.25" customHeight="1" x14ac:dyDescent="0.35"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 spans="4:16" ht="14.25" customHeight="1" x14ac:dyDescent="0.35"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 spans="4:16" ht="14.25" customHeight="1" x14ac:dyDescent="0.35"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 spans="4:16" ht="14.25" customHeight="1" x14ac:dyDescent="0.35"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 spans="4:16" ht="14.25" customHeight="1" x14ac:dyDescent="0.35"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 spans="4:16" ht="14.25" customHeight="1" x14ac:dyDescent="0.35"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 spans="4:16" ht="14.25" customHeight="1" x14ac:dyDescent="0.35"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 spans="4:16" ht="14.25" customHeight="1" x14ac:dyDescent="0.35"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 spans="4:16" ht="14.25" customHeight="1" x14ac:dyDescent="0.35"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 spans="4:16" ht="14.25" customHeight="1" x14ac:dyDescent="0.35"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 spans="4:16" ht="14.25" customHeight="1" x14ac:dyDescent="0.35"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 spans="4:16" ht="14.25" customHeight="1" x14ac:dyDescent="0.35"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 spans="4:16" ht="14.25" customHeight="1" x14ac:dyDescent="0.35"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 spans="4:16" ht="14.25" customHeight="1" x14ac:dyDescent="0.35"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 spans="4:16" ht="14.25" customHeight="1" x14ac:dyDescent="0.35"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 spans="4:16" ht="14.25" customHeight="1" x14ac:dyDescent="0.35"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 spans="4:16" ht="14.25" customHeight="1" x14ac:dyDescent="0.35"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 spans="4:16" ht="14.25" customHeight="1" x14ac:dyDescent="0.35"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 spans="4:16" ht="14.25" customHeight="1" x14ac:dyDescent="0.35"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 spans="4:16" ht="14.25" customHeight="1" x14ac:dyDescent="0.35"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 spans="4:16" ht="14.25" customHeight="1" x14ac:dyDescent="0.35"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 spans="4:16" ht="14.25" customHeight="1" x14ac:dyDescent="0.35"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 spans="4:16" ht="14.25" customHeight="1" x14ac:dyDescent="0.35"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 spans="4:16" ht="14.25" customHeight="1" x14ac:dyDescent="0.35"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 spans="4:16" ht="14.25" customHeight="1" x14ac:dyDescent="0.35"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 spans="4:16" ht="14.25" customHeight="1" x14ac:dyDescent="0.35"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 spans="4:16" ht="14.25" customHeight="1" x14ac:dyDescent="0.35"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 spans="4:16" ht="14.25" customHeight="1" x14ac:dyDescent="0.35"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 spans="4:16" ht="14.25" customHeight="1" x14ac:dyDescent="0.35"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 spans="4:16" ht="14.25" customHeight="1" x14ac:dyDescent="0.35"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 spans="4:16" ht="14.25" customHeight="1" x14ac:dyDescent="0.35"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 spans="4:16" ht="14.25" customHeight="1" x14ac:dyDescent="0.35"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 spans="4:16" ht="14.25" customHeight="1" x14ac:dyDescent="0.35"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 spans="4:16" ht="14.25" customHeight="1" x14ac:dyDescent="0.35"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 spans="4:16" ht="14.25" customHeight="1" x14ac:dyDescent="0.35"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 spans="4:16" ht="14.25" customHeight="1" x14ac:dyDescent="0.35"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 spans="4:16" ht="14.25" customHeight="1" x14ac:dyDescent="0.35"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 spans="4:16" ht="14.25" customHeight="1" x14ac:dyDescent="0.35"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 spans="4:16" ht="14.25" customHeight="1" x14ac:dyDescent="0.35"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 spans="4:16" ht="14.25" customHeight="1" x14ac:dyDescent="0.35"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 spans="4:16" ht="14.25" customHeight="1" x14ac:dyDescent="0.35"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 spans="4:16" ht="14.25" customHeight="1" x14ac:dyDescent="0.35"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 spans="4:16" ht="14.25" customHeight="1" x14ac:dyDescent="0.35"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 spans="4:16" ht="14.25" customHeight="1" x14ac:dyDescent="0.35"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 spans="4:16" ht="14.25" customHeight="1" x14ac:dyDescent="0.35"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 spans="4:16" ht="14.25" customHeight="1" x14ac:dyDescent="0.35"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 spans="4:16" ht="14.25" customHeight="1" x14ac:dyDescent="0.35"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 spans="4:16" ht="14.25" customHeight="1" x14ac:dyDescent="0.35"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 spans="4:16" ht="14.25" customHeight="1" x14ac:dyDescent="0.35"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 spans="4:16" ht="14.25" customHeight="1" x14ac:dyDescent="0.35"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 spans="4:16" ht="14.25" customHeight="1" x14ac:dyDescent="0.35"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 spans="4:16" ht="14.25" customHeight="1" x14ac:dyDescent="0.35"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 spans="4:16" ht="14.25" customHeight="1" x14ac:dyDescent="0.35"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 spans="4:16" ht="14.25" customHeight="1" x14ac:dyDescent="0.35"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 spans="4:16" ht="14.25" customHeight="1" x14ac:dyDescent="0.35"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 spans="4:16" ht="14.25" customHeight="1" x14ac:dyDescent="0.35"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 spans="4:16" ht="14.25" customHeight="1" x14ac:dyDescent="0.35"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 spans="4:16" ht="14.25" customHeight="1" x14ac:dyDescent="0.35"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 spans="4:16" ht="14.25" customHeight="1" x14ac:dyDescent="0.35"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 spans="4:16" ht="14.25" customHeight="1" x14ac:dyDescent="0.35"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 spans="4:16" ht="14.25" customHeight="1" x14ac:dyDescent="0.35"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 spans="4:16" ht="14.25" customHeight="1" x14ac:dyDescent="0.35"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 spans="4:16" ht="14.25" customHeight="1" x14ac:dyDescent="0.35"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 spans="4:16" ht="14.25" customHeight="1" x14ac:dyDescent="0.35"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 spans="4:16" ht="14.25" customHeight="1" x14ac:dyDescent="0.35"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 spans="4:16" ht="14.25" customHeight="1" x14ac:dyDescent="0.35"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 spans="4:16" ht="14.25" customHeight="1" x14ac:dyDescent="0.35"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 spans="4:16" ht="14.25" customHeight="1" x14ac:dyDescent="0.35"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 spans="4:16" ht="14.25" customHeight="1" x14ac:dyDescent="0.35"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 spans="4:16" ht="14.25" customHeight="1" x14ac:dyDescent="0.35"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 spans="4:16" ht="14.25" customHeight="1" x14ac:dyDescent="0.35"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 spans="4:16" ht="14.25" customHeight="1" x14ac:dyDescent="0.35"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 spans="4:16" ht="14.25" customHeight="1" x14ac:dyDescent="0.35"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 spans="4:16" ht="14.25" customHeight="1" x14ac:dyDescent="0.35"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 spans="4:16" ht="14.25" customHeight="1" x14ac:dyDescent="0.35"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 spans="4:16" ht="14.25" customHeight="1" x14ac:dyDescent="0.35"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 spans="4:16" ht="14.25" customHeight="1" x14ac:dyDescent="0.35"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 spans="4:16" ht="14.25" customHeight="1" x14ac:dyDescent="0.35"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 spans="4:16" ht="14.25" customHeight="1" x14ac:dyDescent="0.35"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 spans="4:16" ht="14.25" customHeight="1" x14ac:dyDescent="0.35"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 spans="4:16" ht="14.25" customHeight="1" x14ac:dyDescent="0.35"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 spans="4:16" ht="14.25" customHeight="1" x14ac:dyDescent="0.35"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 spans="4:16" ht="14.25" customHeight="1" x14ac:dyDescent="0.35"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 spans="4:16" ht="14.25" customHeight="1" x14ac:dyDescent="0.35"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 spans="4:16" ht="14.25" customHeight="1" x14ac:dyDescent="0.35"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 spans="4:16" ht="14.25" customHeight="1" x14ac:dyDescent="0.35"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 spans="4:16" ht="14.25" customHeight="1" x14ac:dyDescent="0.35"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 spans="4:16" ht="14.25" customHeight="1" x14ac:dyDescent="0.35"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 spans="4:16" ht="14.25" customHeight="1" x14ac:dyDescent="0.35"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 spans="4:16" ht="14.25" customHeight="1" x14ac:dyDescent="0.35"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 spans="4:16" ht="14.25" customHeight="1" x14ac:dyDescent="0.35"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 spans="4:16" ht="14.25" customHeight="1" x14ac:dyDescent="0.35"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 spans="4:16" ht="14.25" customHeight="1" x14ac:dyDescent="0.35"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 spans="4:16" ht="14.25" customHeight="1" x14ac:dyDescent="0.35"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 spans="4:16" ht="14.25" customHeight="1" x14ac:dyDescent="0.35"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 spans="4:16" ht="14.25" customHeight="1" x14ac:dyDescent="0.35"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 spans="4:16" ht="14.25" customHeight="1" x14ac:dyDescent="0.35"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 spans="4:16" ht="14.25" customHeight="1" x14ac:dyDescent="0.35"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 spans="4:16" ht="14.25" customHeight="1" x14ac:dyDescent="0.35"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 spans="4:16" ht="14.25" customHeight="1" x14ac:dyDescent="0.35"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 spans="4:16" ht="14.25" customHeight="1" x14ac:dyDescent="0.35"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 spans="4:16" ht="14.25" customHeight="1" x14ac:dyDescent="0.35"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 spans="4:16" ht="14.25" customHeight="1" x14ac:dyDescent="0.35"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 spans="4:16" ht="14.25" customHeight="1" x14ac:dyDescent="0.35"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 spans="4:16" ht="14.25" customHeight="1" x14ac:dyDescent="0.35"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 spans="4:16" ht="14.25" customHeight="1" x14ac:dyDescent="0.35"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 spans="4:16" ht="14.25" customHeight="1" x14ac:dyDescent="0.35"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 spans="4:16" ht="14.25" customHeight="1" x14ac:dyDescent="0.35"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 spans="4:16" ht="14.25" customHeight="1" x14ac:dyDescent="0.35"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 spans="4:16" ht="14.25" customHeight="1" x14ac:dyDescent="0.35"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 spans="4:16" ht="14.25" customHeight="1" x14ac:dyDescent="0.35"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 spans="4:16" ht="14.25" customHeight="1" x14ac:dyDescent="0.35"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 spans="4:16" ht="14.25" customHeight="1" x14ac:dyDescent="0.35"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 spans="4:16" ht="14.25" customHeight="1" x14ac:dyDescent="0.35"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 spans="4:16" ht="14.25" customHeight="1" x14ac:dyDescent="0.35"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 spans="4:16" ht="14.25" customHeight="1" x14ac:dyDescent="0.35"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 spans="4:16" ht="14.25" customHeight="1" x14ac:dyDescent="0.35"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 spans="4:16" ht="14.25" customHeight="1" x14ac:dyDescent="0.35"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 spans="4:16" ht="14.25" customHeight="1" x14ac:dyDescent="0.35"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 spans="4:16" ht="14.25" customHeight="1" x14ac:dyDescent="0.35"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 spans="4:16" ht="14.25" customHeight="1" x14ac:dyDescent="0.35"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 spans="4:16" ht="14.25" customHeight="1" x14ac:dyDescent="0.35"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 spans="4:16" ht="14.25" customHeight="1" x14ac:dyDescent="0.35"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 spans="4:16" ht="14.25" customHeight="1" x14ac:dyDescent="0.35"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 spans="4:16" ht="14.25" customHeight="1" x14ac:dyDescent="0.35"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 spans="4:16" ht="14.25" customHeight="1" x14ac:dyDescent="0.35"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 spans="4:16" ht="14.25" customHeight="1" x14ac:dyDescent="0.35"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 spans="4:16" ht="14.25" customHeight="1" x14ac:dyDescent="0.35"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 spans="4:16" ht="14.25" customHeight="1" x14ac:dyDescent="0.35"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 spans="4:16" ht="14.25" customHeight="1" x14ac:dyDescent="0.35"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 spans="4:16" ht="14.25" customHeight="1" x14ac:dyDescent="0.35"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 spans="4:16" ht="14.25" customHeight="1" x14ac:dyDescent="0.35"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 spans="4:16" ht="14.25" customHeight="1" x14ac:dyDescent="0.35"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 spans="4:16" ht="14.25" customHeight="1" x14ac:dyDescent="0.35"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 spans="4:16" ht="14.25" customHeight="1" x14ac:dyDescent="0.35"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 spans="4:16" ht="14.25" customHeight="1" x14ac:dyDescent="0.35"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 spans="4:16" ht="14.25" customHeight="1" x14ac:dyDescent="0.35"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 spans="4:16" ht="14.25" customHeight="1" x14ac:dyDescent="0.35"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 spans="4:16" ht="14.25" customHeight="1" x14ac:dyDescent="0.35"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 spans="4:16" ht="14.25" customHeight="1" x14ac:dyDescent="0.35"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 spans="4:16" ht="14.25" customHeight="1" x14ac:dyDescent="0.35"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 spans="4:16" ht="14.25" customHeight="1" x14ac:dyDescent="0.35"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 spans="4:16" ht="14.25" customHeight="1" x14ac:dyDescent="0.35"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 spans="4:16" ht="14.25" customHeight="1" x14ac:dyDescent="0.35"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 spans="4:16" ht="14.25" customHeight="1" x14ac:dyDescent="0.35"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 spans="4:16" ht="14.25" customHeight="1" x14ac:dyDescent="0.35"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 spans="4:16" ht="14.25" customHeight="1" x14ac:dyDescent="0.35"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 spans="4:16" ht="14.25" customHeight="1" x14ac:dyDescent="0.35"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 spans="4:16" ht="14.25" customHeight="1" x14ac:dyDescent="0.35"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 spans="4:16" ht="14.25" customHeight="1" x14ac:dyDescent="0.35"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 spans="4:16" ht="14.25" customHeight="1" x14ac:dyDescent="0.35"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 spans="4:16" ht="14.25" customHeight="1" x14ac:dyDescent="0.35"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 spans="4:16" ht="14.25" customHeight="1" x14ac:dyDescent="0.35"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 spans="4:16" ht="14.25" customHeight="1" x14ac:dyDescent="0.35"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 spans="4:16" ht="14.25" customHeight="1" x14ac:dyDescent="0.35"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 spans="4:16" ht="14.25" customHeight="1" x14ac:dyDescent="0.35"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 spans="4:16" ht="14.25" customHeight="1" x14ac:dyDescent="0.35"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 spans="4:16" ht="14.25" customHeight="1" x14ac:dyDescent="0.35"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 spans="4:16" ht="14.25" customHeight="1" x14ac:dyDescent="0.35"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 spans="4:16" ht="14.25" customHeight="1" x14ac:dyDescent="0.35"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 spans="4:16" ht="14.25" customHeight="1" x14ac:dyDescent="0.35"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 spans="4:16" ht="14.25" customHeight="1" x14ac:dyDescent="0.35"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 spans="4:16" ht="14.25" customHeight="1" x14ac:dyDescent="0.35"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 spans="4:16" ht="14.25" customHeight="1" x14ac:dyDescent="0.35"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 spans="4:16" ht="14.25" customHeight="1" x14ac:dyDescent="0.35"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 spans="4:16" ht="14.25" customHeight="1" x14ac:dyDescent="0.35"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 spans="4:16" ht="14.25" customHeight="1" x14ac:dyDescent="0.35"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 spans="4:16" ht="14.25" customHeight="1" x14ac:dyDescent="0.35"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 spans="4:16" ht="14.25" customHeight="1" x14ac:dyDescent="0.35"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 spans="4:16" ht="14.25" customHeight="1" x14ac:dyDescent="0.35"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 spans="4:16" ht="14.25" customHeight="1" x14ac:dyDescent="0.35"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 spans="4:16" ht="14.25" customHeight="1" x14ac:dyDescent="0.35"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 spans="4:16" ht="14.25" customHeight="1" x14ac:dyDescent="0.35"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 spans="4:16" ht="14.25" customHeight="1" x14ac:dyDescent="0.35"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 spans="4:16" ht="14.25" customHeight="1" x14ac:dyDescent="0.35"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 spans="4:16" ht="14.25" customHeight="1" x14ac:dyDescent="0.35"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 spans="4:16" ht="14.25" customHeight="1" x14ac:dyDescent="0.35"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 spans="4:16" ht="14.25" customHeight="1" x14ac:dyDescent="0.35"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 spans="4:16" ht="14.25" customHeight="1" x14ac:dyDescent="0.35"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 spans="4:16" ht="14.25" customHeight="1" x14ac:dyDescent="0.35"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 spans="4:16" ht="14.25" customHeight="1" x14ac:dyDescent="0.35"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 spans="4:16" ht="14.25" customHeight="1" x14ac:dyDescent="0.35"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 spans="4:16" ht="14.25" customHeight="1" x14ac:dyDescent="0.35"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 spans="4:16" ht="14.25" customHeight="1" x14ac:dyDescent="0.35"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 spans="4:16" ht="14.25" customHeight="1" x14ac:dyDescent="0.35"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 spans="4:16" ht="14.25" customHeight="1" x14ac:dyDescent="0.35"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 spans="4:16" ht="14.25" customHeight="1" x14ac:dyDescent="0.35"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 spans="4:16" ht="14.25" customHeight="1" x14ac:dyDescent="0.35"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 spans="4:16" ht="14.25" customHeight="1" x14ac:dyDescent="0.35"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 spans="4:16" ht="14.25" customHeight="1" x14ac:dyDescent="0.35"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 spans="4:16" ht="14.25" customHeight="1" x14ac:dyDescent="0.35"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 spans="4:16" ht="14.25" customHeight="1" x14ac:dyDescent="0.35"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 spans="4:16" ht="14.25" customHeight="1" x14ac:dyDescent="0.35"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 spans="4:16" ht="14.25" customHeight="1" x14ac:dyDescent="0.35"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 spans="4:16" ht="14.25" customHeight="1" x14ac:dyDescent="0.35"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 spans="4:16" ht="14.25" customHeight="1" x14ac:dyDescent="0.35"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 spans="4:16" ht="14.25" customHeight="1" x14ac:dyDescent="0.35"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 spans="4:16" ht="14.25" customHeight="1" x14ac:dyDescent="0.35"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 spans="4:16" ht="14.25" customHeight="1" x14ac:dyDescent="0.35"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 spans="4:16" ht="14.25" customHeight="1" x14ac:dyDescent="0.35"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 spans="4:16" ht="14.25" customHeight="1" x14ac:dyDescent="0.35"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 spans="4:16" ht="14.25" customHeight="1" x14ac:dyDescent="0.35"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 spans="4:16" ht="14.25" customHeight="1" x14ac:dyDescent="0.35"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 spans="4:16" ht="14.25" customHeight="1" x14ac:dyDescent="0.35"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 spans="4:16" ht="14.25" customHeight="1" x14ac:dyDescent="0.35"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 spans="4:16" ht="14.25" customHeight="1" x14ac:dyDescent="0.35"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 spans="4:16" ht="14.25" customHeight="1" x14ac:dyDescent="0.35"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 spans="4:16" ht="14.25" customHeight="1" x14ac:dyDescent="0.35"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 spans="4:16" ht="14.25" customHeight="1" x14ac:dyDescent="0.35"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 spans="4:16" ht="14.25" customHeight="1" x14ac:dyDescent="0.35"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 spans="4:16" ht="14.25" customHeight="1" x14ac:dyDescent="0.35"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 spans="4:16" ht="14.25" customHeight="1" x14ac:dyDescent="0.35"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 spans="4:16" ht="14.25" customHeight="1" x14ac:dyDescent="0.35"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 spans="4:16" ht="14.25" customHeight="1" x14ac:dyDescent="0.35"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 spans="4:16" ht="14.25" customHeight="1" x14ac:dyDescent="0.35"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 spans="4:16" ht="14.25" customHeight="1" x14ac:dyDescent="0.35"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 spans="4:16" ht="14.25" customHeight="1" x14ac:dyDescent="0.35"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 spans="4:16" ht="14.25" customHeight="1" x14ac:dyDescent="0.35"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 spans="4:16" ht="14.25" customHeight="1" x14ac:dyDescent="0.35"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 spans="4:16" ht="14.25" customHeight="1" x14ac:dyDescent="0.35"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 spans="4:16" ht="14.25" customHeight="1" x14ac:dyDescent="0.35"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 spans="4:16" ht="14.25" customHeight="1" x14ac:dyDescent="0.35"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 spans="4:16" ht="14.25" customHeight="1" x14ac:dyDescent="0.35"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 spans="4:16" ht="14.25" customHeight="1" x14ac:dyDescent="0.35"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 spans="4:16" ht="14.25" customHeight="1" x14ac:dyDescent="0.35"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 spans="4:16" ht="14.25" customHeight="1" x14ac:dyDescent="0.35"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 spans="4:16" ht="14.25" customHeight="1" x14ac:dyDescent="0.35"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 spans="4:16" ht="14.25" customHeight="1" x14ac:dyDescent="0.35"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 spans="4:16" ht="14.25" customHeight="1" x14ac:dyDescent="0.35"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 spans="4:16" ht="14.25" customHeight="1" x14ac:dyDescent="0.35"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 spans="4:16" ht="14.25" customHeight="1" x14ac:dyDescent="0.35"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 spans="4:16" ht="14.25" customHeight="1" x14ac:dyDescent="0.35"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 spans="4:16" ht="14.25" customHeight="1" x14ac:dyDescent="0.35"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 spans="4:16" ht="14.25" customHeight="1" x14ac:dyDescent="0.35"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 spans="4:16" ht="14.25" customHeight="1" x14ac:dyDescent="0.35"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 spans="4:16" ht="14.25" customHeight="1" x14ac:dyDescent="0.35"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 spans="4:16" ht="14.25" customHeight="1" x14ac:dyDescent="0.35"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 spans="4:16" ht="14.25" customHeight="1" x14ac:dyDescent="0.35"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 spans="4:16" ht="14.25" customHeight="1" x14ac:dyDescent="0.35"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 spans="4:16" ht="14.25" customHeight="1" x14ac:dyDescent="0.35"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 spans="4:16" ht="14.25" customHeight="1" x14ac:dyDescent="0.35"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 spans="4:16" ht="14.25" customHeight="1" x14ac:dyDescent="0.35"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 spans="4:16" ht="14.25" customHeight="1" x14ac:dyDescent="0.35"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 spans="4:16" ht="14.25" customHeight="1" x14ac:dyDescent="0.35"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 spans="4:16" ht="14.25" customHeight="1" x14ac:dyDescent="0.35"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 spans="4:16" ht="14.25" customHeight="1" x14ac:dyDescent="0.35"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 spans="4:16" ht="14.25" customHeight="1" x14ac:dyDescent="0.35"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 spans="4:16" ht="14.25" customHeight="1" x14ac:dyDescent="0.35"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 spans="4:16" ht="14.25" customHeight="1" x14ac:dyDescent="0.35"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 spans="4:16" ht="14.25" customHeight="1" x14ac:dyDescent="0.35"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 spans="4:16" ht="14.25" customHeight="1" x14ac:dyDescent="0.35"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 spans="4:16" ht="14.25" customHeight="1" x14ac:dyDescent="0.35"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 spans="4:16" ht="14.25" customHeight="1" x14ac:dyDescent="0.35"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 spans="4:16" ht="14.25" customHeight="1" x14ac:dyDescent="0.35"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 spans="4:16" ht="14.25" customHeight="1" x14ac:dyDescent="0.35"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 spans="4:16" ht="14.25" customHeight="1" x14ac:dyDescent="0.35"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 spans="4:16" ht="14.25" customHeight="1" x14ac:dyDescent="0.35"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 spans="4:16" ht="14.25" customHeight="1" x14ac:dyDescent="0.35"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 spans="4:16" ht="14.25" customHeight="1" x14ac:dyDescent="0.35"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 spans="4:16" ht="14.25" customHeight="1" x14ac:dyDescent="0.35"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 spans="4:16" ht="14.25" customHeight="1" x14ac:dyDescent="0.35"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 spans="4:16" ht="14.25" customHeight="1" x14ac:dyDescent="0.35"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 spans="4:16" ht="14.25" customHeight="1" x14ac:dyDescent="0.35"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 spans="4:16" ht="14.25" customHeight="1" x14ac:dyDescent="0.35"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 spans="4:16" ht="14.25" customHeight="1" x14ac:dyDescent="0.35"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 spans="4:16" ht="14.25" customHeight="1" x14ac:dyDescent="0.35"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 spans="4:16" ht="14.25" customHeight="1" x14ac:dyDescent="0.35"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 spans="4:16" ht="14.25" customHeight="1" x14ac:dyDescent="0.35"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 spans="4:16" ht="14.25" customHeight="1" x14ac:dyDescent="0.35"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 spans="4:16" ht="14.25" customHeight="1" x14ac:dyDescent="0.35"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 spans="4:16" ht="14.25" customHeight="1" x14ac:dyDescent="0.35"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 spans="4:16" ht="14.25" customHeight="1" x14ac:dyDescent="0.35"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 spans="4:16" ht="14.25" customHeight="1" x14ac:dyDescent="0.35"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 spans="4:16" ht="14.25" customHeight="1" x14ac:dyDescent="0.35"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 spans="4:16" ht="14.25" customHeight="1" x14ac:dyDescent="0.35"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 spans="4:16" ht="14.25" customHeight="1" x14ac:dyDescent="0.35"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 spans="4:16" ht="14.25" customHeight="1" x14ac:dyDescent="0.35"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 spans="4:16" ht="14.25" customHeight="1" x14ac:dyDescent="0.35"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 spans="4:16" ht="14.25" customHeight="1" x14ac:dyDescent="0.35"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 spans="4:16" ht="14.25" customHeight="1" x14ac:dyDescent="0.35"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 spans="4:16" ht="14.25" customHeight="1" x14ac:dyDescent="0.35"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 spans="4:16" ht="14.25" customHeight="1" x14ac:dyDescent="0.35"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 spans="4:16" ht="14.25" customHeight="1" x14ac:dyDescent="0.35"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 spans="4:16" ht="14.25" customHeight="1" x14ac:dyDescent="0.35"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 spans="4:16" ht="14.25" customHeight="1" x14ac:dyDescent="0.35"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 spans="4:16" ht="14.25" customHeight="1" x14ac:dyDescent="0.35"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 spans="4:16" ht="14.25" customHeight="1" x14ac:dyDescent="0.35"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 spans="4:16" ht="14.25" customHeight="1" x14ac:dyDescent="0.35"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 spans="4:16" ht="14.25" customHeight="1" x14ac:dyDescent="0.35"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 spans="4:16" ht="14.25" customHeight="1" x14ac:dyDescent="0.35"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 spans="4:16" ht="14.25" customHeight="1" x14ac:dyDescent="0.35"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 spans="4:16" ht="14.25" customHeight="1" x14ac:dyDescent="0.35"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 spans="4:16" ht="14.25" customHeight="1" x14ac:dyDescent="0.35"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 spans="4:16" ht="14.25" customHeight="1" x14ac:dyDescent="0.35"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 spans="4:16" ht="14.25" customHeight="1" x14ac:dyDescent="0.35"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 spans="4:16" ht="14.25" customHeight="1" x14ac:dyDescent="0.35"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 spans="4:16" ht="14.25" customHeight="1" x14ac:dyDescent="0.35"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 spans="4:16" ht="14.25" customHeight="1" x14ac:dyDescent="0.35"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 spans="4:16" ht="14.25" customHeight="1" x14ac:dyDescent="0.35"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 spans="4:16" ht="14.25" customHeight="1" x14ac:dyDescent="0.35"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 spans="4:16" ht="14.25" customHeight="1" x14ac:dyDescent="0.35"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 spans="4:16" ht="14.25" customHeight="1" x14ac:dyDescent="0.35"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 spans="4:16" ht="14.25" customHeight="1" x14ac:dyDescent="0.35"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 spans="4:16" ht="14.25" customHeight="1" x14ac:dyDescent="0.35"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 spans="4:16" ht="14.25" customHeight="1" x14ac:dyDescent="0.35"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 spans="4:16" ht="14.25" customHeight="1" x14ac:dyDescent="0.35"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 spans="4:16" ht="14.25" customHeight="1" x14ac:dyDescent="0.35"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 spans="4:16" ht="14.25" customHeight="1" x14ac:dyDescent="0.35"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 spans="4:16" ht="14.25" customHeight="1" x14ac:dyDescent="0.35"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 spans="4:16" ht="14.25" customHeight="1" x14ac:dyDescent="0.35"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 spans="4:16" ht="14.25" customHeight="1" x14ac:dyDescent="0.35"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 spans="4:16" ht="14.25" customHeight="1" x14ac:dyDescent="0.35"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 spans="4:16" ht="14.25" customHeight="1" x14ac:dyDescent="0.35"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 spans="4:16" ht="14.25" customHeight="1" x14ac:dyDescent="0.35"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 spans="4:16" ht="14.25" customHeight="1" x14ac:dyDescent="0.35"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 spans="4:16" ht="14.25" customHeight="1" x14ac:dyDescent="0.35"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 spans="4:16" ht="14.25" customHeight="1" x14ac:dyDescent="0.35"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 spans="4:16" ht="14.25" customHeight="1" x14ac:dyDescent="0.35"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 spans="4:16" ht="14.25" customHeight="1" x14ac:dyDescent="0.35"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 spans="4:16" ht="14.25" customHeight="1" x14ac:dyDescent="0.35"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 spans="4:16" ht="14.25" customHeight="1" x14ac:dyDescent="0.35"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 spans="4:16" ht="14.25" customHeight="1" x14ac:dyDescent="0.35"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 spans="4:16" ht="14.25" customHeight="1" x14ac:dyDescent="0.35"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 spans="4:16" ht="14.25" customHeight="1" x14ac:dyDescent="0.35"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 spans="4:16" ht="14.25" customHeight="1" x14ac:dyDescent="0.35"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 spans="4:16" ht="14.25" customHeight="1" x14ac:dyDescent="0.35"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 spans="4:16" ht="14.25" customHeight="1" x14ac:dyDescent="0.35"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 spans="4:16" ht="14.25" customHeight="1" x14ac:dyDescent="0.35"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 spans="4:16" ht="14.25" customHeight="1" x14ac:dyDescent="0.35"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 spans="4:16" ht="14.25" customHeight="1" x14ac:dyDescent="0.35"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 spans="4:16" ht="14.25" customHeight="1" x14ac:dyDescent="0.35"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 spans="4:16" ht="14.25" customHeight="1" x14ac:dyDescent="0.35"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 spans="4:16" ht="14.25" customHeight="1" x14ac:dyDescent="0.35"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 spans="4:16" ht="14.25" customHeight="1" x14ac:dyDescent="0.35"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 spans="4:16" ht="14.25" customHeight="1" x14ac:dyDescent="0.35"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 spans="4:16" ht="14.25" customHeight="1" x14ac:dyDescent="0.35"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 spans="4:16" ht="14.25" customHeight="1" x14ac:dyDescent="0.35"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 spans="4:16" ht="14.25" customHeight="1" x14ac:dyDescent="0.35"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 spans="4:16" ht="14.25" customHeight="1" x14ac:dyDescent="0.35"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 spans="4:16" ht="14.25" customHeight="1" x14ac:dyDescent="0.35"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 spans="4:16" ht="14.25" customHeight="1" x14ac:dyDescent="0.35"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 spans="4:16" ht="14.25" customHeight="1" x14ac:dyDescent="0.35"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 spans="4:16" ht="14.25" customHeight="1" x14ac:dyDescent="0.35"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 spans="4:16" ht="14.25" customHeight="1" x14ac:dyDescent="0.35"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 spans="4:16" ht="14.25" customHeight="1" x14ac:dyDescent="0.35"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 spans="4:16" ht="14.25" customHeight="1" x14ac:dyDescent="0.35"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 spans="4:16" ht="14.25" customHeight="1" x14ac:dyDescent="0.35"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 spans="4:16" ht="14.25" customHeight="1" x14ac:dyDescent="0.35"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 spans="4:16" ht="14.25" customHeight="1" x14ac:dyDescent="0.35"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 spans="4:16" ht="14.25" customHeight="1" x14ac:dyDescent="0.35"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 spans="4:16" ht="14.25" customHeight="1" x14ac:dyDescent="0.35"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 spans="4:16" ht="14.25" customHeight="1" x14ac:dyDescent="0.35"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 spans="4:16" ht="14.25" customHeight="1" x14ac:dyDescent="0.35"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 spans="4:16" ht="14.25" customHeight="1" x14ac:dyDescent="0.35"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 spans="4:16" ht="14.25" customHeight="1" x14ac:dyDescent="0.35"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 spans="4:16" ht="14.25" customHeight="1" x14ac:dyDescent="0.35"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 spans="4:16" ht="14.25" customHeight="1" x14ac:dyDescent="0.35"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 spans="4:16" ht="14.25" customHeight="1" x14ac:dyDescent="0.35"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 spans="4:16" ht="14.25" customHeight="1" x14ac:dyDescent="0.35"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 spans="4:16" ht="14.25" customHeight="1" x14ac:dyDescent="0.35"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 spans="4:16" ht="14.25" customHeight="1" x14ac:dyDescent="0.35"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 spans="4:16" ht="14.25" customHeight="1" x14ac:dyDescent="0.35"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 spans="4:16" ht="14.25" customHeight="1" x14ac:dyDescent="0.35"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 spans="4:16" ht="14.25" customHeight="1" x14ac:dyDescent="0.35"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 spans="4:16" ht="14.25" customHeight="1" x14ac:dyDescent="0.35"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 spans="4:16" ht="14.25" customHeight="1" x14ac:dyDescent="0.35"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 spans="4:16" ht="14.25" customHeight="1" x14ac:dyDescent="0.35"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 spans="4:16" ht="14.25" customHeight="1" x14ac:dyDescent="0.35"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 spans="4:16" ht="14.25" customHeight="1" x14ac:dyDescent="0.35"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 spans="4:16" ht="14.25" customHeight="1" x14ac:dyDescent="0.35"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 spans="4:16" ht="14.25" customHeight="1" x14ac:dyDescent="0.35"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 spans="4:16" ht="14.25" customHeight="1" x14ac:dyDescent="0.35"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 spans="4:16" ht="14.25" customHeight="1" x14ac:dyDescent="0.35"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 spans="4:16" ht="14.25" customHeight="1" x14ac:dyDescent="0.35"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 spans="4:16" ht="14.25" customHeight="1" x14ac:dyDescent="0.35"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 spans="4:16" ht="14.25" customHeight="1" x14ac:dyDescent="0.35"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 spans="4:16" ht="14.25" customHeight="1" x14ac:dyDescent="0.35"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 spans="4:16" ht="14.25" customHeight="1" x14ac:dyDescent="0.35"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 spans="4:16" ht="14.25" customHeight="1" x14ac:dyDescent="0.35"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 spans="4:16" ht="14.25" customHeight="1" x14ac:dyDescent="0.35"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 spans="4:16" ht="14.25" customHeight="1" x14ac:dyDescent="0.35"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 spans="4:16" ht="14.25" customHeight="1" x14ac:dyDescent="0.35"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 spans="4:16" ht="14.25" customHeight="1" x14ac:dyDescent="0.35"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 spans="4:16" ht="14.25" customHeight="1" x14ac:dyDescent="0.35"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 spans="4:16" ht="14.25" customHeight="1" x14ac:dyDescent="0.35"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 spans="4:16" ht="14.25" customHeight="1" x14ac:dyDescent="0.35"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 spans="4:16" ht="14.25" customHeight="1" x14ac:dyDescent="0.35"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 spans="4:16" ht="14.25" customHeight="1" x14ac:dyDescent="0.35"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 spans="4:16" ht="14.25" customHeight="1" x14ac:dyDescent="0.35"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 spans="4:16" ht="14.25" customHeight="1" x14ac:dyDescent="0.35"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 spans="4:16" ht="14.25" customHeight="1" x14ac:dyDescent="0.35"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 spans="4:16" ht="14.25" customHeight="1" x14ac:dyDescent="0.35"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 spans="4:16" ht="14.25" customHeight="1" x14ac:dyDescent="0.35"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 spans="4:16" ht="14.25" customHeight="1" x14ac:dyDescent="0.35"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 spans="4:16" ht="14.25" customHeight="1" x14ac:dyDescent="0.35"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 spans="4:16" ht="14.25" customHeight="1" x14ac:dyDescent="0.35"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 spans="4:16" ht="14.25" customHeight="1" x14ac:dyDescent="0.35"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 spans="4:16" ht="14.25" customHeight="1" x14ac:dyDescent="0.35"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 spans="4:16" ht="14.25" customHeight="1" x14ac:dyDescent="0.35"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 spans="4:16" ht="14.25" customHeight="1" x14ac:dyDescent="0.35"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 spans="4:16" ht="14.25" customHeight="1" x14ac:dyDescent="0.35"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 spans="4:16" ht="14.25" customHeight="1" x14ac:dyDescent="0.35"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 spans="4:16" ht="14.25" customHeight="1" x14ac:dyDescent="0.35"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 spans="4:16" ht="14.25" customHeight="1" x14ac:dyDescent="0.35"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 spans="4:16" ht="14.25" customHeight="1" x14ac:dyDescent="0.35"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 spans="4:16" ht="14.25" customHeight="1" x14ac:dyDescent="0.35"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 spans="4:16" ht="14.25" customHeight="1" x14ac:dyDescent="0.35"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 spans="4:16" ht="14.25" customHeight="1" x14ac:dyDescent="0.35"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 spans="4:16" ht="14.25" customHeight="1" x14ac:dyDescent="0.35"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 spans="4:16" ht="14.25" customHeight="1" x14ac:dyDescent="0.35"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 spans="4:16" ht="14.25" customHeight="1" x14ac:dyDescent="0.35"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 spans="4:16" ht="14.25" customHeight="1" x14ac:dyDescent="0.35"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 spans="4:16" ht="14.25" customHeight="1" x14ac:dyDescent="0.35"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 spans="4:16" ht="14.25" customHeight="1" x14ac:dyDescent="0.35"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 spans="4:16" ht="14.25" customHeight="1" x14ac:dyDescent="0.35"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 spans="4:16" ht="14.25" customHeight="1" x14ac:dyDescent="0.35"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 spans="4:16" ht="14.25" customHeight="1" x14ac:dyDescent="0.35"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 spans="4:16" ht="14.25" customHeight="1" x14ac:dyDescent="0.35"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 spans="4:16" ht="14.25" customHeight="1" x14ac:dyDescent="0.35"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 spans="4:16" ht="14.25" customHeight="1" x14ac:dyDescent="0.35"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 spans="4:16" ht="14.25" customHeight="1" x14ac:dyDescent="0.35"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 spans="4:16" ht="14.25" customHeight="1" x14ac:dyDescent="0.35"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 spans="4:16" ht="14.25" customHeight="1" x14ac:dyDescent="0.35"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 spans="4:16" ht="14.25" customHeight="1" x14ac:dyDescent="0.35"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 spans="4:16" ht="14.25" customHeight="1" x14ac:dyDescent="0.35"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 spans="4:16" ht="14.25" customHeight="1" x14ac:dyDescent="0.35"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 spans="4:16" ht="14.25" customHeight="1" x14ac:dyDescent="0.35"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 spans="4:16" ht="14.25" customHeight="1" x14ac:dyDescent="0.35"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 spans="4:16" ht="14.25" customHeight="1" x14ac:dyDescent="0.35"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 spans="4:16" ht="14.25" customHeight="1" x14ac:dyDescent="0.35"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 spans="4:16" ht="14.25" customHeight="1" x14ac:dyDescent="0.35"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 spans="4:16" ht="14.25" customHeight="1" x14ac:dyDescent="0.35"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 spans="4:16" ht="14.25" customHeight="1" x14ac:dyDescent="0.35"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 spans="4:16" ht="14.25" customHeight="1" x14ac:dyDescent="0.35"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 spans="4:16" ht="14.25" customHeight="1" x14ac:dyDescent="0.35"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 spans="4:16" ht="14.25" customHeight="1" x14ac:dyDescent="0.35"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 spans="4:16" ht="14.25" customHeight="1" x14ac:dyDescent="0.35"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 spans="4:16" ht="14.25" customHeight="1" x14ac:dyDescent="0.35"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 spans="4:16" ht="14.25" customHeight="1" x14ac:dyDescent="0.35"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 spans="4:16" ht="14.25" customHeight="1" x14ac:dyDescent="0.35"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 spans="4:16" ht="14.25" customHeight="1" x14ac:dyDescent="0.35"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 spans="4:16" ht="14.25" customHeight="1" x14ac:dyDescent="0.35"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 spans="4:16" ht="14.25" customHeight="1" x14ac:dyDescent="0.35"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 spans="4:16" ht="14.25" customHeight="1" x14ac:dyDescent="0.35"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 spans="4:16" ht="14.25" customHeight="1" x14ac:dyDescent="0.35"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 spans="4:16" ht="14.25" customHeight="1" x14ac:dyDescent="0.35"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 spans="4:16" ht="14.25" customHeight="1" x14ac:dyDescent="0.35"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 spans="4:16" ht="14.25" customHeight="1" x14ac:dyDescent="0.35"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 spans="4:16" ht="14.25" customHeight="1" x14ac:dyDescent="0.35"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 spans="4:16" ht="14.25" customHeight="1" x14ac:dyDescent="0.35"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 spans="4:16" ht="14.25" customHeight="1" x14ac:dyDescent="0.35"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 spans="4:16" ht="14.25" customHeight="1" x14ac:dyDescent="0.35"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 spans="4:16" ht="14.25" customHeight="1" x14ac:dyDescent="0.35"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 spans="4:16" ht="14.25" customHeight="1" x14ac:dyDescent="0.35"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 spans="4:16" ht="14.25" customHeight="1" x14ac:dyDescent="0.35"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 spans="4:16" ht="14.25" customHeight="1" x14ac:dyDescent="0.35"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 spans="4:16" ht="14.25" customHeight="1" x14ac:dyDescent="0.35"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 spans="4:16" ht="14.25" customHeight="1" x14ac:dyDescent="0.35"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 spans="4:16" ht="14.25" customHeight="1" x14ac:dyDescent="0.35"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 spans="4:16" ht="14.25" customHeight="1" x14ac:dyDescent="0.35"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 spans="4:16" ht="14.25" customHeight="1" x14ac:dyDescent="0.35"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 spans="4:16" ht="14.25" customHeight="1" x14ac:dyDescent="0.35"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 spans="4:16" ht="14.25" customHeight="1" x14ac:dyDescent="0.35"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 spans="4:16" ht="14.25" customHeight="1" x14ac:dyDescent="0.35"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 spans="4:16" ht="14.25" customHeight="1" x14ac:dyDescent="0.35"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 spans="4:16" ht="14.25" customHeight="1" x14ac:dyDescent="0.35"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 spans="4:16" ht="14.25" customHeight="1" x14ac:dyDescent="0.35"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 spans="4:16" ht="14.25" customHeight="1" x14ac:dyDescent="0.35"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 spans="4:16" ht="14.25" customHeight="1" x14ac:dyDescent="0.35"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 spans="4:16" ht="14.25" customHeight="1" x14ac:dyDescent="0.35"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 spans="4:16" ht="14.25" customHeight="1" x14ac:dyDescent="0.35"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 spans="4:16" ht="14.25" customHeight="1" x14ac:dyDescent="0.35"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 spans="4:16" ht="14.25" customHeight="1" x14ac:dyDescent="0.35"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 spans="4:16" ht="14.25" customHeight="1" x14ac:dyDescent="0.35"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 spans="4:16" ht="14.25" customHeight="1" x14ac:dyDescent="0.35"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 spans="4:16" ht="14.25" customHeight="1" x14ac:dyDescent="0.35"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 spans="4:16" ht="14.25" customHeight="1" x14ac:dyDescent="0.35"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 spans="4:16" ht="14.25" customHeight="1" x14ac:dyDescent="0.35"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 spans="4:16" ht="14.25" customHeight="1" x14ac:dyDescent="0.35"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 spans="4:16" ht="14.25" customHeight="1" x14ac:dyDescent="0.35"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 spans="4:16" ht="14.25" customHeight="1" x14ac:dyDescent="0.35"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 spans="4:16" ht="14.25" customHeight="1" x14ac:dyDescent="0.35"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 spans="4:16" ht="14.25" customHeight="1" x14ac:dyDescent="0.35"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 spans="4:16" ht="14.25" customHeight="1" x14ac:dyDescent="0.35"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 spans="4:16" ht="14.25" customHeight="1" x14ac:dyDescent="0.35"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 spans="4:16" ht="14.25" customHeight="1" x14ac:dyDescent="0.35"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 spans="4:16" ht="14.25" customHeight="1" x14ac:dyDescent="0.35"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 spans="4:16" ht="14.25" customHeight="1" x14ac:dyDescent="0.35"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 spans="4:16" ht="14.25" customHeight="1" x14ac:dyDescent="0.35"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 spans="4:16" ht="14.25" customHeight="1" x14ac:dyDescent="0.35"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 spans="4:16" ht="14.25" customHeight="1" x14ac:dyDescent="0.35"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 spans="4:16" ht="14.25" customHeight="1" x14ac:dyDescent="0.35"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 spans="4:16" ht="14.25" customHeight="1" x14ac:dyDescent="0.35"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 spans="4:16" ht="14.25" customHeight="1" x14ac:dyDescent="0.35"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 spans="4:16" ht="14.25" customHeight="1" x14ac:dyDescent="0.35"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 spans="4:16" ht="14.25" customHeight="1" x14ac:dyDescent="0.35"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 spans="4:16" ht="14.25" customHeight="1" x14ac:dyDescent="0.35"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 spans="4:16" ht="14.25" customHeight="1" x14ac:dyDescent="0.35"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 spans="4:16" ht="14.25" customHeight="1" x14ac:dyDescent="0.35"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 spans="4:16" ht="14.25" customHeight="1" x14ac:dyDescent="0.35"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 spans="4:16" ht="14.25" customHeight="1" x14ac:dyDescent="0.35"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 spans="4:16" ht="14.25" customHeight="1" x14ac:dyDescent="0.35"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 spans="4:16" ht="14.25" customHeight="1" x14ac:dyDescent="0.35"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 spans="4:16" ht="14.25" customHeight="1" x14ac:dyDescent="0.35"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 spans="4:16" ht="14.25" customHeight="1" x14ac:dyDescent="0.35"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 spans="4:16" ht="14.25" customHeight="1" x14ac:dyDescent="0.35"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</sheetData>
  <mergeCells count="12">
    <mergeCell ref="P1:P2"/>
    <mergeCell ref="Q1:Q2"/>
    <mergeCell ref="F1:F2"/>
    <mergeCell ref="J1:K1"/>
    <mergeCell ref="L1:M1"/>
    <mergeCell ref="N1:N2"/>
    <mergeCell ref="O1:O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761D"/>
  </sheetPr>
  <dimension ref="A1:S1000"/>
  <sheetViews>
    <sheetView zoomScaleNormal="100" workbookViewId="0">
      <pane xSplit="3" topLeftCell="D1" activePane="topRight" state="frozen"/>
      <selection pane="topRight" activeCell="E2" sqref="E2"/>
    </sheetView>
  </sheetViews>
  <sheetFormatPr defaultColWidth="14.3984375" defaultRowHeight="13" x14ac:dyDescent="0.3"/>
  <cols>
    <col min="1" max="1" width="5" customWidth="1"/>
    <col min="2" max="2" width="15" customWidth="1"/>
    <col min="3" max="3" width="35" customWidth="1"/>
    <col min="4" max="4" width="17" customWidth="1"/>
    <col min="5" max="5" width="27" customWidth="1"/>
    <col min="6" max="8" width="24" customWidth="1"/>
    <col min="9" max="15" width="16.3984375" customWidth="1"/>
    <col min="16" max="16" width="23" customWidth="1"/>
    <col min="17" max="18" width="9.09765625" customWidth="1"/>
    <col min="19" max="19" width="30" customWidth="1"/>
    <col min="20" max="31" width="8.69921875" customWidth="1"/>
  </cols>
  <sheetData>
    <row r="1" spans="1:19" ht="14.25" customHeight="1" x14ac:dyDescent="0.35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6"/>
      <c r="H1" s="6"/>
      <c r="I1" s="7"/>
      <c r="J1" s="7"/>
      <c r="K1" s="7"/>
      <c r="L1" s="2" t="s">
        <v>6</v>
      </c>
      <c r="M1" s="2"/>
      <c r="N1" s="2" t="s">
        <v>7</v>
      </c>
      <c r="O1" s="2"/>
      <c r="P1" s="3" t="s">
        <v>8</v>
      </c>
      <c r="Q1" s="1" t="s">
        <v>9</v>
      </c>
      <c r="R1" s="1" t="s">
        <v>10</v>
      </c>
      <c r="S1" s="4" t="s">
        <v>11</v>
      </c>
    </row>
    <row r="2" spans="1:19" ht="14.25" customHeight="1" x14ac:dyDescent="0.35">
      <c r="A2" s="4"/>
      <c r="B2" s="4"/>
      <c r="C2" s="4"/>
      <c r="D2" s="4"/>
      <c r="E2" s="4"/>
      <c r="F2" s="4"/>
      <c r="G2" s="6" t="s">
        <v>12</v>
      </c>
      <c r="H2" s="6" t="s">
        <v>121</v>
      </c>
      <c r="I2" s="5" t="s">
        <v>178</v>
      </c>
      <c r="J2" s="5"/>
      <c r="K2" s="5"/>
      <c r="L2" s="5" t="s">
        <v>16</v>
      </c>
      <c r="M2" s="5" t="s">
        <v>17</v>
      </c>
      <c r="N2" s="5" t="s">
        <v>18</v>
      </c>
      <c r="O2" s="5" t="s">
        <v>19</v>
      </c>
      <c r="P2" s="3"/>
      <c r="Q2" s="3"/>
      <c r="R2" s="3"/>
      <c r="S2" s="3"/>
    </row>
    <row r="3" spans="1:19" ht="14.25" customHeight="1" x14ac:dyDescent="0.35">
      <c r="A3" s="8">
        <v>1</v>
      </c>
      <c r="B3" s="8" t="s">
        <v>179</v>
      </c>
      <c r="C3" s="8" t="s">
        <v>180</v>
      </c>
      <c r="D3" s="11">
        <f t="shared" ref="D3:D36" si="0">(E3+F3)/2</f>
        <v>66.5</v>
      </c>
      <c r="E3" s="11">
        <f t="shared" ref="E3:E36" si="1">F3+3</f>
        <v>68</v>
      </c>
      <c r="F3" s="15">
        <v>65</v>
      </c>
      <c r="G3" s="15">
        <v>15</v>
      </c>
      <c r="H3" s="15">
        <v>10</v>
      </c>
      <c r="I3" s="11">
        <f t="shared" ref="I3:I36" si="2">((G3*30+H3*70)/100)*55/80+P3*40/70</f>
        <v>15.049107142857142</v>
      </c>
      <c r="J3" s="11">
        <v>61</v>
      </c>
      <c r="K3" s="11">
        <f t="shared" ref="K3:K36" si="3">IF(J3&lt;70,J3+I3/10,J3)</f>
        <v>62.504910714285714</v>
      </c>
      <c r="L3" s="11">
        <f t="shared" ref="L3:L36" si="4">(K3+D3)/2</f>
        <v>64.50245535714285</v>
      </c>
      <c r="M3" s="11">
        <v>66</v>
      </c>
      <c r="N3" s="11"/>
      <c r="O3" s="11"/>
      <c r="P3" s="16">
        <v>12.5</v>
      </c>
      <c r="Q3" s="13" t="e">
        <f>ROUNDDOWN((D3 * (5/100)) + (E3 * (25/100)) + (#REF! * (20/100)) + (((L3 * (50/100)) + (M3 * (50/100))) * 20/100) + (((N3 * (50/100)) + (O3 * (50/100))) * 20/100) + (P3 * (10/100)),2)</f>
        <v>#REF!</v>
      </c>
      <c r="R3" s="13" t="e">
        <f t="shared" ref="R3:R36" si="5">IF(Q3 &lt;= 44.99, "E", IF(Q3 &lt;= 54.99, "D", IF(Q3 &lt;= 72.99, "C", IF(Q3 &lt;= 84.99, "B", IF(Q3 &lt;= 100, "A", "Nilai tidak valid")))))</f>
        <v>#REF!</v>
      </c>
      <c r="S3" s="8"/>
    </row>
    <row r="4" spans="1:19" ht="14.25" customHeight="1" x14ac:dyDescent="0.35">
      <c r="A4" s="8">
        <v>2</v>
      </c>
      <c r="B4" s="8" t="s">
        <v>181</v>
      </c>
      <c r="C4" s="8" t="s">
        <v>182</v>
      </c>
      <c r="D4" s="11">
        <f t="shared" si="0"/>
        <v>61.5</v>
      </c>
      <c r="E4" s="11">
        <f t="shared" si="1"/>
        <v>63</v>
      </c>
      <c r="F4" s="15">
        <v>60</v>
      </c>
      <c r="G4" s="15">
        <v>20</v>
      </c>
      <c r="H4" s="15">
        <v>10</v>
      </c>
      <c r="I4" s="11">
        <f t="shared" si="2"/>
        <v>19.651785714285715</v>
      </c>
      <c r="J4" s="11">
        <v>62</v>
      </c>
      <c r="K4" s="11">
        <f t="shared" si="3"/>
        <v>63.965178571428574</v>
      </c>
      <c r="L4" s="11">
        <f t="shared" si="4"/>
        <v>62.732589285714283</v>
      </c>
      <c r="M4" s="11">
        <v>67</v>
      </c>
      <c r="N4" s="11"/>
      <c r="O4" s="11"/>
      <c r="P4" s="16">
        <v>18.75</v>
      </c>
      <c r="Q4" s="13">
        <f t="shared" ref="Q4:Q36" si="6">ROUNDDOWN((D4 * (5/100)) + (E4 * (25/100)) + (F3 * (20/100)) + (((L4 * (50/100)) + (M4 * (50/100))) * 20/100) + (((N4 * (50/100)) + (O4 * (50/100))) * 20/100) + (P4 * (10/100)),2)</f>
        <v>46.67</v>
      </c>
      <c r="R4" s="13" t="str">
        <f t="shared" si="5"/>
        <v>D</v>
      </c>
      <c r="S4" s="8"/>
    </row>
    <row r="5" spans="1:19" ht="14.25" customHeight="1" x14ac:dyDescent="0.35">
      <c r="A5" s="8">
        <v>3</v>
      </c>
      <c r="B5" s="8" t="s">
        <v>183</v>
      </c>
      <c r="C5" s="8" t="s">
        <v>184</v>
      </c>
      <c r="D5" s="11">
        <f t="shared" si="0"/>
        <v>66.5</v>
      </c>
      <c r="E5" s="11">
        <f t="shared" si="1"/>
        <v>68</v>
      </c>
      <c r="F5" s="15">
        <v>65</v>
      </c>
      <c r="G5" s="15">
        <v>25</v>
      </c>
      <c r="H5" s="15">
        <v>10</v>
      </c>
      <c r="I5" s="11">
        <f t="shared" si="2"/>
        <v>17.111607142857142</v>
      </c>
      <c r="J5" s="11">
        <v>61</v>
      </c>
      <c r="K5" s="11">
        <f t="shared" si="3"/>
        <v>62.711160714285711</v>
      </c>
      <c r="L5" s="11">
        <f t="shared" si="4"/>
        <v>64.605580357142856</v>
      </c>
      <c r="M5" s="11">
        <v>68</v>
      </c>
      <c r="N5" s="11"/>
      <c r="O5" s="11"/>
      <c r="P5" s="16">
        <v>12.5</v>
      </c>
      <c r="Q5" s="13">
        <f t="shared" si="6"/>
        <v>46.83</v>
      </c>
      <c r="R5" s="13" t="str">
        <f t="shared" si="5"/>
        <v>D</v>
      </c>
      <c r="S5" s="8"/>
    </row>
    <row r="6" spans="1:19" ht="14.25" customHeight="1" x14ac:dyDescent="0.35">
      <c r="A6" s="8">
        <v>4</v>
      </c>
      <c r="B6" s="8" t="s">
        <v>185</v>
      </c>
      <c r="C6" s="8" t="s">
        <v>186</v>
      </c>
      <c r="D6" s="11">
        <f t="shared" si="0"/>
        <v>77.5</v>
      </c>
      <c r="E6" s="11">
        <f t="shared" si="1"/>
        <v>79</v>
      </c>
      <c r="F6" s="15">
        <v>76</v>
      </c>
      <c r="G6" s="15">
        <v>20</v>
      </c>
      <c r="H6" s="15">
        <v>70</v>
      </c>
      <c r="I6" s="11">
        <f t="shared" si="2"/>
        <v>62.8125</v>
      </c>
      <c r="J6" s="11">
        <v>69</v>
      </c>
      <c r="K6" s="11">
        <f t="shared" si="3"/>
        <v>75.28125</v>
      </c>
      <c r="L6" s="11">
        <f t="shared" si="4"/>
        <v>76.390625</v>
      </c>
      <c r="M6" s="11">
        <v>75.400000000000006</v>
      </c>
      <c r="N6" s="11"/>
      <c r="O6" s="11"/>
      <c r="P6" s="16">
        <v>43.75</v>
      </c>
      <c r="Q6" s="13">
        <f t="shared" si="6"/>
        <v>56.17</v>
      </c>
      <c r="R6" s="13" t="str">
        <f t="shared" si="5"/>
        <v>C</v>
      </c>
      <c r="S6" s="8"/>
    </row>
    <row r="7" spans="1:19" ht="14.25" customHeight="1" x14ac:dyDescent="0.35">
      <c r="A7" s="8">
        <v>5</v>
      </c>
      <c r="B7" s="8" t="s">
        <v>187</v>
      </c>
      <c r="C7" s="8" t="s">
        <v>188</v>
      </c>
      <c r="D7" s="11">
        <f t="shared" si="0"/>
        <v>66.5</v>
      </c>
      <c r="E7" s="11">
        <f t="shared" si="1"/>
        <v>68</v>
      </c>
      <c r="F7" s="15">
        <v>65</v>
      </c>
      <c r="G7" s="15">
        <v>30</v>
      </c>
      <c r="H7" s="15">
        <v>10</v>
      </c>
      <c r="I7" s="11">
        <f t="shared" si="2"/>
        <v>14.571428571428571</v>
      </c>
      <c r="J7" s="11">
        <v>61</v>
      </c>
      <c r="K7" s="11">
        <f t="shared" si="3"/>
        <v>62.457142857142856</v>
      </c>
      <c r="L7" s="11">
        <f t="shared" si="4"/>
        <v>64.478571428571428</v>
      </c>
      <c r="M7" s="11">
        <v>66</v>
      </c>
      <c r="N7" s="11"/>
      <c r="O7" s="11"/>
      <c r="P7" s="16">
        <v>6.25</v>
      </c>
      <c r="Q7" s="13">
        <f t="shared" si="6"/>
        <v>49.19</v>
      </c>
      <c r="R7" s="13" t="str">
        <f t="shared" si="5"/>
        <v>D</v>
      </c>
      <c r="S7" s="8"/>
    </row>
    <row r="8" spans="1:19" ht="14.25" customHeight="1" x14ac:dyDescent="0.35">
      <c r="A8" s="8">
        <v>6</v>
      </c>
      <c r="B8" s="8" t="s">
        <v>189</v>
      </c>
      <c r="C8" s="8" t="s">
        <v>190</v>
      </c>
      <c r="D8" s="11">
        <f t="shared" si="0"/>
        <v>87.5</v>
      </c>
      <c r="E8" s="11">
        <f t="shared" si="1"/>
        <v>89</v>
      </c>
      <c r="F8" s="15">
        <v>86</v>
      </c>
      <c r="G8" s="15">
        <v>30</v>
      </c>
      <c r="H8" s="15">
        <v>70</v>
      </c>
      <c r="I8" s="11">
        <f t="shared" si="2"/>
        <v>75.589285714285722</v>
      </c>
      <c r="J8" s="11">
        <v>75.59</v>
      </c>
      <c r="K8" s="11">
        <f t="shared" si="3"/>
        <v>75.59</v>
      </c>
      <c r="L8" s="11">
        <f t="shared" si="4"/>
        <v>81.545000000000002</v>
      </c>
      <c r="M8" s="11">
        <v>88</v>
      </c>
      <c r="N8" s="11"/>
      <c r="O8" s="11"/>
      <c r="P8" s="16">
        <v>62.5</v>
      </c>
      <c r="Q8" s="13">
        <f t="shared" si="6"/>
        <v>62.82</v>
      </c>
      <c r="R8" s="13" t="str">
        <f t="shared" si="5"/>
        <v>C</v>
      </c>
      <c r="S8" s="8"/>
    </row>
    <row r="9" spans="1:19" ht="14.25" customHeight="1" x14ac:dyDescent="0.35">
      <c r="A9" s="8">
        <v>7</v>
      </c>
      <c r="B9" s="8" t="s">
        <v>191</v>
      </c>
      <c r="C9" s="8" t="s">
        <v>192</v>
      </c>
      <c r="D9" s="11">
        <f t="shared" si="0"/>
        <v>84.5</v>
      </c>
      <c r="E9" s="11">
        <f t="shared" si="1"/>
        <v>86</v>
      </c>
      <c r="F9" s="15">
        <v>83</v>
      </c>
      <c r="G9" s="15">
        <v>75</v>
      </c>
      <c r="H9" s="15">
        <v>80</v>
      </c>
      <c r="I9" s="11">
        <f t="shared" si="2"/>
        <v>89.683035714285722</v>
      </c>
      <c r="J9" s="11">
        <v>89.68</v>
      </c>
      <c r="K9" s="11">
        <f t="shared" si="3"/>
        <v>89.68</v>
      </c>
      <c r="L9" s="11">
        <f t="shared" si="4"/>
        <v>87.09</v>
      </c>
      <c r="M9" s="11">
        <v>89</v>
      </c>
      <c r="N9" s="11"/>
      <c r="O9" s="11"/>
      <c r="P9" s="16">
        <v>62.5</v>
      </c>
      <c r="Q9" s="13">
        <f t="shared" si="6"/>
        <v>66.78</v>
      </c>
      <c r="R9" s="13" t="str">
        <f t="shared" si="5"/>
        <v>C</v>
      </c>
      <c r="S9" s="8"/>
    </row>
    <row r="10" spans="1:19" ht="14.25" customHeight="1" x14ac:dyDescent="0.35">
      <c r="A10" s="8">
        <v>8</v>
      </c>
      <c r="B10" s="8" t="s">
        <v>193</v>
      </c>
      <c r="C10" s="8" t="s">
        <v>194</v>
      </c>
      <c r="D10" s="11">
        <f t="shared" si="0"/>
        <v>86.5</v>
      </c>
      <c r="E10" s="11">
        <f t="shared" si="1"/>
        <v>88</v>
      </c>
      <c r="F10" s="15">
        <v>85</v>
      </c>
      <c r="G10" s="15">
        <v>15</v>
      </c>
      <c r="H10" s="15">
        <v>15</v>
      </c>
      <c r="I10" s="11">
        <f t="shared" si="2"/>
        <v>42.455357142857146</v>
      </c>
      <c r="J10" s="11">
        <v>66</v>
      </c>
      <c r="K10" s="11">
        <f t="shared" si="3"/>
        <v>70.245535714285708</v>
      </c>
      <c r="L10" s="11">
        <f t="shared" si="4"/>
        <v>78.372767857142861</v>
      </c>
      <c r="M10" s="11">
        <v>82.5</v>
      </c>
      <c r="N10" s="11"/>
      <c r="O10" s="11"/>
      <c r="P10" s="16">
        <v>56.25</v>
      </c>
      <c r="Q10" s="13">
        <f t="shared" si="6"/>
        <v>64.63</v>
      </c>
      <c r="R10" s="13" t="str">
        <f t="shared" si="5"/>
        <v>C</v>
      </c>
      <c r="S10" s="8"/>
    </row>
    <row r="11" spans="1:19" ht="14.25" customHeight="1" x14ac:dyDescent="0.35">
      <c r="A11" s="8">
        <v>9</v>
      </c>
      <c r="B11" s="8" t="s">
        <v>195</v>
      </c>
      <c r="C11" s="8" t="s">
        <v>196</v>
      </c>
      <c r="D11" s="11">
        <f t="shared" si="0"/>
        <v>61.5</v>
      </c>
      <c r="E11" s="11">
        <f t="shared" si="1"/>
        <v>63</v>
      </c>
      <c r="F11" s="15">
        <v>60</v>
      </c>
      <c r="G11" s="15">
        <v>25</v>
      </c>
      <c r="H11" s="15">
        <v>10</v>
      </c>
      <c r="I11" s="11">
        <f t="shared" si="2"/>
        <v>17.111607142857142</v>
      </c>
      <c r="J11" s="11">
        <v>61</v>
      </c>
      <c r="K11" s="11">
        <f t="shared" si="3"/>
        <v>62.711160714285711</v>
      </c>
      <c r="L11" s="11">
        <f t="shared" si="4"/>
        <v>62.105580357142856</v>
      </c>
      <c r="M11" s="11">
        <v>67</v>
      </c>
      <c r="N11" s="11"/>
      <c r="O11" s="11"/>
      <c r="P11" s="16">
        <v>12.5</v>
      </c>
      <c r="Q11" s="13">
        <f t="shared" si="6"/>
        <v>49.98</v>
      </c>
      <c r="R11" s="13" t="str">
        <f t="shared" si="5"/>
        <v>D</v>
      </c>
      <c r="S11" s="8"/>
    </row>
    <row r="12" spans="1:19" ht="14.25" customHeight="1" x14ac:dyDescent="0.35">
      <c r="A12" s="8">
        <v>10</v>
      </c>
      <c r="B12" s="8" t="s">
        <v>197</v>
      </c>
      <c r="C12" s="8" t="s">
        <v>198</v>
      </c>
      <c r="D12" s="11">
        <f t="shared" si="0"/>
        <v>87.5</v>
      </c>
      <c r="E12" s="11">
        <f t="shared" si="1"/>
        <v>89</v>
      </c>
      <c r="F12" s="15">
        <v>86</v>
      </c>
      <c r="G12" s="15">
        <v>25</v>
      </c>
      <c r="H12" s="15">
        <v>100</v>
      </c>
      <c r="I12" s="11">
        <f t="shared" si="2"/>
        <v>85.424107142857139</v>
      </c>
      <c r="J12" s="11">
        <v>85.42</v>
      </c>
      <c r="K12" s="11">
        <f t="shared" si="3"/>
        <v>85.42</v>
      </c>
      <c r="L12" s="11">
        <f t="shared" si="4"/>
        <v>86.460000000000008</v>
      </c>
      <c r="M12" s="11">
        <v>87.5</v>
      </c>
      <c r="N12" s="11"/>
      <c r="O12" s="11"/>
      <c r="P12" s="16">
        <v>56.25</v>
      </c>
      <c r="Q12" s="13">
        <f t="shared" si="6"/>
        <v>61.64</v>
      </c>
      <c r="R12" s="13" t="str">
        <f t="shared" si="5"/>
        <v>C</v>
      </c>
      <c r="S12" s="8"/>
    </row>
    <row r="13" spans="1:19" ht="14.25" customHeight="1" x14ac:dyDescent="0.35">
      <c r="A13" s="8">
        <v>11</v>
      </c>
      <c r="B13" s="8" t="s">
        <v>199</v>
      </c>
      <c r="C13" s="8" t="s">
        <v>200</v>
      </c>
      <c r="D13" s="11">
        <f t="shared" si="0"/>
        <v>86.5</v>
      </c>
      <c r="E13" s="11">
        <f t="shared" si="1"/>
        <v>88</v>
      </c>
      <c r="F13" s="15">
        <v>85</v>
      </c>
      <c r="G13" s="15">
        <v>70</v>
      </c>
      <c r="H13" s="15">
        <v>65</v>
      </c>
      <c r="I13" s="11">
        <f t="shared" si="2"/>
        <v>77.861607142857139</v>
      </c>
      <c r="J13" s="11">
        <v>77.86</v>
      </c>
      <c r="K13" s="11">
        <f t="shared" si="3"/>
        <v>77.86</v>
      </c>
      <c r="L13" s="11">
        <f t="shared" si="4"/>
        <v>82.18</v>
      </c>
      <c r="M13" s="11">
        <v>85</v>
      </c>
      <c r="N13" s="11"/>
      <c r="O13" s="11"/>
      <c r="P13" s="16">
        <v>56.25</v>
      </c>
      <c r="Q13" s="13">
        <f t="shared" si="6"/>
        <v>65.86</v>
      </c>
      <c r="R13" s="13" t="str">
        <f t="shared" si="5"/>
        <v>C</v>
      </c>
      <c r="S13" s="8"/>
    </row>
    <row r="14" spans="1:19" ht="14.25" customHeight="1" x14ac:dyDescent="0.35">
      <c r="A14" s="8">
        <v>12</v>
      </c>
      <c r="B14" s="8" t="s">
        <v>201</v>
      </c>
      <c r="C14" s="8" t="s">
        <v>202</v>
      </c>
      <c r="D14" s="11">
        <f t="shared" si="0"/>
        <v>86.5</v>
      </c>
      <c r="E14" s="11">
        <f t="shared" si="1"/>
        <v>88</v>
      </c>
      <c r="F14" s="15">
        <v>85</v>
      </c>
      <c r="G14" s="15">
        <v>20</v>
      </c>
      <c r="H14" s="15">
        <v>15</v>
      </c>
      <c r="I14" s="11">
        <f t="shared" si="2"/>
        <v>43.486607142857146</v>
      </c>
      <c r="J14" s="11">
        <v>66</v>
      </c>
      <c r="K14" s="11">
        <f t="shared" si="3"/>
        <v>70.348660714285714</v>
      </c>
      <c r="L14" s="11">
        <f t="shared" si="4"/>
        <v>78.42433035714285</v>
      </c>
      <c r="M14" s="11">
        <v>82.5</v>
      </c>
      <c r="N14" s="11"/>
      <c r="O14" s="11"/>
      <c r="P14" s="16">
        <v>56.25</v>
      </c>
      <c r="Q14" s="13">
        <f t="shared" si="6"/>
        <v>65.040000000000006</v>
      </c>
      <c r="R14" s="13" t="str">
        <f t="shared" si="5"/>
        <v>C</v>
      </c>
      <c r="S14" s="8"/>
    </row>
    <row r="15" spans="1:19" ht="14.25" customHeight="1" x14ac:dyDescent="0.35">
      <c r="A15" s="8">
        <v>13</v>
      </c>
      <c r="B15" s="8" t="s">
        <v>203</v>
      </c>
      <c r="C15" s="8" t="s">
        <v>204</v>
      </c>
      <c r="D15" s="11">
        <f t="shared" si="0"/>
        <v>85.5</v>
      </c>
      <c r="E15" s="11">
        <f t="shared" si="1"/>
        <v>87</v>
      </c>
      <c r="F15" s="15">
        <v>84</v>
      </c>
      <c r="G15" s="15">
        <v>60</v>
      </c>
      <c r="H15" s="15">
        <v>90</v>
      </c>
      <c r="I15" s="11">
        <f t="shared" si="2"/>
        <v>91.401785714285722</v>
      </c>
      <c r="J15" s="11">
        <v>91.4</v>
      </c>
      <c r="K15" s="11">
        <f t="shared" si="3"/>
        <v>91.4</v>
      </c>
      <c r="L15" s="11">
        <f t="shared" si="4"/>
        <v>88.45</v>
      </c>
      <c r="M15" s="11">
        <v>89</v>
      </c>
      <c r="N15" s="11"/>
      <c r="O15" s="11"/>
      <c r="P15" s="16">
        <v>62.5</v>
      </c>
      <c r="Q15" s="13">
        <f t="shared" si="6"/>
        <v>67.02</v>
      </c>
      <c r="R15" s="13" t="str">
        <f t="shared" si="5"/>
        <v>C</v>
      </c>
      <c r="S15" s="8"/>
    </row>
    <row r="16" spans="1:19" ht="14.25" customHeight="1" x14ac:dyDescent="0.35">
      <c r="A16" s="8">
        <v>14</v>
      </c>
      <c r="B16" s="8" t="s">
        <v>205</v>
      </c>
      <c r="C16" s="8" t="s">
        <v>206</v>
      </c>
      <c r="D16" s="11">
        <f t="shared" si="0"/>
        <v>61.5</v>
      </c>
      <c r="E16" s="11">
        <f t="shared" si="1"/>
        <v>63</v>
      </c>
      <c r="F16" s="15">
        <v>60</v>
      </c>
      <c r="G16" s="15">
        <v>20</v>
      </c>
      <c r="H16" s="15">
        <v>10</v>
      </c>
      <c r="I16" s="11">
        <f t="shared" si="2"/>
        <v>41.080357142857146</v>
      </c>
      <c r="J16" s="11">
        <v>65</v>
      </c>
      <c r="K16" s="11">
        <f t="shared" si="3"/>
        <v>69.10803571428572</v>
      </c>
      <c r="L16" s="11">
        <f t="shared" si="4"/>
        <v>65.304017857142867</v>
      </c>
      <c r="M16" s="11">
        <v>77</v>
      </c>
      <c r="N16" s="11"/>
      <c r="O16" s="11"/>
      <c r="P16" s="16">
        <v>56.25</v>
      </c>
      <c r="Q16" s="13">
        <f t="shared" si="6"/>
        <v>55.48</v>
      </c>
      <c r="R16" s="13" t="str">
        <f t="shared" si="5"/>
        <v>C</v>
      </c>
      <c r="S16" s="8"/>
    </row>
    <row r="17" spans="1:19" ht="14.25" customHeight="1" x14ac:dyDescent="0.35">
      <c r="A17" s="8">
        <v>15</v>
      </c>
      <c r="B17" s="8" t="s">
        <v>207</v>
      </c>
      <c r="C17" s="8" t="s">
        <v>208</v>
      </c>
      <c r="D17" s="11">
        <f t="shared" si="0"/>
        <v>76.5</v>
      </c>
      <c r="E17" s="11">
        <f t="shared" si="1"/>
        <v>78</v>
      </c>
      <c r="F17" s="15">
        <v>75</v>
      </c>
      <c r="G17" s="15"/>
      <c r="H17" s="15"/>
      <c r="I17" s="11">
        <f t="shared" si="2"/>
        <v>10.714285714285714</v>
      </c>
      <c r="J17" s="11">
        <v>60</v>
      </c>
      <c r="K17" s="11">
        <f t="shared" si="3"/>
        <v>61.071428571428569</v>
      </c>
      <c r="L17" s="11">
        <f t="shared" si="4"/>
        <v>68.785714285714278</v>
      </c>
      <c r="M17" s="11">
        <v>70</v>
      </c>
      <c r="N17" s="11"/>
      <c r="O17" s="11"/>
      <c r="P17" s="16">
        <v>18.75</v>
      </c>
      <c r="Q17" s="13">
        <f t="shared" si="6"/>
        <v>51.07</v>
      </c>
      <c r="R17" s="13" t="str">
        <f t="shared" si="5"/>
        <v>D</v>
      </c>
      <c r="S17" s="8"/>
    </row>
    <row r="18" spans="1:19" ht="14.25" customHeight="1" x14ac:dyDescent="0.35">
      <c r="A18" s="8">
        <v>16</v>
      </c>
      <c r="B18" s="8" t="s">
        <v>209</v>
      </c>
      <c r="C18" s="8" t="s">
        <v>210</v>
      </c>
      <c r="D18" s="11">
        <f t="shared" si="0"/>
        <v>86.5</v>
      </c>
      <c r="E18" s="11">
        <f t="shared" si="1"/>
        <v>88</v>
      </c>
      <c r="F18" s="15">
        <v>85</v>
      </c>
      <c r="G18" s="15">
        <v>45</v>
      </c>
      <c r="H18" s="15">
        <v>50</v>
      </c>
      <c r="I18" s="11">
        <f t="shared" si="2"/>
        <v>69.058035714285722</v>
      </c>
      <c r="J18" s="11">
        <v>70</v>
      </c>
      <c r="K18" s="11">
        <f t="shared" si="3"/>
        <v>70</v>
      </c>
      <c r="L18" s="11">
        <f t="shared" si="4"/>
        <v>78.25</v>
      </c>
      <c r="M18" s="11">
        <v>85.5</v>
      </c>
      <c r="N18" s="11"/>
      <c r="O18" s="11"/>
      <c r="P18" s="16">
        <v>62.5</v>
      </c>
      <c r="Q18" s="13">
        <f t="shared" si="6"/>
        <v>63.95</v>
      </c>
      <c r="R18" s="13" t="str">
        <f t="shared" si="5"/>
        <v>C</v>
      </c>
      <c r="S18" s="8"/>
    </row>
    <row r="19" spans="1:19" ht="14.25" customHeight="1" x14ac:dyDescent="0.35">
      <c r="A19" s="8">
        <v>17</v>
      </c>
      <c r="B19" s="8" t="s">
        <v>211</v>
      </c>
      <c r="C19" s="8" t="s">
        <v>212</v>
      </c>
      <c r="D19" s="11">
        <f t="shared" si="0"/>
        <v>61.5</v>
      </c>
      <c r="E19" s="11">
        <f t="shared" si="1"/>
        <v>63</v>
      </c>
      <c r="F19" s="15">
        <v>60</v>
      </c>
      <c r="G19" s="15">
        <v>25</v>
      </c>
      <c r="H19" s="15">
        <v>10</v>
      </c>
      <c r="I19" s="11">
        <f t="shared" si="2"/>
        <v>20.683035714285715</v>
      </c>
      <c r="J19" s="11">
        <v>63</v>
      </c>
      <c r="K19" s="11">
        <f t="shared" si="3"/>
        <v>65.068303571428572</v>
      </c>
      <c r="L19" s="11">
        <f t="shared" si="4"/>
        <v>63.284151785714286</v>
      </c>
      <c r="M19" s="11">
        <v>66</v>
      </c>
      <c r="N19" s="11"/>
      <c r="O19" s="11"/>
      <c r="P19" s="16">
        <v>18.75</v>
      </c>
      <c r="Q19" s="13">
        <f t="shared" si="6"/>
        <v>50.62</v>
      </c>
      <c r="R19" s="13" t="str">
        <f t="shared" si="5"/>
        <v>D</v>
      </c>
      <c r="S19" s="8"/>
    </row>
    <row r="20" spans="1:19" ht="14.25" customHeight="1" x14ac:dyDescent="0.35">
      <c r="A20" s="8">
        <v>18</v>
      </c>
      <c r="B20" s="8" t="s">
        <v>213</v>
      </c>
      <c r="C20" s="8" t="s">
        <v>214</v>
      </c>
      <c r="D20" s="11">
        <f t="shared" si="0"/>
        <v>87</v>
      </c>
      <c r="E20" s="11">
        <f t="shared" si="1"/>
        <v>88.5</v>
      </c>
      <c r="F20" s="15">
        <v>85.5</v>
      </c>
      <c r="G20" s="15">
        <v>25</v>
      </c>
      <c r="H20" s="15">
        <v>15</v>
      </c>
      <c r="I20" s="11">
        <f t="shared" si="2"/>
        <v>40.946428571428569</v>
      </c>
      <c r="J20" s="11">
        <v>65</v>
      </c>
      <c r="K20" s="11">
        <f t="shared" si="3"/>
        <v>69.094642857142858</v>
      </c>
      <c r="L20" s="11">
        <f t="shared" si="4"/>
        <v>78.047321428571422</v>
      </c>
      <c r="M20" s="11">
        <v>78.5</v>
      </c>
      <c r="N20" s="11"/>
      <c r="O20" s="11"/>
      <c r="P20" s="16">
        <v>50</v>
      </c>
      <c r="Q20" s="13">
        <f t="shared" si="6"/>
        <v>59.12</v>
      </c>
      <c r="R20" s="13" t="str">
        <f t="shared" si="5"/>
        <v>C</v>
      </c>
      <c r="S20" s="8"/>
    </row>
    <row r="21" spans="1:19" ht="14.25" customHeight="1" x14ac:dyDescent="0.35">
      <c r="A21" s="8">
        <v>19</v>
      </c>
      <c r="B21" s="8" t="s">
        <v>215</v>
      </c>
      <c r="C21" s="8" t="s">
        <v>216</v>
      </c>
      <c r="D21" s="11">
        <f t="shared" si="0"/>
        <v>86.5</v>
      </c>
      <c r="E21" s="11">
        <f t="shared" si="1"/>
        <v>88</v>
      </c>
      <c r="F21" s="15">
        <v>85</v>
      </c>
      <c r="G21" s="15">
        <v>75</v>
      </c>
      <c r="H21" s="15">
        <v>15</v>
      </c>
      <c r="I21" s="11">
        <f t="shared" si="2"/>
        <v>47.6875</v>
      </c>
      <c r="J21" s="11">
        <v>67</v>
      </c>
      <c r="K21" s="11">
        <f t="shared" si="3"/>
        <v>71.768749999999997</v>
      </c>
      <c r="L21" s="11">
        <f t="shared" si="4"/>
        <v>79.134375000000006</v>
      </c>
      <c r="M21" s="11">
        <v>76.5</v>
      </c>
      <c r="N21" s="11"/>
      <c r="O21" s="11"/>
      <c r="P21" s="16">
        <v>43.75</v>
      </c>
      <c r="Q21" s="13">
        <f t="shared" si="6"/>
        <v>63.36</v>
      </c>
      <c r="R21" s="13" t="str">
        <f t="shared" si="5"/>
        <v>C</v>
      </c>
      <c r="S21" s="8"/>
    </row>
    <row r="22" spans="1:19" ht="14.25" customHeight="1" x14ac:dyDescent="0.35">
      <c r="A22" s="8">
        <v>20</v>
      </c>
      <c r="B22" s="8" t="s">
        <v>217</v>
      </c>
      <c r="C22" s="8" t="s">
        <v>218</v>
      </c>
      <c r="D22" s="11">
        <f t="shared" si="0"/>
        <v>86.5</v>
      </c>
      <c r="E22" s="11">
        <f t="shared" si="1"/>
        <v>88</v>
      </c>
      <c r="F22" s="15">
        <v>85</v>
      </c>
      <c r="G22" s="15">
        <v>40</v>
      </c>
      <c r="H22" s="15">
        <v>5</v>
      </c>
      <c r="I22" s="11">
        <f t="shared" si="2"/>
        <v>35.65625</v>
      </c>
      <c r="J22" s="11">
        <v>63</v>
      </c>
      <c r="K22" s="11">
        <f t="shared" si="3"/>
        <v>66.565624999999997</v>
      </c>
      <c r="L22" s="11">
        <f t="shared" si="4"/>
        <v>76.532812500000006</v>
      </c>
      <c r="M22" s="11">
        <v>74.5</v>
      </c>
      <c r="N22" s="11"/>
      <c r="O22" s="11"/>
      <c r="P22" s="16">
        <v>43.75</v>
      </c>
      <c r="Q22" s="13">
        <f t="shared" si="6"/>
        <v>62.8</v>
      </c>
      <c r="R22" s="13" t="str">
        <f t="shared" si="5"/>
        <v>C</v>
      </c>
      <c r="S22" s="8"/>
    </row>
    <row r="23" spans="1:19" ht="14.25" customHeight="1" x14ac:dyDescent="0.35">
      <c r="A23" s="8">
        <v>21</v>
      </c>
      <c r="B23" s="8" t="s">
        <v>219</v>
      </c>
      <c r="C23" s="8" t="s">
        <v>220</v>
      </c>
      <c r="D23" s="11">
        <f t="shared" si="0"/>
        <v>61.5</v>
      </c>
      <c r="E23" s="11">
        <f t="shared" si="1"/>
        <v>63</v>
      </c>
      <c r="F23" s="15">
        <v>60</v>
      </c>
      <c r="G23" s="15"/>
      <c r="H23" s="15"/>
      <c r="I23" s="11">
        <f t="shared" si="2"/>
        <v>3.5714285714285716</v>
      </c>
      <c r="J23" s="11">
        <v>60</v>
      </c>
      <c r="K23" s="11">
        <f t="shared" si="3"/>
        <v>60.357142857142854</v>
      </c>
      <c r="L23" s="11">
        <f t="shared" si="4"/>
        <v>60.928571428571431</v>
      </c>
      <c r="M23" s="11">
        <v>67</v>
      </c>
      <c r="N23" s="11"/>
      <c r="O23" s="11"/>
      <c r="P23" s="16">
        <v>6.25</v>
      </c>
      <c r="Q23" s="13">
        <f t="shared" si="6"/>
        <v>49.24</v>
      </c>
      <c r="R23" s="13" t="str">
        <f t="shared" si="5"/>
        <v>D</v>
      </c>
      <c r="S23" s="8"/>
    </row>
    <row r="24" spans="1:19" ht="14.25" customHeight="1" x14ac:dyDescent="0.35">
      <c r="A24" s="8">
        <v>22</v>
      </c>
      <c r="B24" s="8" t="s">
        <v>221</v>
      </c>
      <c r="C24" s="8" t="s">
        <v>222</v>
      </c>
      <c r="D24" s="11">
        <f t="shared" si="0"/>
        <v>66.5</v>
      </c>
      <c r="E24" s="11">
        <f t="shared" si="1"/>
        <v>68</v>
      </c>
      <c r="F24" s="15">
        <v>65</v>
      </c>
      <c r="G24" s="15"/>
      <c r="H24" s="15"/>
      <c r="I24" s="11">
        <f t="shared" si="2"/>
        <v>10.714285714285714</v>
      </c>
      <c r="J24" s="11">
        <v>60</v>
      </c>
      <c r="K24" s="11">
        <f t="shared" si="3"/>
        <v>61.071428571428569</v>
      </c>
      <c r="L24" s="11">
        <f t="shared" si="4"/>
        <v>63.785714285714285</v>
      </c>
      <c r="M24" s="11">
        <v>70</v>
      </c>
      <c r="N24" s="11"/>
      <c r="O24" s="11"/>
      <c r="P24" s="16">
        <v>18.75</v>
      </c>
      <c r="Q24" s="13">
        <f t="shared" si="6"/>
        <v>47.57</v>
      </c>
      <c r="R24" s="13" t="str">
        <f t="shared" si="5"/>
        <v>D</v>
      </c>
      <c r="S24" s="8"/>
    </row>
    <row r="25" spans="1:19" ht="14.25" customHeight="1" x14ac:dyDescent="0.35">
      <c r="A25" s="8">
        <v>23</v>
      </c>
      <c r="B25" s="8" t="s">
        <v>223</v>
      </c>
      <c r="C25" s="8" t="s">
        <v>224</v>
      </c>
      <c r="D25" s="11">
        <f t="shared" si="0"/>
        <v>71.5</v>
      </c>
      <c r="E25" s="11">
        <f t="shared" si="1"/>
        <v>73</v>
      </c>
      <c r="F25" s="15">
        <v>70</v>
      </c>
      <c r="G25" s="15"/>
      <c r="H25" s="15"/>
      <c r="I25" s="11">
        <f t="shared" si="2"/>
        <v>14.285714285714286</v>
      </c>
      <c r="J25" s="11">
        <v>60</v>
      </c>
      <c r="K25" s="11">
        <f t="shared" si="3"/>
        <v>61.428571428571431</v>
      </c>
      <c r="L25" s="11">
        <f t="shared" si="4"/>
        <v>66.464285714285722</v>
      </c>
      <c r="M25" s="11">
        <v>71</v>
      </c>
      <c r="N25" s="11"/>
      <c r="O25" s="11"/>
      <c r="P25" s="16">
        <v>25</v>
      </c>
      <c r="Q25" s="13">
        <f t="shared" si="6"/>
        <v>51.07</v>
      </c>
      <c r="R25" s="13" t="str">
        <f t="shared" si="5"/>
        <v>D</v>
      </c>
      <c r="S25" s="8"/>
    </row>
    <row r="26" spans="1:19" ht="14.25" customHeight="1" x14ac:dyDescent="0.35">
      <c r="A26" s="8">
        <v>24</v>
      </c>
      <c r="B26" s="8" t="s">
        <v>225</v>
      </c>
      <c r="C26" s="8" t="s">
        <v>226</v>
      </c>
      <c r="D26" s="11">
        <f t="shared" si="0"/>
        <v>81.5</v>
      </c>
      <c r="E26" s="11">
        <f t="shared" si="1"/>
        <v>83</v>
      </c>
      <c r="F26" s="15">
        <v>80</v>
      </c>
      <c r="G26" s="15">
        <v>50</v>
      </c>
      <c r="H26" s="15">
        <v>10</v>
      </c>
      <c r="I26" s="11">
        <f t="shared" si="2"/>
        <v>32.982142857142861</v>
      </c>
      <c r="J26" s="11">
        <v>62</v>
      </c>
      <c r="K26" s="11">
        <f t="shared" si="3"/>
        <v>65.29821428571428</v>
      </c>
      <c r="L26" s="11">
        <f t="shared" si="4"/>
        <v>73.399107142857133</v>
      </c>
      <c r="M26" s="11">
        <v>68</v>
      </c>
      <c r="N26" s="11"/>
      <c r="O26" s="11"/>
      <c r="P26" s="16">
        <v>31.25</v>
      </c>
      <c r="Q26" s="13">
        <f t="shared" si="6"/>
        <v>56.08</v>
      </c>
      <c r="R26" s="13" t="str">
        <f t="shared" si="5"/>
        <v>C</v>
      </c>
      <c r="S26" s="8"/>
    </row>
    <row r="27" spans="1:19" ht="14.25" customHeight="1" x14ac:dyDescent="0.35">
      <c r="A27" s="8">
        <v>25</v>
      </c>
      <c r="B27" s="8" t="s">
        <v>227</v>
      </c>
      <c r="C27" s="8" t="s">
        <v>228</v>
      </c>
      <c r="D27" s="11">
        <f t="shared" si="0"/>
        <v>66.5</v>
      </c>
      <c r="E27" s="11">
        <f t="shared" si="1"/>
        <v>68</v>
      </c>
      <c r="F27" s="15">
        <v>65</v>
      </c>
      <c r="G27" s="15">
        <v>30</v>
      </c>
      <c r="H27" s="15">
        <v>45</v>
      </c>
      <c r="I27" s="11">
        <f t="shared" si="2"/>
        <v>56.415178571428569</v>
      </c>
      <c r="J27" s="11">
        <v>65</v>
      </c>
      <c r="K27" s="11">
        <f t="shared" si="3"/>
        <v>70.641517857142858</v>
      </c>
      <c r="L27" s="11">
        <f t="shared" si="4"/>
        <v>68.570758928571422</v>
      </c>
      <c r="M27" s="11">
        <v>81.5</v>
      </c>
      <c r="N27" s="11"/>
      <c r="O27" s="11"/>
      <c r="P27" s="16">
        <v>50</v>
      </c>
      <c r="Q27" s="13">
        <f t="shared" si="6"/>
        <v>56.33</v>
      </c>
      <c r="R27" s="13" t="str">
        <f t="shared" si="5"/>
        <v>C</v>
      </c>
      <c r="S27" s="8"/>
    </row>
    <row r="28" spans="1:19" ht="14.25" customHeight="1" x14ac:dyDescent="0.35">
      <c r="A28" s="8">
        <v>26</v>
      </c>
      <c r="B28" s="8" t="s">
        <v>229</v>
      </c>
      <c r="C28" s="8" t="s">
        <v>230</v>
      </c>
      <c r="D28" s="11">
        <f t="shared" si="0"/>
        <v>86.5</v>
      </c>
      <c r="E28" s="11">
        <f t="shared" si="1"/>
        <v>88</v>
      </c>
      <c r="F28" s="15">
        <v>85</v>
      </c>
      <c r="G28" s="15">
        <v>60</v>
      </c>
      <c r="H28" s="15">
        <v>70</v>
      </c>
      <c r="I28" s="11">
        <f t="shared" si="2"/>
        <v>81.776785714285722</v>
      </c>
      <c r="J28" s="11">
        <v>81.78</v>
      </c>
      <c r="K28" s="11">
        <f t="shared" si="3"/>
        <v>81.78</v>
      </c>
      <c r="L28" s="11">
        <f t="shared" si="4"/>
        <v>84.14</v>
      </c>
      <c r="M28" s="11">
        <v>88.5</v>
      </c>
      <c r="N28" s="11"/>
      <c r="O28" s="11"/>
      <c r="P28" s="16">
        <v>62.5</v>
      </c>
      <c r="Q28" s="13">
        <f t="shared" si="6"/>
        <v>62.83</v>
      </c>
      <c r="R28" s="13" t="str">
        <f t="shared" si="5"/>
        <v>C</v>
      </c>
      <c r="S28" s="8"/>
    </row>
    <row r="29" spans="1:19" ht="14.25" customHeight="1" x14ac:dyDescent="0.35">
      <c r="A29" s="8">
        <v>27</v>
      </c>
      <c r="B29" s="8" t="s">
        <v>231</v>
      </c>
      <c r="C29" s="8" t="s">
        <v>232</v>
      </c>
      <c r="D29" s="11">
        <f t="shared" si="0"/>
        <v>87.5</v>
      </c>
      <c r="E29" s="11">
        <f t="shared" si="1"/>
        <v>89</v>
      </c>
      <c r="F29" s="15">
        <v>86</v>
      </c>
      <c r="G29" s="15">
        <v>15</v>
      </c>
      <c r="H29" s="15">
        <v>15</v>
      </c>
      <c r="I29" s="11">
        <f t="shared" si="2"/>
        <v>24.598214285714285</v>
      </c>
      <c r="J29" s="11">
        <v>63</v>
      </c>
      <c r="K29" s="11">
        <f t="shared" si="3"/>
        <v>65.459821428571431</v>
      </c>
      <c r="L29" s="11">
        <f t="shared" si="4"/>
        <v>76.479910714285722</v>
      </c>
      <c r="M29" s="11">
        <v>78</v>
      </c>
      <c r="N29" s="11"/>
      <c r="O29" s="11"/>
      <c r="P29" s="16">
        <v>25</v>
      </c>
      <c r="Q29" s="13">
        <f t="shared" si="6"/>
        <v>61.57</v>
      </c>
      <c r="R29" s="13" t="str">
        <f t="shared" si="5"/>
        <v>C</v>
      </c>
      <c r="S29" s="8"/>
    </row>
    <row r="30" spans="1:19" ht="14.25" customHeight="1" x14ac:dyDescent="0.35">
      <c r="A30" s="8">
        <v>28</v>
      </c>
      <c r="B30" s="8" t="s">
        <v>233</v>
      </c>
      <c r="C30" s="8" t="s">
        <v>234</v>
      </c>
      <c r="D30" s="11">
        <f t="shared" si="0"/>
        <v>86.5</v>
      </c>
      <c r="E30" s="11">
        <f t="shared" si="1"/>
        <v>88</v>
      </c>
      <c r="F30" s="15">
        <v>85</v>
      </c>
      <c r="G30" s="15"/>
      <c r="H30" s="15"/>
      <c r="I30" s="11">
        <f t="shared" si="2"/>
        <v>28.571428571428573</v>
      </c>
      <c r="J30" s="11">
        <v>64</v>
      </c>
      <c r="K30" s="11">
        <f t="shared" si="3"/>
        <v>66.857142857142861</v>
      </c>
      <c r="L30" s="11">
        <f t="shared" si="4"/>
        <v>76.678571428571431</v>
      </c>
      <c r="M30" s="11">
        <v>83</v>
      </c>
      <c r="N30" s="11"/>
      <c r="O30" s="11"/>
      <c r="P30" s="16">
        <v>50</v>
      </c>
      <c r="Q30" s="13">
        <f t="shared" si="6"/>
        <v>64.489999999999995</v>
      </c>
      <c r="R30" s="13" t="str">
        <f t="shared" si="5"/>
        <v>C</v>
      </c>
      <c r="S30" s="8"/>
    </row>
    <row r="31" spans="1:19" ht="14.25" customHeight="1" x14ac:dyDescent="0.35">
      <c r="A31" s="8">
        <v>29</v>
      </c>
      <c r="B31" s="8" t="s">
        <v>235</v>
      </c>
      <c r="C31" s="8" t="s">
        <v>236</v>
      </c>
      <c r="D31" s="11">
        <f t="shared" si="0"/>
        <v>81.5</v>
      </c>
      <c r="E31" s="11">
        <f t="shared" si="1"/>
        <v>83</v>
      </c>
      <c r="F31" s="15">
        <v>80</v>
      </c>
      <c r="G31" s="15">
        <v>35</v>
      </c>
      <c r="H31" s="15">
        <v>50</v>
      </c>
      <c r="I31" s="11">
        <f t="shared" si="2"/>
        <v>66.995535714285722</v>
      </c>
      <c r="J31" s="11">
        <v>67</v>
      </c>
      <c r="K31" s="11">
        <f t="shared" si="3"/>
        <v>73.699553571428567</v>
      </c>
      <c r="L31" s="11">
        <f t="shared" si="4"/>
        <v>77.599776785714283</v>
      </c>
      <c r="M31" s="11">
        <v>84</v>
      </c>
      <c r="N31" s="11"/>
      <c r="O31" s="11"/>
      <c r="P31" s="16">
        <v>62.5</v>
      </c>
      <c r="Q31" s="13">
        <f t="shared" si="6"/>
        <v>64.23</v>
      </c>
      <c r="R31" s="13" t="str">
        <f t="shared" si="5"/>
        <v>C</v>
      </c>
      <c r="S31" s="8"/>
    </row>
    <row r="32" spans="1:19" ht="14.25" customHeight="1" x14ac:dyDescent="0.35">
      <c r="A32" s="8">
        <v>30</v>
      </c>
      <c r="B32" s="8" t="s">
        <v>237</v>
      </c>
      <c r="C32" s="8" t="s">
        <v>238</v>
      </c>
      <c r="D32" s="11">
        <f t="shared" si="0"/>
        <v>87.5</v>
      </c>
      <c r="E32" s="11">
        <f t="shared" si="1"/>
        <v>89</v>
      </c>
      <c r="F32" s="15">
        <v>86</v>
      </c>
      <c r="G32" s="15">
        <v>15</v>
      </c>
      <c r="H32" s="15">
        <v>15</v>
      </c>
      <c r="I32" s="11">
        <f t="shared" si="2"/>
        <v>35.3125</v>
      </c>
      <c r="J32" s="11">
        <v>63</v>
      </c>
      <c r="K32" s="11">
        <f t="shared" si="3"/>
        <v>66.53125</v>
      </c>
      <c r="L32" s="11">
        <f t="shared" si="4"/>
        <v>77.015625</v>
      </c>
      <c r="M32" s="11">
        <v>83.5</v>
      </c>
      <c r="N32" s="11"/>
      <c r="O32" s="11"/>
      <c r="P32" s="16">
        <v>43.75</v>
      </c>
      <c r="Q32" s="13">
        <f t="shared" si="6"/>
        <v>63.05</v>
      </c>
      <c r="R32" s="13" t="str">
        <f t="shared" si="5"/>
        <v>C</v>
      </c>
      <c r="S32" s="8"/>
    </row>
    <row r="33" spans="1:19" ht="14.25" customHeight="1" x14ac:dyDescent="0.35">
      <c r="A33" s="8">
        <v>31</v>
      </c>
      <c r="B33" s="8" t="s">
        <v>239</v>
      </c>
      <c r="C33" s="8" t="s">
        <v>240</v>
      </c>
      <c r="D33" s="11">
        <f t="shared" si="0"/>
        <v>61.5</v>
      </c>
      <c r="E33" s="11">
        <f t="shared" si="1"/>
        <v>63</v>
      </c>
      <c r="F33" s="15">
        <v>60</v>
      </c>
      <c r="G33" s="15"/>
      <c r="H33" s="15"/>
      <c r="I33" s="11">
        <f t="shared" si="2"/>
        <v>14.285714285714286</v>
      </c>
      <c r="J33" s="11">
        <v>60</v>
      </c>
      <c r="K33" s="11">
        <f t="shared" si="3"/>
        <v>61.428571428571431</v>
      </c>
      <c r="L33" s="11">
        <f t="shared" si="4"/>
        <v>61.464285714285715</v>
      </c>
      <c r="M33" s="11">
        <v>71</v>
      </c>
      <c r="N33" s="11"/>
      <c r="O33" s="11"/>
      <c r="P33" s="16">
        <v>25</v>
      </c>
      <c r="Q33" s="13">
        <f t="shared" si="6"/>
        <v>51.77</v>
      </c>
      <c r="R33" s="13" t="str">
        <f t="shared" si="5"/>
        <v>D</v>
      </c>
      <c r="S33" s="8"/>
    </row>
    <row r="34" spans="1:19" ht="14.25" customHeight="1" x14ac:dyDescent="0.35">
      <c r="A34" s="8">
        <v>32</v>
      </c>
      <c r="B34" s="8" t="s">
        <v>241</v>
      </c>
      <c r="C34" s="8" t="s">
        <v>242</v>
      </c>
      <c r="D34" s="11">
        <f t="shared" si="0"/>
        <v>87</v>
      </c>
      <c r="E34" s="11">
        <f t="shared" si="1"/>
        <v>88.5</v>
      </c>
      <c r="F34" s="15">
        <v>85.5</v>
      </c>
      <c r="G34" s="15">
        <v>40</v>
      </c>
      <c r="H34" s="15">
        <v>60</v>
      </c>
      <c r="I34" s="11">
        <f t="shared" si="2"/>
        <v>72.839285714285722</v>
      </c>
      <c r="J34" s="11">
        <v>72.84</v>
      </c>
      <c r="K34" s="11">
        <f t="shared" si="3"/>
        <v>72.84</v>
      </c>
      <c r="L34" s="11">
        <f t="shared" si="4"/>
        <v>79.92</v>
      </c>
      <c r="M34" s="11">
        <v>86.5</v>
      </c>
      <c r="N34" s="11"/>
      <c r="O34" s="11"/>
      <c r="P34" s="16">
        <v>62.5</v>
      </c>
      <c r="Q34" s="13">
        <f t="shared" si="6"/>
        <v>61.36</v>
      </c>
      <c r="R34" s="13" t="str">
        <f t="shared" si="5"/>
        <v>C</v>
      </c>
      <c r="S34" s="8"/>
    </row>
    <row r="35" spans="1:19" ht="14.25" customHeight="1" x14ac:dyDescent="0.35">
      <c r="A35" s="8">
        <v>33</v>
      </c>
      <c r="B35" s="8" t="s">
        <v>243</v>
      </c>
      <c r="C35" s="8" t="s">
        <v>244</v>
      </c>
      <c r="D35" s="11">
        <f t="shared" si="0"/>
        <v>71.5</v>
      </c>
      <c r="E35" s="11">
        <f t="shared" si="1"/>
        <v>73</v>
      </c>
      <c r="F35" s="15">
        <v>70</v>
      </c>
      <c r="G35" s="15">
        <v>15</v>
      </c>
      <c r="H35" s="15">
        <v>12</v>
      </c>
      <c r="I35" s="11">
        <f t="shared" si="2"/>
        <v>41.011607142857144</v>
      </c>
      <c r="J35" s="11">
        <v>65</v>
      </c>
      <c r="K35" s="11">
        <f t="shared" si="3"/>
        <v>69.101160714285712</v>
      </c>
      <c r="L35" s="11">
        <f t="shared" si="4"/>
        <v>70.300580357142849</v>
      </c>
      <c r="M35" s="11">
        <v>82.5</v>
      </c>
      <c r="N35" s="11"/>
      <c r="O35" s="11"/>
      <c r="P35" s="16">
        <v>56.25</v>
      </c>
      <c r="Q35" s="13">
        <f t="shared" si="6"/>
        <v>59.83</v>
      </c>
      <c r="R35" s="13" t="str">
        <f t="shared" si="5"/>
        <v>C</v>
      </c>
      <c r="S35" s="8"/>
    </row>
    <row r="36" spans="1:19" ht="14.25" customHeight="1" x14ac:dyDescent="0.35">
      <c r="A36" s="8">
        <v>34</v>
      </c>
      <c r="B36" s="8" t="s">
        <v>245</v>
      </c>
      <c r="C36" s="8" t="s">
        <v>246</v>
      </c>
      <c r="D36" s="11">
        <f t="shared" si="0"/>
        <v>86.5</v>
      </c>
      <c r="E36" s="11">
        <f t="shared" si="1"/>
        <v>88</v>
      </c>
      <c r="F36" s="15">
        <v>85</v>
      </c>
      <c r="G36" s="15">
        <v>70</v>
      </c>
      <c r="H36" s="15">
        <v>40</v>
      </c>
      <c r="I36" s="11">
        <f t="shared" si="2"/>
        <v>69.401785714285722</v>
      </c>
      <c r="J36" s="11">
        <v>70</v>
      </c>
      <c r="K36" s="11">
        <f t="shared" si="3"/>
        <v>70</v>
      </c>
      <c r="L36" s="11">
        <f t="shared" si="4"/>
        <v>78.25</v>
      </c>
      <c r="M36" s="11">
        <v>85</v>
      </c>
      <c r="N36" s="11"/>
      <c r="O36" s="11"/>
      <c r="P36" s="16">
        <v>62.5</v>
      </c>
      <c r="Q36" s="13">
        <f t="shared" si="6"/>
        <v>62.9</v>
      </c>
      <c r="R36" s="13" t="str">
        <f t="shared" si="5"/>
        <v>C</v>
      </c>
      <c r="S36" s="8"/>
    </row>
    <row r="37" spans="1:19" ht="14.25" customHeight="1" x14ac:dyDescent="0.35">
      <c r="D37" s="14"/>
      <c r="E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9" ht="14.25" customHeight="1" x14ac:dyDescent="0.35"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9" ht="14.25" customHeight="1" x14ac:dyDescent="0.35"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9" ht="14.25" customHeight="1" x14ac:dyDescent="0.35"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9" ht="14.25" customHeight="1" x14ac:dyDescent="0.35"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9" ht="14.25" customHeight="1" x14ac:dyDescent="0.35"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9" ht="14.25" customHeight="1" x14ac:dyDescent="0.3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9" ht="14.25" customHeight="1" x14ac:dyDescent="0.35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9" ht="14.25" customHeight="1" x14ac:dyDescent="0.35"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9" ht="14.25" customHeight="1" x14ac:dyDescent="0.35"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9" ht="14.25" customHeight="1" x14ac:dyDescent="0.35"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9" ht="14.25" customHeight="1" x14ac:dyDescent="0.35"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4:18" ht="14.25" customHeight="1" x14ac:dyDescent="0.35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4:18" ht="14.25" customHeight="1" x14ac:dyDescent="0.35"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4:18" ht="14.25" customHeight="1" x14ac:dyDescent="0.35"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4:18" ht="14.25" customHeight="1" x14ac:dyDescent="0.35"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4:18" ht="14.25" customHeight="1" x14ac:dyDescent="0.35"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4:18" ht="14.25" customHeight="1" x14ac:dyDescent="0.35"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4:18" ht="14.25" customHeight="1" x14ac:dyDescent="0.3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4:18" ht="14.25" customHeight="1" x14ac:dyDescent="0.35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4:18" ht="14.25" customHeight="1" x14ac:dyDescent="0.3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4:18" ht="14.25" customHeight="1" x14ac:dyDescent="0.35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4:18" ht="14.25" customHeight="1" x14ac:dyDescent="0.3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4:18" ht="14.25" customHeight="1" x14ac:dyDescent="0.35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4:18" ht="14.25" customHeight="1" x14ac:dyDescent="0.3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4:18" ht="14.25" customHeight="1" x14ac:dyDescent="0.35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4:18" ht="14.25" customHeight="1" x14ac:dyDescent="0.35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4:18" ht="14.25" customHeight="1" x14ac:dyDescent="0.35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4:18" ht="14.25" customHeight="1" x14ac:dyDescent="0.35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4:18" ht="14.25" customHeight="1" x14ac:dyDescent="0.35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4:18" ht="14.25" customHeight="1" x14ac:dyDescent="0.35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4:18" ht="14.25" customHeight="1" x14ac:dyDescent="0.35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4:18" ht="14.25" customHeight="1" x14ac:dyDescent="0.35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4:18" ht="14.25" customHeight="1" x14ac:dyDescent="0.35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4:18" ht="14.25" customHeight="1" x14ac:dyDescent="0.35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4:18" ht="14.25" customHeight="1" x14ac:dyDescent="0.35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4:18" ht="14.25" customHeight="1" x14ac:dyDescent="0.35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4:18" ht="14.25" customHeight="1" x14ac:dyDescent="0.35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4:18" ht="14.25" customHeight="1" x14ac:dyDescent="0.35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4:18" ht="14.25" customHeight="1" x14ac:dyDescent="0.35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4:18" ht="14.25" customHeight="1" x14ac:dyDescent="0.35"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4:18" ht="14.25" customHeight="1" x14ac:dyDescent="0.35"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4:18" ht="14.25" customHeight="1" x14ac:dyDescent="0.35"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4:18" ht="14.25" customHeight="1" x14ac:dyDescent="0.35"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4:18" ht="14.25" customHeight="1" x14ac:dyDescent="0.35"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4:18" ht="14.25" customHeight="1" x14ac:dyDescent="0.35"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4:18" ht="14.25" customHeight="1" x14ac:dyDescent="0.35"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4:18" ht="14.25" customHeight="1" x14ac:dyDescent="0.35"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4:18" ht="14.25" customHeight="1" x14ac:dyDescent="0.35"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4:18" ht="14.25" customHeight="1" x14ac:dyDescent="0.35"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4:18" ht="14.25" customHeight="1" x14ac:dyDescent="0.35"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4:18" ht="14.25" customHeight="1" x14ac:dyDescent="0.35"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4:18" ht="14.25" customHeight="1" x14ac:dyDescent="0.35"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4:18" ht="14.25" customHeight="1" x14ac:dyDescent="0.35"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4:18" ht="14.25" customHeight="1" x14ac:dyDescent="0.35"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4:18" ht="14.25" customHeight="1" x14ac:dyDescent="0.35"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4:18" ht="14.25" customHeight="1" x14ac:dyDescent="0.35"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4:18" ht="14.25" customHeight="1" x14ac:dyDescent="0.35"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4:18" ht="14.25" customHeight="1" x14ac:dyDescent="0.35"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4:18" ht="14.25" customHeight="1" x14ac:dyDescent="0.35"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4:18" ht="14.25" customHeight="1" x14ac:dyDescent="0.35"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4:18" ht="14.25" customHeight="1" x14ac:dyDescent="0.35"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4:18" ht="14.25" customHeight="1" x14ac:dyDescent="0.35"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4:18" ht="14.25" customHeight="1" x14ac:dyDescent="0.35"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4:18" ht="14.25" customHeight="1" x14ac:dyDescent="0.35"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4:18" ht="14.25" customHeight="1" x14ac:dyDescent="0.35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4:18" ht="14.25" customHeight="1" x14ac:dyDescent="0.35"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4:18" ht="14.25" customHeight="1" x14ac:dyDescent="0.35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4:18" ht="14.25" customHeight="1" x14ac:dyDescent="0.35"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4:18" ht="14.25" customHeight="1" x14ac:dyDescent="0.35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4:18" ht="14.25" customHeight="1" x14ac:dyDescent="0.35"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4:18" ht="14.25" customHeight="1" x14ac:dyDescent="0.35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4:18" ht="14.25" customHeight="1" x14ac:dyDescent="0.35"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4:18" ht="14.25" customHeight="1" x14ac:dyDescent="0.35"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4:18" ht="14.25" customHeight="1" x14ac:dyDescent="0.35"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4:18" ht="14.25" customHeight="1" x14ac:dyDescent="0.35"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4:18" ht="14.25" customHeight="1" x14ac:dyDescent="0.35"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4:18" ht="14.25" customHeight="1" x14ac:dyDescent="0.35"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4:18" ht="14.25" customHeight="1" x14ac:dyDescent="0.35"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4:18" ht="14.25" customHeight="1" x14ac:dyDescent="0.35"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4:18" ht="14.25" customHeight="1" x14ac:dyDescent="0.35"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4:18" ht="14.25" customHeight="1" x14ac:dyDescent="0.35"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4:18" ht="14.25" customHeight="1" x14ac:dyDescent="0.35"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4:18" ht="14.25" customHeight="1" x14ac:dyDescent="0.35"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4:18" ht="14.25" customHeight="1" x14ac:dyDescent="0.35"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4:18" ht="14.25" customHeight="1" x14ac:dyDescent="0.35"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4:18" ht="14.25" customHeight="1" x14ac:dyDescent="0.35"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4:18" ht="14.25" customHeight="1" x14ac:dyDescent="0.3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4:18" ht="14.25" customHeight="1" x14ac:dyDescent="0.35"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4:18" ht="14.25" customHeight="1" x14ac:dyDescent="0.35"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4:18" ht="14.25" customHeight="1" x14ac:dyDescent="0.35"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4:18" ht="14.25" customHeight="1" x14ac:dyDescent="0.35"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4:18" ht="14.25" customHeight="1" x14ac:dyDescent="0.35"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4:18" ht="14.25" customHeight="1" x14ac:dyDescent="0.35"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4:18" ht="14.25" customHeight="1" x14ac:dyDescent="0.35"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4:18" ht="14.25" customHeight="1" x14ac:dyDescent="0.35"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4:18" ht="14.25" customHeight="1" x14ac:dyDescent="0.35"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4:18" ht="14.25" customHeight="1" x14ac:dyDescent="0.35"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4:18" ht="14.25" customHeight="1" x14ac:dyDescent="0.35"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4:18" ht="14.25" customHeight="1" x14ac:dyDescent="0.35"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4:18" ht="14.25" customHeight="1" x14ac:dyDescent="0.35"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4:18" ht="14.25" customHeight="1" x14ac:dyDescent="0.35"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4:18" ht="14.25" customHeight="1" x14ac:dyDescent="0.35"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4:18" ht="14.25" customHeight="1" x14ac:dyDescent="0.35"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4:18" ht="14.25" customHeight="1" x14ac:dyDescent="0.35"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4:18" ht="14.25" customHeight="1" x14ac:dyDescent="0.35"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4:18" ht="14.25" customHeight="1" x14ac:dyDescent="0.35"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4:18" ht="14.25" customHeight="1" x14ac:dyDescent="0.35"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4:18" ht="14.25" customHeight="1" x14ac:dyDescent="0.35"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</row>
    <row r="146" spans="4:18" ht="14.25" customHeight="1" x14ac:dyDescent="0.35"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4:18" ht="14.25" customHeight="1" x14ac:dyDescent="0.35"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4:18" ht="14.25" customHeight="1" x14ac:dyDescent="0.35"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4:18" ht="14.25" customHeight="1" x14ac:dyDescent="0.35"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4:18" ht="14.25" customHeight="1" x14ac:dyDescent="0.35"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4:18" ht="14.25" customHeight="1" x14ac:dyDescent="0.35"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4:18" ht="14.25" customHeight="1" x14ac:dyDescent="0.35"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4:18" ht="14.25" customHeight="1" x14ac:dyDescent="0.35"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4:18" ht="14.25" customHeight="1" x14ac:dyDescent="0.35"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4:18" ht="14.25" customHeight="1" x14ac:dyDescent="0.35"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4:18" ht="14.25" customHeight="1" x14ac:dyDescent="0.35"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4:18" ht="14.25" customHeight="1" x14ac:dyDescent="0.35"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4:18" ht="14.25" customHeight="1" x14ac:dyDescent="0.35"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4:18" ht="14.25" customHeight="1" x14ac:dyDescent="0.35"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4:18" ht="14.25" customHeight="1" x14ac:dyDescent="0.35"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4:18" ht="14.25" customHeight="1" x14ac:dyDescent="0.35"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4:18" ht="14.25" customHeight="1" x14ac:dyDescent="0.35"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4:18" ht="14.25" customHeight="1" x14ac:dyDescent="0.35"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4:18" ht="14.25" customHeight="1" x14ac:dyDescent="0.35"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4:18" ht="14.25" customHeight="1" x14ac:dyDescent="0.35"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4:18" ht="14.25" customHeight="1" x14ac:dyDescent="0.35"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4:18" ht="14.25" customHeight="1" x14ac:dyDescent="0.35"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4:18" ht="14.25" customHeight="1" x14ac:dyDescent="0.35"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4:18" ht="14.25" customHeight="1" x14ac:dyDescent="0.35"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4:18" ht="14.25" customHeight="1" x14ac:dyDescent="0.35"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4:18" ht="14.25" customHeight="1" x14ac:dyDescent="0.35"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4:18" ht="14.25" customHeight="1" x14ac:dyDescent="0.35"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4:18" ht="14.25" customHeight="1" x14ac:dyDescent="0.35"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4:18" ht="14.25" customHeight="1" x14ac:dyDescent="0.35"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4:18" ht="14.25" customHeight="1" x14ac:dyDescent="0.35"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4:18" ht="14.25" customHeight="1" x14ac:dyDescent="0.35"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4:18" ht="14.25" customHeight="1" x14ac:dyDescent="0.35"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4:18" ht="14.25" customHeight="1" x14ac:dyDescent="0.35"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4:18" ht="14.25" customHeight="1" x14ac:dyDescent="0.35"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4:18" ht="14.25" customHeight="1" x14ac:dyDescent="0.35"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4:18" ht="14.25" customHeight="1" x14ac:dyDescent="0.35"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4:18" ht="14.25" customHeight="1" x14ac:dyDescent="0.35"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4:18" ht="14.25" customHeight="1" x14ac:dyDescent="0.35"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4:18" ht="14.25" customHeight="1" x14ac:dyDescent="0.35"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4:18" ht="14.25" customHeight="1" x14ac:dyDescent="0.35"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4:18" ht="14.25" customHeight="1" x14ac:dyDescent="0.35"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4:18" ht="14.25" customHeight="1" x14ac:dyDescent="0.35"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4:18" ht="14.25" customHeight="1" x14ac:dyDescent="0.35"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4:18" ht="14.25" customHeight="1" x14ac:dyDescent="0.35"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4:18" ht="14.25" customHeight="1" x14ac:dyDescent="0.35"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4:18" ht="14.25" customHeight="1" x14ac:dyDescent="0.35"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4:18" ht="14.25" customHeight="1" x14ac:dyDescent="0.35"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4:18" ht="14.25" customHeight="1" x14ac:dyDescent="0.35"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4:18" ht="14.25" customHeight="1" x14ac:dyDescent="0.35"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4:18" ht="14.25" customHeight="1" x14ac:dyDescent="0.35"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4:18" ht="14.25" customHeight="1" x14ac:dyDescent="0.35"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4:18" ht="14.25" customHeight="1" x14ac:dyDescent="0.35"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4:18" ht="14.25" customHeight="1" x14ac:dyDescent="0.35"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</row>
    <row r="199" spans="4:18" ht="14.25" customHeight="1" x14ac:dyDescent="0.35"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4:18" ht="14.25" customHeight="1" x14ac:dyDescent="0.35"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4:18" ht="14.25" customHeight="1" x14ac:dyDescent="0.35"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4:18" ht="14.25" customHeight="1" x14ac:dyDescent="0.35"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4:18" ht="14.25" customHeight="1" x14ac:dyDescent="0.35"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4:18" ht="14.25" customHeight="1" x14ac:dyDescent="0.35"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4:18" ht="14.25" customHeight="1" x14ac:dyDescent="0.35"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4:18" ht="14.25" customHeight="1" x14ac:dyDescent="0.35"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4:18" ht="14.25" customHeight="1" x14ac:dyDescent="0.35"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4:18" ht="14.25" customHeight="1" x14ac:dyDescent="0.35"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4:18" ht="14.25" customHeight="1" x14ac:dyDescent="0.35"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0" spans="4:18" ht="14.25" customHeight="1" x14ac:dyDescent="0.35"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</row>
    <row r="211" spans="4:18" ht="14.25" customHeight="1" x14ac:dyDescent="0.35"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4:18" ht="14.25" customHeight="1" x14ac:dyDescent="0.35"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4:18" ht="14.25" customHeight="1" x14ac:dyDescent="0.35"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</row>
    <row r="214" spans="4:18" ht="14.25" customHeight="1" x14ac:dyDescent="0.35"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4:18" ht="14.25" customHeight="1" x14ac:dyDescent="0.35"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4:18" ht="14.25" customHeight="1" x14ac:dyDescent="0.35"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4:18" ht="14.25" customHeight="1" x14ac:dyDescent="0.35"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4:18" ht="14.25" customHeight="1" x14ac:dyDescent="0.35"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4:18" ht="14.25" customHeight="1" x14ac:dyDescent="0.35"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4:18" ht="14.25" customHeight="1" x14ac:dyDescent="0.35"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4:18" ht="14.25" customHeight="1" x14ac:dyDescent="0.35"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4:18" ht="14.25" customHeight="1" x14ac:dyDescent="0.35"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4:18" ht="14.25" customHeight="1" x14ac:dyDescent="0.35"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4:18" ht="14.25" customHeight="1" x14ac:dyDescent="0.35"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4:18" ht="14.25" customHeight="1" x14ac:dyDescent="0.35"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4:18" ht="14.25" customHeight="1" x14ac:dyDescent="0.35"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4:18" ht="14.25" customHeight="1" x14ac:dyDescent="0.35"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4:18" ht="14.25" customHeight="1" x14ac:dyDescent="0.35"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4:18" ht="14.25" customHeight="1" x14ac:dyDescent="0.35"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</row>
    <row r="230" spans="4:18" ht="14.25" customHeight="1" x14ac:dyDescent="0.35"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4:18" ht="14.25" customHeight="1" x14ac:dyDescent="0.35"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4:18" ht="14.25" customHeight="1" x14ac:dyDescent="0.35"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4:18" ht="14.25" customHeight="1" x14ac:dyDescent="0.35"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4:18" ht="14.25" customHeight="1" x14ac:dyDescent="0.35"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4:18" ht="14.25" customHeight="1" x14ac:dyDescent="0.35"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4:18" ht="14.25" customHeight="1" x14ac:dyDescent="0.35"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4:18" ht="14.25" customHeight="1" x14ac:dyDescent="0.35"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4:18" ht="14.25" customHeight="1" x14ac:dyDescent="0.35"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</row>
    <row r="239" spans="4:18" ht="14.25" customHeight="1" x14ac:dyDescent="0.35"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4:18" ht="14.25" customHeight="1" x14ac:dyDescent="0.35"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1" spans="4:18" ht="14.25" customHeight="1" x14ac:dyDescent="0.35"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</row>
    <row r="242" spans="4:18" ht="14.25" customHeight="1" x14ac:dyDescent="0.35"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4:18" ht="14.25" customHeight="1" x14ac:dyDescent="0.35"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4:18" ht="14.25" customHeight="1" x14ac:dyDescent="0.35"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4:18" ht="14.25" customHeight="1" x14ac:dyDescent="0.35"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4:18" ht="14.25" customHeight="1" x14ac:dyDescent="0.35"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4:18" ht="14.25" customHeight="1" x14ac:dyDescent="0.35"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4:18" ht="14.25" customHeight="1" x14ac:dyDescent="0.35"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4:18" ht="14.25" customHeight="1" x14ac:dyDescent="0.35"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4:18" ht="14.25" customHeight="1" x14ac:dyDescent="0.35"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4:18" ht="14.25" customHeight="1" x14ac:dyDescent="0.35"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4:18" ht="14.25" customHeight="1" x14ac:dyDescent="0.35"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4:18" ht="14.25" customHeight="1" x14ac:dyDescent="0.35"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4:18" ht="14.25" customHeight="1" x14ac:dyDescent="0.35"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4:18" ht="14.25" customHeight="1" x14ac:dyDescent="0.35"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4:18" ht="14.25" customHeight="1" x14ac:dyDescent="0.35"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4:18" ht="14.25" customHeight="1" x14ac:dyDescent="0.35"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4:18" ht="14.25" customHeight="1" x14ac:dyDescent="0.35"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4:18" ht="14.25" customHeight="1" x14ac:dyDescent="0.35"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4:18" ht="14.25" customHeight="1" x14ac:dyDescent="0.35"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</row>
    <row r="261" spans="4:18" ht="14.25" customHeight="1" x14ac:dyDescent="0.35"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4:18" ht="14.25" customHeight="1" x14ac:dyDescent="0.35"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4:18" ht="14.25" customHeight="1" x14ac:dyDescent="0.35"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4:18" ht="14.25" customHeight="1" x14ac:dyDescent="0.35"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4:18" ht="14.25" customHeight="1" x14ac:dyDescent="0.35"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4:18" ht="14.25" customHeight="1" x14ac:dyDescent="0.35"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4:18" ht="14.25" customHeight="1" x14ac:dyDescent="0.35"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4:18" ht="14.25" customHeight="1" x14ac:dyDescent="0.35"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4:18" ht="14.25" customHeight="1" x14ac:dyDescent="0.35"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</row>
    <row r="270" spans="4:18" ht="14.25" customHeight="1" x14ac:dyDescent="0.35"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4:18" ht="14.25" customHeight="1" x14ac:dyDescent="0.35"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4:18" ht="14.25" customHeight="1" x14ac:dyDescent="0.35"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</row>
    <row r="273" spans="4:18" ht="14.25" customHeight="1" x14ac:dyDescent="0.35"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4:18" ht="14.25" customHeight="1" x14ac:dyDescent="0.35"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4:18" ht="14.25" customHeight="1" x14ac:dyDescent="0.35"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4:18" ht="14.25" customHeight="1" x14ac:dyDescent="0.35"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4:18" ht="14.25" customHeight="1" x14ac:dyDescent="0.35"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4:18" ht="14.25" customHeight="1" x14ac:dyDescent="0.35"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4:18" ht="14.25" customHeight="1" x14ac:dyDescent="0.35"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4:18" ht="14.25" customHeight="1" x14ac:dyDescent="0.35"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4:18" ht="14.25" customHeight="1" x14ac:dyDescent="0.35"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4:18" ht="14.25" customHeight="1" x14ac:dyDescent="0.35"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4:18" ht="14.25" customHeight="1" x14ac:dyDescent="0.35"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4:18" ht="14.25" customHeight="1" x14ac:dyDescent="0.35"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4:18" ht="14.25" customHeight="1" x14ac:dyDescent="0.35"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4:18" ht="14.25" customHeight="1" x14ac:dyDescent="0.35"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4:18" ht="14.25" customHeight="1" x14ac:dyDescent="0.35"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4:18" ht="14.25" customHeight="1" x14ac:dyDescent="0.35"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4:18" ht="14.25" customHeight="1" x14ac:dyDescent="0.35"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4:18" ht="14.25" customHeight="1" x14ac:dyDescent="0.35"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4:18" ht="14.25" customHeight="1" x14ac:dyDescent="0.35"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4:18" ht="14.25" customHeight="1" x14ac:dyDescent="0.35"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4:18" ht="14.25" customHeight="1" x14ac:dyDescent="0.35"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4:18" ht="14.25" customHeight="1" x14ac:dyDescent="0.35"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4:18" ht="14.25" customHeight="1" x14ac:dyDescent="0.35"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4:18" ht="14.25" customHeight="1" x14ac:dyDescent="0.35"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4:18" ht="14.25" customHeight="1" x14ac:dyDescent="0.35"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4:18" ht="14.25" customHeight="1" x14ac:dyDescent="0.35"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4:18" ht="14.25" customHeight="1" x14ac:dyDescent="0.35"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4:18" ht="14.25" customHeight="1" x14ac:dyDescent="0.35"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</row>
    <row r="301" spans="4:18" ht="14.25" customHeight="1" x14ac:dyDescent="0.35"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4:18" ht="14.25" customHeight="1" x14ac:dyDescent="0.35"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3" spans="4:18" ht="14.25" customHeight="1" x14ac:dyDescent="0.35"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4:18" ht="14.25" customHeight="1" x14ac:dyDescent="0.35"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</row>
    <row r="305" spans="4:18" ht="14.25" customHeight="1" x14ac:dyDescent="0.35"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4:18" ht="14.25" customHeight="1" x14ac:dyDescent="0.35"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</row>
    <row r="307" spans="4:18" ht="14.25" customHeight="1" x14ac:dyDescent="0.35"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4:18" ht="14.25" customHeight="1" x14ac:dyDescent="0.35"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4:18" ht="14.25" customHeight="1" x14ac:dyDescent="0.35"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4:18" ht="14.25" customHeight="1" x14ac:dyDescent="0.35"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4:18" ht="14.25" customHeight="1" x14ac:dyDescent="0.35"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4:18" ht="14.25" customHeight="1" x14ac:dyDescent="0.35"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4:18" ht="14.25" customHeight="1" x14ac:dyDescent="0.35"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4:18" ht="14.25" customHeight="1" x14ac:dyDescent="0.35"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4:18" ht="14.25" customHeight="1" x14ac:dyDescent="0.35"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4:18" ht="14.25" customHeight="1" x14ac:dyDescent="0.35"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4:18" ht="14.25" customHeight="1" x14ac:dyDescent="0.35"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4:18" ht="14.25" customHeight="1" x14ac:dyDescent="0.35"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4:18" ht="14.25" customHeight="1" x14ac:dyDescent="0.35"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4:18" ht="14.25" customHeight="1" x14ac:dyDescent="0.35"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4:18" ht="14.25" customHeight="1" x14ac:dyDescent="0.35"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4:18" ht="14.25" customHeight="1" x14ac:dyDescent="0.35"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</row>
    <row r="323" spans="4:18" ht="14.25" customHeight="1" x14ac:dyDescent="0.35"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4:18" ht="14.25" customHeight="1" x14ac:dyDescent="0.35"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4:18" ht="14.25" customHeight="1" x14ac:dyDescent="0.35"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4:18" ht="14.25" customHeight="1" x14ac:dyDescent="0.35"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4:18" ht="14.25" customHeight="1" x14ac:dyDescent="0.35"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4:18" ht="14.25" customHeight="1" x14ac:dyDescent="0.35"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4:18" ht="14.25" customHeight="1" x14ac:dyDescent="0.35"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4:18" ht="14.25" customHeight="1" x14ac:dyDescent="0.35"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4:18" ht="14.25" customHeight="1" x14ac:dyDescent="0.35"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4:18" ht="14.25" customHeight="1" x14ac:dyDescent="0.35"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4:18" ht="14.25" customHeight="1" x14ac:dyDescent="0.35"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4" spans="4:18" ht="14.25" customHeight="1" x14ac:dyDescent="0.35"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4:18" ht="14.25" customHeight="1" x14ac:dyDescent="0.35"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4:18" ht="14.25" customHeight="1" x14ac:dyDescent="0.35"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4:18" ht="14.25" customHeight="1" x14ac:dyDescent="0.35"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4:18" ht="14.25" customHeight="1" x14ac:dyDescent="0.35"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4:18" ht="14.25" customHeight="1" x14ac:dyDescent="0.35"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4:18" ht="14.25" customHeight="1" x14ac:dyDescent="0.35"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4:18" ht="14.25" customHeight="1" x14ac:dyDescent="0.35"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4:18" ht="14.25" customHeight="1" x14ac:dyDescent="0.35"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4:18" ht="14.25" customHeight="1" x14ac:dyDescent="0.35"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4:18" ht="14.25" customHeight="1" x14ac:dyDescent="0.35"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4:18" ht="14.25" customHeight="1" x14ac:dyDescent="0.35"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4:18" ht="14.25" customHeight="1" x14ac:dyDescent="0.35"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4:18" ht="14.25" customHeight="1" x14ac:dyDescent="0.35"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4:18" ht="14.25" customHeight="1" x14ac:dyDescent="0.35"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4:18" ht="14.25" customHeight="1" x14ac:dyDescent="0.35"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4:18" ht="14.25" customHeight="1" x14ac:dyDescent="0.35"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4:18" ht="14.25" customHeight="1" x14ac:dyDescent="0.35"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4:18" ht="14.25" customHeight="1" x14ac:dyDescent="0.35"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4:18" ht="14.25" customHeight="1" x14ac:dyDescent="0.35"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4:18" ht="14.25" customHeight="1" x14ac:dyDescent="0.35"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4:18" ht="14.25" customHeight="1" x14ac:dyDescent="0.35"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4:18" ht="14.25" customHeight="1" x14ac:dyDescent="0.35"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4:18" ht="14.25" customHeight="1" x14ac:dyDescent="0.35"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4:18" ht="14.25" customHeight="1" x14ac:dyDescent="0.35"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4:18" ht="14.25" customHeight="1" x14ac:dyDescent="0.35"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4:18" ht="14.25" customHeight="1" x14ac:dyDescent="0.35"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4:18" ht="14.25" customHeight="1" x14ac:dyDescent="0.35"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4:18" ht="14.25" customHeight="1" x14ac:dyDescent="0.35"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</row>
    <row r="363" spans="4:18" ht="14.25" customHeight="1" x14ac:dyDescent="0.35"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4:18" ht="14.25" customHeight="1" x14ac:dyDescent="0.35"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5" spans="4:18" ht="14.25" customHeight="1" x14ac:dyDescent="0.35"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4:18" ht="14.25" customHeight="1" x14ac:dyDescent="0.35"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</row>
    <row r="367" spans="4:18" ht="14.25" customHeight="1" x14ac:dyDescent="0.35"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4:18" ht="14.25" customHeight="1" x14ac:dyDescent="0.35"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</row>
    <row r="369" spans="4:18" ht="14.25" customHeight="1" x14ac:dyDescent="0.35"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4:18" ht="14.25" customHeight="1" x14ac:dyDescent="0.35"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4:18" ht="14.25" customHeight="1" x14ac:dyDescent="0.35"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4:18" ht="14.25" customHeight="1" x14ac:dyDescent="0.35"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4:18" ht="14.25" customHeight="1" x14ac:dyDescent="0.35"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4:18" ht="14.25" customHeight="1" x14ac:dyDescent="0.35"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4:18" ht="14.25" customHeight="1" x14ac:dyDescent="0.35"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4:18" ht="14.25" customHeight="1" x14ac:dyDescent="0.35"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4:18" ht="14.25" customHeight="1" x14ac:dyDescent="0.35"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4:18" ht="14.25" customHeight="1" x14ac:dyDescent="0.35"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4:18" ht="14.25" customHeight="1" x14ac:dyDescent="0.35"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4:18" ht="14.25" customHeight="1" x14ac:dyDescent="0.35"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4:18" ht="14.25" customHeight="1" x14ac:dyDescent="0.35"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4:18" ht="14.25" customHeight="1" x14ac:dyDescent="0.35"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4:18" ht="14.25" customHeight="1" x14ac:dyDescent="0.35"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4:18" ht="14.25" customHeight="1" x14ac:dyDescent="0.35"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</row>
    <row r="385" spans="4:18" ht="14.25" customHeight="1" x14ac:dyDescent="0.35"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4:18" ht="14.25" customHeight="1" x14ac:dyDescent="0.35"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4:18" ht="14.25" customHeight="1" x14ac:dyDescent="0.35"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4:18" ht="14.25" customHeight="1" x14ac:dyDescent="0.35"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4:18" ht="14.25" customHeight="1" x14ac:dyDescent="0.35"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4:18" ht="14.25" customHeight="1" x14ac:dyDescent="0.35"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4:18" ht="14.25" customHeight="1" x14ac:dyDescent="0.35"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4:18" ht="14.25" customHeight="1" x14ac:dyDescent="0.35"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4:18" ht="14.25" customHeight="1" x14ac:dyDescent="0.35"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</row>
    <row r="394" spans="4:18" ht="14.25" customHeight="1" x14ac:dyDescent="0.35"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4:18" ht="14.25" customHeight="1" x14ac:dyDescent="0.35"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4:18" ht="14.25" customHeight="1" x14ac:dyDescent="0.35"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</row>
    <row r="397" spans="4:18" ht="14.25" customHeight="1" x14ac:dyDescent="0.35"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4:18" ht="14.25" customHeight="1" x14ac:dyDescent="0.35"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4:18" ht="14.25" customHeight="1" x14ac:dyDescent="0.35"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4:18" ht="14.25" customHeight="1" x14ac:dyDescent="0.35"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4:18" ht="14.25" customHeight="1" x14ac:dyDescent="0.35"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4:18" ht="14.25" customHeight="1" x14ac:dyDescent="0.35"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4:18" ht="14.25" customHeight="1" x14ac:dyDescent="0.35"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4:18" ht="14.25" customHeight="1" x14ac:dyDescent="0.35"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4:18" ht="14.25" customHeight="1" x14ac:dyDescent="0.35"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4:18" ht="14.25" customHeight="1" x14ac:dyDescent="0.35"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4:18" ht="14.25" customHeight="1" x14ac:dyDescent="0.35"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4:18" ht="14.25" customHeight="1" x14ac:dyDescent="0.35"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4:18" ht="14.25" customHeight="1" x14ac:dyDescent="0.35"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4:18" ht="14.25" customHeight="1" x14ac:dyDescent="0.35"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4:18" ht="14.25" customHeight="1" x14ac:dyDescent="0.35"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4:18" ht="14.25" customHeight="1" x14ac:dyDescent="0.35"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4:18" ht="14.25" customHeight="1" x14ac:dyDescent="0.35"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4:18" ht="14.25" customHeight="1" x14ac:dyDescent="0.35"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4:18" ht="14.25" customHeight="1" x14ac:dyDescent="0.35"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4:18" ht="14.25" customHeight="1" x14ac:dyDescent="0.35"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4:18" ht="14.25" customHeight="1" x14ac:dyDescent="0.35"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4:18" ht="14.25" customHeight="1" x14ac:dyDescent="0.35"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4:18" ht="14.25" customHeight="1" x14ac:dyDescent="0.35"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4:18" ht="14.25" customHeight="1" x14ac:dyDescent="0.35"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4:18" ht="14.25" customHeight="1" x14ac:dyDescent="0.35"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4:18" ht="14.25" customHeight="1" x14ac:dyDescent="0.35"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4:18" ht="14.25" customHeight="1" x14ac:dyDescent="0.35"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4:18" ht="14.25" customHeight="1" x14ac:dyDescent="0.35"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</row>
    <row r="425" spans="4:18" ht="14.25" customHeight="1" x14ac:dyDescent="0.35"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4:18" ht="14.25" customHeight="1" x14ac:dyDescent="0.35"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  <row r="427" spans="4:18" ht="14.25" customHeight="1" x14ac:dyDescent="0.35"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4:18" ht="14.25" customHeight="1" x14ac:dyDescent="0.35"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</row>
    <row r="429" spans="4:18" ht="14.25" customHeight="1" x14ac:dyDescent="0.35"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</row>
    <row r="430" spans="4:18" ht="14.25" customHeight="1" x14ac:dyDescent="0.35"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</row>
    <row r="431" spans="4:18" ht="14.25" customHeight="1" x14ac:dyDescent="0.35"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4:18" ht="14.25" customHeight="1" x14ac:dyDescent="0.35"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</row>
    <row r="433" spans="4:18" ht="14.25" customHeight="1" x14ac:dyDescent="0.35"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4:18" ht="14.25" customHeight="1" x14ac:dyDescent="0.35"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</row>
    <row r="435" spans="4:18" ht="14.25" customHeight="1" x14ac:dyDescent="0.35"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4:18" ht="14.25" customHeight="1" x14ac:dyDescent="0.35"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</row>
    <row r="437" spans="4:18" ht="14.25" customHeight="1" x14ac:dyDescent="0.35"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</row>
    <row r="438" spans="4:18" ht="14.25" customHeight="1" x14ac:dyDescent="0.35"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</row>
    <row r="439" spans="4:18" ht="14.25" customHeight="1" x14ac:dyDescent="0.35"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4:18" ht="14.25" customHeight="1" x14ac:dyDescent="0.35"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</row>
    <row r="441" spans="4:18" ht="14.25" customHeight="1" x14ac:dyDescent="0.35"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</row>
    <row r="442" spans="4:18" ht="14.25" customHeight="1" x14ac:dyDescent="0.35"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</row>
    <row r="443" spans="4:18" ht="14.25" customHeight="1" x14ac:dyDescent="0.35"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4:18" ht="14.25" customHeight="1" x14ac:dyDescent="0.35"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</row>
    <row r="445" spans="4:18" ht="14.25" customHeight="1" x14ac:dyDescent="0.35"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</row>
    <row r="446" spans="4:18" ht="14.25" customHeight="1" x14ac:dyDescent="0.35"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</row>
    <row r="447" spans="4:18" ht="14.25" customHeight="1" x14ac:dyDescent="0.35"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4:18" ht="14.25" customHeight="1" x14ac:dyDescent="0.35"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4:18" ht="14.25" customHeight="1" x14ac:dyDescent="0.35"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</row>
    <row r="450" spans="4:18" ht="14.25" customHeight="1" x14ac:dyDescent="0.35"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</row>
    <row r="451" spans="4:18" ht="14.25" customHeight="1" x14ac:dyDescent="0.35"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4:18" ht="14.25" customHeight="1" x14ac:dyDescent="0.35"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</row>
    <row r="453" spans="4:18" ht="14.25" customHeight="1" x14ac:dyDescent="0.35"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</row>
    <row r="454" spans="4:18" ht="14.25" customHeight="1" x14ac:dyDescent="0.35"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</row>
    <row r="455" spans="4:18" ht="14.25" customHeight="1" x14ac:dyDescent="0.35"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4:18" ht="14.25" customHeight="1" x14ac:dyDescent="0.35"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</row>
    <row r="457" spans="4:18" ht="14.25" customHeight="1" x14ac:dyDescent="0.35"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4:18" ht="14.25" customHeight="1" x14ac:dyDescent="0.35"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</row>
    <row r="459" spans="4:18" ht="14.25" customHeight="1" x14ac:dyDescent="0.35"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4:18" ht="14.25" customHeight="1" x14ac:dyDescent="0.35"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</row>
    <row r="461" spans="4:18" ht="14.25" customHeight="1" x14ac:dyDescent="0.35"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4:18" ht="14.25" customHeight="1" x14ac:dyDescent="0.35"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</row>
    <row r="463" spans="4:18" ht="14.25" customHeight="1" x14ac:dyDescent="0.35"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4:18" ht="14.25" customHeight="1" x14ac:dyDescent="0.35"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</row>
    <row r="465" spans="4:18" ht="14.25" customHeight="1" x14ac:dyDescent="0.35"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</row>
    <row r="466" spans="4:18" ht="14.25" customHeight="1" x14ac:dyDescent="0.35"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</row>
    <row r="467" spans="4:18" ht="14.25" customHeight="1" x14ac:dyDescent="0.35"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4:18" ht="14.25" customHeight="1" x14ac:dyDescent="0.35"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</row>
    <row r="469" spans="4:18" ht="14.25" customHeight="1" x14ac:dyDescent="0.35"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</row>
    <row r="470" spans="4:18" ht="14.25" customHeight="1" x14ac:dyDescent="0.35"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</row>
    <row r="471" spans="4:18" ht="14.25" customHeight="1" x14ac:dyDescent="0.35"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4:18" ht="14.25" customHeight="1" x14ac:dyDescent="0.35"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4:18" ht="14.25" customHeight="1" x14ac:dyDescent="0.35"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</row>
    <row r="474" spans="4:18" ht="14.25" customHeight="1" x14ac:dyDescent="0.35"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</row>
    <row r="475" spans="4:18" ht="14.25" customHeight="1" x14ac:dyDescent="0.35"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4:18" ht="14.25" customHeight="1" x14ac:dyDescent="0.35"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</row>
    <row r="477" spans="4:18" ht="14.25" customHeight="1" x14ac:dyDescent="0.35"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</row>
    <row r="478" spans="4:18" ht="14.25" customHeight="1" x14ac:dyDescent="0.35"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</row>
    <row r="479" spans="4:18" ht="14.25" customHeight="1" x14ac:dyDescent="0.35"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4:18" ht="14.25" customHeight="1" x14ac:dyDescent="0.35"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</row>
    <row r="481" spans="4:18" ht="14.25" customHeight="1" x14ac:dyDescent="0.35"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</row>
    <row r="482" spans="4:18" ht="14.25" customHeight="1" x14ac:dyDescent="0.35"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</row>
    <row r="483" spans="4:18" ht="14.25" customHeight="1" x14ac:dyDescent="0.35"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</row>
    <row r="484" spans="4:18" ht="14.25" customHeight="1" x14ac:dyDescent="0.35"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4:18" ht="14.25" customHeight="1" x14ac:dyDescent="0.35"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</row>
    <row r="486" spans="4:18" ht="14.25" customHeight="1" x14ac:dyDescent="0.35"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</row>
    <row r="487" spans="4:18" ht="14.25" customHeight="1" x14ac:dyDescent="0.35"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</row>
    <row r="488" spans="4:18" ht="14.25" customHeight="1" x14ac:dyDescent="0.35"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</row>
    <row r="489" spans="4:18" ht="14.25" customHeight="1" x14ac:dyDescent="0.35"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</row>
    <row r="490" spans="4:18" ht="14.25" customHeight="1" x14ac:dyDescent="0.35"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</row>
    <row r="491" spans="4:18" ht="14.25" customHeight="1" x14ac:dyDescent="0.35"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</row>
    <row r="492" spans="4:18" ht="14.25" customHeight="1" x14ac:dyDescent="0.35"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</row>
    <row r="493" spans="4:18" ht="14.25" customHeight="1" x14ac:dyDescent="0.35"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</row>
    <row r="494" spans="4:18" ht="14.25" customHeight="1" x14ac:dyDescent="0.35"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</row>
    <row r="495" spans="4:18" ht="14.25" customHeight="1" x14ac:dyDescent="0.35"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</row>
    <row r="496" spans="4:18" ht="14.25" customHeight="1" x14ac:dyDescent="0.35"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</row>
    <row r="497" spans="4:18" ht="14.25" customHeight="1" x14ac:dyDescent="0.35"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</row>
    <row r="498" spans="4:18" ht="14.25" customHeight="1" x14ac:dyDescent="0.35"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</row>
    <row r="499" spans="4:18" ht="14.25" customHeight="1" x14ac:dyDescent="0.35"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4:18" ht="14.25" customHeight="1" x14ac:dyDescent="0.35"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</row>
    <row r="501" spans="4:18" ht="14.25" customHeight="1" x14ac:dyDescent="0.35"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</row>
    <row r="502" spans="4:18" ht="14.25" customHeight="1" x14ac:dyDescent="0.35"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</row>
    <row r="503" spans="4:18" ht="14.25" customHeight="1" x14ac:dyDescent="0.35"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</row>
    <row r="504" spans="4:18" ht="14.25" customHeight="1" x14ac:dyDescent="0.35"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</row>
    <row r="505" spans="4:18" ht="14.25" customHeight="1" x14ac:dyDescent="0.35"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</row>
    <row r="506" spans="4:18" ht="14.25" customHeight="1" x14ac:dyDescent="0.35"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</row>
    <row r="507" spans="4:18" ht="14.25" customHeight="1" x14ac:dyDescent="0.35"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</row>
    <row r="508" spans="4:18" ht="14.25" customHeight="1" x14ac:dyDescent="0.35"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</row>
    <row r="509" spans="4:18" ht="14.25" customHeight="1" x14ac:dyDescent="0.35"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</row>
    <row r="510" spans="4:18" ht="14.25" customHeight="1" x14ac:dyDescent="0.35"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</row>
    <row r="511" spans="4:18" ht="14.25" customHeight="1" x14ac:dyDescent="0.35"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</row>
    <row r="512" spans="4:18" ht="14.25" customHeight="1" x14ac:dyDescent="0.35"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</row>
    <row r="513" spans="4:18" ht="14.25" customHeight="1" x14ac:dyDescent="0.35"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</row>
    <row r="514" spans="4:18" ht="14.25" customHeight="1" x14ac:dyDescent="0.35"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</row>
    <row r="515" spans="4:18" ht="14.25" customHeight="1" x14ac:dyDescent="0.35"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</row>
    <row r="516" spans="4:18" ht="14.25" customHeight="1" x14ac:dyDescent="0.35"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</row>
    <row r="517" spans="4:18" ht="14.25" customHeight="1" x14ac:dyDescent="0.35"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</row>
    <row r="518" spans="4:18" ht="14.25" customHeight="1" x14ac:dyDescent="0.35"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</row>
    <row r="519" spans="4:18" ht="14.25" customHeight="1" x14ac:dyDescent="0.35"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</row>
    <row r="520" spans="4:18" ht="14.25" customHeight="1" x14ac:dyDescent="0.35"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</row>
    <row r="521" spans="4:18" ht="14.25" customHeight="1" x14ac:dyDescent="0.35"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</row>
    <row r="522" spans="4:18" ht="14.25" customHeight="1" x14ac:dyDescent="0.35"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</row>
    <row r="523" spans="4:18" ht="14.25" customHeight="1" x14ac:dyDescent="0.35"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</row>
    <row r="524" spans="4:18" ht="14.25" customHeight="1" x14ac:dyDescent="0.35"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</row>
    <row r="525" spans="4:18" ht="14.25" customHeight="1" x14ac:dyDescent="0.35"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</row>
    <row r="526" spans="4:18" ht="14.25" customHeight="1" x14ac:dyDescent="0.35"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</row>
    <row r="527" spans="4:18" ht="14.25" customHeight="1" x14ac:dyDescent="0.35"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</row>
    <row r="528" spans="4:18" ht="14.25" customHeight="1" x14ac:dyDescent="0.35"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</row>
    <row r="529" spans="4:18" ht="14.25" customHeight="1" x14ac:dyDescent="0.35"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</row>
    <row r="530" spans="4:18" ht="14.25" customHeight="1" x14ac:dyDescent="0.35"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</row>
    <row r="531" spans="4:18" ht="14.25" customHeight="1" x14ac:dyDescent="0.35"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</row>
    <row r="532" spans="4:18" ht="14.25" customHeight="1" x14ac:dyDescent="0.35"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</row>
    <row r="533" spans="4:18" ht="14.25" customHeight="1" x14ac:dyDescent="0.35"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</row>
    <row r="534" spans="4:18" ht="14.25" customHeight="1" x14ac:dyDescent="0.35"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</row>
    <row r="535" spans="4:18" ht="14.25" customHeight="1" x14ac:dyDescent="0.35"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</row>
    <row r="536" spans="4:18" ht="14.25" customHeight="1" x14ac:dyDescent="0.35"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</row>
    <row r="537" spans="4:18" ht="14.25" customHeight="1" x14ac:dyDescent="0.35"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</row>
    <row r="538" spans="4:18" ht="14.25" customHeight="1" x14ac:dyDescent="0.35"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</row>
    <row r="539" spans="4:18" ht="14.25" customHeight="1" x14ac:dyDescent="0.35"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</row>
    <row r="540" spans="4:18" ht="14.25" customHeight="1" x14ac:dyDescent="0.35"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</row>
    <row r="541" spans="4:18" ht="14.25" customHeight="1" x14ac:dyDescent="0.35"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</row>
    <row r="542" spans="4:18" ht="14.25" customHeight="1" x14ac:dyDescent="0.35"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</row>
    <row r="543" spans="4:18" ht="14.25" customHeight="1" x14ac:dyDescent="0.35"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</row>
    <row r="544" spans="4:18" ht="14.25" customHeight="1" x14ac:dyDescent="0.35"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</row>
    <row r="545" spans="4:18" ht="14.25" customHeight="1" x14ac:dyDescent="0.35"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</row>
    <row r="546" spans="4:18" ht="14.25" customHeight="1" x14ac:dyDescent="0.35"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</row>
    <row r="547" spans="4:18" ht="14.25" customHeight="1" x14ac:dyDescent="0.35"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</row>
    <row r="548" spans="4:18" ht="14.25" customHeight="1" x14ac:dyDescent="0.35"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</row>
    <row r="549" spans="4:18" ht="14.25" customHeight="1" x14ac:dyDescent="0.35"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</row>
    <row r="550" spans="4:18" ht="14.25" customHeight="1" x14ac:dyDescent="0.35"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</row>
    <row r="551" spans="4:18" ht="14.25" customHeight="1" x14ac:dyDescent="0.35"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</row>
    <row r="552" spans="4:18" ht="14.25" customHeight="1" x14ac:dyDescent="0.35"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</row>
    <row r="553" spans="4:18" ht="14.25" customHeight="1" x14ac:dyDescent="0.35"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</row>
    <row r="554" spans="4:18" ht="14.25" customHeight="1" x14ac:dyDescent="0.35"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</row>
    <row r="555" spans="4:18" ht="14.25" customHeight="1" x14ac:dyDescent="0.35"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</row>
    <row r="556" spans="4:18" ht="14.25" customHeight="1" x14ac:dyDescent="0.35"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</row>
    <row r="557" spans="4:18" ht="14.25" customHeight="1" x14ac:dyDescent="0.35"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</row>
    <row r="558" spans="4:18" ht="14.25" customHeight="1" x14ac:dyDescent="0.35"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</row>
    <row r="559" spans="4:18" ht="14.25" customHeight="1" x14ac:dyDescent="0.35"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</row>
    <row r="560" spans="4:18" ht="14.25" customHeight="1" x14ac:dyDescent="0.35"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</row>
    <row r="561" spans="4:18" ht="14.25" customHeight="1" x14ac:dyDescent="0.35"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</row>
    <row r="562" spans="4:18" ht="14.25" customHeight="1" x14ac:dyDescent="0.35"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</row>
    <row r="563" spans="4:18" ht="14.25" customHeight="1" x14ac:dyDescent="0.35"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</row>
    <row r="564" spans="4:18" ht="14.25" customHeight="1" x14ac:dyDescent="0.35"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</row>
    <row r="565" spans="4:18" ht="14.25" customHeight="1" x14ac:dyDescent="0.35"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</row>
    <row r="566" spans="4:18" ht="14.25" customHeight="1" x14ac:dyDescent="0.35"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</row>
    <row r="567" spans="4:18" ht="14.25" customHeight="1" x14ac:dyDescent="0.35"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</row>
    <row r="568" spans="4:18" ht="14.25" customHeight="1" x14ac:dyDescent="0.35"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</row>
    <row r="569" spans="4:18" ht="14.25" customHeight="1" x14ac:dyDescent="0.35"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</row>
    <row r="570" spans="4:18" ht="14.25" customHeight="1" x14ac:dyDescent="0.35"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</row>
    <row r="571" spans="4:18" ht="14.25" customHeight="1" x14ac:dyDescent="0.35"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</row>
    <row r="572" spans="4:18" ht="14.25" customHeight="1" x14ac:dyDescent="0.35"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</row>
    <row r="573" spans="4:18" ht="14.25" customHeight="1" x14ac:dyDescent="0.35"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</row>
    <row r="574" spans="4:18" ht="14.25" customHeight="1" x14ac:dyDescent="0.35"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</row>
    <row r="575" spans="4:18" ht="14.25" customHeight="1" x14ac:dyDescent="0.35"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</row>
    <row r="576" spans="4:18" ht="14.25" customHeight="1" x14ac:dyDescent="0.35"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</row>
    <row r="577" spans="4:18" ht="14.25" customHeight="1" x14ac:dyDescent="0.35"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</row>
    <row r="578" spans="4:18" ht="14.25" customHeight="1" x14ac:dyDescent="0.35"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</row>
    <row r="579" spans="4:18" ht="14.25" customHeight="1" x14ac:dyDescent="0.35"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</row>
    <row r="580" spans="4:18" ht="14.25" customHeight="1" x14ac:dyDescent="0.35"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</row>
    <row r="581" spans="4:18" ht="14.25" customHeight="1" x14ac:dyDescent="0.35"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</row>
    <row r="582" spans="4:18" ht="14.25" customHeight="1" x14ac:dyDescent="0.35"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</row>
    <row r="583" spans="4:18" ht="14.25" customHeight="1" x14ac:dyDescent="0.35"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</row>
    <row r="584" spans="4:18" ht="14.25" customHeight="1" x14ac:dyDescent="0.35"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</row>
    <row r="585" spans="4:18" ht="14.25" customHeight="1" x14ac:dyDescent="0.35"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</row>
    <row r="586" spans="4:18" ht="14.25" customHeight="1" x14ac:dyDescent="0.35"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</row>
    <row r="587" spans="4:18" ht="14.25" customHeight="1" x14ac:dyDescent="0.35"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</row>
    <row r="588" spans="4:18" ht="14.25" customHeight="1" x14ac:dyDescent="0.35"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</row>
    <row r="589" spans="4:18" ht="14.25" customHeight="1" x14ac:dyDescent="0.35"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</row>
    <row r="590" spans="4:18" ht="14.25" customHeight="1" x14ac:dyDescent="0.35"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</row>
    <row r="591" spans="4:18" ht="14.25" customHeight="1" x14ac:dyDescent="0.35"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</row>
    <row r="592" spans="4:18" ht="14.25" customHeight="1" x14ac:dyDescent="0.35"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</row>
    <row r="593" spans="4:18" ht="14.25" customHeight="1" x14ac:dyDescent="0.35"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</row>
    <row r="594" spans="4:18" ht="14.25" customHeight="1" x14ac:dyDescent="0.35"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</row>
    <row r="595" spans="4:18" ht="14.25" customHeight="1" x14ac:dyDescent="0.35"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</row>
    <row r="596" spans="4:18" ht="14.25" customHeight="1" x14ac:dyDescent="0.35"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</row>
    <row r="597" spans="4:18" ht="14.25" customHeight="1" x14ac:dyDescent="0.35"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</row>
    <row r="598" spans="4:18" ht="14.25" customHeight="1" x14ac:dyDescent="0.35"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</row>
    <row r="599" spans="4:18" ht="14.25" customHeight="1" x14ac:dyDescent="0.35"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</row>
    <row r="600" spans="4:18" ht="14.25" customHeight="1" x14ac:dyDescent="0.35"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</row>
    <row r="601" spans="4:18" ht="14.25" customHeight="1" x14ac:dyDescent="0.35"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</row>
    <row r="602" spans="4:18" ht="14.25" customHeight="1" x14ac:dyDescent="0.35"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</row>
    <row r="603" spans="4:18" ht="14.25" customHeight="1" x14ac:dyDescent="0.35"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</row>
    <row r="604" spans="4:18" ht="14.25" customHeight="1" x14ac:dyDescent="0.35"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</row>
    <row r="605" spans="4:18" ht="14.25" customHeight="1" x14ac:dyDescent="0.35"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</row>
    <row r="606" spans="4:18" ht="14.25" customHeight="1" x14ac:dyDescent="0.35"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</row>
    <row r="607" spans="4:18" ht="14.25" customHeight="1" x14ac:dyDescent="0.35"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</row>
    <row r="608" spans="4:18" ht="14.25" customHeight="1" x14ac:dyDescent="0.35"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</row>
    <row r="609" spans="4:18" ht="14.25" customHeight="1" x14ac:dyDescent="0.35"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</row>
    <row r="610" spans="4:18" ht="14.25" customHeight="1" x14ac:dyDescent="0.35"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</row>
    <row r="611" spans="4:18" ht="14.25" customHeight="1" x14ac:dyDescent="0.35"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</row>
    <row r="612" spans="4:18" ht="14.25" customHeight="1" x14ac:dyDescent="0.35"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</row>
    <row r="613" spans="4:18" ht="14.25" customHeight="1" x14ac:dyDescent="0.35"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</row>
    <row r="614" spans="4:18" ht="14.25" customHeight="1" x14ac:dyDescent="0.35"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</row>
    <row r="615" spans="4:18" ht="14.25" customHeight="1" x14ac:dyDescent="0.35"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</row>
    <row r="616" spans="4:18" ht="14.25" customHeight="1" x14ac:dyDescent="0.35"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</row>
    <row r="617" spans="4:18" ht="14.25" customHeight="1" x14ac:dyDescent="0.35"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</row>
    <row r="618" spans="4:18" ht="14.25" customHeight="1" x14ac:dyDescent="0.35"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</row>
    <row r="619" spans="4:18" ht="14.25" customHeight="1" x14ac:dyDescent="0.35"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</row>
    <row r="620" spans="4:18" ht="14.25" customHeight="1" x14ac:dyDescent="0.35"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</row>
    <row r="621" spans="4:18" ht="14.25" customHeight="1" x14ac:dyDescent="0.35"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</row>
    <row r="622" spans="4:18" ht="14.25" customHeight="1" x14ac:dyDescent="0.35"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</row>
    <row r="623" spans="4:18" ht="14.25" customHeight="1" x14ac:dyDescent="0.35"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</row>
    <row r="624" spans="4:18" ht="14.25" customHeight="1" x14ac:dyDescent="0.35"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</row>
    <row r="625" spans="4:18" ht="14.25" customHeight="1" x14ac:dyDescent="0.35"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</row>
    <row r="626" spans="4:18" ht="14.25" customHeight="1" x14ac:dyDescent="0.35"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</row>
    <row r="627" spans="4:18" ht="14.25" customHeight="1" x14ac:dyDescent="0.35"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</row>
    <row r="628" spans="4:18" ht="14.25" customHeight="1" x14ac:dyDescent="0.35"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</row>
    <row r="629" spans="4:18" ht="14.25" customHeight="1" x14ac:dyDescent="0.35"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</row>
    <row r="630" spans="4:18" ht="14.25" customHeight="1" x14ac:dyDescent="0.35"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</row>
    <row r="631" spans="4:18" ht="14.25" customHeight="1" x14ac:dyDescent="0.35"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</row>
    <row r="632" spans="4:18" ht="14.25" customHeight="1" x14ac:dyDescent="0.35"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</row>
    <row r="633" spans="4:18" ht="14.25" customHeight="1" x14ac:dyDescent="0.35"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</row>
    <row r="634" spans="4:18" ht="14.25" customHeight="1" x14ac:dyDescent="0.35"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</row>
    <row r="635" spans="4:18" ht="14.25" customHeight="1" x14ac:dyDescent="0.35"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</row>
    <row r="636" spans="4:18" ht="14.25" customHeight="1" x14ac:dyDescent="0.35"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</row>
    <row r="637" spans="4:18" ht="14.25" customHeight="1" x14ac:dyDescent="0.35"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</row>
    <row r="638" spans="4:18" ht="14.25" customHeight="1" x14ac:dyDescent="0.35"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</row>
    <row r="639" spans="4:18" ht="14.25" customHeight="1" x14ac:dyDescent="0.35"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</row>
    <row r="640" spans="4:18" ht="14.25" customHeight="1" x14ac:dyDescent="0.35"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</row>
    <row r="641" spans="4:18" ht="14.25" customHeight="1" x14ac:dyDescent="0.35"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</row>
    <row r="642" spans="4:18" ht="14.25" customHeight="1" x14ac:dyDescent="0.35"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</row>
    <row r="643" spans="4:18" ht="14.25" customHeight="1" x14ac:dyDescent="0.35"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</row>
    <row r="644" spans="4:18" ht="14.25" customHeight="1" x14ac:dyDescent="0.35"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</row>
    <row r="645" spans="4:18" ht="14.25" customHeight="1" x14ac:dyDescent="0.35"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</row>
    <row r="646" spans="4:18" ht="14.25" customHeight="1" x14ac:dyDescent="0.35"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</row>
    <row r="647" spans="4:18" ht="14.25" customHeight="1" x14ac:dyDescent="0.35"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</row>
    <row r="648" spans="4:18" ht="14.25" customHeight="1" x14ac:dyDescent="0.35"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</row>
    <row r="649" spans="4:18" ht="14.25" customHeight="1" x14ac:dyDescent="0.35"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</row>
    <row r="650" spans="4:18" ht="14.25" customHeight="1" x14ac:dyDescent="0.35"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</row>
    <row r="651" spans="4:18" ht="14.25" customHeight="1" x14ac:dyDescent="0.35"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</row>
    <row r="652" spans="4:18" ht="14.25" customHeight="1" x14ac:dyDescent="0.35"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</row>
    <row r="653" spans="4:18" ht="14.25" customHeight="1" x14ac:dyDescent="0.35"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</row>
    <row r="654" spans="4:18" ht="14.25" customHeight="1" x14ac:dyDescent="0.35"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</row>
    <row r="655" spans="4:18" ht="14.25" customHeight="1" x14ac:dyDescent="0.35"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</row>
    <row r="656" spans="4:18" ht="14.25" customHeight="1" x14ac:dyDescent="0.35"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</row>
    <row r="657" spans="4:18" ht="14.25" customHeight="1" x14ac:dyDescent="0.35"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</row>
    <row r="658" spans="4:18" ht="14.25" customHeight="1" x14ac:dyDescent="0.35"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</row>
    <row r="659" spans="4:18" ht="14.25" customHeight="1" x14ac:dyDescent="0.35"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</row>
    <row r="660" spans="4:18" ht="14.25" customHeight="1" x14ac:dyDescent="0.35"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</row>
    <row r="661" spans="4:18" ht="14.25" customHeight="1" x14ac:dyDescent="0.35"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</row>
    <row r="662" spans="4:18" ht="14.25" customHeight="1" x14ac:dyDescent="0.35"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</row>
    <row r="663" spans="4:18" ht="14.25" customHeight="1" x14ac:dyDescent="0.35"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</row>
    <row r="664" spans="4:18" ht="14.25" customHeight="1" x14ac:dyDescent="0.35"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</row>
    <row r="665" spans="4:18" ht="14.25" customHeight="1" x14ac:dyDescent="0.35"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</row>
    <row r="666" spans="4:18" ht="14.25" customHeight="1" x14ac:dyDescent="0.35"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</row>
    <row r="667" spans="4:18" ht="14.25" customHeight="1" x14ac:dyDescent="0.35"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</row>
    <row r="668" spans="4:18" ht="14.25" customHeight="1" x14ac:dyDescent="0.35"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</row>
    <row r="669" spans="4:18" ht="14.25" customHeight="1" x14ac:dyDescent="0.35"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</row>
    <row r="670" spans="4:18" ht="14.25" customHeight="1" x14ac:dyDescent="0.35"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</row>
    <row r="671" spans="4:18" ht="14.25" customHeight="1" x14ac:dyDescent="0.35"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</row>
    <row r="672" spans="4:18" ht="14.25" customHeight="1" x14ac:dyDescent="0.35"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</row>
    <row r="673" spans="4:18" ht="14.25" customHeight="1" x14ac:dyDescent="0.35"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</row>
    <row r="674" spans="4:18" ht="14.25" customHeight="1" x14ac:dyDescent="0.35"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</row>
    <row r="675" spans="4:18" ht="14.25" customHeight="1" x14ac:dyDescent="0.35"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</row>
    <row r="676" spans="4:18" ht="14.25" customHeight="1" x14ac:dyDescent="0.35"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</row>
    <row r="677" spans="4:18" ht="14.25" customHeight="1" x14ac:dyDescent="0.35"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</row>
    <row r="678" spans="4:18" ht="14.25" customHeight="1" x14ac:dyDescent="0.35"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</row>
    <row r="679" spans="4:18" ht="14.25" customHeight="1" x14ac:dyDescent="0.35"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</row>
    <row r="680" spans="4:18" ht="14.25" customHeight="1" x14ac:dyDescent="0.35"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</row>
    <row r="681" spans="4:18" ht="14.25" customHeight="1" x14ac:dyDescent="0.35"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</row>
    <row r="682" spans="4:18" ht="14.25" customHeight="1" x14ac:dyDescent="0.35"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</row>
    <row r="683" spans="4:18" ht="14.25" customHeight="1" x14ac:dyDescent="0.35"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</row>
    <row r="684" spans="4:18" ht="14.25" customHeight="1" x14ac:dyDescent="0.35"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</row>
    <row r="685" spans="4:18" ht="14.25" customHeight="1" x14ac:dyDescent="0.35"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</row>
    <row r="686" spans="4:18" ht="14.25" customHeight="1" x14ac:dyDescent="0.35"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</row>
    <row r="687" spans="4:18" ht="14.25" customHeight="1" x14ac:dyDescent="0.35"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</row>
    <row r="688" spans="4:18" ht="14.25" customHeight="1" x14ac:dyDescent="0.35"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</row>
    <row r="689" spans="4:18" ht="14.25" customHeight="1" x14ac:dyDescent="0.35"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</row>
    <row r="690" spans="4:18" ht="14.25" customHeight="1" x14ac:dyDescent="0.35"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</row>
    <row r="691" spans="4:18" ht="14.25" customHeight="1" x14ac:dyDescent="0.35"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</row>
    <row r="692" spans="4:18" ht="14.25" customHeight="1" x14ac:dyDescent="0.35"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</row>
    <row r="693" spans="4:18" ht="14.25" customHeight="1" x14ac:dyDescent="0.35"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</row>
    <row r="694" spans="4:18" ht="14.25" customHeight="1" x14ac:dyDescent="0.35"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</row>
    <row r="695" spans="4:18" ht="14.25" customHeight="1" x14ac:dyDescent="0.35"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</row>
    <row r="696" spans="4:18" ht="14.25" customHeight="1" x14ac:dyDescent="0.35"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</row>
    <row r="697" spans="4:18" ht="14.25" customHeight="1" x14ac:dyDescent="0.35"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</row>
    <row r="698" spans="4:18" ht="14.25" customHeight="1" x14ac:dyDescent="0.35"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</row>
    <row r="699" spans="4:18" ht="14.25" customHeight="1" x14ac:dyDescent="0.35"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</row>
    <row r="700" spans="4:18" ht="14.25" customHeight="1" x14ac:dyDescent="0.35"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</row>
    <row r="701" spans="4:18" ht="14.25" customHeight="1" x14ac:dyDescent="0.35"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</row>
    <row r="702" spans="4:18" ht="14.25" customHeight="1" x14ac:dyDescent="0.35"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</row>
    <row r="703" spans="4:18" ht="14.25" customHeight="1" x14ac:dyDescent="0.35"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</row>
    <row r="704" spans="4:18" ht="14.25" customHeight="1" x14ac:dyDescent="0.35"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</row>
    <row r="705" spans="4:18" ht="14.25" customHeight="1" x14ac:dyDescent="0.35"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</row>
    <row r="706" spans="4:18" ht="14.25" customHeight="1" x14ac:dyDescent="0.35"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</row>
    <row r="707" spans="4:18" ht="14.25" customHeight="1" x14ac:dyDescent="0.35"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</row>
    <row r="708" spans="4:18" ht="14.25" customHeight="1" x14ac:dyDescent="0.35"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</row>
    <row r="709" spans="4:18" ht="14.25" customHeight="1" x14ac:dyDescent="0.35"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</row>
    <row r="710" spans="4:18" ht="14.25" customHeight="1" x14ac:dyDescent="0.35"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</row>
    <row r="711" spans="4:18" ht="14.25" customHeight="1" x14ac:dyDescent="0.35"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</row>
    <row r="712" spans="4:18" ht="14.25" customHeight="1" x14ac:dyDescent="0.35"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</row>
    <row r="713" spans="4:18" ht="14.25" customHeight="1" x14ac:dyDescent="0.35"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</row>
    <row r="714" spans="4:18" ht="14.25" customHeight="1" x14ac:dyDescent="0.35"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</row>
    <row r="715" spans="4:18" ht="14.25" customHeight="1" x14ac:dyDescent="0.35"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</row>
    <row r="716" spans="4:18" ht="14.25" customHeight="1" x14ac:dyDescent="0.35"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</row>
    <row r="717" spans="4:18" ht="14.25" customHeight="1" x14ac:dyDescent="0.35"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</row>
    <row r="718" spans="4:18" ht="14.25" customHeight="1" x14ac:dyDescent="0.35"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</row>
    <row r="719" spans="4:18" ht="14.25" customHeight="1" x14ac:dyDescent="0.35"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</row>
    <row r="720" spans="4:18" ht="14.25" customHeight="1" x14ac:dyDescent="0.35"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</row>
    <row r="721" spans="4:18" ht="14.25" customHeight="1" x14ac:dyDescent="0.35"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</row>
    <row r="722" spans="4:18" ht="14.25" customHeight="1" x14ac:dyDescent="0.35"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</row>
    <row r="723" spans="4:18" ht="14.25" customHeight="1" x14ac:dyDescent="0.35"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</row>
    <row r="724" spans="4:18" ht="14.25" customHeight="1" x14ac:dyDescent="0.35"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</row>
    <row r="725" spans="4:18" ht="14.25" customHeight="1" x14ac:dyDescent="0.35"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</row>
    <row r="726" spans="4:18" ht="14.25" customHeight="1" x14ac:dyDescent="0.35"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</row>
    <row r="727" spans="4:18" ht="14.25" customHeight="1" x14ac:dyDescent="0.35"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</row>
    <row r="728" spans="4:18" ht="14.25" customHeight="1" x14ac:dyDescent="0.35"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</row>
    <row r="729" spans="4:18" ht="14.25" customHeight="1" x14ac:dyDescent="0.35"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</row>
    <row r="730" spans="4:18" ht="14.25" customHeight="1" x14ac:dyDescent="0.35"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</row>
    <row r="731" spans="4:18" ht="14.25" customHeight="1" x14ac:dyDescent="0.35"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</row>
    <row r="732" spans="4:18" ht="14.25" customHeight="1" x14ac:dyDescent="0.35"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</row>
    <row r="733" spans="4:18" ht="14.25" customHeight="1" x14ac:dyDescent="0.35"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</row>
    <row r="734" spans="4:18" ht="14.25" customHeight="1" x14ac:dyDescent="0.35"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</row>
    <row r="735" spans="4:18" ht="14.25" customHeight="1" x14ac:dyDescent="0.35"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</row>
    <row r="736" spans="4:18" ht="14.25" customHeight="1" x14ac:dyDescent="0.35"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</row>
    <row r="737" spans="4:18" ht="14.25" customHeight="1" x14ac:dyDescent="0.35"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</row>
    <row r="738" spans="4:18" ht="14.25" customHeight="1" x14ac:dyDescent="0.35"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</row>
    <row r="739" spans="4:18" ht="14.25" customHeight="1" x14ac:dyDescent="0.35"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</row>
    <row r="740" spans="4:18" ht="14.25" customHeight="1" x14ac:dyDescent="0.35"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</row>
    <row r="741" spans="4:18" ht="14.25" customHeight="1" x14ac:dyDescent="0.35"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</row>
    <row r="742" spans="4:18" ht="14.25" customHeight="1" x14ac:dyDescent="0.35"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</row>
    <row r="743" spans="4:18" ht="14.25" customHeight="1" x14ac:dyDescent="0.35"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</row>
    <row r="744" spans="4:18" ht="14.25" customHeight="1" x14ac:dyDescent="0.35"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</row>
    <row r="745" spans="4:18" ht="14.25" customHeight="1" x14ac:dyDescent="0.35"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</row>
    <row r="746" spans="4:18" ht="14.25" customHeight="1" x14ac:dyDescent="0.35"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</row>
    <row r="747" spans="4:18" ht="14.25" customHeight="1" x14ac:dyDescent="0.35"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</row>
    <row r="748" spans="4:18" ht="14.25" customHeight="1" x14ac:dyDescent="0.35"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</row>
    <row r="749" spans="4:18" ht="14.25" customHeight="1" x14ac:dyDescent="0.35"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</row>
    <row r="750" spans="4:18" ht="14.25" customHeight="1" x14ac:dyDescent="0.35"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</row>
    <row r="751" spans="4:18" ht="14.25" customHeight="1" x14ac:dyDescent="0.35"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</row>
    <row r="752" spans="4:18" ht="14.25" customHeight="1" x14ac:dyDescent="0.35"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</row>
    <row r="753" spans="4:18" ht="14.25" customHeight="1" x14ac:dyDescent="0.35"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</row>
    <row r="754" spans="4:18" ht="14.25" customHeight="1" x14ac:dyDescent="0.35"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</row>
    <row r="755" spans="4:18" ht="14.25" customHeight="1" x14ac:dyDescent="0.35"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</row>
    <row r="756" spans="4:18" ht="14.25" customHeight="1" x14ac:dyDescent="0.35"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</row>
    <row r="757" spans="4:18" ht="14.25" customHeight="1" x14ac:dyDescent="0.35"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</row>
    <row r="758" spans="4:18" ht="14.25" customHeight="1" x14ac:dyDescent="0.35"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</row>
    <row r="759" spans="4:18" ht="14.25" customHeight="1" x14ac:dyDescent="0.35"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</row>
    <row r="760" spans="4:18" ht="14.25" customHeight="1" x14ac:dyDescent="0.35"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</row>
    <row r="761" spans="4:18" ht="14.25" customHeight="1" x14ac:dyDescent="0.35"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</row>
    <row r="762" spans="4:18" ht="14.25" customHeight="1" x14ac:dyDescent="0.35"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</row>
    <row r="763" spans="4:18" ht="14.25" customHeight="1" x14ac:dyDescent="0.35"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</row>
    <row r="764" spans="4:18" ht="14.25" customHeight="1" x14ac:dyDescent="0.35"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</row>
    <row r="765" spans="4:18" ht="14.25" customHeight="1" x14ac:dyDescent="0.35"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</row>
    <row r="766" spans="4:18" ht="14.25" customHeight="1" x14ac:dyDescent="0.35"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</row>
    <row r="767" spans="4:18" ht="14.25" customHeight="1" x14ac:dyDescent="0.35"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</row>
    <row r="768" spans="4:18" ht="14.25" customHeight="1" x14ac:dyDescent="0.35"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</row>
    <row r="769" spans="4:18" ht="14.25" customHeight="1" x14ac:dyDescent="0.35"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</row>
    <row r="770" spans="4:18" ht="14.25" customHeight="1" x14ac:dyDescent="0.35"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</row>
    <row r="771" spans="4:18" ht="14.25" customHeight="1" x14ac:dyDescent="0.35"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</row>
    <row r="772" spans="4:18" ht="14.25" customHeight="1" x14ac:dyDescent="0.35"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</row>
    <row r="773" spans="4:18" ht="14.25" customHeight="1" x14ac:dyDescent="0.35"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</row>
    <row r="774" spans="4:18" ht="14.25" customHeight="1" x14ac:dyDescent="0.35"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</row>
    <row r="775" spans="4:18" ht="14.25" customHeight="1" x14ac:dyDescent="0.35"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</row>
    <row r="776" spans="4:18" ht="14.25" customHeight="1" x14ac:dyDescent="0.35"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</row>
    <row r="777" spans="4:18" ht="14.25" customHeight="1" x14ac:dyDescent="0.35"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</row>
    <row r="778" spans="4:18" ht="14.25" customHeight="1" x14ac:dyDescent="0.35"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</row>
    <row r="779" spans="4:18" ht="14.25" customHeight="1" x14ac:dyDescent="0.35"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</row>
    <row r="780" spans="4:18" ht="14.25" customHeight="1" x14ac:dyDescent="0.35"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</row>
    <row r="781" spans="4:18" ht="14.25" customHeight="1" x14ac:dyDescent="0.35"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</row>
    <row r="782" spans="4:18" ht="14.25" customHeight="1" x14ac:dyDescent="0.35"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</row>
    <row r="783" spans="4:18" ht="14.25" customHeight="1" x14ac:dyDescent="0.35"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</row>
    <row r="784" spans="4:18" ht="14.25" customHeight="1" x14ac:dyDescent="0.35"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</row>
    <row r="785" spans="4:18" ht="14.25" customHeight="1" x14ac:dyDescent="0.35"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</row>
    <row r="786" spans="4:18" ht="14.25" customHeight="1" x14ac:dyDescent="0.35"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</row>
    <row r="787" spans="4:18" ht="14.25" customHeight="1" x14ac:dyDescent="0.35"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</row>
    <row r="788" spans="4:18" ht="14.25" customHeight="1" x14ac:dyDescent="0.35"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</row>
    <row r="789" spans="4:18" ht="14.25" customHeight="1" x14ac:dyDescent="0.35"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</row>
    <row r="790" spans="4:18" ht="14.25" customHeight="1" x14ac:dyDescent="0.35"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</row>
    <row r="791" spans="4:18" ht="14.25" customHeight="1" x14ac:dyDescent="0.35"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</row>
    <row r="792" spans="4:18" ht="14.25" customHeight="1" x14ac:dyDescent="0.35"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</row>
    <row r="793" spans="4:18" ht="14.25" customHeight="1" x14ac:dyDescent="0.35"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</row>
    <row r="794" spans="4:18" ht="14.25" customHeight="1" x14ac:dyDescent="0.35"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</row>
    <row r="795" spans="4:18" ht="14.25" customHeight="1" x14ac:dyDescent="0.35"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</row>
    <row r="796" spans="4:18" ht="14.25" customHeight="1" x14ac:dyDescent="0.35"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</row>
    <row r="797" spans="4:18" ht="14.25" customHeight="1" x14ac:dyDescent="0.35"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</row>
    <row r="798" spans="4:18" ht="14.25" customHeight="1" x14ac:dyDescent="0.35"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</row>
    <row r="799" spans="4:18" ht="14.25" customHeight="1" x14ac:dyDescent="0.35"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</row>
    <row r="800" spans="4:18" ht="14.25" customHeight="1" x14ac:dyDescent="0.35"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</row>
    <row r="801" spans="4:18" ht="14.25" customHeight="1" x14ac:dyDescent="0.35"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</row>
    <row r="802" spans="4:18" ht="14.25" customHeight="1" x14ac:dyDescent="0.35"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</row>
    <row r="803" spans="4:18" ht="14.25" customHeight="1" x14ac:dyDescent="0.35"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</row>
    <row r="804" spans="4:18" ht="14.25" customHeight="1" x14ac:dyDescent="0.35"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</row>
    <row r="805" spans="4:18" ht="14.25" customHeight="1" x14ac:dyDescent="0.35"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</row>
    <row r="806" spans="4:18" ht="14.25" customHeight="1" x14ac:dyDescent="0.35"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</row>
    <row r="807" spans="4:18" ht="14.25" customHeight="1" x14ac:dyDescent="0.35"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</row>
    <row r="808" spans="4:18" ht="14.25" customHeight="1" x14ac:dyDescent="0.35"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</row>
    <row r="809" spans="4:18" ht="14.25" customHeight="1" x14ac:dyDescent="0.35"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</row>
    <row r="810" spans="4:18" ht="14.25" customHeight="1" x14ac:dyDescent="0.35"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</row>
    <row r="811" spans="4:18" ht="14.25" customHeight="1" x14ac:dyDescent="0.35"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</row>
    <row r="812" spans="4:18" ht="14.25" customHeight="1" x14ac:dyDescent="0.35"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</row>
    <row r="813" spans="4:18" ht="14.25" customHeight="1" x14ac:dyDescent="0.35"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</row>
    <row r="814" spans="4:18" ht="14.25" customHeight="1" x14ac:dyDescent="0.35"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</row>
    <row r="815" spans="4:18" ht="14.25" customHeight="1" x14ac:dyDescent="0.35"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</row>
    <row r="816" spans="4:18" ht="14.25" customHeight="1" x14ac:dyDescent="0.35"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</row>
    <row r="817" spans="4:18" ht="14.25" customHeight="1" x14ac:dyDescent="0.35"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</row>
    <row r="818" spans="4:18" ht="14.25" customHeight="1" x14ac:dyDescent="0.35"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</row>
    <row r="819" spans="4:18" ht="14.25" customHeight="1" x14ac:dyDescent="0.35"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</row>
    <row r="820" spans="4:18" ht="14.25" customHeight="1" x14ac:dyDescent="0.35"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</row>
    <row r="821" spans="4:18" ht="14.25" customHeight="1" x14ac:dyDescent="0.35"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</row>
    <row r="822" spans="4:18" ht="14.25" customHeight="1" x14ac:dyDescent="0.35"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</row>
    <row r="823" spans="4:18" ht="14.25" customHeight="1" x14ac:dyDescent="0.35"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</row>
    <row r="824" spans="4:18" ht="14.25" customHeight="1" x14ac:dyDescent="0.35"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</row>
    <row r="825" spans="4:18" ht="14.25" customHeight="1" x14ac:dyDescent="0.35"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</row>
    <row r="826" spans="4:18" ht="14.25" customHeight="1" x14ac:dyDescent="0.35"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</row>
    <row r="827" spans="4:18" ht="14.25" customHeight="1" x14ac:dyDescent="0.35"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</row>
    <row r="828" spans="4:18" ht="14.25" customHeight="1" x14ac:dyDescent="0.35"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</row>
    <row r="829" spans="4:18" ht="14.25" customHeight="1" x14ac:dyDescent="0.35"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</row>
    <row r="830" spans="4:18" ht="14.25" customHeight="1" x14ac:dyDescent="0.35"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</row>
    <row r="831" spans="4:18" ht="14.25" customHeight="1" x14ac:dyDescent="0.35"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</row>
    <row r="832" spans="4:18" ht="14.25" customHeight="1" x14ac:dyDescent="0.35"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</row>
    <row r="833" spans="4:18" ht="14.25" customHeight="1" x14ac:dyDescent="0.35"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</row>
    <row r="834" spans="4:18" ht="14.25" customHeight="1" x14ac:dyDescent="0.35"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</row>
    <row r="835" spans="4:18" ht="14.25" customHeight="1" x14ac:dyDescent="0.35"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</row>
    <row r="836" spans="4:18" ht="14.25" customHeight="1" x14ac:dyDescent="0.35"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</row>
    <row r="837" spans="4:18" ht="14.25" customHeight="1" x14ac:dyDescent="0.35"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</row>
    <row r="838" spans="4:18" ht="14.25" customHeight="1" x14ac:dyDescent="0.35"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</row>
    <row r="839" spans="4:18" ht="14.25" customHeight="1" x14ac:dyDescent="0.35"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</row>
    <row r="840" spans="4:18" ht="14.25" customHeight="1" x14ac:dyDescent="0.35"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</row>
    <row r="841" spans="4:18" ht="14.25" customHeight="1" x14ac:dyDescent="0.35"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</row>
    <row r="842" spans="4:18" ht="14.25" customHeight="1" x14ac:dyDescent="0.35"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</row>
    <row r="843" spans="4:18" ht="14.25" customHeight="1" x14ac:dyDescent="0.35"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</row>
    <row r="844" spans="4:18" ht="14.25" customHeight="1" x14ac:dyDescent="0.35"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</row>
    <row r="845" spans="4:18" ht="14.25" customHeight="1" x14ac:dyDescent="0.35"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</row>
    <row r="846" spans="4:18" ht="14.25" customHeight="1" x14ac:dyDescent="0.35"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</row>
    <row r="847" spans="4:18" ht="14.25" customHeight="1" x14ac:dyDescent="0.35"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</row>
    <row r="848" spans="4:18" ht="14.25" customHeight="1" x14ac:dyDescent="0.35"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</row>
    <row r="849" spans="4:18" ht="14.25" customHeight="1" x14ac:dyDescent="0.35"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</row>
    <row r="850" spans="4:18" ht="14.25" customHeight="1" x14ac:dyDescent="0.35"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</row>
    <row r="851" spans="4:18" ht="14.25" customHeight="1" x14ac:dyDescent="0.35"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</row>
    <row r="852" spans="4:18" ht="14.25" customHeight="1" x14ac:dyDescent="0.35"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</row>
    <row r="853" spans="4:18" ht="14.25" customHeight="1" x14ac:dyDescent="0.35"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</row>
    <row r="854" spans="4:18" ht="14.25" customHeight="1" x14ac:dyDescent="0.35"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</row>
    <row r="855" spans="4:18" ht="14.25" customHeight="1" x14ac:dyDescent="0.35"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</row>
    <row r="856" spans="4:18" ht="14.25" customHeight="1" x14ac:dyDescent="0.35"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</row>
    <row r="857" spans="4:18" ht="14.25" customHeight="1" x14ac:dyDescent="0.35"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</row>
    <row r="858" spans="4:18" ht="14.25" customHeight="1" x14ac:dyDescent="0.35"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</row>
    <row r="859" spans="4:18" ht="14.25" customHeight="1" x14ac:dyDescent="0.35"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</row>
    <row r="860" spans="4:18" ht="14.25" customHeight="1" x14ac:dyDescent="0.35"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</row>
    <row r="861" spans="4:18" ht="14.25" customHeight="1" x14ac:dyDescent="0.35"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</row>
    <row r="862" spans="4:18" ht="14.25" customHeight="1" x14ac:dyDescent="0.35"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</row>
    <row r="863" spans="4:18" ht="14.25" customHeight="1" x14ac:dyDescent="0.35"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</row>
    <row r="864" spans="4:18" ht="14.25" customHeight="1" x14ac:dyDescent="0.35"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</row>
    <row r="865" spans="4:18" ht="14.25" customHeight="1" x14ac:dyDescent="0.35"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</row>
    <row r="866" spans="4:18" ht="14.25" customHeight="1" x14ac:dyDescent="0.35"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</row>
    <row r="867" spans="4:18" ht="14.25" customHeight="1" x14ac:dyDescent="0.35"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</row>
    <row r="868" spans="4:18" ht="14.25" customHeight="1" x14ac:dyDescent="0.35"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</row>
    <row r="869" spans="4:18" ht="14.25" customHeight="1" x14ac:dyDescent="0.35"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</row>
    <row r="870" spans="4:18" ht="14.25" customHeight="1" x14ac:dyDescent="0.35"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</row>
    <row r="871" spans="4:18" ht="14.25" customHeight="1" x14ac:dyDescent="0.35"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</row>
    <row r="872" spans="4:18" ht="14.25" customHeight="1" x14ac:dyDescent="0.35"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</row>
    <row r="873" spans="4:18" ht="14.25" customHeight="1" x14ac:dyDescent="0.35"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</row>
    <row r="874" spans="4:18" ht="14.25" customHeight="1" x14ac:dyDescent="0.35"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</row>
    <row r="875" spans="4:18" ht="14.25" customHeight="1" x14ac:dyDescent="0.35"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</row>
    <row r="876" spans="4:18" ht="14.25" customHeight="1" x14ac:dyDescent="0.35"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</row>
    <row r="877" spans="4:18" ht="14.25" customHeight="1" x14ac:dyDescent="0.35"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</row>
    <row r="878" spans="4:18" ht="14.25" customHeight="1" x14ac:dyDescent="0.35"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</row>
    <row r="879" spans="4:18" ht="14.25" customHeight="1" x14ac:dyDescent="0.35"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</row>
    <row r="880" spans="4:18" ht="14.25" customHeight="1" x14ac:dyDescent="0.35"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</row>
    <row r="881" spans="4:18" ht="14.25" customHeight="1" x14ac:dyDescent="0.35"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</row>
    <row r="882" spans="4:18" ht="14.25" customHeight="1" x14ac:dyDescent="0.35"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</row>
    <row r="883" spans="4:18" ht="14.25" customHeight="1" x14ac:dyDescent="0.35"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</row>
    <row r="884" spans="4:18" ht="14.25" customHeight="1" x14ac:dyDescent="0.35"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</row>
    <row r="885" spans="4:18" ht="14.25" customHeight="1" x14ac:dyDescent="0.35"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</row>
    <row r="886" spans="4:18" ht="14.25" customHeight="1" x14ac:dyDescent="0.35"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</row>
    <row r="887" spans="4:18" ht="14.25" customHeight="1" x14ac:dyDescent="0.35"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</row>
    <row r="888" spans="4:18" ht="14.25" customHeight="1" x14ac:dyDescent="0.35"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</row>
    <row r="889" spans="4:18" ht="14.25" customHeight="1" x14ac:dyDescent="0.35"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</row>
    <row r="890" spans="4:18" ht="14.25" customHeight="1" x14ac:dyDescent="0.35"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</row>
    <row r="891" spans="4:18" ht="14.25" customHeight="1" x14ac:dyDescent="0.35"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</row>
    <row r="892" spans="4:18" ht="14.25" customHeight="1" x14ac:dyDescent="0.35"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</row>
    <row r="893" spans="4:18" ht="14.25" customHeight="1" x14ac:dyDescent="0.35"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</row>
    <row r="894" spans="4:18" ht="14.25" customHeight="1" x14ac:dyDescent="0.35"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</row>
    <row r="895" spans="4:18" ht="14.25" customHeight="1" x14ac:dyDescent="0.35"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</row>
    <row r="896" spans="4:18" ht="14.25" customHeight="1" x14ac:dyDescent="0.35"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</row>
    <row r="897" spans="4:18" ht="14.25" customHeight="1" x14ac:dyDescent="0.35"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</row>
    <row r="898" spans="4:18" ht="14.25" customHeight="1" x14ac:dyDescent="0.35"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</row>
    <row r="899" spans="4:18" ht="14.25" customHeight="1" x14ac:dyDescent="0.35"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</row>
    <row r="900" spans="4:18" ht="14.25" customHeight="1" x14ac:dyDescent="0.35"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</row>
    <row r="901" spans="4:18" ht="14.25" customHeight="1" x14ac:dyDescent="0.35"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</row>
    <row r="902" spans="4:18" ht="14.25" customHeight="1" x14ac:dyDescent="0.35"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</row>
    <row r="903" spans="4:18" ht="14.25" customHeight="1" x14ac:dyDescent="0.35"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</row>
    <row r="904" spans="4:18" ht="14.25" customHeight="1" x14ac:dyDescent="0.35"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</row>
    <row r="905" spans="4:18" ht="14.25" customHeight="1" x14ac:dyDescent="0.35"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</row>
    <row r="906" spans="4:18" ht="14.25" customHeight="1" x14ac:dyDescent="0.35"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</row>
    <row r="907" spans="4:18" ht="14.25" customHeight="1" x14ac:dyDescent="0.35"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</row>
    <row r="908" spans="4:18" ht="14.25" customHeight="1" x14ac:dyDescent="0.35"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</row>
    <row r="909" spans="4:18" ht="14.25" customHeight="1" x14ac:dyDescent="0.35"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</row>
    <row r="910" spans="4:18" ht="14.25" customHeight="1" x14ac:dyDescent="0.35"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</row>
    <row r="911" spans="4:18" ht="14.25" customHeight="1" x14ac:dyDescent="0.35"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</row>
    <row r="912" spans="4:18" ht="14.25" customHeight="1" x14ac:dyDescent="0.35"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</row>
    <row r="913" spans="4:18" ht="14.25" customHeight="1" x14ac:dyDescent="0.35"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</row>
    <row r="914" spans="4:18" ht="14.25" customHeight="1" x14ac:dyDescent="0.35"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</row>
    <row r="915" spans="4:18" ht="14.25" customHeight="1" x14ac:dyDescent="0.35"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</row>
    <row r="916" spans="4:18" ht="14.25" customHeight="1" x14ac:dyDescent="0.35"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</row>
    <row r="917" spans="4:18" ht="14.25" customHeight="1" x14ac:dyDescent="0.35"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</row>
    <row r="918" spans="4:18" ht="14.25" customHeight="1" x14ac:dyDescent="0.35"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</row>
    <row r="919" spans="4:18" ht="14.25" customHeight="1" x14ac:dyDescent="0.35"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</row>
    <row r="920" spans="4:18" ht="14.25" customHeight="1" x14ac:dyDescent="0.35"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</row>
    <row r="921" spans="4:18" ht="14.25" customHeight="1" x14ac:dyDescent="0.35"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</row>
    <row r="922" spans="4:18" ht="14.25" customHeight="1" x14ac:dyDescent="0.35"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</row>
    <row r="923" spans="4:18" ht="14.25" customHeight="1" x14ac:dyDescent="0.35"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</row>
    <row r="924" spans="4:18" ht="14.25" customHeight="1" x14ac:dyDescent="0.35"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</row>
    <row r="925" spans="4:18" ht="14.25" customHeight="1" x14ac:dyDescent="0.35"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</row>
    <row r="926" spans="4:18" ht="14.25" customHeight="1" x14ac:dyDescent="0.35"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</row>
    <row r="927" spans="4:18" ht="14.25" customHeight="1" x14ac:dyDescent="0.35"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</row>
    <row r="928" spans="4:18" ht="14.25" customHeight="1" x14ac:dyDescent="0.35"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</row>
    <row r="929" spans="4:18" ht="14.25" customHeight="1" x14ac:dyDescent="0.35"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</row>
    <row r="930" spans="4:18" ht="14.25" customHeight="1" x14ac:dyDescent="0.35"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</row>
    <row r="931" spans="4:18" ht="14.25" customHeight="1" x14ac:dyDescent="0.35"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</row>
    <row r="932" spans="4:18" ht="14.25" customHeight="1" x14ac:dyDescent="0.35"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</row>
    <row r="933" spans="4:18" ht="14.25" customHeight="1" x14ac:dyDescent="0.35"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</row>
    <row r="934" spans="4:18" ht="14.25" customHeight="1" x14ac:dyDescent="0.35"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</row>
    <row r="935" spans="4:18" ht="14.25" customHeight="1" x14ac:dyDescent="0.35"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</row>
    <row r="936" spans="4:18" ht="14.25" customHeight="1" x14ac:dyDescent="0.35"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</row>
    <row r="937" spans="4:18" ht="14.25" customHeight="1" x14ac:dyDescent="0.35"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</row>
    <row r="938" spans="4:18" ht="14.25" customHeight="1" x14ac:dyDescent="0.35"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</row>
    <row r="939" spans="4:18" ht="14.25" customHeight="1" x14ac:dyDescent="0.35"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</row>
    <row r="940" spans="4:18" ht="14.25" customHeight="1" x14ac:dyDescent="0.35"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</row>
    <row r="941" spans="4:18" ht="14.25" customHeight="1" x14ac:dyDescent="0.35"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</row>
    <row r="942" spans="4:18" ht="14.25" customHeight="1" x14ac:dyDescent="0.35"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</row>
    <row r="943" spans="4:18" ht="14.25" customHeight="1" x14ac:dyDescent="0.35"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</row>
    <row r="944" spans="4:18" ht="14.25" customHeight="1" x14ac:dyDescent="0.35"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</row>
    <row r="945" spans="4:18" ht="14.25" customHeight="1" x14ac:dyDescent="0.35"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</row>
    <row r="946" spans="4:18" ht="14.25" customHeight="1" x14ac:dyDescent="0.35"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</row>
    <row r="947" spans="4:18" ht="14.25" customHeight="1" x14ac:dyDescent="0.35"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</row>
    <row r="948" spans="4:18" ht="14.25" customHeight="1" x14ac:dyDescent="0.35"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</row>
    <row r="949" spans="4:18" ht="14.25" customHeight="1" x14ac:dyDescent="0.35"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</row>
    <row r="950" spans="4:18" ht="14.25" customHeight="1" x14ac:dyDescent="0.35"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</row>
    <row r="951" spans="4:18" ht="14.25" customHeight="1" x14ac:dyDescent="0.35"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</row>
    <row r="952" spans="4:18" ht="14.25" customHeight="1" x14ac:dyDescent="0.35"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</row>
    <row r="953" spans="4:18" ht="14.25" customHeight="1" x14ac:dyDescent="0.35"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</row>
    <row r="954" spans="4:18" ht="14.25" customHeight="1" x14ac:dyDescent="0.35"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</row>
    <row r="955" spans="4:18" ht="14.25" customHeight="1" x14ac:dyDescent="0.35"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</row>
    <row r="956" spans="4:18" ht="14.25" customHeight="1" x14ac:dyDescent="0.35"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</row>
    <row r="957" spans="4:18" ht="14.25" customHeight="1" x14ac:dyDescent="0.35"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</row>
    <row r="958" spans="4:18" ht="14.25" customHeight="1" x14ac:dyDescent="0.35"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</row>
    <row r="959" spans="4:18" ht="14.25" customHeight="1" x14ac:dyDescent="0.35"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</row>
    <row r="960" spans="4:18" ht="14.25" customHeight="1" x14ac:dyDescent="0.35"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</row>
    <row r="961" spans="4:18" ht="14.25" customHeight="1" x14ac:dyDescent="0.35"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</row>
    <row r="962" spans="4:18" ht="14.25" customHeight="1" x14ac:dyDescent="0.35"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</row>
    <row r="963" spans="4:18" ht="14.25" customHeight="1" x14ac:dyDescent="0.35"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</row>
    <row r="964" spans="4:18" ht="14.25" customHeight="1" x14ac:dyDescent="0.35"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</row>
    <row r="965" spans="4:18" ht="14.25" customHeight="1" x14ac:dyDescent="0.35"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</row>
    <row r="966" spans="4:18" ht="14.25" customHeight="1" x14ac:dyDescent="0.35"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</row>
    <row r="967" spans="4:18" ht="14.25" customHeight="1" x14ac:dyDescent="0.35"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</row>
    <row r="968" spans="4:18" ht="14.25" customHeight="1" x14ac:dyDescent="0.35"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</row>
    <row r="969" spans="4:18" ht="14.25" customHeight="1" x14ac:dyDescent="0.35"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</row>
    <row r="970" spans="4:18" ht="14.25" customHeight="1" x14ac:dyDescent="0.35"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</row>
    <row r="971" spans="4:18" ht="14.25" customHeight="1" x14ac:dyDescent="0.35"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</row>
    <row r="972" spans="4:18" ht="14.25" customHeight="1" x14ac:dyDescent="0.35"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</row>
    <row r="973" spans="4:18" ht="14.25" customHeight="1" x14ac:dyDescent="0.35"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</row>
    <row r="974" spans="4:18" ht="14.25" customHeight="1" x14ac:dyDescent="0.35"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</row>
    <row r="975" spans="4:18" ht="14.25" customHeight="1" x14ac:dyDescent="0.35"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</row>
    <row r="976" spans="4:18" ht="14.25" customHeight="1" x14ac:dyDescent="0.35"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</row>
    <row r="977" spans="4:18" ht="14.25" customHeight="1" x14ac:dyDescent="0.35"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</row>
    <row r="978" spans="4:18" ht="14.25" customHeight="1" x14ac:dyDescent="0.35"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</row>
    <row r="979" spans="4:18" ht="14.25" customHeight="1" x14ac:dyDescent="0.35"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</row>
    <row r="980" spans="4:18" ht="14.25" customHeight="1" x14ac:dyDescent="0.35"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</row>
    <row r="981" spans="4:18" ht="14.25" customHeight="1" x14ac:dyDescent="0.35"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</row>
    <row r="982" spans="4:18" ht="14.25" customHeight="1" x14ac:dyDescent="0.35"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</row>
    <row r="983" spans="4:18" ht="14.25" customHeight="1" x14ac:dyDescent="0.35"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</row>
    <row r="984" spans="4:18" ht="14.25" customHeight="1" x14ac:dyDescent="0.35"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</row>
    <row r="985" spans="4:18" ht="14.25" customHeight="1" x14ac:dyDescent="0.35"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</row>
    <row r="986" spans="4:18" ht="14.25" customHeight="1" x14ac:dyDescent="0.35"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</row>
    <row r="987" spans="4:18" ht="14.25" customHeight="1" x14ac:dyDescent="0.35"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</row>
    <row r="988" spans="4:18" ht="14.25" customHeight="1" x14ac:dyDescent="0.35"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</row>
    <row r="989" spans="4:18" ht="14.25" customHeight="1" x14ac:dyDescent="0.35"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</row>
    <row r="990" spans="4:18" ht="14.25" customHeight="1" x14ac:dyDescent="0.35"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</row>
    <row r="991" spans="4:18" ht="14.25" customHeight="1" x14ac:dyDescent="0.35"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</row>
    <row r="992" spans="4:18" ht="14.25" customHeight="1" x14ac:dyDescent="0.35"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</row>
    <row r="993" spans="4:18" ht="14.25" customHeight="1" x14ac:dyDescent="0.35"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</row>
    <row r="994" spans="4:18" ht="14.25" customHeight="1" x14ac:dyDescent="0.35"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</row>
    <row r="995" spans="4:18" ht="14.25" customHeight="1" x14ac:dyDescent="0.35"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</row>
    <row r="996" spans="4:18" ht="14.25" customHeight="1" x14ac:dyDescent="0.35"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</row>
    <row r="997" spans="4:18" ht="14.25" customHeight="1" x14ac:dyDescent="0.35"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</row>
    <row r="998" spans="4:18" ht="14.25" customHeight="1" x14ac:dyDescent="0.35"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</row>
    <row r="999" spans="4:18" ht="14.25" customHeight="1" x14ac:dyDescent="0.35"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</row>
    <row r="1000" spans="4:18" ht="14.25" customHeight="1" x14ac:dyDescent="0.35"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</row>
  </sheetData>
  <mergeCells count="12">
    <mergeCell ref="R1:R2"/>
    <mergeCell ref="S1:S2"/>
    <mergeCell ref="F1:F2"/>
    <mergeCell ref="L1:M1"/>
    <mergeCell ref="N1:O1"/>
    <mergeCell ref="P1:P2"/>
    <mergeCell ref="Q1:Q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zoomScaleNormal="100" workbookViewId="0">
      <pane xSplit="3" topLeftCell="D1" activePane="topRight" state="frozen"/>
      <selection pane="topRight" activeCell="E2" sqref="E2"/>
    </sheetView>
  </sheetViews>
  <sheetFormatPr defaultColWidth="14.3984375" defaultRowHeight="13" x14ac:dyDescent="0.3"/>
  <cols>
    <col min="1" max="1" width="5" customWidth="1"/>
    <col min="2" max="2" width="15" customWidth="1"/>
    <col min="3" max="3" width="45.3984375" customWidth="1"/>
    <col min="4" max="4" width="17" customWidth="1"/>
    <col min="5" max="5" width="27" customWidth="1"/>
    <col min="6" max="6" width="24" customWidth="1"/>
    <col min="7" max="10" width="16.3984375" customWidth="1"/>
    <col min="11" max="11" width="23" customWidth="1"/>
    <col min="12" max="13" width="9.09765625" customWidth="1"/>
    <col min="14" max="14" width="30" customWidth="1"/>
    <col min="15" max="26" width="8.69921875" customWidth="1"/>
  </cols>
  <sheetData>
    <row r="1" spans="1:14" ht="14.25" customHeight="1" x14ac:dyDescent="0.35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/>
      <c r="I1" s="2" t="s">
        <v>7</v>
      </c>
      <c r="J1" s="2"/>
      <c r="K1" s="3" t="s">
        <v>8</v>
      </c>
      <c r="L1" s="1" t="s">
        <v>9</v>
      </c>
      <c r="M1" s="1" t="s">
        <v>10</v>
      </c>
      <c r="N1" s="4" t="s">
        <v>11</v>
      </c>
    </row>
    <row r="2" spans="1:14" ht="14.25" customHeight="1" x14ac:dyDescent="0.35">
      <c r="A2" s="4"/>
      <c r="B2" s="4"/>
      <c r="C2" s="4"/>
      <c r="D2" s="4"/>
      <c r="E2" s="4"/>
      <c r="F2" s="4"/>
      <c r="G2" s="5" t="s">
        <v>16</v>
      </c>
      <c r="H2" s="5" t="s">
        <v>17</v>
      </c>
      <c r="I2" s="5" t="s">
        <v>18</v>
      </c>
      <c r="J2" s="5" t="s">
        <v>19</v>
      </c>
      <c r="K2" s="3"/>
      <c r="L2" s="3"/>
      <c r="M2" s="3"/>
      <c r="N2" s="3"/>
    </row>
    <row r="3" spans="1:14" ht="14.25" customHeight="1" x14ac:dyDescent="0.35">
      <c r="A3" s="8">
        <v>1</v>
      </c>
      <c r="B3" s="8" t="s">
        <v>247</v>
      </c>
      <c r="C3" s="8" t="s">
        <v>248</v>
      </c>
      <c r="D3" s="11"/>
      <c r="E3" s="11"/>
      <c r="F3" s="11"/>
      <c r="G3" s="11"/>
      <c r="H3" s="11"/>
      <c r="I3" s="11"/>
      <c r="J3" s="11"/>
      <c r="K3" s="12">
        <v>43.75</v>
      </c>
      <c r="L3" s="13">
        <f t="shared" ref="L3:L18" si="0">ROUNDDOWN((D3 * (5/100)) + (E3 * (25/100)) + (F3 * (20/100)) + (((G3 * (50/100)) + (H3 * (50/100))) * 20/100) + (((I3 * (50/100)) + (J3 * (50/100))) * 20/100) + (K3 * (10/100)),2)</f>
        <v>4.37</v>
      </c>
      <c r="M3" s="13" t="str">
        <f t="shared" ref="M3:M18" si="1">IF(L3 &lt;= 44.99, "E", IF(L3 &lt;= 54.99, "D", IF(L3 &lt;= 72.99, "C", IF(L3 &lt;= 84.99, "B", IF(L3 &lt;= 100, "A", "Nilai tidak valid")))))</f>
        <v>E</v>
      </c>
      <c r="N3" s="8"/>
    </row>
    <row r="4" spans="1:14" ht="14.25" customHeight="1" x14ac:dyDescent="0.35">
      <c r="A4" s="8">
        <v>2</v>
      </c>
      <c r="B4" s="8" t="s">
        <v>249</v>
      </c>
      <c r="C4" s="8" t="s">
        <v>250</v>
      </c>
      <c r="D4" s="11"/>
      <c r="E4" s="11"/>
      <c r="F4" s="11"/>
      <c r="G4" s="11"/>
      <c r="H4" s="11"/>
      <c r="I4" s="11"/>
      <c r="J4" s="11"/>
      <c r="K4" s="12">
        <v>43.75</v>
      </c>
      <c r="L4" s="13">
        <f t="shared" si="0"/>
        <v>4.37</v>
      </c>
      <c r="M4" s="13" t="str">
        <f t="shared" si="1"/>
        <v>E</v>
      </c>
      <c r="N4" s="8"/>
    </row>
    <row r="5" spans="1:14" ht="14.25" customHeight="1" x14ac:dyDescent="0.35">
      <c r="A5" s="8">
        <v>3</v>
      </c>
      <c r="B5" s="8" t="s">
        <v>251</v>
      </c>
      <c r="C5" s="8" t="s">
        <v>252</v>
      </c>
      <c r="D5" s="11"/>
      <c r="E5" s="11"/>
      <c r="F5" s="11"/>
      <c r="G5" s="11"/>
      <c r="H5" s="11"/>
      <c r="I5" s="11"/>
      <c r="J5" s="11"/>
      <c r="K5" s="12">
        <v>43.75</v>
      </c>
      <c r="L5" s="13">
        <f t="shared" si="0"/>
        <v>4.37</v>
      </c>
      <c r="M5" s="13" t="str">
        <f t="shared" si="1"/>
        <v>E</v>
      </c>
      <c r="N5" s="8"/>
    </row>
    <row r="6" spans="1:14" ht="14.25" customHeight="1" x14ac:dyDescent="0.35">
      <c r="A6" s="8">
        <v>4</v>
      </c>
      <c r="B6" s="8" t="s">
        <v>253</v>
      </c>
      <c r="C6" s="8" t="s">
        <v>254</v>
      </c>
      <c r="D6" s="11"/>
      <c r="E6" s="11"/>
      <c r="F6" s="11"/>
      <c r="G6" s="11"/>
      <c r="H6" s="11"/>
      <c r="I6" s="11"/>
      <c r="J6" s="11"/>
      <c r="K6" s="12">
        <v>43.75</v>
      </c>
      <c r="L6" s="13">
        <f t="shared" si="0"/>
        <v>4.37</v>
      </c>
      <c r="M6" s="13" t="str">
        <f t="shared" si="1"/>
        <v>E</v>
      </c>
      <c r="N6" s="8"/>
    </row>
    <row r="7" spans="1:14" ht="14.25" customHeight="1" x14ac:dyDescent="0.35">
      <c r="A7" s="8">
        <v>5</v>
      </c>
      <c r="B7" s="8" t="s">
        <v>255</v>
      </c>
      <c r="C7" s="8" t="s">
        <v>256</v>
      </c>
      <c r="D7" s="11"/>
      <c r="E7" s="11"/>
      <c r="F7" s="11"/>
      <c r="G7" s="11"/>
      <c r="H7" s="11"/>
      <c r="I7" s="11"/>
      <c r="J7" s="11"/>
      <c r="K7" s="12">
        <v>37.5</v>
      </c>
      <c r="L7" s="13">
        <f t="shared" si="0"/>
        <v>3.75</v>
      </c>
      <c r="M7" s="13" t="str">
        <f t="shared" si="1"/>
        <v>E</v>
      </c>
      <c r="N7" s="8"/>
    </row>
    <row r="8" spans="1:14" ht="14.25" customHeight="1" x14ac:dyDescent="0.35">
      <c r="A8" s="8">
        <v>6</v>
      </c>
      <c r="B8" s="8" t="s">
        <v>257</v>
      </c>
      <c r="C8" s="8" t="s">
        <v>258</v>
      </c>
      <c r="D8" s="11"/>
      <c r="E8" s="11"/>
      <c r="F8" s="11"/>
      <c r="G8" s="11"/>
      <c r="H8" s="11"/>
      <c r="I8" s="11"/>
      <c r="J8" s="11"/>
      <c r="K8" s="12">
        <v>31.25</v>
      </c>
      <c r="L8" s="13">
        <f t="shared" si="0"/>
        <v>3.12</v>
      </c>
      <c r="M8" s="13" t="str">
        <f t="shared" si="1"/>
        <v>E</v>
      </c>
      <c r="N8" s="8"/>
    </row>
    <row r="9" spans="1:14" ht="14.25" customHeight="1" x14ac:dyDescent="0.35">
      <c r="A9" s="8">
        <v>7</v>
      </c>
      <c r="B9" s="8" t="s">
        <v>259</v>
      </c>
      <c r="C9" s="8" t="s">
        <v>260</v>
      </c>
      <c r="D9" s="11"/>
      <c r="E9" s="11"/>
      <c r="F9" s="11"/>
      <c r="G9" s="11"/>
      <c r="H9" s="11"/>
      <c r="I9" s="11"/>
      <c r="J9" s="11"/>
      <c r="K9" s="12">
        <v>43.75</v>
      </c>
      <c r="L9" s="13">
        <f t="shared" si="0"/>
        <v>4.37</v>
      </c>
      <c r="M9" s="13" t="str">
        <f t="shared" si="1"/>
        <v>E</v>
      </c>
      <c r="N9" s="8"/>
    </row>
    <row r="10" spans="1:14" ht="14.25" customHeight="1" x14ac:dyDescent="0.35">
      <c r="A10" s="8">
        <v>8</v>
      </c>
      <c r="B10" s="8" t="s">
        <v>261</v>
      </c>
      <c r="C10" s="8" t="s">
        <v>262</v>
      </c>
      <c r="D10" s="11"/>
      <c r="E10" s="11"/>
      <c r="F10" s="11"/>
      <c r="G10" s="11"/>
      <c r="H10" s="11"/>
      <c r="I10" s="11"/>
      <c r="J10" s="11"/>
      <c r="K10" s="12">
        <v>37.5</v>
      </c>
      <c r="L10" s="13">
        <f t="shared" si="0"/>
        <v>3.75</v>
      </c>
      <c r="M10" s="13" t="str">
        <f t="shared" si="1"/>
        <v>E</v>
      </c>
      <c r="N10" s="8"/>
    </row>
    <row r="11" spans="1:14" ht="14.25" customHeight="1" x14ac:dyDescent="0.35">
      <c r="A11" s="8">
        <v>9</v>
      </c>
      <c r="B11" s="8" t="s">
        <v>263</v>
      </c>
      <c r="C11" s="8" t="s">
        <v>264</v>
      </c>
      <c r="D11" s="11"/>
      <c r="E11" s="11"/>
      <c r="F11" s="11"/>
      <c r="G11" s="11"/>
      <c r="H11" s="11"/>
      <c r="I11" s="11"/>
      <c r="J11" s="11"/>
      <c r="K11" s="12">
        <v>18.75</v>
      </c>
      <c r="L11" s="13">
        <f t="shared" si="0"/>
        <v>1.87</v>
      </c>
      <c r="M11" s="13" t="str">
        <f t="shared" si="1"/>
        <v>E</v>
      </c>
      <c r="N11" s="8"/>
    </row>
    <row r="12" spans="1:14" ht="14.25" customHeight="1" x14ac:dyDescent="0.35">
      <c r="A12" s="8">
        <v>10</v>
      </c>
      <c r="B12" s="8" t="s">
        <v>265</v>
      </c>
      <c r="C12" s="8" t="s">
        <v>266</v>
      </c>
      <c r="D12" s="11"/>
      <c r="E12" s="11"/>
      <c r="F12" s="11"/>
      <c r="G12" s="11"/>
      <c r="H12" s="11"/>
      <c r="I12" s="11"/>
      <c r="J12" s="11"/>
      <c r="K12" s="12">
        <v>37.5</v>
      </c>
      <c r="L12" s="13">
        <f t="shared" si="0"/>
        <v>3.75</v>
      </c>
      <c r="M12" s="13" t="str">
        <f t="shared" si="1"/>
        <v>E</v>
      </c>
      <c r="N12" s="8"/>
    </row>
    <row r="13" spans="1:14" ht="14.25" customHeight="1" x14ac:dyDescent="0.35">
      <c r="A13" s="8">
        <v>11</v>
      </c>
      <c r="B13" s="8" t="s">
        <v>267</v>
      </c>
      <c r="C13" s="8" t="s">
        <v>268</v>
      </c>
      <c r="D13" s="11"/>
      <c r="E13" s="11"/>
      <c r="F13" s="11"/>
      <c r="G13" s="11"/>
      <c r="H13" s="11"/>
      <c r="I13" s="11"/>
      <c r="J13" s="11"/>
      <c r="K13" s="12">
        <v>6.25</v>
      </c>
      <c r="L13" s="13">
        <f t="shared" si="0"/>
        <v>0.62</v>
      </c>
      <c r="M13" s="13" t="str">
        <f t="shared" si="1"/>
        <v>E</v>
      </c>
      <c r="N13" s="8"/>
    </row>
    <row r="14" spans="1:14" ht="14.25" customHeight="1" x14ac:dyDescent="0.35">
      <c r="A14" s="8">
        <v>12</v>
      </c>
      <c r="B14" s="8" t="s">
        <v>269</v>
      </c>
      <c r="C14" s="8" t="s">
        <v>270</v>
      </c>
      <c r="D14" s="11"/>
      <c r="E14" s="11"/>
      <c r="F14" s="11"/>
      <c r="G14" s="11"/>
      <c r="H14" s="11"/>
      <c r="I14" s="11"/>
      <c r="J14" s="11"/>
      <c r="K14" s="12">
        <v>6.25</v>
      </c>
      <c r="L14" s="13">
        <f t="shared" si="0"/>
        <v>0.62</v>
      </c>
      <c r="M14" s="13" t="str">
        <f t="shared" si="1"/>
        <v>E</v>
      </c>
      <c r="N14" s="8"/>
    </row>
    <row r="15" spans="1:14" ht="14.25" customHeight="1" x14ac:dyDescent="0.35">
      <c r="A15" s="8">
        <v>13</v>
      </c>
      <c r="B15" s="8" t="s">
        <v>271</v>
      </c>
      <c r="C15" s="8" t="s">
        <v>272</v>
      </c>
      <c r="D15" s="11"/>
      <c r="E15" s="11"/>
      <c r="F15" s="11"/>
      <c r="G15" s="11"/>
      <c r="H15" s="11"/>
      <c r="I15" s="11"/>
      <c r="J15" s="11"/>
      <c r="K15" s="12">
        <v>31.25</v>
      </c>
      <c r="L15" s="13">
        <f t="shared" si="0"/>
        <v>3.12</v>
      </c>
      <c r="M15" s="13" t="str">
        <f t="shared" si="1"/>
        <v>E</v>
      </c>
      <c r="N15" s="8"/>
    </row>
    <row r="16" spans="1:14" ht="14.25" customHeight="1" x14ac:dyDescent="0.35">
      <c r="A16" s="8">
        <v>14</v>
      </c>
      <c r="B16" s="8" t="s">
        <v>273</v>
      </c>
      <c r="C16" s="8" t="s">
        <v>274</v>
      </c>
      <c r="D16" s="11"/>
      <c r="E16" s="11"/>
      <c r="F16" s="11"/>
      <c r="G16" s="11"/>
      <c r="H16" s="11"/>
      <c r="I16" s="11"/>
      <c r="J16" s="11"/>
      <c r="K16" s="12">
        <v>37.5</v>
      </c>
      <c r="L16" s="13">
        <f t="shared" si="0"/>
        <v>3.75</v>
      </c>
      <c r="M16" s="13" t="str">
        <f t="shared" si="1"/>
        <v>E</v>
      </c>
      <c r="N16" s="8"/>
    </row>
    <row r="17" spans="1:14" ht="14.25" customHeight="1" x14ac:dyDescent="0.35">
      <c r="A17" s="8">
        <v>15</v>
      </c>
      <c r="B17" s="8" t="s">
        <v>275</v>
      </c>
      <c r="C17" s="8" t="s">
        <v>276</v>
      </c>
      <c r="D17" s="11"/>
      <c r="E17" s="11"/>
      <c r="F17" s="11"/>
      <c r="G17" s="11"/>
      <c r="H17" s="11"/>
      <c r="I17" s="11"/>
      <c r="J17" s="11"/>
      <c r="K17" s="12">
        <v>31.25</v>
      </c>
      <c r="L17" s="13">
        <f t="shared" si="0"/>
        <v>3.12</v>
      </c>
      <c r="M17" s="13" t="str">
        <f t="shared" si="1"/>
        <v>E</v>
      </c>
      <c r="N17" s="8"/>
    </row>
    <row r="18" spans="1:14" ht="14.25" customHeight="1" x14ac:dyDescent="0.35">
      <c r="A18" s="8">
        <v>16</v>
      </c>
      <c r="B18" s="8" t="s">
        <v>277</v>
      </c>
      <c r="C18" s="8" t="s">
        <v>278</v>
      </c>
      <c r="D18" s="11"/>
      <c r="E18" s="11"/>
      <c r="F18" s="11"/>
      <c r="G18" s="11"/>
      <c r="H18" s="11"/>
      <c r="I18" s="11"/>
      <c r="J18" s="11"/>
      <c r="K18" s="12">
        <v>12.5</v>
      </c>
      <c r="L18" s="13">
        <f t="shared" si="0"/>
        <v>1.25</v>
      </c>
      <c r="M18" s="13" t="str">
        <f t="shared" si="1"/>
        <v>E</v>
      </c>
      <c r="N18" s="8"/>
    </row>
    <row r="19" spans="1:14" ht="14.25" customHeight="1" x14ac:dyDescent="0.35"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4" ht="14.25" customHeight="1" x14ac:dyDescent="0.35"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4" ht="14.25" customHeight="1" x14ac:dyDescent="0.35"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4" ht="14.25" customHeight="1" x14ac:dyDescent="0.35"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4" ht="14.25" customHeight="1" x14ac:dyDescent="0.35"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4" ht="14.25" customHeight="1" x14ac:dyDescent="0.35"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4" ht="14.25" customHeight="1" x14ac:dyDescent="0.35"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4" ht="14.25" customHeight="1" x14ac:dyDescent="0.35"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4" ht="14.25" customHeight="1" x14ac:dyDescent="0.35"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4" ht="14.25" customHeight="1" x14ac:dyDescent="0.35"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4" ht="14.25" customHeight="1" x14ac:dyDescent="0.35"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4" ht="14.25" customHeight="1" x14ac:dyDescent="0.35"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4" ht="14.25" customHeight="1" x14ac:dyDescent="0.35"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4" ht="14.25" customHeight="1" x14ac:dyDescent="0.35"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4:13" ht="14.25" customHeight="1" x14ac:dyDescent="0.35"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4:13" ht="14.25" customHeight="1" x14ac:dyDescent="0.35"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4:13" ht="14.25" customHeight="1" x14ac:dyDescent="0.35"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4:13" ht="14.25" customHeight="1" x14ac:dyDescent="0.35"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4:13" ht="14.25" customHeight="1" x14ac:dyDescent="0.35"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4:13" ht="14.25" customHeight="1" x14ac:dyDescent="0.35"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4:13" ht="14.25" customHeight="1" x14ac:dyDescent="0.35"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4:13" ht="14.25" customHeight="1" x14ac:dyDescent="0.35"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4:13" ht="14.25" customHeight="1" x14ac:dyDescent="0.35"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4:13" ht="14.25" customHeight="1" x14ac:dyDescent="0.35"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4:13" ht="14.25" customHeight="1" x14ac:dyDescent="0.35"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4:13" ht="14.25" customHeight="1" x14ac:dyDescent="0.35"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4:13" ht="14.25" customHeight="1" x14ac:dyDescent="0.35"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4:13" ht="14.25" customHeight="1" x14ac:dyDescent="0.35"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4:13" ht="14.25" customHeight="1" x14ac:dyDescent="0.35"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4:13" ht="14.25" customHeight="1" x14ac:dyDescent="0.35"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4:13" ht="14.25" customHeight="1" x14ac:dyDescent="0.35"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4:13" ht="14.25" customHeight="1" x14ac:dyDescent="0.35"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4:13" ht="14.25" customHeight="1" x14ac:dyDescent="0.35"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4:13" ht="14.25" customHeight="1" x14ac:dyDescent="0.35"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4:13" ht="14.25" customHeight="1" x14ac:dyDescent="0.35"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4:13" ht="14.25" customHeight="1" x14ac:dyDescent="0.35"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4:13" ht="14.25" customHeight="1" x14ac:dyDescent="0.35"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4:13" ht="14.25" customHeight="1" x14ac:dyDescent="0.35"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4:13" ht="14.25" customHeight="1" x14ac:dyDescent="0.35"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4:13" ht="14.25" customHeight="1" x14ac:dyDescent="0.35"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4:13" ht="14.25" customHeight="1" x14ac:dyDescent="0.35"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4:13" ht="14.25" customHeight="1" x14ac:dyDescent="0.35"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4:13" ht="14.25" customHeight="1" x14ac:dyDescent="0.35"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4:13" ht="14.25" customHeight="1" x14ac:dyDescent="0.35"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4:13" ht="14.25" customHeight="1" x14ac:dyDescent="0.35"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4:13" ht="14.25" customHeight="1" x14ac:dyDescent="0.35"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4:13" ht="14.25" customHeight="1" x14ac:dyDescent="0.35"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4:13" ht="14.25" customHeight="1" x14ac:dyDescent="0.35"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4:13" ht="14.25" customHeight="1" x14ac:dyDescent="0.35"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4:13" ht="14.25" customHeight="1" x14ac:dyDescent="0.35"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4:13" ht="14.25" customHeight="1" x14ac:dyDescent="0.35"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4:13" ht="14.25" customHeight="1" x14ac:dyDescent="0.35"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4:13" ht="14.25" customHeight="1" x14ac:dyDescent="0.35"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4:13" ht="14.25" customHeight="1" x14ac:dyDescent="0.35"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4:13" ht="14.25" customHeight="1" x14ac:dyDescent="0.35"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4:13" ht="14.25" customHeight="1" x14ac:dyDescent="0.35"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4:13" ht="14.25" customHeight="1" x14ac:dyDescent="0.35"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4:13" ht="14.25" customHeight="1" x14ac:dyDescent="0.35"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4:13" ht="14.25" customHeight="1" x14ac:dyDescent="0.35"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4:13" ht="14.25" customHeight="1" x14ac:dyDescent="0.35"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4:13" ht="14.25" customHeight="1" x14ac:dyDescent="0.35"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4:13" ht="14.25" customHeight="1" x14ac:dyDescent="0.35"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4:13" ht="14.25" customHeight="1" x14ac:dyDescent="0.35"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4:13" ht="14.25" customHeight="1" x14ac:dyDescent="0.35"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4:13" ht="14.25" customHeight="1" x14ac:dyDescent="0.35"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4:13" ht="14.25" customHeight="1" x14ac:dyDescent="0.35"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4:13" ht="14.25" customHeight="1" x14ac:dyDescent="0.35"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4:13" ht="14.25" customHeight="1" x14ac:dyDescent="0.35"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4:13" ht="14.25" customHeight="1" x14ac:dyDescent="0.35"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4:13" ht="14.25" customHeight="1" x14ac:dyDescent="0.35"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4:13" ht="14.25" customHeight="1" x14ac:dyDescent="0.35"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4:13" ht="14.25" customHeight="1" x14ac:dyDescent="0.35"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4:13" ht="14.25" customHeight="1" x14ac:dyDescent="0.35"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4:13" ht="14.25" customHeight="1" x14ac:dyDescent="0.35"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4:13" ht="14.25" customHeight="1" x14ac:dyDescent="0.35"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4:13" ht="14.25" customHeight="1" x14ac:dyDescent="0.35"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4:13" ht="14.25" customHeight="1" x14ac:dyDescent="0.35"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4:13" ht="14.25" customHeight="1" x14ac:dyDescent="0.35"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4:13" ht="14.25" customHeight="1" x14ac:dyDescent="0.35"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4:13" ht="14.25" customHeight="1" x14ac:dyDescent="0.35"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4:13" ht="14.25" customHeight="1" x14ac:dyDescent="0.35"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4:13" ht="14.25" customHeight="1" x14ac:dyDescent="0.35"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4:13" ht="14.25" customHeight="1" x14ac:dyDescent="0.35"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4:13" ht="14.25" customHeight="1" x14ac:dyDescent="0.35"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4:13" ht="14.25" customHeight="1" x14ac:dyDescent="0.35"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4:13" ht="14.25" customHeight="1" x14ac:dyDescent="0.35"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4:13" ht="14.25" customHeight="1" x14ac:dyDescent="0.35"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4:13" ht="14.25" customHeight="1" x14ac:dyDescent="0.35"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4:13" ht="14.25" customHeight="1" x14ac:dyDescent="0.35"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4:13" ht="14.25" customHeight="1" x14ac:dyDescent="0.35"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4:13" ht="14.25" customHeight="1" x14ac:dyDescent="0.35"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4:13" ht="14.25" customHeight="1" x14ac:dyDescent="0.35"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4:13" ht="14.25" customHeight="1" x14ac:dyDescent="0.35"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4:13" ht="14.25" customHeight="1" x14ac:dyDescent="0.35"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4:13" ht="14.25" customHeight="1" x14ac:dyDescent="0.35"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4:13" ht="14.25" customHeight="1" x14ac:dyDescent="0.35"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4:13" ht="14.25" customHeight="1" x14ac:dyDescent="0.35"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4:13" ht="14.25" customHeight="1" x14ac:dyDescent="0.35"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4:13" ht="14.25" customHeight="1" x14ac:dyDescent="0.35"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4:13" ht="14.25" customHeight="1" x14ac:dyDescent="0.35"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4:13" ht="14.25" customHeight="1" x14ac:dyDescent="0.35"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4:13" ht="14.25" customHeight="1" x14ac:dyDescent="0.35"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4:13" ht="14.25" customHeight="1" x14ac:dyDescent="0.35"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4:13" ht="14.25" customHeight="1" x14ac:dyDescent="0.35"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4:13" ht="14.25" customHeight="1" x14ac:dyDescent="0.35"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4:13" ht="14.25" customHeight="1" x14ac:dyDescent="0.35"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4:13" ht="14.25" customHeight="1" x14ac:dyDescent="0.35"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4:13" ht="14.25" customHeight="1" x14ac:dyDescent="0.35"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4:13" ht="14.25" customHeight="1" x14ac:dyDescent="0.35"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4:13" ht="14.25" customHeight="1" x14ac:dyDescent="0.35"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4:13" ht="14.25" customHeight="1" x14ac:dyDescent="0.35"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4:13" ht="14.25" customHeight="1" x14ac:dyDescent="0.35"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4:13" ht="14.25" customHeight="1" x14ac:dyDescent="0.35"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4:13" ht="14.25" customHeight="1" x14ac:dyDescent="0.35"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4:13" ht="14.25" customHeight="1" x14ac:dyDescent="0.35"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4:13" ht="14.25" customHeight="1" x14ac:dyDescent="0.35"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4:13" ht="14.25" customHeight="1" x14ac:dyDescent="0.35"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4:13" ht="14.25" customHeight="1" x14ac:dyDescent="0.35"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4:13" ht="14.25" customHeight="1" x14ac:dyDescent="0.35"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4:13" ht="14.25" customHeight="1" x14ac:dyDescent="0.35"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4:13" ht="14.25" customHeight="1" x14ac:dyDescent="0.35"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4:13" ht="14.25" customHeight="1" x14ac:dyDescent="0.35"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4:13" ht="14.25" customHeight="1" x14ac:dyDescent="0.35"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4:13" ht="14.25" customHeight="1" x14ac:dyDescent="0.35"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4:13" ht="14.25" customHeight="1" x14ac:dyDescent="0.35"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4:13" ht="14.25" customHeight="1" x14ac:dyDescent="0.35"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4:13" ht="14.25" customHeight="1" x14ac:dyDescent="0.35"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4:13" ht="14.25" customHeight="1" x14ac:dyDescent="0.35"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4:13" ht="14.25" customHeight="1" x14ac:dyDescent="0.35"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4:13" ht="14.25" customHeight="1" x14ac:dyDescent="0.35"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4:13" ht="14.25" customHeight="1" x14ac:dyDescent="0.35"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4:13" ht="14.25" customHeight="1" x14ac:dyDescent="0.35"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4:13" ht="14.25" customHeight="1" x14ac:dyDescent="0.35"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4:13" ht="14.25" customHeight="1" x14ac:dyDescent="0.35"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4:13" ht="14.25" customHeight="1" x14ac:dyDescent="0.35"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4:13" ht="14.25" customHeight="1" x14ac:dyDescent="0.35"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4:13" ht="14.25" customHeight="1" x14ac:dyDescent="0.35"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4:13" ht="14.25" customHeight="1" x14ac:dyDescent="0.35"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4:13" ht="14.25" customHeight="1" x14ac:dyDescent="0.35"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4:13" ht="14.25" customHeight="1" x14ac:dyDescent="0.35"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4:13" ht="14.25" customHeight="1" x14ac:dyDescent="0.35"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4:13" ht="14.25" customHeight="1" x14ac:dyDescent="0.35"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4:13" ht="14.25" customHeight="1" x14ac:dyDescent="0.35"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4:13" ht="14.25" customHeight="1" x14ac:dyDescent="0.35"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4:13" ht="14.25" customHeight="1" x14ac:dyDescent="0.35"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4:13" ht="14.25" customHeight="1" x14ac:dyDescent="0.35"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4:13" ht="14.25" customHeight="1" x14ac:dyDescent="0.35"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4:13" ht="14.25" customHeight="1" x14ac:dyDescent="0.35"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4:13" ht="14.25" customHeight="1" x14ac:dyDescent="0.35"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4:13" ht="14.25" customHeight="1" x14ac:dyDescent="0.35"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4:13" ht="14.25" customHeight="1" x14ac:dyDescent="0.35"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4:13" ht="14.25" customHeight="1" x14ac:dyDescent="0.35"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4:13" ht="14.25" customHeight="1" x14ac:dyDescent="0.35"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4:13" ht="14.25" customHeight="1" x14ac:dyDescent="0.35"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4:13" ht="14.25" customHeight="1" x14ac:dyDescent="0.35"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4:13" ht="14.25" customHeight="1" x14ac:dyDescent="0.35"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4:13" ht="14.25" customHeight="1" x14ac:dyDescent="0.35"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4:13" ht="14.25" customHeight="1" x14ac:dyDescent="0.35"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4:13" ht="14.25" customHeight="1" x14ac:dyDescent="0.35"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4:13" ht="14.25" customHeight="1" x14ac:dyDescent="0.35"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4:13" ht="14.25" customHeight="1" x14ac:dyDescent="0.35"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4:13" ht="14.25" customHeight="1" x14ac:dyDescent="0.35"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4:13" ht="14.25" customHeight="1" x14ac:dyDescent="0.35"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4:13" ht="14.25" customHeight="1" x14ac:dyDescent="0.35"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4:13" ht="14.25" customHeight="1" x14ac:dyDescent="0.35"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4:13" ht="14.25" customHeight="1" x14ac:dyDescent="0.35"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4:13" ht="14.25" customHeight="1" x14ac:dyDescent="0.35"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4:13" ht="14.25" customHeight="1" x14ac:dyDescent="0.35"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4:13" ht="14.25" customHeight="1" x14ac:dyDescent="0.35"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4:13" ht="14.25" customHeight="1" x14ac:dyDescent="0.35"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4:13" ht="14.25" customHeight="1" x14ac:dyDescent="0.35"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4:13" ht="14.25" customHeight="1" x14ac:dyDescent="0.35"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4:13" ht="14.25" customHeight="1" x14ac:dyDescent="0.35"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4:13" ht="14.25" customHeight="1" x14ac:dyDescent="0.35"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4:13" ht="14.25" customHeight="1" x14ac:dyDescent="0.35"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4:13" ht="14.25" customHeight="1" x14ac:dyDescent="0.35"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4:13" ht="14.25" customHeight="1" x14ac:dyDescent="0.35"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4:13" ht="14.25" customHeight="1" x14ac:dyDescent="0.35"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4:13" ht="14.25" customHeight="1" x14ac:dyDescent="0.35"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4:13" ht="14.25" customHeight="1" x14ac:dyDescent="0.35"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4:13" ht="14.25" customHeight="1" x14ac:dyDescent="0.35"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4:13" ht="14.25" customHeight="1" x14ac:dyDescent="0.35"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4:13" ht="14.25" customHeight="1" x14ac:dyDescent="0.35"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4:13" ht="14.25" customHeight="1" x14ac:dyDescent="0.35"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4:13" ht="14.25" customHeight="1" x14ac:dyDescent="0.35"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4:13" ht="14.25" customHeight="1" x14ac:dyDescent="0.35"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4:13" ht="14.25" customHeight="1" x14ac:dyDescent="0.35"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4:13" ht="14.25" customHeight="1" x14ac:dyDescent="0.35"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4:13" ht="14.25" customHeight="1" x14ac:dyDescent="0.35"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4:13" ht="14.25" customHeight="1" x14ac:dyDescent="0.35"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4:13" ht="14.25" customHeight="1" x14ac:dyDescent="0.35"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4:13" ht="14.25" customHeight="1" x14ac:dyDescent="0.35"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4:13" ht="14.25" customHeight="1" x14ac:dyDescent="0.35"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4:13" ht="14.25" customHeight="1" x14ac:dyDescent="0.35"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4:13" ht="14.25" customHeight="1" x14ac:dyDescent="0.35"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4:13" ht="14.25" customHeight="1" x14ac:dyDescent="0.35"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4:13" ht="14.25" customHeight="1" x14ac:dyDescent="0.35"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4:13" ht="14.25" customHeight="1" x14ac:dyDescent="0.35"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4:13" ht="14.25" customHeight="1" x14ac:dyDescent="0.35"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4:13" ht="14.25" customHeight="1" x14ac:dyDescent="0.35"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4:13" ht="14.25" customHeight="1" x14ac:dyDescent="0.35"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4:13" ht="14.25" customHeight="1" x14ac:dyDescent="0.35"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4:13" ht="14.25" customHeight="1" x14ac:dyDescent="0.35"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4:13" ht="14.25" customHeight="1" x14ac:dyDescent="0.35"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4:13" ht="14.25" customHeight="1" x14ac:dyDescent="0.35"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4:13" ht="14.25" customHeight="1" x14ac:dyDescent="0.35"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4:13" ht="14.25" customHeight="1" x14ac:dyDescent="0.35"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4:13" ht="14.25" customHeight="1" x14ac:dyDescent="0.35"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4:13" ht="14.25" customHeight="1" x14ac:dyDescent="0.35"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4:13" ht="14.25" customHeight="1" x14ac:dyDescent="0.35"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4:13" ht="14.25" customHeight="1" x14ac:dyDescent="0.35"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4:13" ht="14.25" customHeight="1" x14ac:dyDescent="0.35"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4:13" ht="14.25" customHeight="1" x14ac:dyDescent="0.35"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4:13" ht="14.25" customHeight="1" x14ac:dyDescent="0.35"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4:13" ht="14.25" customHeight="1" x14ac:dyDescent="0.35"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4:13" ht="14.25" customHeight="1" x14ac:dyDescent="0.35"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4:13" ht="14.25" customHeight="1" x14ac:dyDescent="0.35"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4:13" ht="14.25" customHeight="1" x14ac:dyDescent="0.35"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4:13" ht="14.25" customHeight="1" x14ac:dyDescent="0.35"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4:13" ht="14.25" customHeight="1" x14ac:dyDescent="0.35"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4:13" ht="14.25" customHeight="1" x14ac:dyDescent="0.35"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4:13" ht="14.25" customHeight="1" x14ac:dyDescent="0.35"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4:13" ht="14.25" customHeight="1" x14ac:dyDescent="0.35"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4:13" ht="14.25" customHeight="1" x14ac:dyDescent="0.35"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4:13" ht="14.25" customHeight="1" x14ac:dyDescent="0.35"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4:13" ht="14.25" customHeight="1" x14ac:dyDescent="0.35"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4:13" ht="14.25" customHeight="1" x14ac:dyDescent="0.35"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4:13" ht="14.25" customHeight="1" x14ac:dyDescent="0.35"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4:13" ht="14.25" customHeight="1" x14ac:dyDescent="0.35"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4:13" ht="14.25" customHeight="1" x14ac:dyDescent="0.35"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4:13" ht="14.25" customHeight="1" x14ac:dyDescent="0.35"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4:13" ht="14.25" customHeight="1" x14ac:dyDescent="0.35"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4:13" ht="14.25" customHeight="1" x14ac:dyDescent="0.35"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4:13" ht="14.25" customHeight="1" x14ac:dyDescent="0.35"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4:13" ht="14.25" customHeight="1" x14ac:dyDescent="0.35"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4:13" ht="14.25" customHeight="1" x14ac:dyDescent="0.35"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4:13" ht="14.25" customHeight="1" x14ac:dyDescent="0.35"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4:13" ht="14.25" customHeight="1" x14ac:dyDescent="0.35"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4:13" ht="14.25" customHeight="1" x14ac:dyDescent="0.35"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4:13" ht="14.25" customHeight="1" x14ac:dyDescent="0.35"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4:13" ht="14.25" customHeight="1" x14ac:dyDescent="0.35"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4:13" ht="14.25" customHeight="1" x14ac:dyDescent="0.35"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4:13" ht="14.25" customHeight="1" x14ac:dyDescent="0.35"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4:13" ht="14.25" customHeight="1" x14ac:dyDescent="0.35"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4:13" ht="14.25" customHeight="1" x14ac:dyDescent="0.35"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4:13" ht="14.25" customHeight="1" x14ac:dyDescent="0.35"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4:13" ht="14.25" customHeight="1" x14ac:dyDescent="0.35"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4:13" ht="14.25" customHeight="1" x14ac:dyDescent="0.35"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4:13" ht="14.25" customHeight="1" x14ac:dyDescent="0.35"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4:13" ht="14.25" customHeight="1" x14ac:dyDescent="0.35"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4:13" ht="14.25" customHeight="1" x14ac:dyDescent="0.35"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4:13" ht="14.25" customHeight="1" x14ac:dyDescent="0.35"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4:13" ht="14.25" customHeight="1" x14ac:dyDescent="0.35"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4:13" ht="14.25" customHeight="1" x14ac:dyDescent="0.35"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4:13" ht="14.25" customHeight="1" x14ac:dyDescent="0.35"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4:13" ht="14.25" customHeight="1" x14ac:dyDescent="0.35"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4:13" ht="14.25" customHeight="1" x14ac:dyDescent="0.35"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4:13" ht="14.25" customHeight="1" x14ac:dyDescent="0.35"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4:13" ht="14.25" customHeight="1" x14ac:dyDescent="0.35"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4:13" ht="14.25" customHeight="1" x14ac:dyDescent="0.35"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4:13" ht="14.25" customHeight="1" x14ac:dyDescent="0.35"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4:13" ht="14.25" customHeight="1" x14ac:dyDescent="0.35"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4:13" ht="14.25" customHeight="1" x14ac:dyDescent="0.35"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4:13" ht="14.25" customHeight="1" x14ac:dyDescent="0.35"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4:13" ht="14.25" customHeight="1" x14ac:dyDescent="0.35"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4:13" ht="14.25" customHeight="1" x14ac:dyDescent="0.35"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4:13" ht="14.25" customHeight="1" x14ac:dyDescent="0.35"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4:13" ht="14.25" customHeight="1" x14ac:dyDescent="0.35"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4:13" ht="14.25" customHeight="1" x14ac:dyDescent="0.35"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4:13" ht="14.25" customHeight="1" x14ac:dyDescent="0.35"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4:13" ht="14.25" customHeight="1" x14ac:dyDescent="0.35"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4:13" ht="14.25" customHeight="1" x14ac:dyDescent="0.35"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4:13" ht="14.25" customHeight="1" x14ac:dyDescent="0.35"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4:13" ht="14.25" customHeight="1" x14ac:dyDescent="0.35"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4:13" ht="14.25" customHeight="1" x14ac:dyDescent="0.35"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4:13" ht="14.25" customHeight="1" x14ac:dyDescent="0.35"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4:13" ht="14.25" customHeight="1" x14ac:dyDescent="0.35"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4:13" ht="14.25" customHeight="1" x14ac:dyDescent="0.35"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4:13" ht="14.25" customHeight="1" x14ac:dyDescent="0.35"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4:13" ht="14.25" customHeight="1" x14ac:dyDescent="0.35"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4:13" ht="14.25" customHeight="1" x14ac:dyDescent="0.35"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4:13" ht="14.25" customHeight="1" x14ac:dyDescent="0.35"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4:13" ht="14.25" customHeight="1" x14ac:dyDescent="0.35"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4:13" ht="14.25" customHeight="1" x14ac:dyDescent="0.35"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4:13" ht="14.25" customHeight="1" x14ac:dyDescent="0.35"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4:13" ht="14.25" customHeight="1" x14ac:dyDescent="0.35"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4:13" ht="14.25" customHeight="1" x14ac:dyDescent="0.35"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4:13" ht="14.25" customHeight="1" x14ac:dyDescent="0.35"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4:13" ht="14.25" customHeight="1" x14ac:dyDescent="0.35"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4:13" ht="14.25" customHeight="1" x14ac:dyDescent="0.35"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4:13" ht="14.25" customHeight="1" x14ac:dyDescent="0.35"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4:13" ht="14.25" customHeight="1" x14ac:dyDescent="0.35"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4:13" ht="14.25" customHeight="1" x14ac:dyDescent="0.35"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4:13" ht="14.25" customHeight="1" x14ac:dyDescent="0.35"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4:13" ht="14.25" customHeight="1" x14ac:dyDescent="0.35"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4:13" ht="14.25" customHeight="1" x14ac:dyDescent="0.35"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4:13" ht="14.25" customHeight="1" x14ac:dyDescent="0.35"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4:13" ht="14.25" customHeight="1" x14ac:dyDescent="0.35"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4:13" ht="14.25" customHeight="1" x14ac:dyDescent="0.35"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4:13" ht="14.25" customHeight="1" x14ac:dyDescent="0.35"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4:13" ht="14.25" customHeight="1" x14ac:dyDescent="0.35"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4:13" ht="14.25" customHeight="1" x14ac:dyDescent="0.35"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4:13" ht="14.25" customHeight="1" x14ac:dyDescent="0.35"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4:13" ht="14.25" customHeight="1" x14ac:dyDescent="0.35"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4:13" ht="14.25" customHeight="1" x14ac:dyDescent="0.35"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4:13" ht="14.25" customHeight="1" x14ac:dyDescent="0.35"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4:13" ht="14.25" customHeight="1" x14ac:dyDescent="0.35"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4:13" ht="14.25" customHeight="1" x14ac:dyDescent="0.35"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4:13" ht="14.25" customHeight="1" x14ac:dyDescent="0.35"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4:13" ht="14.25" customHeight="1" x14ac:dyDescent="0.35"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4:13" ht="14.25" customHeight="1" x14ac:dyDescent="0.35"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4:13" ht="14.25" customHeight="1" x14ac:dyDescent="0.35"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4:13" ht="14.25" customHeight="1" x14ac:dyDescent="0.35"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4:13" ht="14.25" customHeight="1" x14ac:dyDescent="0.35"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4:13" ht="14.25" customHeight="1" x14ac:dyDescent="0.35"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4:13" ht="14.25" customHeight="1" x14ac:dyDescent="0.35"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4:13" ht="14.25" customHeight="1" x14ac:dyDescent="0.35"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4:13" ht="14.25" customHeight="1" x14ac:dyDescent="0.35"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4:13" ht="14.25" customHeight="1" x14ac:dyDescent="0.35"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4:13" ht="14.25" customHeight="1" x14ac:dyDescent="0.35"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4:13" ht="14.25" customHeight="1" x14ac:dyDescent="0.35"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4:13" ht="14.25" customHeight="1" x14ac:dyDescent="0.35"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4:13" ht="14.25" customHeight="1" x14ac:dyDescent="0.35"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4:13" ht="14.25" customHeight="1" x14ac:dyDescent="0.35"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4:13" ht="14.25" customHeight="1" x14ac:dyDescent="0.35"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4:13" ht="14.25" customHeight="1" x14ac:dyDescent="0.35"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4:13" ht="14.25" customHeight="1" x14ac:dyDescent="0.35"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4:13" ht="14.25" customHeight="1" x14ac:dyDescent="0.35"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4:13" ht="14.25" customHeight="1" x14ac:dyDescent="0.35"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4:13" ht="14.25" customHeight="1" x14ac:dyDescent="0.35"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4:13" ht="14.25" customHeight="1" x14ac:dyDescent="0.35"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4:13" ht="14.25" customHeight="1" x14ac:dyDescent="0.35"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4:13" ht="14.25" customHeight="1" x14ac:dyDescent="0.35"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4:13" ht="14.25" customHeight="1" x14ac:dyDescent="0.35"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4:13" ht="14.25" customHeight="1" x14ac:dyDescent="0.35"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4:13" ht="14.25" customHeight="1" x14ac:dyDescent="0.35"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4:13" ht="14.25" customHeight="1" x14ac:dyDescent="0.35"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4:13" ht="14.25" customHeight="1" x14ac:dyDescent="0.35"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4:13" ht="14.25" customHeight="1" x14ac:dyDescent="0.35"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4:13" ht="14.25" customHeight="1" x14ac:dyDescent="0.35"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4:13" ht="14.25" customHeight="1" x14ac:dyDescent="0.35"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4:13" ht="14.25" customHeight="1" x14ac:dyDescent="0.35"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4:13" ht="14.25" customHeight="1" x14ac:dyDescent="0.35"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4:13" ht="14.25" customHeight="1" x14ac:dyDescent="0.35"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4:13" ht="14.25" customHeight="1" x14ac:dyDescent="0.35"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4:13" ht="14.25" customHeight="1" x14ac:dyDescent="0.35"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4:13" ht="14.25" customHeight="1" x14ac:dyDescent="0.35"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4:13" ht="14.25" customHeight="1" x14ac:dyDescent="0.35"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4:13" ht="14.25" customHeight="1" x14ac:dyDescent="0.35"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4:13" ht="14.25" customHeight="1" x14ac:dyDescent="0.35"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4:13" ht="14.25" customHeight="1" x14ac:dyDescent="0.35"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4:13" ht="14.25" customHeight="1" x14ac:dyDescent="0.35"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4:13" ht="14.25" customHeight="1" x14ac:dyDescent="0.35"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4:13" ht="14.25" customHeight="1" x14ac:dyDescent="0.35"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4:13" ht="14.25" customHeight="1" x14ac:dyDescent="0.35"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4:13" ht="14.25" customHeight="1" x14ac:dyDescent="0.35"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4:13" ht="14.25" customHeight="1" x14ac:dyDescent="0.35"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4:13" ht="14.25" customHeight="1" x14ac:dyDescent="0.35"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4:13" ht="14.25" customHeight="1" x14ac:dyDescent="0.35"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4:13" ht="14.25" customHeight="1" x14ac:dyDescent="0.35"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4:13" ht="14.25" customHeight="1" x14ac:dyDescent="0.35"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4:13" ht="14.25" customHeight="1" x14ac:dyDescent="0.35"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4:13" ht="14.25" customHeight="1" x14ac:dyDescent="0.35"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4:13" ht="14.25" customHeight="1" x14ac:dyDescent="0.35"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4:13" ht="14.25" customHeight="1" x14ac:dyDescent="0.35"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4:13" ht="14.25" customHeight="1" x14ac:dyDescent="0.35"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4:13" ht="14.25" customHeight="1" x14ac:dyDescent="0.35"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4:13" ht="14.25" customHeight="1" x14ac:dyDescent="0.35"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4:13" ht="14.25" customHeight="1" x14ac:dyDescent="0.35"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4:13" ht="14.25" customHeight="1" x14ac:dyDescent="0.35"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4:13" ht="14.25" customHeight="1" x14ac:dyDescent="0.35"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4:13" ht="14.25" customHeight="1" x14ac:dyDescent="0.35"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4:13" ht="14.25" customHeight="1" x14ac:dyDescent="0.35"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4:13" ht="14.25" customHeight="1" x14ac:dyDescent="0.35"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4:13" ht="14.25" customHeight="1" x14ac:dyDescent="0.35"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4:13" ht="14.25" customHeight="1" x14ac:dyDescent="0.35"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4:13" ht="14.25" customHeight="1" x14ac:dyDescent="0.35"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4:13" ht="14.25" customHeight="1" x14ac:dyDescent="0.35"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4:13" ht="14.25" customHeight="1" x14ac:dyDescent="0.35"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4:13" ht="14.25" customHeight="1" x14ac:dyDescent="0.35"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4:13" ht="14.25" customHeight="1" x14ac:dyDescent="0.35"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4:13" ht="14.25" customHeight="1" x14ac:dyDescent="0.35"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4:13" ht="14.25" customHeight="1" x14ac:dyDescent="0.35"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4:13" ht="14.25" customHeight="1" x14ac:dyDescent="0.35"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4:13" ht="14.25" customHeight="1" x14ac:dyDescent="0.35"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4:13" ht="14.25" customHeight="1" x14ac:dyDescent="0.35"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4:13" ht="14.25" customHeight="1" x14ac:dyDescent="0.35"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4:13" ht="14.25" customHeight="1" x14ac:dyDescent="0.35"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4:13" ht="14.25" customHeight="1" x14ac:dyDescent="0.35"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4:13" ht="14.25" customHeight="1" x14ac:dyDescent="0.35"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4:13" ht="14.25" customHeight="1" x14ac:dyDescent="0.35"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4:13" ht="14.25" customHeight="1" x14ac:dyDescent="0.35"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4:13" ht="14.25" customHeight="1" x14ac:dyDescent="0.35"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4:13" ht="14.25" customHeight="1" x14ac:dyDescent="0.35"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4:13" ht="14.25" customHeight="1" x14ac:dyDescent="0.35"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4:13" ht="14.25" customHeight="1" x14ac:dyDescent="0.35"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4:13" ht="14.25" customHeight="1" x14ac:dyDescent="0.35"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4:13" ht="14.25" customHeight="1" x14ac:dyDescent="0.35"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4:13" ht="14.25" customHeight="1" x14ac:dyDescent="0.35"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4:13" ht="14.25" customHeight="1" x14ac:dyDescent="0.35"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4:13" ht="14.25" customHeight="1" x14ac:dyDescent="0.35"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4:13" ht="14.25" customHeight="1" x14ac:dyDescent="0.35"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4:13" ht="14.25" customHeight="1" x14ac:dyDescent="0.35"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4:13" ht="14.25" customHeight="1" x14ac:dyDescent="0.35"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4:13" ht="14.25" customHeight="1" x14ac:dyDescent="0.35"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4:13" ht="14.25" customHeight="1" x14ac:dyDescent="0.35"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4:13" ht="14.25" customHeight="1" x14ac:dyDescent="0.35"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4:13" ht="14.25" customHeight="1" x14ac:dyDescent="0.35"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4:13" ht="14.25" customHeight="1" x14ac:dyDescent="0.35"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4:13" ht="14.25" customHeight="1" x14ac:dyDescent="0.35"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4:13" ht="14.25" customHeight="1" x14ac:dyDescent="0.35"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4:13" ht="14.25" customHeight="1" x14ac:dyDescent="0.35"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4:13" ht="14.25" customHeight="1" x14ac:dyDescent="0.35"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4:13" ht="14.25" customHeight="1" x14ac:dyDescent="0.35"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4:13" ht="14.25" customHeight="1" x14ac:dyDescent="0.35"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4:13" ht="14.25" customHeight="1" x14ac:dyDescent="0.35"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4:13" ht="14.25" customHeight="1" x14ac:dyDescent="0.35"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4:13" ht="14.25" customHeight="1" x14ac:dyDescent="0.35"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4:13" ht="14.25" customHeight="1" x14ac:dyDescent="0.35"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4:13" ht="14.25" customHeight="1" x14ac:dyDescent="0.35"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4:13" ht="14.25" customHeight="1" x14ac:dyDescent="0.35"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4:13" ht="14.25" customHeight="1" x14ac:dyDescent="0.35"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4:13" ht="14.25" customHeight="1" x14ac:dyDescent="0.35"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4:13" ht="14.25" customHeight="1" x14ac:dyDescent="0.35"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4:13" ht="14.25" customHeight="1" x14ac:dyDescent="0.35"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4:13" ht="14.25" customHeight="1" x14ac:dyDescent="0.35"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4:13" ht="14.25" customHeight="1" x14ac:dyDescent="0.35"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4:13" ht="14.25" customHeight="1" x14ac:dyDescent="0.35"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4:13" ht="14.25" customHeight="1" x14ac:dyDescent="0.35"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4:13" ht="14.25" customHeight="1" x14ac:dyDescent="0.35"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4:13" ht="14.25" customHeight="1" x14ac:dyDescent="0.35"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4:13" ht="14.25" customHeight="1" x14ac:dyDescent="0.35"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4:13" ht="14.25" customHeight="1" x14ac:dyDescent="0.35"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4:13" ht="14.25" customHeight="1" x14ac:dyDescent="0.35"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4:13" ht="14.25" customHeight="1" x14ac:dyDescent="0.35"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4:13" ht="14.25" customHeight="1" x14ac:dyDescent="0.35"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4:13" ht="14.25" customHeight="1" x14ac:dyDescent="0.35"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4:13" ht="14.25" customHeight="1" x14ac:dyDescent="0.35"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4:13" ht="14.25" customHeight="1" x14ac:dyDescent="0.35"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4:13" ht="14.25" customHeight="1" x14ac:dyDescent="0.35"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4:13" ht="14.25" customHeight="1" x14ac:dyDescent="0.35"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4:13" ht="14.25" customHeight="1" x14ac:dyDescent="0.35"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4:13" ht="14.25" customHeight="1" x14ac:dyDescent="0.35"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4:13" ht="14.25" customHeight="1" x14ac:dyDescent="0.35"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4:13" ht="14.25" customHeight="1" x14ac:dyDescent="0.35"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4:13" ht="14.25" customHeight="1" x14ac:dyDescent="0.35"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4:13" ht="14.25" customHeight="1" x14ac:dyDescent="0.35"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4:13" ht="14.25" customHeight="1" x14ac:dyDescent="0.35"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4:13" ht="14.25" customHeight="1" x14ac:dyDescent="0.35"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4:13" ht="14.25" customHeight="1" x14ac:dyDescent="0.35"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4:13" ht="14.25" customHeight="1" x14ac:dyDescent="0.35"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4:13" ht="14.25" customHeight="1" x14ac:dyDescent="0.35"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4:13" ht="14.25" customHeight="1" x14ac:dyDescent="0.35"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4:13" ht="14.25" customHeight="1" x14ac:dyDescent="0.35"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4:13" ht="14.25" customHeight="1" x14ac:dyDescent="0.35"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4:13" ht="14.25" customHeight="1" x14ac:dyDescent="0.35"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4:13" ht="14.25" customHeight="1" x14ac:dyDescent="0.35"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4:13" ht="14.25" customHeight="1" x14ac:dyDescent="0.35"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4:13" ht="14.25" customHeight="1" x14ac:dyDescent="0.35"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4:13" ht="14.25" customHeight="1" x14ac:dyDescent="0.35"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4:13" ht="14.25" customHeight="1" x14ac:dyDescent="0.35"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4:13" ht="14.25" customHeight="1" x14ac:dyDescent="0.35"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4:13" ht="14.25" customHeight="1" x14ac:dyDescent="0.35"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4:13" ht="14.25" customHeight="1" x14ac:dyDescent="0.35"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4:13" ht="14.25" customHeight="1" x14ac:dyDescent="0.35"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4:13" ht="14.25" customHeight="1" x14ac:dyDescent="0.35"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4:13" ht="14.25" customHeight="1" x14ac:dyDescent="0.35"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4:13" ht="14.25" customHeight="1" x14ac:dyDescent="0.35"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4:13" ht="14.25" customHeight="1" x14ac:dyDescent="0.35"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4:13" ht="14.25" customHeight="1" x14ac:dyDescent="0.35"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4:13" ht="14.25" customHeight="1" x14ac:dyDescent="0.35"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4:13" ht="14.25" customHeight="1" x14ac:dyDescent="0.35"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4:13" ht="14.25" customHeight="1" x14ac:dyDescent="0.35"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4:13" ht="14.25" customHeight="1" x14ac:dyDescent="0.35"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4:13" ht="14.25" customHeight="1" x14ac:dyDescent="0.35"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4:13" ht="14.25" customHeight="1" x14ac:dyDescent="0.35"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4:13" ht="14.25" customHeight="1" x14ac:dyDescent="0.35"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4:13" ht="14.25" customHeight="1" x14ac:dyDescent="0.35"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4:13" ht="14.25" customHeight="1" x14ac:dyDescent="0.35"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4:13" ht="14.25" customHeight="1" x14ac:dyDescent="0.35"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4:13" ht="14.25" customHeight="1" x14ac:dyDescent="0.35"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4:13" ht="14.25" customHeight="1" x14ac:dyDescent="0.35"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4:13" ht="14.25" customHeight="1" x14ac:dyDescent="0.35"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4:13" ht="14.25" customHeight="1" x14ac:dyDescent="0.35"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4:13" ht="14.25" customHeight="1" x14ac:dyDescent="0.35"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4:13" ht="14.25" customHeight="1" x14ac:dyDescent="0.35"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4:13" ht="14.25" customHeight="1" x14ac:dyDescent="0.35"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4:13" ht="14.25" customHeight="1" x14ac:dyDescent="0.35"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4:13" ht="14.25" customHeight="1" x14ac:dyDescent="0.35"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4:13" ht="14.25" customHeight="1" x14ac:dyDescent="0.35"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4:13" ht="14.25" customHeight="1" x14ac:dyDescent="0.35"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4:13" ht="14.25" customHeight="1" x14ac:dyDescent="0.35"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4:13" ht="14.25" customHeight="1" x14ac:dyDescent="0.35"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4:13" ht="14.25" customHeight="1" x14ac:dyDescent="0.35"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4:13" ht="14.25" customHeight="1" x14ac:dyDescent="0.35"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4:13" ht="14.25" customHeight="1" x14ac:dyDescent="0.35"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4:13" ht="14.25" customHeight="1" x14ac:dyDescent="0.35"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4:13" ht="14.25" customHeight="1" x14ac:dyDescent="0.35"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4:13" ht="14.25" customHeight="1" x14ac:dyDescent="0.35"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4:13" ht="14.25" customHeight="1" x14ac:dyDescent="0.35"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4:13" ht="14.25" customHeight="1" x14ac:dyDescent="0.35"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4:13" ht="14.25" customHeight="1" x14ac:dyDescent="0.35"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4:13" ht="14.25" customHeight="1" x14ac:dyDescent="0.35"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4:13" ht="14.25" customHeight="1" x14ac:dyDescent="0.35"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4:13" ht="14.25" customHeight="1" x14ac:dyDescent="0.35"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4:13" ht="14.25" customHeight="1" x14ac:dyDescent="0.35"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4:13" ht="14.25" customHeight="1" x14ac:dyDescent="0.35"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4:13" ht="14.25" customHeight="1" x14ac:dyDescent="0.35"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4:13" ht="14.25" customHeight="1" x14ac:dyDescent="0.35"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4:13" ht="14.25" customHeight="1" x14ac:dyDescent="0.35"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4:13" ht="14.25" customHeight="1" x14ac:dyDescent="0.35"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4:13" ht="14.25" customHeight="1" x14ac:dyDescent="0.35"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4:13" ht="14.25" customHeight="1" x14ac:dyDescent="0.35"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4:13" ht="14.25" customHeight="1" x14ac:dyDescent="0.35"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4:13" ht="14.25" customHeight="1" x14ac:dyDescent="0.35"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4:13" ht="14.25" customHeight="1" x14ac:dyDescent="0.35"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4:13" ht="14.25" customHeight="1" x14ac:dyDescent="0.35"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4:13" ht="14.25" customHeight="1" x14ac:dyDescent="0.35"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4:13" ht="14.25" customHeight="1" x14ac:dyDescent="0.35"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4:13" ht="14.25" customHeight="1" x14ac:dyDescent="0.35"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4:13" ht="14.25" customHeight="1" x14ac:dyDescent="0.35"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4:13" ht="14.25" customHeight="1" x14ac:dyDescent="0.35"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4:13" ht="14.25" customHeight="1" x14ac:dyDescent="0.35"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4:13" ht="14.25" customHeight="1" x14ac:dyDescent="0.35"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4:13" ht="14.25" customHeight="1" x14ac:dyDescent="0.35"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4:13" ht="14.25" customHeight="1" x14ac:dyDescent="0.35"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4:13" ht="14.25" customHeight="1" x14ac:dyDescent="0.35"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4:13" ht="14.25" customHeight="1" x14ac:dyDescent="0.35"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4:13" ht="14.25" customHeight="1" x14ac:dyDescent="0.35"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4:13" ht="14.25" customHeight="1" x14ac:dyDescent="0.35"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4:13" ht="14.25" customHeight="1" x14ac:dyDescent="0.35"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4:13" ht="14.25" customHeight="1" x14ac:dyDescent="0.35"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4:13" ht="14.25" customHeight="1" x14ac:dyDescent="0.35"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4:13" ht="14.25" customHeight="1" x14ac:dyDescent="0.35"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4:13" ht="14.25" customHeight="1" x14ac:dyDescent="0.35"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4:13" ht="14.25" customHeight="1" x14ac:dyDescent="0.35"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4:13" ht="14.25" customHeight="1" x14ac:dyDescent="0.35"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4:13" ht="14.25" customHeight="1" x14ac:dyDescent="0.35"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4:13" ht="14.25" customHeight="1" x14ac:dyDescent="0.35"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4:13" ht="14.25" customHeight="1" x14ac:dyDescent="0.35"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4:13" ht="14.25" customHeight="1" x14ac:dyDescent="0.35"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4:13" ht="14.25" customHeight="1" x14ac:dyDescent="0.35"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4:13" ht="14.25" customHeight="1" x14ac:dyDescent="0.35"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4:13" ht="14.25" customHeight="1" x14ac:dyDescent="0.35"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4:13" ht="14.25" customHeight="1" x14ac:dyDescent="0.35"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4:13" ht="14.25" customHeight="1" x14ac:dyDescent="0.35"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4:13" ht="14.25" customHeight="1" x14ac:dyDescent="0.35"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4:13" ht="14.25" customHeight="1" x14ac:dyDescent="0.35"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4:13" ht="14.25" customHeight="1" x14ac:dyDescent="0.35"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4:13" ht="14.25" customHeight="1" x14ac:dyDescent="0.35"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4:13" ht="14.25" customHeight="1" x14ac:dyDescent="0.35"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4:13" ht="14.25" customHeight="1" x14ac:dyDescent="0.35"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4:13" ht="14.25" customHeight="1" x14ac:dyDescent="0.35"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4:13" ht="14.25" customHeight="1" x14ac:dyDescent="0.35"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4:13" ht="14.25" customHeight="1" x14ac:dyDescent="0.35"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4:13" ht="14.25" customHeight="1" x14ac:dyDescent="0.35"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4:13" ht="14.25" customHeight="1" x14ac:dyDescent="0.35"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4:13" ht="14.25" customHeight="1" x14ac:dyDescent="0.35"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4:13" ht="14.25" customHeight="1" x14ac:dyDescent="0.35"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4:13" ht="14.25" customHeight="1" x14ac:dyDescent="0.35"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4:13" ht="14.25" customHeight="1" x14ac:dyDescent="0.35"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4:13" ht="14.25" customHeight="1" x14ac:dyDescent="0.35"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4:13" ht="14.25" customHeight="1" x14ac:dyDescent="0.35"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4:13" ht="14.25" customHeight="1" x14ac:dyDescent="0.35"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4:13" ht="14.25" customHeight="1" x14ac:dyDescent="0.35"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4:13" ht="14.25" customHeight="1" x14ac:dyDescent="0.35"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4:13" ht="14.25" customHeight="1" x14ac:dyDescent="0.35"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4:13" ht="14.25" customHeight="1" x14ac:dyDescent="0.35"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4:13" ht="14.25" customHeight="1" x14ac:dyDescent="0.35"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4:13" ht="14.25" customHeight="1" x14ac:dyDescent="0.35"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4:13" ht="14.25" customHeight="1" x14ac:dyDescent="0.35"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4:13" ht="14.25" customHeight="1" x14ac:dyDescent="0.35"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4:13" ht="14.25" customHeight="1" x14ac:dyDescent="0.35"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4:13" ht="14.25" customHeight="1" x14ac:dyDescent="0.35"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4:13" ht="14.25" customHeight="1" x14ac:dyDescent="0.35"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4:13" ht="14.25" customHeight="1" x14ac:dyDescent="0.35"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4:13" ht="14.25" customHeight="1" x14ac:dyDescent="0.35"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4:13" ht="14.25" customHeight="1" x14ac:dyDescent="0.35"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4:13" ht="14.25" customHeight="1" x14ac:dyDescent="0.35"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4:13" ht="14.25" customHeight="1" x14ac:dyDescent="0.35"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4:13" ht="14.25" customHeight="1" x14ac:dyDescent="0.35"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4:13" ht="14.25" customHeight="1" x14ac:dyDescent="0.35"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4:13" ht="14.25" customHeight="1" x14ac:dyDescent="0.35"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4:13" ht="14.25" customHeight="1" x14ac:dyDescent="0.35"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4:13" ht="14.25" customHeight="1" x14ac:dyDescent="0.35"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4:13" ht="14.25" customHeight="1" x14ac:dyDescent="0.35"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4:13" ht="14.25" customHeight="1" x14ac:dyDescent="0.35"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4:13" ht="14.25" customHeight="1" x14ac:dyDescent="0.35"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4:13" ht="14.25" customHeight="1" x14ac:dyDescent="0.35"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4:13" ht="14.25" customHeight="1" x14ac:dyDescent="0.35"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4:13" ht="14.25" customHeight="1" x14ac:dyDescent="0.35"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4:13" ht="14.25" customHeight="1" x14ac:dyDescent="0.35"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4:13" ht="14.25" customHeight="1" x14ac:dyDescent="0.35"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4:13" ht="14.25" customHeight="1" x14ac:dyDescent="0.35"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4:13" ht="14.25" customHeight="1" x14ac:dyDescent="0.35"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4:13" ht="14.25" customHeight="1" x14ac:dyDescent="0.35"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4:13" ht="14.25" customHeight="1" x14ac:dyDescent="0.35"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4:13" ht="14.25" customHeight="1" x14ac:dyDescent="0.35"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4:13" ht="14.25" customHeight="1" x14ac:dyDescent="0.35"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4:13" ht="14.25" customHeight="1" x14ac:dyDescent="0.35"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4:13" ht="14.25" customHeight="1" x14ac:dyDescent="0.35"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4:13" ht="14.25" customHeight="1" x14ac:dyDescent="0.35"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4:13" ht="14.25" customHeight="1" x14ac:dyDescent="0.35"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4:13" ht="14.25" customHeight="1" x14ac:dyDescent="0.35"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4:13" ht="14.25" customHeight="1" x14ac:dyDescent="0.35"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4:13" ht="14.25" customHeight="1" x14ac:dyDescent="0.35"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4:13" ht="14.25" customHeight="1" x14ac:dyDescent="0.35"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4:13" ht="14.25" customHeight="1" x14ac:dyDescent="0.35"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4:13" ht="14.25" customHeight="1" x14ac:dyDescent="0.35"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4:13" ht="14.25" customHeight="1" x14ac:dyDescent="0.35"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4:13" ht="14.25" customHeight="1" x14ac:dyDescent="0.35"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4:13" ht="14.25" customHeight="1" x14ac:dyDescent="0.35"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4:13" ht="14.25" customHeight="1" x14ac:dyDescent="0.35"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4:13" ht="14.25" customHeight="1" x14ac:dyDescent="0.35"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4:13" ht="14.25" customHeight="1" x14ac:dyDescent="0.35"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4:13" ht="14.25" customHeight="1" x14ac:dyDescent="0.35"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4:13" ht="14.25" customHeight="1" x14ac:dyDescent="0.35"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4:13" ht="14.25" customHeight="1" x14ac:dyDescent="0.35"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4:13" ht="14.25" customHeight="1" x14ac:dyDescent="0.35"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4:13" ht="14.25" customHeight="1" x14ac:dyDescent="0.35"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4:13" ht="14.25" customHeight="1" x14ac:dyDescent="0.35"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4:13" ht="14.25" customHeight="1" x14ac:dyDescent="0.35"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4:13" ht="14.25" customHeight="1" x14ac:dyDescent="0.35"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4:13" ht="14.25" customHeight="1" x14ac:dyDescent="0.35"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4:13" ht="14.25" customHeight="1" x14ac:dyDescent="0.35"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4:13" ht="14.25" customHeight="1" x14ac:dyDescent="0.35"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4:13" ht="14.25" customHeight="1" x14ac:dyDescent="0.35"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4:13" ht="14.25" customHeight="1" x14ac:dyDescent="0.35"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4:13" ht="14.25" customHeight="1" x14ac:dyDescent="0.35"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4:13" ht="14.25" customHeight="1" x14ac:dyDescent="0.35"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4:13" ht="14.25" customHeight="1" x14ac:dyDescent="0.35"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4:13" ht="14.25" customHeight="1" x14ac:dyDescent="0.35"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4:13" ht="14.25" customHeight="1" x14ac:dyDescent="0.35"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4:13" ht="14.25" customHeight="1" x14ac:dyDescent="0.35"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4:13" ht="14.25" customHeight="1" x14ac:dyDescent="0.35"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4:13" ht="14.25" customHeight="1" x14ac:dyDescent="0.35"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4:13" ht="14.25" customHeight="1" x14ac:dyDescent="0.35"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4:13" ht="14.25" customHeight="1" x14ac:dyDescent="0.35"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4:13" ht="14.25" customHeight="1" x14ac:dyDescent="0.35"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4:13" ht="14.25" customHeight="1" x14ac:dyDescent="0.35"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4:13" ht="14.25" customHeight="1" x14ac:dyDescent="0.35"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4:13" ht="14.25" customHeight="1" x14ac:dyDescent="0.35"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4:13" ht="14.25" customHeight="1" x14ac:dyDescent="0.35"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4:13" ht="14.25" customHeight="1" x14ac:dyDescent="0.35"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4:13" ht="14.25" customHeight="1" x14ac:dyDescent="0.35"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4:13" ht="14.25" customHeight="1" x14ac:dyDescent="0.35"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4:13" ht="14.25" customHeight="1" x14ac:dyDescent="0.35"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4:13" ht="14.25" customHeight="1" x14ac:dyDescent="0.35"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4:13" ht="14.25" customHeight="1" x14ac:dyDescent="0.35"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4:13" ht="14.25" customHeight="1" x14ac:dyDescent="0.35"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4:13" ht="14.25" customHeight="1" x14ac:dyDescent="0.35"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4:13" ht="14.25" customHeight="1" x14ac:dyDescent="0.35"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4:13" ht="14.25" customHeight="1" x14ac:dyDescent="0.35"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4:13" ht="14.25" customHeight="1" x14ac:dyDescent="0.35"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4:13" ht="14.25" customHeight="1" x14ac:dyDescent="0.35"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4:13" ht="14.25" customHeight="1" x14ac:dyDescent="0.35"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4:13" ht="14.25" customHeight="1" x14ac:dyDescent="0.35"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4:13" ht="14.25" customHeight="1" x14ac:dyDescent="0.35"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4:13" ht="14.25" customHeight="1" x14ac:dyDescent="0.35"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4:13" ht="14.25" customHeight="1" x14ac:dyDescent="0.35"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4:13" ht="14.25" customHeight="1" x14ac:dyDescent="0.35"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4:13" ht="14.25" customHeight="1" x14ac:dyDescent="0.35"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4:13" ht="14.25" customHeight="1" x14ac:dyDescent="0.35"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4:13" ht="14.25" customHeight="1" x14ac:dyDescent="0.35"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4:13" ht="14.25" customHeight="1" x14ac:dyDescent="0.35"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4:13" ht="14.25" customHeight="1" x14ac:dyDescent="0.35"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4:13" ht="14.25" customHeight="1" x14ac:dyDescent="0.35"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4:13" ht="14.25" customHeight="1" x14ac:dyDescent="0.35"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4:13" ht="14.25" customHeight="1" x14ac:dyDescent="0.35"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4:13" ht="14.25" customHeight="1" x14ac:dyDescent="0.35"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4:13" ht="14.25" customHeight="1" x14ac:dyDescent="0.35"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4:13" ht="14.25" customHeight="1" x14ac:dyDescent="0.35"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4:13" ht="14.25" customHeight="1" x14ac:dyDescent="0.35"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4:13" ht="14.25" customHeight="1" x14ac:dyDescent="0.35"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4:13" ht="14.25" customHeight="1" x14ac:dyDescent="0.35"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4:13" ht="14.25" customHeight="1" x14ac:dyDescent="0.35"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4:13" ht="14.25" customHeight="1" x14ac:dyDescent="0.35"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4:13" ht="14.25" customHeight="1" x14ac:dyDescent="0.35"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4:13" ht="14.25" customHeight="1" x14ac:dyDescent="0.35"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4:13" ht="14.25" customHeight="1" x14ac:dyDescent="0.35"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4:13" ht="14.25" customHeight="1" x14ac:dyDescent="0.35"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4:13" ht="14.25" customHeight="1" x14ac:dyDescent="0.35"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4:13" ht="14.25" customHeight="1" x14ac:dyDescent="0.35"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4:13" ht="14.25" customHeight="1" x14ac:dyDescent="0.35"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4:13" ht="14.25" customHeight="1" x14ac:dyDescent="0.35"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4:13" ht="14.25" customHeight="1" x14ac:dyDescent="0.35"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4:13" ht="14.25" customHeight="1" x14ac:dyDescent="0.35"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4:13" ht="14.25" customHeight="1" x14ac:dyDescent="0.35"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4:13" ht="14.25" customHeight="1" x14ac:dyDescent="0.35"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4:13" ht="14.25" customHeight="1" x14ac:dyDescent="0.35"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4:13" ht="14.25" customHeight="1" x14ac:dyDescent="0.35"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4:13" ht="14.25" customHeight="1" x14ac:dyDescent="0.35"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4:13" ht="14.25" customHeight="1" x14ac:dyDescent="0.35"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4:13" ht="14.25" customHeight="1" x14ac:dyDescent="0.35"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4:13" ht="14.25" customHeight="1" x14ac:dyDescent="0.35"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4:13" ht="14.25" customHeight="1" x14ac:dyDescent="0.35"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4:13" ht="14.25" customHeight="1" x14ac:dyDescent="0.35"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4:13" ht="14.25" customHeight="1" x14ac:dyDescent="0.35"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4:13" ht="14.25" customHeight="1" x14ac:dyDescent="0.35"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4:13" ht="14.25" customHeight="1" x14ac:dyDescent="0.35"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4:13" ht="14.25" customHeight="1" x14ac:dyDescent="0.35"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4:13" ht="14.25" customHeight="1" x14ac:dyDescent="0.35"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4:13" ht="14.25" customHeight="1" x14ac:dyDescent="0.35"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4:13" ht="14.25" customHeight="1" x14ac:dyDescent="0.35"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4:13" ht="14.25" customHeight="1" x14ac:dyDescent="0.35"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4:13" ht="14.25" customHeight="1" x14ac:dyDescent="0.35"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4:13" ht="14.25" customHeight="1" x14ac:dyDescent="0.35"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4:13" ht="14.25" customHeight="1" x14ac:dyDescent="0.35"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4:13" ht="14.25" customHeight="1" x14ac:dyDescent="0.35"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4:13" ht="14.25" customHeight="1" x14ac:dyDescent="0.35"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4:13" ht="14.25" customHeight="1" x14ac:dyDescent="0.35"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4:13" ht="14.25" customHeight="1" x14ac:dyDescent="0.35"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4:13" ht="14.25" customHeight="1" x14ac:dyDescent="0.35"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4:13" ht="14.25" customHeight="1" x14ac:dyDescent="0.35"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4:13" ht="14.25" customHeight="1" x14ac:dyDescent="0.35"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4:13" ht="14.25" customHeight="1" x14ac:dyDescent="0.35"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4:13" ht="14.25" customHeight="1" x14ac:dyDescent="0.35"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4:13" ht="14.25" customHeight="1" x14ac:dyDescent="0.35"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4:13" ht="14.25" customHeight="1" x14ac:dyDescent="0.35"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4:13" ht="14.25" customHeight="1" x14ac:dyDescent="0.35"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4:13" ht="14.25" customHeight="1" x14ac:dyDescent="0.35"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4:13" ht="14.25" customHeight="1" x14ac:dyDescent="0.35"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4:13" ht="14.25" customHeight="1" x14ac:dyDescent="0.35"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4:13" ht="14.25" customHeight="1" x14ac:dyDescent="0.35"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4:13" ht="14.25" customHeight="1" x14ac:dyDescent="0.35"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4:13" ht="14.25" customHeight="1" x14ac:dyDescent="0.35"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4:13" ht="14.25" customHeight="1" x14ac:dyDescent="0.35"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4:13" ht="14.25" customHeight="1" x14ac:dyDescent="0.35"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4:13" ht="14.25" customHeight="1" x14ac:dyDescent="0.35"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4:13" ht="14.25" customHeight="1" x14ac:dyDescent="0.35"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4:13" ht="14.25" customHeight="1" x14ac:dyDescent="0.35"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4:13" ht="14.25" customHeight="1" x14ac:dyDescent="0.35"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4:13" ht="14.25" customHeight="1" x14ac:dyDescent="0.35"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4:13" ht="14.25" customHeight="1" x14ac:dyDescent="0.35"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4:13" ht="14.25" customHeight="1" x14ac:dyDescent="0.35"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4:13" ht="14.25" customHeight="1" x14ac:dyDescent="0.35"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4:13" ht="14.25" customHeight="1" x14ac:dyDescent="0.35"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4:13" ht="14.25" customHeight="1" x14ac:dyDescent="0.35"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4:13" ht="14.25" customHeight="1" x14ac:dyDescent="0.35"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4:13" ht="14.25" customHeight="1" x14ac:dyDescent="0.35"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4:13" ht="14.25" customHeight="1" x14ac:dyDescent="0.35"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4:13" ht="14.25" customHeight="1" x14ac:dyDescent="0.35"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4:13" ht="14.25" customHeight="1" x14ac:dyDescent="0.35"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4:13" ht="14.25" customHeight="1" x14ac:dyDescent="0.35"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4:13" ht="14.25" customHeight="1" x14ac:dyDescent="0.35"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4:13" ht="14.25" customHeight="1" x14ac:dyDescent="0.35"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4:13" ht="14.25" customHeight="1" x14ac:dyDescent="0.35"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4:13" ht="14.25" customHeight="1" x14ac:dyDescent="0.35"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4:13" ht="14.25" customHeight="1" x14ac:dyDescent="0.35"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4:13" ht="14.25" customHeight="1" x14ac:dyDescent="0.35"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4:13" ht="14.25" customHeight="1" x14ac:dyDescent="0.35"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4:13" ht="14.25" customHeight="1" x14ac:dyDescent="0.35"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4:13" ht="14.25" customHeight="1" x14ac:dyDescent="0.35"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4:13" ht="14.25" customHeight="1" x14ac:dyDescent="0.35"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4:13" ht="14.25" customHeight="1" x14ac:dyDescent="0.35"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4:13" ht="14.25" customHeight="1" x14ac:dyDescent="0.35"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4:13" ht="14.25" customHeight="1" x14ac:dyDescent="0.35"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4:13" ht="14.25" customHeight="1" x14ac:dyDescent="0.35"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4:13" ht="14.25" customHeight="1" x14ac:dyDescent="0.35"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4:13" ht="14.25" customHeight="1" x14ac:dyDescent="0.35"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4:13" ht="14.25" customHeight="1" x14ac:dyDescent="0.35"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4:13" ht="14.25" customHeight="1" x14ac:dyDescent="0.35"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4:13" ht="14.25" customHeight="1" x14ac:dyDescent="0.35"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4:13" ht="14.25" customHeight="1" x14ac:dyDescent="0.35"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4:13" ht="14.25" customHeight="1" x14ac:dyDescent="0.35"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4:13" ht="14.25" customHeight="1" x14ac:dyDescent="0.35"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4:13" ht="14.25" customHeight="1" x14ac:dyDescent="0.35"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4:13" ht="14.25" customHeight="1" x14ac:dyDescent="0.35"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4:13" ht="14.25" customHeight="1" x14ac:dyDescent="0.35"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4:13" ht="14.25" customHeight="1" x14ac:dyDescent="0.35"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4:13" ht="14.25" customHeight="1" x14ac:dyDescent="0.35"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4:13" ht="14.25" customHeight="1" x14ac:dyDescent="0.35"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4:13" ht="14.25" customHeight="1" x14ac:dyDescent="0.35"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4:13" ht="14.25" customHeight="1" x14ac:dyDescent="0.35"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4:13" ht="14.25" customHeight="1" x14ac:dyDescent="0.35"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4:13" ht="14.25" customHeight="1" x14ac:dyDescent="0.35"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4:13" ht="14.25" customHeight="1" x14ac:dyDescent="0.35"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4:13" ht="14.25" customHeight="1" x14ac:dyDescent="0.35"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4:13" ht="14.25" customHeight="1" x14ac:dyDescent="0.35"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4:13" ht="14.25" customHeight="1" x14ac:dyDescent="0.35"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4:13" ht="14.25" customHeight="1" x14ac:dyDescent="0.35"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4:13" ht="14.25" customHeight="1" x14ac:dyDescent="0.35"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4:13" ht="14.25" customHeight="1" x14ac:dyDescent="0.35"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4:13" ht="14.25" customHeight="1" x14ac:dyDescent="0.35"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4:13" ht="14.25" customHeight="1" x14ac:dyDescent="0.35"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4:13" ht="14.25" customHeight="1" x14ac:dyDescent="0.35"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4:13" ht="14.25" customHeight="1" x14ac:dyDescent="0.35"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4:13" ht="14.25" customHeight="1" x14ac:dyDescent="0.35"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4:13" ht="14.25" customHeight="1" x14ac:dyDescent="0.35"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4:13" ht="14.25" customHeight="1" x14ac:dyDescent="0.35"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4:13" ht="14.25" customHeight="1" x14ac:dyDescent="0.35"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4:13" ht="14.25" customHeight="1" x14ac:dyDescent="0.35"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4:13" ht="14.25" customHeight="1" x14ac:dyDescent="0.35"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4:13" ht="14.25" customHeight="1" x14ac:dyDescent="0.35"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4:13" ht="14.25" customHeight="1" x14ac:dyDescent="0.35"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4:13" ht="14.25" customHeight="1" x14ac:dyDescent="0.35"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4:13" ht="14.25" customHeight="1" x14ac:dyDescent="0.35"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4:13" ht="14.25" customHeight="1" x14ac:dyDescent="0.35"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4:13" ht="14.25" customHeight="1" x14ac:dyDescent="0.35"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4:13" ht="14.25" customHeight="1" x14ac:dyDescent="0.35"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4:13" ht="14.25" customHeight="1" x14ac:dyDescent="0.35"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4:13" ht="14.25" customHeight="1" x14ac:dyDescent="0.35"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4:13" ht="14.25" customHeight="1" x14ac:dyDescent="0.35"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4:13" ht="14.25" customHeight="1" x14ac:dyDescent="0.35"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4:13" ht="14.25" customHeight="1" x14ac:dyDescent="0.35"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4:13" ht="14.25" customHeight="1" x14ac:dyDescent="0.35"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4:13" ht="14.25" customHeight="1" x14ac:dyDescent="0.35"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4:13" ht="14.25" customHeight="1" x14ac:dyDescent="0.35"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4:13" ht="14.25" customHeight="1" x14ac:dyDescent="0.35"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4:13" ht="14.25" customHeight="1" x14ac:dyDescent="0.35"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4:13" ht="14.25" customHeight="1" x14ac:dyDescent="0.35"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4:13" ht="14.25" customHeight="1" x14ac:dyDescent="0.35"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4:13" ht="14.25" customHeight="1" x14ac:dyDescent="0.35"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4:13" ht="14.25" customHeight="1" x14ac:dyDescent="0.35"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4:13" ht="14.25" customHeight="1" x14ac:dyDescent="0.35"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4:13" ht="14.25" customHeight="1" x14ac:dyDescent="0.35"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4:13" ht="14.25" customHeight="1" x14ac:dyDescent="0.35"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4:13" ht="14.25" customHeight="1" x14ac:dyDescent="0.35"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4:13" ht="14.25" customHeight="1" x14ac:dyDescent="0.35"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4:13" ht="14.25" customHeight="1" x14ac:dyDescent="0.35"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4:13" ht="14.25" customHeight="1" x14ac:dyDescent="0.35"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4:13" ht="14.25" customHeight="1" x14ac:dyDescent="0.35"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4:13" ht="14.25" customHeight="1" x14ac:dyDescent="0.35"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4:13" ht="14.25" customHeight="1" x14ac:dyDescent="0.35"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4:13" ht="14.25" customHeight="1" x14ac:dyDescent="0.35"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4:13" ht="14.25" customHeight="1" x14ac:dyDescent="0.35"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4:13" ht="14.25" customHeight="1" x14ac:dyDescent="0.35"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4:13" ht="14.25" customHeight="1" x14ac:dyDescent="0.35"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4:13" ht="14.25" customHeight="1" x14ac:dyDescent="0.35"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4:13" ht="14.25" customHeight="1" x14ac:dyDescent="0.35"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4:13" ht="14.25" customHeight="1" x14ac:dyDescent="0.35"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4:13" ht="14.25" customHeight="1" x14ac:dyDescent="0.35"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4:13" ht="14.25" customHeight="1" x14ac:dyDescent="0.35"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4:13" ht="14.25" customHeight="1" x14ac:dyDescent="0.35"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4:13" ht="14.25" customHeight="1" x14ac:dyDescent="0.35"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4:13" ht="14.25" customHeight="1" x14ac:dyDescent="0.35"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4:13" ht="14.25" customHeight="1" x14ac:dyDescent="0.35"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4:13" ht="14.25" customHeight="1" x14ac:dyDescent="0.35"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4:13" ht="14.25" customHeight="1" x14ac:dyDescent="0.35"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4:13" ht="14.25" customHeight="1" x14ac:dyDescent="0.35"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4:13" ht="14.25" customHeight="1" x14ac:dyDescent="0.35"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4:13" ht="14.25" customHeight="1" x14ac:dyDescent="0.35"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4:13" ht="14.25" customHeight="1" x14ac:dyDescent="0.35"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4:13" ht="14.25" customHeight="1" x14ac:dyDescent="0.35"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4:13" ht="14.25" customHeight="1" x14ac:dyDescent="0.35"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4:13" ht="14.25" customHeight="1" x14ac:dyDescent="0.35"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4:13" ht="14.25" customHeight="1" x14ac:dyDescent="0.35"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4:13" ht="14.25" customHeight="1" x14ac:dyDescent="0.35"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4:13" ht="14.25" customHeight="1" x14ac:dyDescent="0.35"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4:13" ht="14.25" customHeight="1" x14ac:dyDescent="0.35"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4:13" ht="14.25" customHeight="1" x14ac:dyDescent="0.35"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4:13" ht="14.25" customHeight="1" x14ac:dyDescent="0.35"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4:13" ht="14.25" customHeight="1" x14ac:dyDescent="0.35"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4:13" ht="14.25" customHeight="1" x14ac:dyDescent="0.35"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4:13" ht="14.25" customHeight="1" x14ac:dyDescent="0.35"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4:13" ht="14.25" customHeight="1" x14ac:dyDescent="0.35"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4:13" ht="14.25" customHeight="1" x14ac:dyDescent="0.35"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4:13" ht="14.25" customHeight="1" x14ac:dyDescent="0.35"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4:13" ht="14.25" customHeight="1" x14ac:dyDescent="0.35"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4:13" ht="14.25" customHeight="1" x14ac:dyDescent="0.35"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4:13" ht="14.25" customHeight="1" x14ac:dyDescent="0.35"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4:13" ht="14.25" customHeight="1" x14ac:dyDescent="0.35"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4:13" ht="14.25" customHeight="1" x14ac:dyDescent="0.35"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4:13" ht="14.25" customHeight="1" x14ac:dyDescent="0.35"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4:13" ht="14.25" customHeight="1" x14ac:dyDescent="0.35"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4:13" ht="14.25" customHeight="1" x14ac:dyDescent="0.35"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4:13" ht="14.25" customHeight="1" x14ac:dyDescent="0.35"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4:13" ht="14.25" customHeight="1" x14ac:dyDescent="0.35"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4:13" ht="14.25" customHeight="1" x14ac:dyDescent="0.35"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4:13" ht="14.25" customHeight="1" x14ac:dyDescent="0.35"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4:13" ht="14.25" customHeight="1" x14ac:dyDescent="0.35"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4:13" ht="14.25" customHeight="1" x14ac:dyDescent="0.35"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4:13" ht="14.25" customHeight="1" x14ac:dyDescent="0.35"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4:13" ht="14.25" customHeight="1" x14ac:dyDescent="0.35"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4:13" ht="14.25" customHeight="1" x14ac:dyDescent="0.35"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4:13" ht="14.25" customHeight="1" x14ac:dyDescent="0.35"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4:13" ht="14.25" customHeight="1" x14ac:dyDescent="0.35"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4:13" ht="14.25" customHeight="1" x14ac:dyDescent="0.35"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4:13" ht="14.25" customHeight="1" x14ac:dyDescent="0.35"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4:13" ht="14.25" customHeight="1" x14ac:dyDescent="0.35"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4:13" ht="14.25" customHeight="1" x14ac:dyDescent="0.35"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4:13" ht="14.25" customHeight="1" x14ac:dyDescent="0.35"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4:13" ht="14.25" customHeight="1" x14ac:dyDescent="0.35"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4:13" ht="14.25" customHeight="1" x14ac:dyDescent="0.35"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4:13" ht="14.25" customHeight="1" x14ac:dyDescent="0.35"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4:13" ht="14.25" customHeight="1" x14ac:dyDescent="0.35"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4:13" ht="14.25" customHeight="1" x14ac:dyDescent="0.35"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4:13" ht="14.25" customHeight="1" x14ac:dyDescent="0.35"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4:13" ht="14.25" customHeight="1" x14ac:dyDescent="0.35"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4:13" ht="14.25" customHeight="1" x14ac:dyDescent="0.35"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4:13" ht="14.25" customHeight="1" x14ac:dyDescent="0.35"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4:13" ht="14.25" customHeight="1" x14ac:dyDescent="0.35"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4:13" ht="14.25" customHeight="1" x14ac:dyDescent="0.35"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4:13" ht="14.25" customHeight="1" x14ac:dyDescent="0.35"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4:13" ht="14.25" customHeight="1" x14ac:dyDescent="0.35"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4:13" ht="14.25" customHeight="1" x14ac:dyDescent="0.35"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4:13" ht="14.25" customHeight="1" x14ac:dyDescent="0.35"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4:13" ht="14.25" customHeight="1" x14ac:dyDescent="0.35"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4:13" ht="14.25" customHeight="1" x14ac:dyDescent="0.35"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4:13" ht="14.25" customHeight="1" x14ac:dyDescent="0.35"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4:13" ht="14.25" customHeight="1" x14ac:dyDescent="0.35"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4:13" ht="14.25" customHeight="1" x14ac:dyDescent="0.35"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4:13" ht="14.25" customHeight="1" x14ac:dyDescent="0.35"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4:13" ht="14.25" customHeight="1" x14ac:dyDescent="0.35"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4:13" ht="14.25" customHeight="1" x14ac:dyDescent="0.35"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4:13" ht="14.25" customHeight="1" x14ac:dyDescent="0.35"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4:13" ht="14.25" customHeight="1" x14ac:dyDescent="0.35"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4:13" ht="14.25" customHeight="1" x14ac:dyDescent="0.35"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4:13" ht="14.25" customHeight="1" x14ac:dyDescent="0.35"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4:13" ht="14.25" customHeight="1" x14ac:dyDescent="0.35"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4:13" ht="14.25" customHeight="1" x14ac:dyDescent="0.35"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4:13" ht="14.25" customHeight="1" x14ac:dyDescent="0.35"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4:13" ht="14.25" customHeight="1" x14ac:dyDescent="0.35"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4:13" ht="14.25" customHeight="1" x14ac:dyDescent="0.35"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4:13" ht="14.25" customHeight="1" x14ac:dyDescent="0.35"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4:13" ht="14.25" customHeight="1" x14ac:dyDescent="0.35"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4:13" ht="14.25" customHeight="1" x14ac:dyDescent="0.35"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4:13" ht="14.25" customHeight="1" x14ac:dyDescent="0.35"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4:13" ht="14.25" customHeight="1" x14ac:dyDescent="0.35"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4:13" ht="14.25" customHeight="1" x14ac:dyDescent="0.35"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4:13" ht="14.25" customHeight="1" x14ac:dyDescent="0.35"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4:13" ht="14.25" customHeight="1" x14ac:dyDescent="0.35"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4:13" ht="14.25" customHeight="1" x14ac:dyDescent="0.35"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4:13" ht="14.25" customHeight="1" x14ac:dyDescent="0.35"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4:13" ht="14.25" customHeight="1" x14ac:dyDescent="0.35"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4:13" ht="14.25" customHeight="1" x14ac:dyDescent="0.35"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4:13" ht="14.25" customHeight="1" x14ac:dyDescent="0.35"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4:13" ht="14.25" customHeight="1" x14ac:dyDescent="0.35"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4:13" ht="14.25" customHeight="1" x14ac:dyDescent="0.35"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4:13" ht="14.25" customHeight="1" x14ac:dyDescent="0.35"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4:13" ht="14.25" customHeight="1" x14ac:dyDescent="0.35"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4:13" ht="14.25" customHeight="1" x14ac:dyDescent="0.35"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4:13" ht="14.25" customHeight="1" x14ac:dyDescent="0.35"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4:13" ht="14.25" customHeight="1" x14ac:dyDescent="0.35"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4:13" ht="14.25" customHeight="1" x14ac:dyDescent="0.35"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4:13" ht="14.25" customHeight="1" x14ac:dyDescent="0.35"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4:13" ht="14.25" customHeight="1" x14ac:dyDescent="0.35"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4:13" ht="14.25" customHeight="1" x14ac:dyDescent="0.35"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4:13" ht="14.25" customHeight="1" x14ac:dyDescent="0.35"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4:13" ht="14.25" customHeight="1" x14ac:dyDescent="0.35"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4:13" ht="14.25" customHeight="1" x14ac:dyDescent="0.35"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4:13" ht="14.25" customHeight="1" x14ac:dyDescent="0.35"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4:13" ht="14.25" customHeight="1" x14ac:dyDescent="0.35"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4:13" ht="14.25" customHeight="1" x14ac:dyDescent="0.35"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4:13" ht="14.25" customHeight="1" x14ac:dyDescent="0.35"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4:13" ht="14.25" customHeight="1" x14ac:dyDescent="0.35"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4:13" ht="14.25" customHeight="1" x14ac:dyDescent="0.35"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4:13" ht="14.25" customHeight="1" x14ac:dyDescent="0.35"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4:13" ht="14.25" customHeight="1" x14ac:dyDescent="0.35"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4:13" ht="14.25" customHeight="1" x14ac:dyDescent="0.35"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4:13" ht="14.25" customHeight="1" x14ac:dyDescent="0.35"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4:13" ht="14.25" customHeight="1" x14ac:dyDescent="0.35"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4:13" ht="14.25" customHeight="1" x14ac:dyDescent="0.35"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4:13" ht="14.25" customHeight="1" x14ac:dyDescent="0.35"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4:13" ht="14.25" customHeight="1" x14ac:dyDescent="0.35"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4:13" ht="14.25" customHeight="1" x14ac:dyDescent="0.35"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4:13" ht="14.25" customHeight="1" x14ac:dyDescent="0.35"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4:13" ht="14.25" customHeight="1" x14ac:dyDescent="0.35"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4:13" ht="14.25" customHeight="1" x14ac:dyDescent="0.35"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4:13" ht="14.25" customHeight="1" x14ac:dyDescent="0.35"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4:13" ht="14.25" customHeight="1" x14ac:dyDescent="0.35"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4:13" ht="14.25" customHeight="1" x14ac:dyDescent="0.35"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4:13" ht="14.25" customHeight="1" x14ac:dyDescent="0.35"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4:13" ht="14.25" customHeight="1" x14ac:dyDescent="0.35"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4:13" ht="14.25" customHeight="1" x14ac:dyDescent="0.35"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4:13" ht="14.25" customHeight="1" x14ac:dyDescent="0.35"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4:13" ht="14.25" customHeight="1" x14ac:dyDescent="0.35"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4:13" ht="14.25" customHeight="1" x14ac:dyDescent="0.35"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  <row r="987" spans="4:13" ht="14.25" customHeight="1" x14ac:dyDescent="0.35">
      <c r="D987" s="14"/>
      <c r="E987" s="14"/>
      <c r="F987" s="14"/>
      <c r="G987" s="14"/>
      <c r="H987" s="14"/>
      <c r="I987" s="14"/>
      <c r="J987" s="14"/>
      <c r="K987" s="14"/>
      <c r="L987" s="14"/>
      <c r="M987" s="14"/>
    </row>
    <row r="988" spans="4:13" ht="14.25" customHeight="1" x14ac:dyDescent="0.35">
      <c r="D988" s="14"/>
      <c r="E988" s="14"/>
      <c r="F988" s="14"/>
      <c r="G988" s="14"/>
      <c r="H988" s="14"/>
      <c r="I988" s="14"/>
      <c r="J988" s="14"/>
      <c r="K988" s="14"/>
      <c r="L988" s="14"/>
      <c r="M988" s="14"/>
    </row>
    <row r="989" spans="4:13" ht="14.25" customHeight="1" x14ac:dyDescent="0.35">
      <c r="D989" s="14"/>
      <c r="E989" s="14"/>
      <c r="F989" s="14"/>
      <c r="G989" s="14"/>
      <c r="H989" s="14"/>
      <c r="I989" s="14"/>
      <c r="J989" s="14"/>
      <c r="K989" s="14"/>
      <c r="L989" s="14"/>
      <c r="M989" s="14"/>
    </row>
    <row r="990" spans="4:13" ht="14.25" customHeight="1" x14ac:dyDescent="0.35">
      <c r="D990" s="14"/>
      <c r="E990" s="14"/>
      <c r="F990" s="14"/>
      <c r="G990" s="14"/>
      <c r="H990" s="14"/>
      <c r="I990" s="14"/>
      <c r="J990" s="14"/>
      <c r="K990" s="14"/>
      <c r="L990" s="14"/>
      <c r="M990" s="14"/>
    </row>
    <row r="991" spans="4:13" ht="14.25" customHeight="1" x14ac:dyDescent="0.35">
      <c r="D991" s="14"/>
      <c r="E991" s="14"/>
      <c r="F991" s="14"/>
      <c r="G991" s="14"/>
      <c r="H991" s="14"/>
      <c r="I991" s="14"/>
      <c r="J991" s="14"/>
      <c r="K991" s="14"/>
      <c r="L991" s="14"/>
      <c r="M991" s="14"/>
    </row>
    <row r="992" spans="4:13" ht="14.25" customHeight="1" x14ac:dyDescent="0.35">
      <c r="D992" s="14"/>
      <c r="E992" s="14"/>
      <c r="F992" s="14"/>
      <c r="G992" s="14"/>
      <c r="H992" s="14"/>
      <c r="I992" s="14"/>
      <c r="J992" s="14"/>
      <c r="K992" s="14"/>
      <c r="L992" s="14"/>
      <c r="M992" s="14"/>
    </row>
    <row r="993" spans="4:13" ht="14.25" customHeight="1" x14ac:dyDescent="0.35">
      <c r="D993" s="14"/>
      <c r="E993" s="14"/>
      <c r="F993" s="14"/>
      <c r="G993" s="14"/>
      <c r="H993" s="14"/>
      <c r="I993" s="14"/>
      <c r="J993" s="14"/>
      <c r="K993" s="14"/>
      <c r="L993" s="14"/>
      <c r="M993" s="14"/>
    </row>
    <row r="994" spans="4:13" ht="14.25" customHeight="1" x14ac:dyDescent="0.35">
      <c r="D994" s="14"/>
      <c r="E994" s="14"/>
      <c r="F994" s="14"/>
      <c r="G994" s="14"/>
      <c r="H994" s="14"/>
      <c r="I994" s="14"/>
      <c r="J994" s="14"/>
      <c r="K994" s="14"/>
      <c r="L994" s="14"/>
      <c r="M994" s="14"/>
    </row>
    <row r="995" spans="4:13" ht="14.25" customHeight="1" x14ac:dyDescent="0.35">
      <c r="D995" s="14"/>
      <c r="E995" s="14"/>
      <c r="F995" s="14"/>
      <c r="G995" s="14"/>
      <c r="H995" s="14"/>
      <c r="I995" s="14"/>
      <c r="J995" s="14"/>
      <c r="K995" s="14"/>
      <c r="L995" s="14"/>
      <c r="M995" s="14"/>
    </row>
    <row r="996" spans="4:13" ht="14.25" customHeight="1" x14ac:dyDescent="0.35">
      <c r="D996" s="14"/>
      <c r="E996" s="14"/>
      <c r="F996" s="14"/>
      <c r="G996" s="14"/>
      <c r="H996" s="14"/>
      <c r="I996" s="14"/>
      <c r="J996" s="14"/>
      <c r="K996" s="14"/>
      <c r="L996" s="14"/>
      <c r="M996" s="14"/>
    </row>
    <row r="997" spans="4:13" ht="14.25" customHeight="1" x14ac:dyDescent="0.35">
      <c r="D997" s="14"/>
      <c r="E997" s="14"/>
      <c r="F997" s="14"/>
      <c r="G997" s="14"/>
      <c r="H997" s="14"/>
      <c r="I997" s="14"/>
      <c r="J997" s="14"/>
      <c r="K997" s="14"/>
      <c r="L997" s="14"/>
      <c r="M997" s="14"/>
    </row>
    <row r="998" spans="4:13" ht="14.25" customHeight="1" x14ac:dyDescent="0.35">
      <c r="D998" s="14"/>
      <c r="E998" s="14"/>
      <c r="F998" s="14"/>
      <c r="G998" s="14"/>
      <c r="H998" s="14"/>
      <c r="I998" s="14"/>
      <c r="J998" s="14"/>
      <c r="K998" s="14"/>
      <c r="L998" s="14"/>
      <c r="M998" s="14"/>
    </row>
    <row r="999" spans="4:13" ht="14.25" customHeight="1" x14ac:dyDescent="0.35">
      <c r="D999" s="14"/>
      <c r="E999" s="14"/>
      <c r="F999" s="14"/>
      <c r="G999" s="14"/>
      <c r="H999" s="14"/>
      <c r="I999" s="14"/>
      <c r="J999" s="14"/>
      <c r="K999" s="14"/>
      <c r="L999" s="14"/>
      <c r="M999" s="14"/>
    </row>
    <row r="1000" spans="4:13" ht="14.25" customHeight="1" x14ac:dyDescent="0.35"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</row>
  </sheetData>
  <mergeCells count="12">
    <mergeCell ref="M1:M2"/>
    <mergeCell ref="N1:N2"/>
    <mergeCell ref="F1:F2"/>
    <mergeCell ref="G1:H1"/>
    <mergeCell ref="I1:J1"/>
    <mergeCell ref="K1:K2"/>
    <mergeCell ref="L1:L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TI24T</vt:lpstr>
      <vt:lpstr>TI24E</vt:lpstr>
      <vt:lpstr>TI23I</vt:lpstr>
      <vt:lpstr>TI23G</vt:lpstr>
      <vt:lpstr>TI24I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Thinkpad X13</cp:lastModifiedBy>
  <cp:revision>1</cp:revision>
  <dcterms:modified xsi:type="dcterms:W3CDTF">2025-05-26T07:51:18Z</dcterms:modified>
  <dc:language>en-ID</dc:language>
</cp:coreProperties>
</file>