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0" i="1" l="1"/>
  <c r="F33" i="1"/>
  <c r="G29" i="1"/>
  <c r="F29" i="1"/>
  <c r="K37" i="1" l="1"/>
  <c r="K36" i="1"/>
  <c r="K35" i="1"/>
  <c r="K34" i="1"/>
  <c r="J37" i="1"/>
  <c r="J36" i="1"/>
  <c r="J35" i="1"/>
  <c r="J34" i="1"/>
  <c r="I37" i="1"/>
  <c r="I36" i="1"/>
  <c r="I35" i="1"/>
  <c r="I34" i="1"/>
  <c r="I33" i="1"/>
  <c r="J33" i="1"/>
  <c r="K33" i="1"/>
  <c r="H37" i="1" l="1"/>
  <c r="H36" i="1"/>
  <c r="H35" i="1"/>
  <c r="H34" i="1"/>
  <c r="H33" i="1"/>
  <c r="H29" i="1"/>
  <c r="G37" i="1"/>
  <c r="G36" i="1"/>
  <c r="G35" i="1"/>
  <c r="G34" i="1"/>
  <c r="G33" i="1"/>
  <c r="F37" i="1"/>
  <c r="F36" i="1"/>
  <c r="F35" i="1"/>
  <c r="F42" i="1" s="1"/>
  <c r="H40" i="1" s="1"/>
  <c r="F34" i="1"/>
  <c r="F41" i="1" s="1"/>
  <c r="K29" i="1"/>
  <c r="J29" i="1"/>
  <c r="I29" i="1"/>
  <c r="F43" i="1" l="1"/>
  <c r="F44" i="1"/>
</calcChain>
</file>

<file path=xl/sharedStrings.xml><?xml version="1.0" encoding="utf-8"?>
<sst xmlns="http://schemas.openxmlformats.org/spreadsheetml/2006/main" count="102" uniqueCount="37">
  <si>
    <t>Atribut</t>
  </si>
  <si>
    <t>Alternatif</t>
  </si>
  <si>
    <t>Cost</t>
  </si>
  <si>
    <t>Harga</t>
  </si>
  <si>
    <t>HP</t>
  </si>
  <si>
    <t>Benefit</t>
  </si>
  <si>
    <t>Jenis Prosesor</t>
  </si>
  <si>
    <t>Lenovo</t>
  </si>
  <si>
    <t>Kapasitas Memori</t>
  </si>
  <si>
    <t>ASUS</t>
  </si>
  <si>
    <t>Tipe Memori</t>
  </si>
  <si>
    <t>Acer</t>
  </si>
  <si>
    <t>Kapasitas Harddisk</t>
  </si>
  <si>
    <t>Huawei</t>
  </si>
  <si>
    <t>Ukuran Layar</t>
  </si>
  <si>
    <t>25% (0,25)</t>
  </si>
  <si>
    <t>15% (0,15)</t>
  </si>
  <si>
    <t>30% (0,30)</t>
  </si>
  <si>
    <t>5% (0,05)</t>
  </si>
  <si>
    <t>Tabel Kriteria dan Alternatif</t>
  </si>
  <si>
    <t>Nilai</t>
  </si>
  <si>
    <t>Bobot</t>
  </si>
  <si>
    <t>AMD</t>
  </si>
  <si>
    <t>DDR4</t>
  </si>
  <si>
    <t>Intel Core i3</t>
  </si>
  <si>
    <t>Intel Celeron</t>
  </si>
  <si>
    <t>Intel Core i5</t>
  </si>
  <si>
    <t>10% (0,10)</t>
  </si>
  <si>
    <t>Nilai Normalisasi</t>
  </si>
  <si>
    <t>Nilai Preferensi</t>
  </si>
  <si>
    <t>Terpilih ASUS</t>
  </si>
  <si>
    <t>SISTEM PENDUKUNG KEPUTUSAN PEMILIHAN LAPTOP</t>
  </si>
  <si>
    <t>METODE SAW</t>
  </si>
  <si>
    <t>menghitung nilai dari masing2 alternatif</t>
  </si>
  <si>
    <t>cost -&gt; nilai min keseluruhan / masing2 alternatif</t>
  </si>
  <si>
    <t>benefit -&gt; masing2 alternatif / nilai max keseluruhan</t>
  </si>
  <si>
    <t>Hasil jumlah (sigma) dari bobot * masing2 alternatif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</si>
</sst>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3" fontId="5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/>
    </xf>
    <xf numFmtId="3" fontId="5" fillId="7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9" fontId="2" fillId="2" borderId="10" xfId="0" applyNumberFormat="1" applyFont="1" applyFill="1" applyBorder="1"/>
    <xf numFmtId="9" fontId="2" fillId="2" borderId="7" xfId="0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/>
    </xf>
    <xf numFmtId="2" fontId="4" fillId="8" borderId="1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2" fillId="6" borderId="1" xfId="0" applyNumberFormat="1" applyFont="1" applyFill="1" applyBorder="1"/>
    <xf numFmtId="0" fontId="2" fillId="3" borderId="7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19" zoomScale="85" zoomScaleNormal="85" workbookViewId="0">
      <selection activeCell="L45" sqref="L45"/>
    </sheetView>
  </sheetViews>
  <sheetFormatPr defaultRowHeight="15" x14ac:dyDescent="0.25"/>
  <cols>
    <col min="2" max="2" width="18.42578125" bestFit="1" customWidth="1"/>
    <col min="3" max="3" width="11.140625" bestFit="1" customWidth="1"/>
    <col min="4" max="5" width="10.140625" bestFit="1" customWidth="1"/>
    <col min="6" max="6" width="11.85546875" bestFit="1" customWidth="1"/>
    <col min="7" max="7" width="15.140625" bestFit="1" customWidth="1"/>
    <col min="8" max="8" width="19.140625" bestFit="1" customWidth="1"/>
    <col min="9" max="9" width="13.7109375" customWidth="1"/>
    <col min="10" max="10" width="20.28515625" customWidth="1"/>
    <col min="11" max="11" width="14.5703125" customWidth="1"/>
    <col min="12" max="12" width="19.140625" customWidth="1"/>
    <col min="13" max="13" width="13.7109375" customWidth="1"/>
    <col min="14" max="14" width="20.28515625" customWidth="1"/>
    <col min="15" max="15" width="14.5703125" customWidth="1"/>
  </cols>
  <sheetData>
    <row r="1" spans="1:11" ht="15.75" x14ac:dyDescent="0.25">
      <c r="A1" s="37" t="s">
        <v>0</v>
      </c>
      <c r="B1" s="38"/>
      <c r="C1" s="21" t="s">
        <v>21</v>
      </c>
      <c r="D1" s="11" t="s">
        <v>1</v>
      </c>
      <c r="F1" s="42" t="s">
        <v>31</v>
      </c>
      <c r="G1" s="42"/>
      <c r="H1" s="42"/>
      <c r="I1" s="42"/>
      <c r="J1" s="42"/>
    </row>
    <row r="2" spans="1:11" ht="15.75" x14ac:dyDescent="0.25">
      <c r="A2" s="5" t="s">
        <v>2</v>
      </c>
      <c r="B2" s="6" t="s">
        <v>3</v>
      </c>
      <c r="C2" s="22" t="s">
        <v>17</v>
      </c>
      <c r="D2" s="9" t="s">
        <v>4</v>
      </c>
      <c r="F2" s="42" t="s">
        <v>32</v>
      </c>
      <c r="G2" s="42"/>
      <c r="H2" s="42"/>
      <c r="I2" s="42"/>
      <c r="J2" s="42"/>
    </row>
    <row r="3" spans="1:11" ht="15.75" x14ac:dyDescent="0.25">
      <c r="A3" s="5" t="s">
        <v>5</v>
      </c>
      <c r="B3" s="6" t="s">
        <v>6</v>
      </c>
      <c r="C3" s="22" t="s">
        <v>15</v>
      </c>
      <c r="D3" s="9" t="s">
        <v>7</v>
      </c>
    </row>
    <row r="4" spans="1:11" ht="15.75" x14ac:dyDescent="0.25">
      <c r="A4" s="5" t="s">
        <v>5</v>
      </c>
      <c r="B4" s="6" t="s">
        <v>8</v>
      </c>
      <c r="C4" s="22" t="s">
        <v>16</v>
      </c>
      <c r="D4" s="9" t="s">
        <v>9</v>
      </c>
    </row>
    <row r="5" spans="1:11" ht="15.75" x14ac:dyDescent="0.25">
      <c r="A5" s="5" t="s">
        <v>5</v>
      </c>
      <c r="B5" s="6" t="s">
        <v>10</v>
      </c>
      <c r="C5" s="22" t="s">
        <v>27</v>
      </c>
      <c r="D5" s="9" t="s">
        <v>11</v>
      </c>
    </row>
    <row r="6" spans="1:11" ht="15.75" x14ac:dyDescent="0.25">
      <c r="A6" s="5" t="s">
        <v>5</v>
      </c>
      <c r="B6" s="6" t="s">
        <v>12</v>
      </c>
      <c r="C6" s="22" t="s">
        <v>16</v>
      </c>
      <c r="D6" s="10" t="s">
        <v>13</v>
      </c>
    </row>
    <row r="7" spans="1:11" ht="15.75" x14ac:dyDescent="0.25">
      <c r="A7" s="7" t="s">
        <v>5</v>
      </c>
      <c r="B7" s="8" t="s">
        <v>14</v>
      </c>
      <c r="C7" s="23" t="s">
        <v>18</v>
      </c>
      <c r="G7" s="1"/>
    </row>
    <row r="8" spans="1:11" ht="15.75" x14ac:dyDescent="0.25">
      <c r="C8" s="3"/>
      <c r="E8" s="41" t="s">
        <v>19</v>
      </c>
      <c r="F8" s="41"/>
      <c r="G8" s="41"/>
      <c r="H8" s="41"/>
      <c r="I8" s="41"/>
      <c r="J8" s="41"/>
      <c r="K8" s="41"/>
    </row>
    <row r="9" spans="1:11" ht="15.75" x14ac:dyDescent="0.25">
      <c r="C9" s="3"/>
      <c r="E9" s="40" t="s">
        <v>1</v>
      </c>
      <c r="F9" s="40" t="s">
        <v>0</v>
      </c>
      <c r="G9" s="40"/>
      <c r="H9" s="40"/>
      <c r="I9" s="40"/>
      <c r="J9" s="40"/>
      <c r="K9" s="40"/>
    </row>
    <row r="10" spans="1:11" s="4" customFormat="1" ht="15.75" x14ac:dyDescent="0.25">
      <c r="E10" s="40"/>
      <c r="F10" s="16" t="s">
        <v>2</v>
      </c>
      <c r="G10" s="16" t="s">
        <v>5</v>
      </c>
      <c r="H10" s="16" t="s">
        <v>5</v>
      </c>
      <c r="I10" s="16" t="s">
        <v>5</v>
      </c>
      <c r="J10" s="16" t="s">
        <v>5</v>
      </c>
      <c r="K10" s="16" t="s">
        <v>5</v>
      </c>
    </row>
    <row r="11" spans="1:11" s="4" customFormat="1" ht="15.75" x14ac:dyDescent="0.25">
      <c r="E11" s="40"/>
      <c r="F11" s="26">
        <v>0.3</v>
      </c>
      <c r="G11" s="16">
        <v>0.25</v>
      </c>
      <c r="H11" s="16">
        <v>0.15</v>
      </c>
      <c r="I11" s="26">
        <v>0.1</v>
      </c>
      <c r="J11" s="16">
        <v>0.15</v>
      </c>
      <c r="K11" s="16">
        <v>0.05</v>
      </c>
    </row>
    <row r="12" spans="1:11" ht="15.75" x14ac:dyDescent="0.25">
      <c r="C12" s="3"/>
      <c r="E12" s="40"/>
      <c r="F12" s="16" t="s">
        <v>3</v>
      </c>
      <c r="G12" s="16" t="s">
        <v>6</v>
      </c>
      <c r="H12" s="16" t="s">
        <v>8</v>
      </c>
      <c r="I12" s="17" t="s">
        <v>10</v>
      </c>
      <c r="J12" s="17" t="s">
        <v>12</v>
      </c>
      <c r="K12" s="17" t="s">
        <v>14</v>
      </c>
    </row>
    <row r="13" spans="1:11" ht="15.75" x14ac:dyDescent="0.25">
      <c r="E13" s="12" t="s">
        <v>4</v>
      </c>
      <c r="F13" s="13">
        <v>5011000</v>
      </c>
      <c r="G13" s="14" t="s">
        <v>22</v>
      </c>
      <c r="H13" s="14">
        <v>4</v>
      </c>
      <c r="I13" s="14" t="s">
        <v>23</v>
      </c>
      <c r="J13" s="14">
        <v>512</v>
      </c>
      <c r="K13" s="14">
        <v>14</v>
      </c>
    </row>
    <row r="14" spans="1:11" ht="15.75" x14ac:dyDescent="0.25">
      <c r="E14" s="12" t="s">
        <v>7</v>
      </c>
      <c r="F14" s="13">
        <v>5799000</v>
      </c>
      <c r="G14" s="15" t="s">
        <v>24</v>
      </c>
      <c r="H14" s="14">
        <v>4</v>
      </c>
      <c r="I14" s="14" t="s">
        <v>23</v>
      </c>
      <c r="J14" s="14">
        <v>512</v>
      </c>
      <c r="K14" s="14">
        <v>14</v>
      </c>
    </row>
    <row r="15" spans="1:11" ht="15.75" x14ac:dyDescent="0.25">
      <c r="E15" s="12" t="s">
        <v>9</v>
      </c>
      <c r="F15" s="13">
        <v>5789900</v>
      </c>
      <c r="G15" s="15" t="s">
        <v>25</v>
      </c>
      <c r="H15" s="14">
        <v>4</v>
      </c>
      <c r="I15" s="14" t="s">
        <v>23</v>
      </c>
      <c r="J15" s="14">
        <v>1000</v>
      </c>
      <c r="K15" s="14">
        <v>14</v>
      </c>
    </row>
    <row r="16" spans="1:11" ht="15.75" x14ac:dyDescent="0.25">
      <c r="E16" s="12" t="s">
        <v>11</v>
      </c>
      <c r="F16" s="13">
        <v>10190000</v>
      </c>
      <c r="G16" s="15" t="s">
        <v>26</v>
      </c>
      <c r="H16" s="14">
        <v>8</v>
      </c>
      <c r="I16" s="14" t="s">
        <v>23</v>
      </c>
      <c r="J16" s="14">
        <v>512</v>
      </c>
      <c r="K16" s="14">
        <v>14</v>
      </c>
    </row>
    <row r="17" spans="2:13" s="2" customFormat="1" ht="15.75" x14ac:dyDescent="0.25">
      <c r="B17"/>
      <c r="E17" s="12" t="s">
        <v>13</v>
      </c>
      <c r="F17" s="13">
        <v>7199000</v>
      </c>
      <c r="G17" s="15" t="s">
        <v>24</v>
      </c>
      <c r="H17" s="14">
        <v>8</v>
      </c>
      <c r="I17" s="14" t="s">
        <v>23</v>
      </c>
      <c r="J17" s="14">
        <v>256</v>
      </c>
      <c r="K17" s="14">
        <v>14</v>
      </c>
    </row>
    <row r="20" spans="2:13" ht="15.75" x14ac:dyDescent="0.25">
      <c r="E20" s="40" t="s">
        <v>1</v>
      </c>
      <c r="F20" s="40" t="s">
        <v>0</v>
      </c>
      <c r="G20" s="40"/>
      <c r="H20" s="40"/>
      <c r="I20" s="40"/>
      <c r="J20" s="40"/>
      <c r="K20" s="40"/>
    </row>
    <row r="21" spans="2:13" ht="15.75" x14ac:dyDescent="0.25">
      <c r="E21" s="40"/>
      <c r="F21" s="16" t="s">
        <v>2</v>
      </c>
      <c r="G21" s="16" t="s">
        <v>5</v>
      </c>
      <c r="H21" s="16" t="s">
        <v>5</v>
      </c>
      <c r="I21" s="16" t="s">
        <v>5</v>
      </c>
      <c r="J21" s="16" t="s">
        <v>5</v>
      </c>
      <c r="K21" s="16" t="s">
        <v>5</v>
      </c>
    </row>
    <row r="22" spans="2:13" ht="15.75" x14ac:dyDescent="0.25">
      <c r="E22" s="40"/>
      <c r="F22" s="26">
        <v>0.3</v>
      </c>
      <c r="G22" s="16">
        <v>0.25</v>
      </c>
      <c r="H22" s="16">
        <v>0.15</v>
      </c>
      <c r="I22" s="26">
        <v>0.1</v>
      </c>
      <c r="J22" s="16">
        <v>0.15</v>
      </c>
      <c r="K22" s="16">
        <v>0.05</v>
      </c>
    </row>
    <row r="23" spans="2:13" ht="15.75" x14ac:dyDescent="0.25">
      <c r="E23" s="40"/>
      <c r="F23" s="16" t="s">
        <v>3</v>
      </c>
      <c r="G23" s="16" t="s">
        <v>6</v>
      </c>
      <c r="H23" s="16" t="s">
        <v>8</v>
      </c>
      <c r="I23" s="17" t="s">
        <v>10</v>
      </c>
      <c r="J23" s="17" t="s">
        <v>12</v>
      </c>
      <c r="K23" s="17" t="s">
        <v>14</v>
      </c>
    </row>
    <row r="24" spans="2:13" ht="15.75" x14ac:dyDescent="0.25">
      <c r="E24" s="12" t="s">
        <v>4</v>
      </c>
      <c r="F24" s="13">
        <v>5011000</v>
      </c>
      <c r="G24" s="20">
        <v>80</v>
      </c>
      <c r="H24" s="20">
        <v>4</v>
      </c>
      <c r="I24" s="20">
        <v>80</v>
      </c>
      <c r="J24" s="20">
        <v>512</v>
      </c>
      <c r="K24" s="20">
        <v>14</v>
      </c>
    </row>
    <row r="25" spans="2:13" ht="15.75" x14ac:dyDescent="0.25">
      <c r="E25" s="12" t="s">
        <v>7</v>
      </c>
      <c r="F25" s="13">
        <v>5799000</v>
      </c>
      <c r="G25" s="13">
        <v>80</v>
      </c>
      <c r="H25" s="20">
        <v>4</v>
      </c>
      <c r="I25" s="20">
        <v>80</v>
      </c>
      <c r="J25" s="20">
        <v>512</v>
      </c>
      <c r="K25" s="20">
        <v>14</v>
      </c>
    </row>
    <row r="26" spans="2:13" ht="15.75" x14ac:dyDescent="0.25">
      <c r="E26" s="12" t="s">
        <v>9</v>
      </c>
      <c r="F26" s="13">
        <v>5789900</v>
      </c>
      <c r="G26" s="13">
        <v>70</v>
      </c>
      <c r="H26" s="20">
        <v>4</v>
      </c>
      <c r="I26" s="20">
        <v>80</v>
      </c>
      <c r="J26" s="20">
        <v>1000</v>
      </c>
      <c r="K26" s="20">
        <v>14</v>
      </c>
    </row>
    <row r="27" spans="2:13" ht="15.75" x14ac:dyDescent="0.25">
      <c r="E27" s="12" t="s">
        <v>11</v>
      </c>
      <c r="F27" s="13">
        <v>10190000</v>
      </c>
      <c r="G27" s="13">
        <v>90</v>
      </c>
      <c r="H27" s="20">
        <v>8</v>
      </c>
      <c r="I27" s="20">
        <v>80</v>
      </c>
      <c r="J27" s="20">
        <v>512</v>
      </c>
      <c r="K27" s="20">
        <v>14</v>
      </c>
    </row>
    <row r="28" spans="2:13" ht="15.75" x14ac:dyDescent="0.25">
      <c r="E28" s="12" t="s">
        <v>13</v>
      </c>
      <c r="F28" s="13">
        <v>7199000</v>
      </c>
      <c r="G28" s="13">
        <v>80</v>
      </c>
      <c r="H28" s="20">
        <v>8</v>
      </c>
      <c r="I28" s="20">
        <v>80</v>
      </c>
      <c r="J28" s="20">
        <v>256</v>
      </c>
      <c r="K28" s="20">
        <v>14</v>
      </c>
    </row>
    <row r="29" spans="2:13" ht="15.75" x14ac:dyDescent="0.25">
      <c r="E29" s="18" t="s">
        <v>20</v>
      </c>
      <c r="F29" s="19">
        <f>IF(F$21="cost",MIN(F$24:F$28),MAX(F$24:F$28))</f>
        <v>5011000</v>
      </c>
      <c r="G29" s="19">
        <f>IF(G$21="cost",MIN(G$24:G$28),MAX(G$24:G$28))</f>
        <v>90</v>
      </c>
      <c r="H29" s="19">
        <f t="shared" ref="F29:K29" si="0">IF(H$21="cost",MIN(H$24:H$28),MAX(H$24:H$28))</f>
        <v>8</v>
      </c>
      <c r="I29" s="19">
        <f t="shared" si="0"/>
        <v>80</v>
      </c>
      <c r="J29" s="19">
        <f t="shared" si="0"/>
        <v>1000</v>
      </c>
      <c r="K29" s="19">
        <f t="shared" si="0"/>
        <v>14</v>
      </c>
    </row>
    <row r="31" spans="2:13" ht="15.75" x14ac:dyDescent="0.25">
      <c r="E31" s="39" t="s">
        <v>28</v>
      </c>
      <c r="F31" s="39"/>
      <c r="G31" s="39"/>
      <c r="H31" s="39"/>
      <c r="I31" s="39"/>
      <c r="J31" s="39"/>
      <c r="K31" s="39"/>
      <c r="L31" s="43" t="s">
        <v>33</v>
      </c>
    </row>
    <row r="32" spans="2:13" ht="15.75" x14ac:dyDescent="0.25">
      <c r="E32" s="29"/>
      <c r="F32" s="30" t="s">
        <v>3</v>
      </c>
      <c r="G32" s="31" t="s">
        <v>6</v>
      </c>
      <c r="H32" s="31" t="s">
        <v>8</v>
      </c>
      <c r="I32" s="27" t="s">
        <v>10</v>
      </c>
      <c r="J32" s="27" t="s">
        <v>12</v>
      </c>
      <c r="K32" s="27" t="s">
        <v>14</v>
      </c>
      <c r="L32" s="43" t="s">
        <v>34</v>
      </c>
      <c r="M32" s="4"/>
    </row>
    <row r="33" spans="4:12" ht="15.75" x14ac:dyDescent="0.25">
      <c r="E33" s="27" t="s">
        <v>4</v>
      </c>
      <c r="F33" s="25">
        <f>IF(F$21="cost",MIN(F$24:F$28)/F$24,F$24/MAX(F$24:F$28))</f>
        <v>1</v>
      </c>
      <c r="G33" s="25">
        <f>IF(G$21="cost",MIN(G$24:G$28)/G$24,G$24/MAX(G$24:G$28))</f>
        <v>0.88888888888888884</v>
      </c>
      <c r="H33" s="25">
        <f>IF(H$21="cost",MIN(H$24:H$28)/H$24,H$24/MAX(H$24:H$28))</f>
        <v>0.5</v>
      </c>
      <c r="I33" s="25">
        <f>IF(I$21="cost",MIN(I$24:I$28)/I$24,I$24/MAX(I$24:I$28))</f>
        <v>1</v>
      </c>
      <c r="J33" s="25">
        <f t="shared" ref="J33:K33" si="1">IF(J$21="cost",MIN(J$24:J$28)/J$24,J$24/MAX(J$24:J$28))</f>
        <v>0.51200000000000001</v>
      </c>
      <c r="K33" s="25">
        <f t="shared" si="1"/>
        <v>1</v>
      </c>
      <c r="L33" s="43" t="s">
        <v>35</v>
      </c>
    </row>
    <row r="34" spans="4:12" ht="15.75" x14ac:dyDescent="0.25">
      <c r="E34" s="24" t="s">
        <v>7</v>
      </c>
      <c r="F34" s="25">
        <f t="shared" ref="F34:K34" si="2">IF(F$21="cost",MIN(F$24:F$28)/F$25,F$25/MAX(F$24:F$28))</f>
        <v>0.86411450250043109</v>
      </c>
      <c r="G34" s="25">
        <f t="shared" si="2"/>
        <v>0.88888888888888884</v>
      </c>
      <c r="H34" s="25">
        <f t="shared" si="2"/>
        <v>0.5</v>
      </c>
      <c r="I34" s="25">
        <f t="shared" si="2"/>
        <v>1</v>
      </c>
      <c r="J34" s="25">
        <f t="shared" si="2"/>
        <v>0.51200000000000001</v>
      </c>
      <c r="K34" s="25">
        <f t="shared" si="2"/>
        <v>1</v>
      </c>
    </row>
    <row r="35" spans="4:12" ht="15.75" x14ac:dyDescent="0.25">
      <c r="E35" s="24" t="s">
        <v>9</v>
      </c>
      <c r="F35" s="25">
        <f t="shared" ref="F35:K35" si="3">IF(F$21="cost",MIN(F$24:F$28)/F$26,F$26/MAX(F$24:F$28))</f>
        <v>0.86547263337881486</v>
      </c>
      <c r="G35" s="25">
        <f t="shared" si="3"/>
        <v>0.77777777777777779</v>
      </c>
      <c r="H35" s="25">
        <f t="shared" si="3"/>
        <v>0.5</v>
      </c>
      <c r="I35" s="25">
        <f t="shared" si="3"/>
        <v>1</v>
      </c>
      <c r="J35" s="25">
        <f t="shared" si="3"/>
        <v>1</v>
      </c>
      <c r="K35" s="25">
        <f t="shared" si="3"/>
        <v>1</v>
      </c>
    </row>
    <row r="36" spans="4:12" ht="15.75" x14ac:dyDescent="0.25">
      <c r="E36" s="24" t="s">
        <v>11</v>
      </c>
      <c r="F36" s="25">
        <f t="shared" ref="F36:K36" si="4">IF(F$21="cost",MIN(F$24:F$28)/F$27,F$27/MAX(F$24:F$28))</f>
        <v>0.49175662414131499</v>
      </c>
      <c r="G36" s="25">
        <f t="shared" si="4"/>
        <v>1</v>
      </c>
      <c r="H36" s="25">
        <f t="shared" si="4"/>
        <v>1</v>
      </c>
      <c r="I36" s="25">
        <f t="shared" si="4"/>
        <v>1</v>
      </c>
      <c r="J36" s="25">
        <f t="shared" si="4"/>
        <v>0.51200000000000001</v>
      </c>
      <c r="K36" s="25">
        <f t="shared" si="4"/>
        <v>1</v>
      </c>
    </row>
    <row r="37" spans="4:12" ht="15.75" x14ac:dyDescent="0.25">
      <c r="E37" s="24" t="s">
        <v>13</v>
      </c>
      <c r="F37" s="25">
        <f t="shared" ref="F37:K37" si="5">IF(F$21="cost",MIN(F$24:F$28)/F$28,F$28/MAX(F$24:F$28))</f>
        <v>0.69606889845811915</v>
      </c>
      <c r="G37" s="25">
        <f t="shared" si="5"/>
        <v>0.88888888888888884</v>
      </c>
      <c r="H37" s="25">
        <f t="shared" si="5"/>
        <v>1</v>
      </c>
      <c r="I37" s="25">
        <f t="shared" si="5"/>
        <v>1</v>
      </c>
      <c r="J37" s="25">
        <f t="shared" si="5"/>
        <v>0.25600000000000001</v>
      </c>
      <c r="K37" s="25">
        <f t="shared" si="5"/>
        <v>1</v>
      </c>
    </row>
    <row r="39" spans="4:12" ht="15.75" x14ac:dyDescent="0.25">
      <c r="E39" s="39" t="s">
        <v>29</v>
      </c>
      <c r="F39" s="39"/>
      <c r="H39" s="35" t="s">
        <v>30</v>
      </c>
      <c r="I39" s="33"/>
    </row>
    <row r="40" spans="4:12" ht="15.75" x14ac:dyDescent="0.25">
      <c r="E40" s="32" t="s">
        <v>4</v>
      </c>
      <c r="F40" s="28">
        <f>(F$22*F$33)+(G$22*G$33)+(H$22*H$33)+(I$22*I$33)+(J$22*J$33)+(K$22*K$33)</f>
        <v>0.8240222222222221</v>
      </c>
      <c r="H40" s="36">
        <f>F42</f>
        <v>0.82908623445808893</v>
      </c>
      <c r="I40" s="34"/>
    </row>
    <row r="41" spans="4:12" ht="15.75" x14ac:dyDescent="0.25">
      <c r="D41" s="4"/>
      <c r="E41" s="32" t="s">
        <v>7</v>
      </c>
      <c r="F41" s="28">
        <f>(F$22*F$34)+(G$22*G$34)+(H$22*H$34)+(I$22*I$34)+(J$22*J$34)+(K$22*K$34)</f>
        <v>0.78325657297235152</v>
      </c>
    </row>
    <row r="42" spans="4:12" ht="15.75" x14ac:dyDescent="0.25">
      <c r="E42" s="32" t="s">
        <v>9</v>
      </c>
      <c r="F42" s="28">
        <f>(F$22*F$35)+(G$22*G$35)+(H$22*H$35)+(I$22*I$35)+(J$22*J$35)+(K$22*K$35)</f>
        <v>0.82908623445808893</v>
      </c>
    </row>
    <row r="43" spans="4:12" ht="15.75" x14ac:dyDescent="0.25">
      <c r="E43" s="32" t="s">
        <v>11</v>
      </c>
      <c r="F43" s="28">
        <f>(F$22*F$36)+(G$22*G$36)+(H$22*H$36)+(I$22*I$36)+(J$22*J$36)+(K$22*K$36)</f>
        <v>0.77432698724239446</v>
      </c>
      <c r="G43" s="44" t="s">
        <v>29</v>
      </c>
    </row>
    <row r="44" spans="4:12" ht="15.75" x14ac:dyDescent="0.25">
      <c r="E44" s="32" t="s">
        <v>13</v>
      </c>
      <c r="F44" s="28">
        <f>(F$22*F$37)+(G$22*G$37)+(H$22*H$37)+(I$22*I$37)+(J$22*J$37)+(K$22*K$37)</f>
        <v>0.76944289175965797</v>
      </c>
      <c r="G44" s="44" t="s">
        <v>36</v>
      </c>
    </row>
  </sheetData>
  <mergeCells count="10">
    <mergeCell ref="A1:B1"/>
    <mergeCell ref="E39:F39"/>
    <mergeCell ref="E31:K31"/>
    <mergeCell ref="E9:E12"/>
    <mergeCell ref="F9:K9"/>
    <mergeCell ref="E8:K8"/>
    <mergeCell ref="E20:E23"/>
    <mergeCell ref="F20:K20"/>
    <mergeCell ref="F1:J1"/>
    <mergeCell ref="F2:J2"/>
  </mergeCells>
  <pageMargins left="0.7" right="0.7" top="0.75" bottom="0.75" header="0.3" footer="0.3"/>
  <pageSetup paperSize="9" orientation="portrait" r:id="rId1"/>
  <ignoredErrors>
    <ignoredError sqref="I3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2023-06-15T03:00:12Z</dcterms:created>
  <dcterms:modified xsi:type="dcterms:W3CDTF">2023-07-12T10:11:36Z</dcterms:modified>
</cp:coreProperties>
</file>