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Data Mining\"/>
    </mc:Choice>
  </mc:AlternateContent>
  <xr:revisionPtr revIDLastSave="0" documentId="8_{63ECB82A-A3D0-41A2-9F5E-9CA01E8677DC}" xr6:coauthVersionLast="47" xr6:coauthVersionMax="47" xr10:uidLastSave="{00000000-0000-0000-0000-000000000000}"/>
  <bookViews>
    <workbookView xWindow="-108" yWindow="-108" windowWidth="23256" windowHeight="12456" xr2:uid="{E55740EF-0E09-4E43-BE72-9BEFA86CB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F55" i="1"/>
  <c r="F58" i="1"/>
  <c r="G60" i="1"/>
  <c r="G40" i="1"/>
  <c r="G48" i="1"/>
  <c r="G44" i="1"/>
  <c r="F50" i="1"/>
  <c r="F45" i="1"/>
  <c r="F49" i="1"/>
  <c r="F46" i="1"/>
  <c r="F42" i="1"/>
  <c r="F39" i="1"/>
  <c r="F34" i="1"/>
  <c r="F33" i="1"/>
  <c r="F30" i="1"/>
  <c r="F27" i="1"/>
  <c r="F26" i="1"/>
  <c r="F22" i="1"/>
  <c r="F23" i="1"/>
  <c r="F20" i="1"/>
  <c r="G32" i="1" s="1"/>
  <c r="C34" i="1"/>
  <c r="C33" i="1"/>
  <c r="C31" i="1"/>
  <c r="C30" i="1"/>
  <c r="C28" i="1"/>
  <c r="C27" i="1"/>
  <c r="C26" i="1"/>
  <c r="C22" i="1"/>
  <c r="C24" i="1"/>
  <c r="C23" i="1"/>
  <c r="G29" i="1" l="1"/>
  <c r="G21" i="1"/>
  <c r="G25" i="1"/>
</calcChain>
</file>

<file path=xl/sharedStrings.xml><?xml version="1.0" encoding="utf-8"?>
<sst xmlns="http://schemas.openxmlformats.org/spreadsheetml/2006/main" count="130" uniqueCount="28">
  <si>
    <t>outlook</t>
  </si>
  <si>
    <t>temperature</t>
  </si>
  <si>
    <t>humidity</t>
  </si>
  <si>
    <t>windy</t>
  </si>
  <si>
    <t>play</t>
  </si>
  <si>
    <t>Sunny</t>
  </si>
  <si>
    <t>Cloudy</t>
  </si>
  <si>
    <t>Rainy</t>
  </si>
  <si>
    <t>Hot</t>
  </si>
  <si>
    <t>Mild</t>
  </si>
  <si>
    <t>Cool</t>
  </si>
  <si>
    <t>High</t>
  </si>
  <si>
    <t>Normal</t>
  </si>
  <si>
    <t>No</t>
  </si>
  <si>
    <t>Yes</t>
  </si>
  <si>
    <t>Don’t Play</t>
  </si>
  <si>
    <t>Play</t>
  </si>
  <si>
    <t>total</t>
  </si>
  <si>
    <t>jml kasus</t>
  </si>
  <si>
    <t>Don't Play</t>
  </si>
  <si>
    <t>Entrophy</t>
  </si>
  <si>
    <t>Gain</t>
  </si>
  <si>
    <t>temp</t>
  </si>
  <si>
    <t>PERHITUNGAN NODE 1</t>
  </si>
  <si>
    <t>PERHITUNGAN NODE 1.1</t>
  </si>
  <si>
    <t>PERHITUNGAN NODE 1.1.2</t>
  </si>
  <si>
    <t>Humidity High</t>
  </si>
  <si>
    <t>Humidity High and Outlook Rainly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</si>
</sst>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93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NumberFormat="1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3" xfId="0" applyFont="1" applyFill="1" applyBorder="1"/>
    <xf numFmtId="0" fontId="1" fillId="0" borderId="1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93"/>
      <color rgb="FFF1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B275-CD77-433C-BB28-0828EB826AFB}">
  <dimension ref="A1:G62"/>
  <sheetViews>
    <sheetView tabSelected="1" topLeftCell="A51" workbookViewId="0">
      <selection activeCell="A53" sqref="A53:G62"/>
    </sheetView>
  </sheetViews>
  <sheetFormatPr defaultRowHeight="14.4" x14ac:dyDescent="0.3"/>
  <cols>
    <col min="1" max="1" width="10.109375" customWidth="1"/>
    <col min="2" max="2" width="19.109375" customWidth="1"/>
    <col min="3" max="3" width="10" customWidth="1"/>
    <col min="4" max="4" width="9.88671875" customWidth="1"/>
    <col min="5" max="5" width="9.77734375" customWidth="1"/>
  </cols>
  <sheetData>
    <row r="1" spans="1:5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x14ac:dyDescent="0.3">
      <c r="A2" s="1" t="s">
        <v>5</v>
      </c>
      <c r="B2" s="1" t="s">
        <v>8</v>
      </c>
      <c r="C2" s="1" t="s">
        <v>11</v>
      </c>
      <c r="D2" s="1" t="s">
        <v>13</v>
      </c>
      <c r="E2" s="1" t="s">
        <v>15</v>
      </c>
    </row>
    <row r="3" spans="1:5" x14ac:dyDescent="0.3">
      <c r="A3" s="1" t="s">
        <v>5</v>
      </c>
      <c r="B3" s="1" t="s">
        <v>8</v>
      </c>
      <c r="C3" s="1" t="s">
        <v>11</v>
      </c>
      <c r="D3" s="1" t="s">
        <v>14</v>
      </c>
      <c r="E3" s="1" t="s">
        <v>15</v>
      </c>
    </row>
    <row r="4" spans="1:5" x14ac:dyDescent="0.3">
      <c r="A4" s="1" t="s">
        <v>6</v>
      </c>
      <c r="B4" s="1" t="s">
        <v>8</v>
      </c>
      <c r="C4" s="1" t="s">
        <v>11</v>
      </c>
      <c r="D4" s="1" t="s">
        <v>13</v>
      </c>
      <c r="E4" s="1" t="s">
        <v>16</v>
      </c>
    </row>
    <row r="5" spans="1:5" x14ac:dyDescent="0.3">
      <c r="A5" s="1" t="s">
        <v>7</v>
      </c>
      <c r="B5" s="1" t="s">
        <v>9</v>
      </c>
      <c r="C5" s="1" t="s">
        <v>11</v>
      </c>
      <c r="D5" s="1" t="s">
        <v>13</v>
      </c>
      <c r="E5" s="1" t="s">
        <v>16</v>
      </c>
    </row>
    <row r="6" spans="1:5" x14ac:dyDescent="0.3">
      <c r="A6" s="1" t="s">
        <v>7</v>
      </c>
      <c r="B6" s="1" t="s">
        <v>10</v>
      </c>
      <c r="C6" s="1" t="s">
        <v>12</v>
      </c>
      <c r="D6" s="1" t="s">
        <v>13</v>
      </c>
      <c r="E6" s="1" t="s">
        <v>16</v>
      </c>
    </row>
    <row r="7" spans="1:5" x14ac:dyDescent="0.3">
      <c r="A7" s="1" t="s">
        <v>7</v>
      </c>
      <c r="B7" s="1" t="s">
        <v>10</v>
      </c>
      <c r="C7" s="1" t="s">
        <v>12</v>
      </c>
      <c r="D7" s="1" t="s">
        <v>14</v>
      </c>
      <c r="E7" s="1" t="s">
        <v>16</v>
      </c>
    </row>
    <row r="8" spans="1:5" x14ac:dyDescent="0.3">
      <c r="A8" s="1" t="s">
        <v>6</v>
      </c>
      <c r="B8" s="1" t="s">
        <v>10</v>
      </c>
      <c r="C8" s="1" t="s">
        <v>12</v>
      </c>
      <c r="D8" s="1" t="s">
        <v>14</v>
      </c>
      <c r="E8" s="1" t="s">
        <v>16</v>
      </c>
    </row>
    <row r="9" spans="1:5" x14ac:dyDescent="0.3">
      <c r="A9" s="1" t="s">
        <v>5</v>
      </c>
      <c r="B9" s="1" t="s">
        <v>9</v>
      </c>
      <c r="C9" s="1" t="s">
        <v>11</v>
      </c>
      <c r="D9" s="1" t="s">
        <v>13</v>
      </c>
      <c r="E9" s="1" t="s">
        <v>15</v>
      </c>
    </row>
    <row r="10" spans="1:5" x14ac:dyDescent="0.3">
      <c r="A10" s="1" t="s">
        <v>5</v>
      </c>
      <c r="B10" s="1" t="s">
        <v>10</v>
      </c>
      <c r="C10" s="1" t="s">
        <v>12</v>
      </c>
      <c r="D10" s="1" t="s">
        <v>13</v>
      </c>
      <c r="E10" s="1" t="s">
        <v>16</v>
      </c>
    </row>
    <row r="11" spans="1:5" x14ac:dyDescent="0.3">
      <c r="A11" s="1" t="s">
        <v>7</v>
      </c>
      <c r="B11" s="1" t="s">
        <v>9</v>
      </c>
      <c r="C11" s="1" t="s">
        <v>12</v>
      </c>
      <c r="D11" s="1" t="s">
        <v>13</v>
      </c>
      <c r="E11" s="1" t="s">
        <v>16</v>
      </c>
    </row>
    <row r="12" spans="1:5" x14ac:dyDescent="0.3">
      <c r="A12" s="1" t="s">
        <v>5</v>
      </c>
      <c r="B12" s="1" t="s">
        <v>9</v>
      </c>
      <c r="C12" s="1" t="s">
        <v>12</v>
      </c>
      <c r="D12" s="1" t="s">
        <v>14</v>
      </c>
      <c r="E12" s="1" t="s">
        <v>16</v>
      </c>
    </row>
    <row r="13" spans="1:5" x14ac:dyDescent="0.3">
      <c r="A13" s="1" t="s">
        <v>6</v>
      </c>
      <c r="B13" s="1" t="s">
        <v>9</v>
      </c>
      <c r="C13" s="1" t="s">
        <v>11</v>
      </c>
      <c r="D13" s="1" t="s">
        <v>14</v>
      </c>
      <c r="E13" s="1" t="s">
        <v>16</v>
      </c>
    </row>
    <row r="14" spans="1:5" x14ac:dyDescent="0.3">
      <c r="A14" s="1" t="s">
        <v>6</v>
      </c>
      <c r="B14" s="1" t="s">
        <v>8</v>
      </c>
      <c r="C14" s="1" t="s">
        <v>12</v>
      </c>
      <c r="D14" s="1" t="s">
        <v>13</v>
      </c>
      <c r="E14" s="1" t="s">
        <v>16</v>
      </c>
    </row>
    <row r="15" spans="1:5" x14ac:dyDescent="0.3">
      <c r="A15" s="1" t="s">
        <v>7</v>
      </c>
      <c r="B15" s="1" t="s">
        <v>9</v>
      </c>
      <c r="C15" s="1" t="s">
        <v>11</v>
      </c>
      <c r="D15" s="1" t="s">
        <v>14</v>
      </c>
      <c r="E15" s="1" t="s">
        <v>15</v>
      </c>
    </row>
    <row r="18" spans="1:7" x14ac:dyDescent="0.3">
      <c r="A18" s="14" t="s">
        <v>23</v>
      </c>
      <c r="B18" s="13"/>
    </row>
    <row r="19" spans="1:7" x14ac:dyDescent="0.3">
      <c r="A19" s="2"/>
      <c r="B19" s="8"/>
      <c r="C19" s="18" t="s">
        <v>18</v>
      </c>
      <c r="D19" s="18" t="s">
        <v>19</v>
      </c>
      <c r="E19" s="18" t="s">
        <v>16</v>
      </c>
      <c r="F19" s="16" t="s">
        <v>20</v>
      </c>
      <c r="G19" s="17" t="s">
        <v>21</v>
      </c>
    </row>
    <row r="20" spans="1:7" ht="15" thickBot="1" x14ac:dyDescent="0.35">
      <c r="A20" s="19" t="s">
        <v>17</v>
      </c>
      <c r="B20" s="9"/>
      <c r="C20" s="9">
        <v>14</v>
      </c>
      <c r="D20" s="9">
        <v>4</v>
      </c>
      <c r="E20" s="9">
        <v>10</v>
      </c>
      <c r="F20" s="12">
        <f>(-4/14*IMLOG2(4/14))+(-10/14*IMLOG2(10/14))</f>
        <v>0.86312056856663</v>
      </c>
      <c r="G20" s="3"/>
    </row>
    <row r="21" spans="1:7" x14ac:dyDescent="0.3">
      <c r="A21" s="20" t="s">
        <v>0</v>
      </c>
      <c r="B21" s="10"/>
      <c r="C21" s="10"/>
      <c r="D21" s="10"/>
      <c r="E21" s="10"/>
      <c r="F21" s="10"/>
      <c r="G21" s="5">
        <f>F20-((4/14*F24)+(5/14*F23)+(5/14*F22))</f>
        <v>0.25852103665876247</v>
      </c>
    </row>
    <row r="22" spans="1:7" x14ac:dyDescent="0.3">
      <c r="A22" s="20"/>
      <c r="B22" s="10" t="s">
        <v>5</v>
      </c>
      <c r="C22" s="10">
        <f>COUNTIF(A2:A15,"Sunny")</f>
        <v>5</v>
      </c>
      <c r="D22" s="10">
        <v>3</v>
      </c>
      <c r="E22" s="10">
        <v>2</v>
      </c>
      <c r="F22" s="10">
        <f>(-3/5*IMLOG2(3/5))+(-2/5*IMLOG2(2/5))</f>
        <v>0.97095059445466747</v>
      </c>
      <c r="G22" s="5"/>
    </row>
    <row r="23" spans="1:7" x14ac:dyDescent="0.3">
      <c r="A23" s="20"/>
      <c r="B23" s="10" t="s">
        <v>7</v>
      </c>
      <c r="C23" s="10">
        <f>COUNTIF(A2:A15,"Rainy")</f>
        <v>5</v>
      </c>
      <c r="D23" s="10">
        <v>1</v>
      </c>
      <c r="E23" s="10">
        <v>4</v>
      </c>
      <c r="F23" s="10">
        <f>(-1/5*IMLOG2(1/5))+(-4/5*IMLOG2(4/5))</f>
        <v>0.72192809488736165</v>
      </c>
      <c r="G23" s="5"/>
    </row>
    <row r="24" spans="1:7" ht="15" thickBot="1" x14ac:dyDescent="0.35">
      <c r="A24" s="19"/>
      <c r="B24" s="9" t="s">
        <v>6</v>
      </c>
      <c r="C24" s="9">
        <f>COUNTIF(A2:A15,"Cloudy")</f>
        <v>4</v>
      </c>
      <c r="D24" s="9">
        <v>0</v>
      </c>
      <c r="E24" s="9">
        <v>4</v>
      </c>
      <c r="F24" s="12">
        <v>0</v>
      </c>
      <c r="G24" s="3"/>
    </row>
    <row r="25" spans="1:7" x14ac:dyDescent="0.3">
      <c r="A25" s="20" t="s">
        <v>22</v>
      </c>
      <c r="B25" s="10"/>
      <c r="C25" s="10"/>
      <c r="D25" s="10"/>
      <c r="E25" s="10"/>
      <c r="F25" s="10"/>
      <c r="G25" s="5">
        <f>F20-((4/14*F26)+(6/14*F27)+(0/14*F28))</f>
        <v>0.18385092540041981</v>
      </c>
    </row>
    <row r="26" spans="1:7" x14ac:dyDescent="0.3">
      <c r="A26" s="20"/>
      <c r="B26" s="10" t="s">
        <v>8</v>
      </c>
      <c r="C26" s="10">
        <f>COUNTIF(B2:B15,"Hot")</f>
        <v>4</v>
      </c>
      <c r="D26" s="10">
        <v>2</v>
      </c>
      <c r="E26" s="10">
        <v>2</v>
      </c>
      <c r="F26" s="10">
        <f>(-2/4*IMLOG2(2/4))+(-2/4*IMLOG2(2/4))</f>
        <v>1</v>
      </c>
      <c r="G26" s="5"/>
    </row>
    <row r="27" spans="1:7" x14ac:dyDescent="0.3">
      <c r="A27" s="20"/>
      <c r="B27" s="10" t="s">
        <v>9</v>
      </c>
      <c r="C27" s="10">
        <f>COUNTIF(B2:B15,"Mild")</f>
        <v>6</v>
      </c>
      <c r="D27" s="10">
        <v>2</v>
      </c>
      <c r="E27" s="10">
        <v>4</v>
      </c>
      <c r="F27" s="10">
        <f>(-2/6*IMLOG2(2/6))+(-4/6*IMLOG2(4/6))</f>
        <v>0.91829583405449056</v>
      </c>
      <c r="G27" s="5"/>
    </row>
    <row r="28" spans="1:7" ht="15" thickBot="1" x14ac:dyDescent="0.35">
      <c r="A28" s="19"/>
      <c r="B28" s="9" t="s">
        <v>10</v>
      </c>
      <c r="C28" s="9">
        <f>COUNTIF(B2:B15,"Cool")</f>
        <v>4</v>
      </c>
      <c r="D28" s="9">
        <v>0</v>
      </c>
      <c r="E28" s="9">
        <v>4</v>
      </c>
      <c r="F28" s="9">
        <v>0</v>
      </c>
      <c r="G28" s="3"/>
    </row>
    <row r="29" spans="1:7" x14ac:dyDescent="0.3">
      <c r="A29" s="20" t="s">
        <v>2</v>
      </c>
      <c r="B29" s="10"/>
      <c r="C29" s="10"/>
      <c r="D29" s="10"/>
      <c r="E29" s="10"/>
      <c r="F29" s="10"/>
      <c r="G29" s="5">
        <f>F20-((7/14*F30)+(7/14*F31))</f>
        <v>0.37050650054950385</v>
      </c>
    </row>
    <row r="30" spans="1:7" x14ac:dyDescent="0.3">
      <c r="A30" s="20"/>
      <c r="B30" s="10" t="s">
        <v>11</v>
      </c>
      <c r="C30" s="10">
        <f>COUNTIF(C2:C15,"High")</f>
        <v>7</v>
      </c>
      <c r="D30" s="10">
        <v>4</v>
      </c>
      <c r="E30" s="10">
        <v>3</v>
      </c>
      <c r="F30" s="10">
        <f>(-4/7*IMLOG2(4/7))+(-3/7*IMLOG2(3/7))</f>
        <v>0.9852281360342523</v>
      </c>
      <c r="G30" s="5"/>
    </row>
    <row r="31" spans="1:7" ht="15" thickBot="1" x14ac:dyDescent="0.35">
      <c r="A31" s="19"/>
      <c r="B31" s="9" t="s">
        <v>12</v>
      </c>
      <c r="C31" s="9">
        <f>COUNTIF(C2:C15,"Normal")</f>
        <v>7</v>
      </c>
      <c r="D31" s="9">
        <v>0</v>
      </c>
      <c r="E31" s="9">
        <v>7</v>
      </c>
      <c r="F31" s="9">
        <v>0</v>
      </c>
      <c r="G31" s="3"/>
    </row>
    <row r="32" spans="1:7" x14ac:dyDescent="0.3">
      <c r="A32" s="20" t="s">
        <v>3</v>
      </c>
      <c r="B32" s="10"/>
      <c r="C32" s="10"/>
      <c r="D32" s="10"/>
      <c r="E32" s="10"/>
      <c r="F32" s="10"/>
      <c r="G32" s="5">
        <f>F20-((8/14*F33)+(6/14*F34))</f>
        <v>5.9777114237723472E-3</v>
      </c>
    </row>
    <row r="33" spans="1:7" x14ac:dyDescent="0.3">
      <c r="A33" s="4"/>
      <c r="B33" s="10" t="s">
        <v>13</v>
      </c>
      <c r="C33" s="10">
        <f>COUNTIF(D2:D15,"No")</f>
        <v>8</v>
      </c>
      <c r="D33" s="10">
        <v>2</v>
      </c>
      <c r="E33" s="10">
        <v>6</v>
      </c>
      <c r="F33" s="10">
        <f>(-2/8*IMLOG2(2/8))+(-6/8*IMLOG2(6/8))</f>
        <v>0.81127812445913294</v>
      </c>
      <c r="G33" s="5"/>
    </row>
    <row r="34" spans="1:7" x14ac:dyDescent="0.3">
      <c r="A34" s="6"/>
      <c r="B34" s="11" t="s">
        <v>14</v>
      </c>
      <c r="C34" s="11">
        <f>COUNTIF(D2:D15,"Yes")</f>
        <v>6</v>
      </c>
      <c r="D34" s="11">
        <v>2</v>
      </c>
      <c r="E34" s="11">
        <v>4</v>
      </c>
      <c r="F34" s="11">
        <f>(-2/6*IMLOG2(2/6))+(-4/6*IMLOG2(4/6))</f>
        <v>0.91829583405449056</v>
      </c>
      <c r="G34" s="7"/>
    </row>
    <row r="37" spans="1:7" x14ac:dyDescent="0.3">
      <c r="A37" s="14" t="s">
        <v>24</v>
      </c>
      <c r="B37" s="13"/>
    </row>
    <row r="38" spans="1:7" x14ac:dyDescent="0.3">
      <c r="A38" s="21" t="s">
        <v>26</v>
      </c>
      <c r="B38" s="22"/>
      <c r="C38" s="18" t="s">
        <v>18</v>
      </c>
      <c r="D38" s="18" t="s">
        <v>19</v>
      </c>
      <c r="E38" s="18" t="s">
        <v>16</v>
      </c>
      <c r="F38" s="16" t="s">
        <v>20</v>
      </c>
      <c r="G38" s="17" t="s">
        <v>21</v>
      </c>
    </row>
    <row r="39" spans="1:7" ht="15" thickBot="1" x14ac:dyDescent="0.35">
      <c r="A39" s="19" t="s">
        <v>17</v>
      </c>
      <c r="B39" s="9"/>
      <c r="C39" s="9">
        <v>7</v>
      </c>
      <c r="D39" s="9">
        <v>4</v>
      </c>
      <c r="E39" s="9">
        <v>3</v>
      </c>
      <c r="F39" s="12">
        <f>(-4/7*IMLOG2(4/7))+(-3/7*IMLOG2(3/7))</f>
        <v>0.9852281360342523</v>
      </c>
      <c r="G39" s="3"/>
    </row>
    <row r="40" spans="1:7" x14ac:dyDescent="0.3">
      <c r="A40" s="20" t="s">
        <v>0</v>
      </c>
      <c r="B40" s="10"/>
      <c r="C40" s="10"/>
      <c r="D40" s="10"/>
      <c r="E40" s="10"/>
      <c r="F40" s="10"/>
      <c r="G40" s="5">
        <f>F39-((37*F43)+(2/7*F42)+(2/7*F41))</f>
        <v>0.6995138503199666</v>
      </c>
    </row>
    <row r="41" spans="1:7" x14ac:dyDescent="0.3">
      <c r="A41" s="20"/>
      <c r="B41" s="10" t="s">
        <v>5</v>
      </c>
      <c r="C41" s="10">
        <v>3</v>
      </c>
      <c r="D41" s="10">
        <v>3</v>
      </c>
      <c r="E41" s="10">
        <v>0</v>
      </c>
      <c r="F41" s="10">
        <v>0</v>
      </c>
      <c r="G41" s="5"/>
    </row>
    <row r="42" spans="1:7" x14ac:dyDescent="0.3">
      <c r="A42" s="20"/>
      <c r="B42" s="10" t="s">
        <v>7</v>
      </c>
      <c r="C42" s="10">
        <v>2</v>
      </c>
      <c r="D42" s="10">
        <v>1</v>
      </c>
      <c r="E42" s="10">
        <v>1</v>
      </c>
      <c r="F42" s="10">
        <f>(-1/2*IMLOG2(1/2))+(-1/2*IMLOG2(1/2))</f>
        <v>1</v>
      </c>
      <c r="G42" s="5"/>
    </row>
    <row r="43" spans="1:7" ht="15" thickBot="1" x14ac:dyDescent="0.35">
      <c r="A43" s="19"/>
      <c r="B43" s="9" t="s">
        <v>6</v>
      </c>
      <c r="C43" s="9">
        <v>2</v>
      </c>
      <c r="D43" s="9">
        <v>0</v>
      </c>
      <c r="E43" s="9">
        <v>3</v>
      </c>
      <c r="F43" s="12">
        <v>0</v>
      </c>
      <c r="G43" s="3"/>
    </row>
    <row r="44" spans="1:7" x14ac:dyDescent="0.3">
      <c r="A44" s="20" t="s">
        <v>22</v>
      </c>
      <c r="B44" s="10"/>
      <c r="C44" s="10"/>
      <c r="D44" s="10"/>
      <c r="E44" s="10"/>
      <c r="F44" s="10"/>
      <c r="G44" s="5">
        <f>F39-((3/7*F45)+(4/7*F46)+(0/14*F47))</f>
        <v>2.0244207153756411E-2</v>
      </c>
    </row>
    <row r="45" spans="1:7" x14ac:dyDescent="0.3">
      <c r="A45" s="20"/>
      <c r="B45" s="10" t="s">
        <v>8</v>
      </c>
      <c r="C45" s="10">
        <v>3</v>
      </c>
      <c r="D45" s="10">
        <v>2</v>
      </c>
      <c r="E45" s="10">
        <v>1</v>
      </c>
      <c r="F45" s="10">
        <f>(-2/3*IMLOG2(2/3))+(-1/3*IMLOG2(1/3))</f>
        <v>0.91829583405449056</v>
      </c>
      <c r="G45" s="5"/>
    </row>
    <row r="46" spans="1:7" x14ac:dyDescent="0.3">
      <c r="A46" s="20"/>
      <c r="B46" s="10" t="s">
        <v>9</v>
      </c>
      <c r="C46" s="10">
        <v>4</v>
      </c>
      <c r="D46" s="10">
        <v>2</v>
      </c>
      <c r="E46" s="10">
        <v>2</v>
      </c>
      <c r="F46" s="10">
        <f>(-2/4*IMLOG2(2/4))+(-2/4*IMLOG2(2/4))</f>
        <v>1</v>
      </c>
      <c r="G46" s="5"/>
    </row>
    <row r="47" spans="1:7" ht="15" thickBot="1" x14ac:dyDescent="0.35">
      <c r="A47" s="19"/>
      <c r="B47" s="9" t="s">
        <v>10</v>
      </c>
      <c r="C47" s="9">
        <v>0</v>
      </c>
      <c r="D47" s="9">
        <v>0</v>
      </c>
      <c r="E47" s="9">
        <v>0</v>
      </c>
      <c r="F47" s="9">
        <v>0</v>
      </c>
      <c r="G47" s="3"/>
    </row>
    <row r="48" spans="1:7" x14ac:dyDescent="0.3">
      <c r="A48" s="20" t="s">
        <v>3</v>
      </c>
      <c r="B48" s="10"/>
      <c r="C48" s="10"/>
      <c r="D48" s="10"/>
      <c r="E48" s="10"/>
      <c r="F48" s="10"/>
      <c r="G48" s="5">
        <f>F39-((4/7*F49)+(3/7*F50))</f>
        <v>2.0244207153756411E-2</v>
      </c>
    </row>
    <row r="49" spans="1:7" x14ac:dyDescent="0.3">
      <c r="A49" s="4"/>
      <c r="B49" s="10" t="s">
        <v>13</v>
      </c>
      <c r="C49" s="10">
        <v>4</v>
      </c>
      <c r="D49" s="10">
        <v>2</v>
      </c>
      <c r="E49" s="10">
        <v>2</v>
      </c>
      <c r="F49" s="10">
        <f>(-2/4*IMLOG2(2/4))+(-2/4*IMLOG2(2/4))</f>
        <v>1</v>
      </c>
      <c r="G49" s="5"/>
    </row>
    <row r="50" spans="1:7" x14ac:dyDescent="0.3">
      <c r="A50" s="6"/>
      <c r="B50" s="11" t="s">
        <v>14</v>
      </c>
      <c r="C50" s="11">
        <v>3</v>
      </c>
      <c r="D50" s="11">
        <v>2</v>
      </c>
      <c r="E50" s="11">
        <v>1</v>
      </c>
      <c r="F50" s="11">
        <f>(-2/3*IMLOG2(2/3))+(-1/3*IMLOG2(1/3))</f>
        <v>0.91829583405449056</v>
      </c>
      <c r="G50" s="7"/>
    </row>
    <row r="53" spans="1:7" x14ac:dyDescent="0.3">
      <c r="A53" s="14" t="s">
        <v>25</v>
      </c>
      <c r="B53" s="13"/>
    </row>
    <row r="54" spans="1:7" x14ac:dyDescent="0.3">
      <c r="A54" s="21" t="s">
        <v>27</v>
      </c>
      <c r="B54" s="22"/>
      <c r="C54" s="18" t="s">
        <v>18</v>
      </c>
      <c r="D54" s="18" t="s">
        <v>19</v>
      </c>
      <c r="E54" s="18" t="s">
        <v>16</v>
      </c>
      <c r="F54" s="16" t="s">
        <v>20</v>
      </c>
      <c r="G54" s="17" t="s">
        <v>21</v>
      </c>
    </row>
    <row r="55" spans="1:7" ht="15" thickBot="1" x14ac:dyDescent="0.35">
      <c r="A55" s="19" t="s">
        <v>17</v>
      </c>
      <c r="B55" s="9"/>
      <c r="C55" s="9">
        <v>2</v>
      </c>
      <c r="D55" s="9">
        <v>1</v>
      </c>
      <c r="E55" s="9">
        <v>1</v>
      </c>
      <c r="F55" s="12">
        <f>(-1/2*IMLOG2(1/2))+(-1/2*IMLOG2(1/2))</f>
        <v>1</v>
      </c>
      <c r="G55" s="3"/>
    </row>
    <row r="56" spans="1:7" x14ac:dyDescent="0.3">
      <c r="A56" s="20" t="s">
        <v>22</v>
      </c>
      <c r="B56" s="10"/>
      <c r="C56" s="10"/>
      <c r="D56" s="10"/>
      <c r="E56" s="10"/>
      <c r="F56" s="10"/>
      <c r="G56" s="5">
        <f>F55-((0/2*F57)+(2/2*F58)+(0/2*F59))</f>
        <v>0</v>
      </c>
    </row>
    <row r="57" spans="1:7" x14ac:dyDescent="0.3">
      <c r="A57" s="20"/>
      <c r="B57" s="10" t="s">
        <v>8</v>
      </c>
      <c r="C57" s="10">
        <v>0</v>
      </c>
      <c r="D57" s="10">
        <v>0</v>
      </c>
      <c r="E57" s="10">
        <v>0</v>
      </c>
      <c r="F57" s="10">
        <v>0</v>
      </c>
      <c r="G57" s="5"/>
    </row>
    <row r="58" spans="1:7" x14ac:dyDescent="0.3">
      <c r="A58" s="20"/>
      <c r="B58" s="10" t="s">
        <v>9</v>
      </c>
      <c r="C58" s="10">
        <v>2</v>
      </c>
      <c r="D58" s="10">
        <v>1</v>
      </c>
      <c r="E58" s="10">
        <v>1</v>
      </c>
      <c r="F58" s="10">
        <f>(-2/4*IMLOG2(2/4))+(-2/4*IMLOG2(2/4))</f>
        <v>1</v>
      </c>
      <c r="G58" s="5"/>
    </row>
    <row r="59" spans="1:7" ht="15" thickBot="1" x14ac:dyDescent="0.35">
      <c r="A59" s="19"/>
      <c r="B59" s="9" t="s">
        <v>10</v>
      </c>
      <c r="C59" s="9">
        <v>0</v>
      </c>
      <c r="D59" s="9">
        <v>0</v>
      </c>
      <c r="E59" s="9">
        <v>0</v>
      </c>
      <c r="F59" s="9">
        <v>0</v>
      </c>
      <c r="G59" s="3"/>
    </row>
    <row r="60" spans="1:7" x14ac:dyDescent="0.3">
      <c r="A60" s="20" t="s">
        <v>3</v>
      </c>
      <c r="B60" s="10"/>
      <c r="C60" s="10"/>
      <c r="D60" s="10"/>
      <c r="E60" s="10"/>
      <c r="F60" s="10"/>
      <c r="G60" s="5">
        <f>F55-((4/7*F61)+(3/7*F62))</f>
        <v>1</v>
      </c>
    </row>
    <row r="61" spans="1:7" x14ac:dyDescent="0.3">
      <c r="A61" s="4"/>
      <c r="B61" s="10" t="s">
        <v>13</v>
      </c>
      <c r="C61" s="10">
        <v>1</v>
      </c>
      <c r="D61" s="10">
        <v>0</v>
      </c>
      <c r="E61" s="10">
        <v>1</v>
      </c>
      <c r="F61" s="10">
        <v>0</v>
      </c>
      <c r="G61" s="5"/>
    </row>
    <row r="62" spans="1:7" x14ac:dyDescent="0.3">
      <c r="A62" s="6"/>
      <c r="B62" s="11" t="s">
        <v>14</v>
      </c>
      <c r="C62" s="11">
        <v>1</v>
      </c>
      <c r="D62" s="11">
        <v>1</v>
      </c>
      <c r="E62" s="11">
        <v>0</v>
      </c>
      <c r="F62" s="11">
        <v>0</v>
      </c>
      <c r="G62" s="7"/>
    </row>
  </sheetData>
  <mergeCells count="5">
    <mergeCell ref="A18:B18"/>
    <mergeCell ref="A37:B37"/>
    <mergeCell ref="A53:B53"/>
    <mergeCell ref="A38:B38"/>
    <mergeCell ref="A54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2024-12-04T14:20:19Z</dcterms:created>
  <dcterms:modified xsi:type="dcterms:W3CDTF">2024-12-04T16:22:56Z</dcterms:modified>
</cp:coreProperties>
</file>