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/>
  <mc:AlternateContent xmlns:mc="http://schemas.openxmlformats.org/markup-compatibility/2006">
    <mc:Choice Requires="x15">
      <x15ac:absPath xmlns:x15ac="http://schemas.microsoft.com/office/spreadsheetml/2010/11/ac" url="D:\Excel\Data Analisis Fundamental\Minggu ke 3\Ujian\"/>
    </mc:Choice>
  </mc:AlternateContent>
  <xr:revisionPtr revIDLastSave="0" documentId="8_{FB10A811-E2FB-407E-8133-71B246E2CB36}" xr6:coauthVersionLast="47" xr6:coauthVersionMax="47" xr10:uidLastSave="{00000000-0000-0000-0000-000000000000}"/>
  <workbookProtection lockStructure="1"/>
  <bookViews>
    <workbookView xWindow="-120" yWindow="-120" windowWidth="20730" windowHeight="11160" activeTab="1" xr2:uid="{00000000-000D-0000-FFFF-FFFF00000000}"/>
  </bookViews>
  <sheets>
    <sheet name="Instructions" sheetId="4" r:id="rId1"/>
    <sheet name="Travel expense calculator" sheetId="1" r:id="rId2"/>
    <sheet name="Summary By Region" sheetId="3" r:id="rId3"/>
    <sheet name="Currency Rates" sheetId="2" r:id="rId4"/>
    <sheet name="Calcs" sheetId="5" state="hidden" r:id="rId5"/>
  </sheets>
  <definedNames>
    <definedName name="Accommodation_Costs">'Travel expense calculator'!$F$11:$F$21</definedName>
    <definedName name="AUD">'Currency Rates'!$B$8</definedName>
    <definedName name="Breakfast">'Travel expense calculator'!$G$11:$G$21</definedName>
    <definedName name="CAD">'Currency Rates'!$B$9</definedName>
    <definedName name="Currencies">'Currency Rates'!$B$3</definedName>
    <definedName name="Dinner">'Travel expense calculator'!$I$11:$I$21</definedName>
    <definedName name="EUR">'Currency Rates'!$B$5</definedName>
    <definedName name="Ex_Rate">'Travel expense calculator'!$L$11:$L$21</definedName>
    <definedName name="GBP">'Currency Rates'!$B$6</definedName>
    <definedName name="IDR">'Currency Rates'!$B$7</definedName>
    <definedName name="Jakarta">'Travel expense calculator'!$E$19:$J$21</definedName>
    <definedName name="JPY">'Currency Rates'!$B$12</definedName>
    <definedName name="London">'Travel expense calculator'!$E$11:$J$14</definedName>
    <definedName name="Lunch">'Travel expense calculator'!$H$11:$H$21</definedName>
    <definedName name="NZD">'Currency Rates'!$B$11</definedName>
    <definedName name="Other">'Travel expense calculator'!$J$11:$J$21</definedName>
    <definedName name="Paris">'Travel expense calculator'!$E$15:$J$18</definedName>
    <definedName name="TravelCosts">'Travel expense calculator'!$E$11:$E$21</definedName>
    <definedName name="USD">'Currency Rates'!$B$4</definedName>
    <definedName name="ZAR">'Currency Rates'!$B$10</definedName>
  </definedNames>
  <calcPr calcId="181029"/>
</workbook>
</file>

<file path=xl/calcChain.xml><?xml version="1.0" encoding="utf-8"?>
<calcChain xmlns="http://schemas.openxmlformats.org/spreadsheetml/2006/main">
  <c r="D7" i="3" l="1"/>
  <c r="D6" i="3"/>
  <c r="D5" i="3"/>
  <c r="C6" i="3"/>
  <c r="C5" i="3"/>
  <c r="C4" i="3"/>
  <c r="D4" i="3" s="1"/>
  <c r="L20" i="1"/>
  <c r="L14" i="1"/>
  <c r="L13" i="1"/>
  <c r="L17" i="1"/>
  <c r="L21" i="1"/>
  <c r="L12" i="1"/>
  <c r="L15" i="1"/>
  <c r="L18" i="1"/>
  <c r="L16" i="1"/>
  <c r="L19" i="1"/>
  <c r="L11" i="1"/>
  <c r="K3" i="1" l="1"/>
  <c r="K6" i="1"/>
  <c r="K4" i="1"/>
  <c r="K5" i="1"/>
  <c r="K7" i="1" l="1"/>
</calcChain>
</file>

<file path=xl/sharedStrings.xml><?xml version="1.0" encoding="utf-8"?>
<sst xmlns="http://schemas.openxmlformats.org/spreadsheetml/2006/main" count="129" uniqueCount="88">
  <si>
    <t>Lunch</t>
  </si>
  <si>
    <t>Dinner</t>
  </si>
  <si>
    <t>Employee ID</t>
  </si>
  <si>
    <t>Trip dates</t>
  </si>
  <si>
    <t>End on</t>
  </si>
  <si>
    <t>Purpose</t>
  </si>
  <si>
    <t>Travel Expense Calculator</t>
  </si>
  <si>
    <t>Breakfast</t>
  </si>
  <si>
    <t>Employee Name</t>
  </si>
  <si>
    <t>Meals</t>
  </si>
  <si>
    <t>Transportation</t>
  </si>
  <si>
    <t>Meal Expense</t>
  </si>
  <si>
    <t>Lodging Expense</t>
  </si>
  <si>
    <t>Transportation Expense</t>
  </si>
  <si>
    <t>Start on</t>
  </si>
  <si>
    <t>TOTAL TRIP EXPENSES</t>
  </si>
  <si>
    <t>Travel Costs</t>
  </si>
  <si>
    <t>System Rollout</t>
  </si>
  <si>
    <t>Paris</t>
  </si>
  <si>
    <t>GBP</t>
  </si>
  <si>
    <t>EUR</t>
  </si>
  <si>
    <t>Jakarta Office</t>
  </si>
  <si>
    <t>USD Conversion Rate</t>
  </si>
  <si>
    <t>USD</t>
  </si>
  <si>
    <t>AUD</t>
  </si>
  <si>
    <t>CAD</t>
  </si>
  <si>
    <t>ZAR</t>
  </si>
  <si>
    <t>NZD</t>
  </si>
  <si>
    <t>JPY</t>
  </si>
  <si>
    <t>Travel Expense by Region</t>
  </si>
  <si>
    <t>London</t>
  </si>
  <si>
    <t>Jakarta</t>
  </si>
  <si>
    <t>Local Currency</t>
  </si>
  <si>
    <t>Exchange Rates</t>
  </si>
  <si>
    <t>Currency Code</t>
  </si>
  <si>
    <t>Travel Date</t>
  </si>
  <si>
    <t>From</t>
  </si>
  <si>
    <t>To</t>
  </si>
  <si>
    <t>Ex Rate</t>
  </si>
  <si>
    <t>Employee Details</t>
  </si>
  <si>
    <t>Currencies</t>
  </si>
  <si>
    <t>Heathrow Airport</t>
  </si>
  <si>
    <t>Other Expenses</t>
  </si>
  <si>
    <t>Other</t>
  </si>
  <si>
    <t>RS2071</t>
  </si>
  <si>
    <t>Cockfosters</t>
  </si>
  <si>
    <t>Canary Wharf</t>
  </si>
  <si>
    <t>Gatwick Airport</t>
  </si>
  <si>
    <t xml:space="preserve">Montparnasse </t>
  </si>
  <si>
    <t>Soekarno-Hatta Airport</t>
  </si>
  <si>
    <t>Kemang</t>
  </si>
  <si>
    <t>Orly Airport</t>
  </si>
  <si>
    <t>IDR</t>
  </si>
  <si>
    <t>Total Transportation</t>
  </si>
  <si>
    <t>Total Meals</t>
  </si>
  <si>
    <t>Total Other</t>
  </si>
  <si>
    <t>Accommodation</t>
  </si>
  <si>
    <t>Total Accommodation</t>
  </si>
  <si>
    <t>Accommodation Costs</t>
  </si>
  <si>
    <t>Chad Younis</t>
  </si>
  <si>
    <t>There are three sheets that you need to refer to for this assessment.</t>
  </si>
  <si>
    <t>Read the questions carefully, so that you know which sheet to refer to.</t>
  </si>
  <si>
    <t>Expenses at a glance (sums after currency conversion)</t>
  </si>
  <si>
    <t>Blackfriars Office</t>
  </si>
  <si>
    <t>Montmartre Office</t>
  </si>
  <si>
    <t>Accommodation_Costs</t>
  </si>
  <si>
    <t>='Travel expense calculator'!$F$11:$F$21</t>
  </si>
  <si>
    <t>='Currency Rates'!$B$8</t>
  </si>
  <si>
    <t>='Travel expense calculator'!$G$11:$G$21</t>
  </si>
  <si>
    <t>='Currency Rates'!$B$9</t>
  </si>
  <si>
    <t>='Currency Rates'!$B$3</t>
  </si>
  <si>
    <t>='Travel expense calculator'!$I$11:$I$21</t>
  </si>
  <si>
    <t>='Currency Rates'!$B$5</t>
  </si>
  <si>
    <t>Ex_Rate</t>
  </si>
  <si>
    <t>='Travel expense calculator'!$L$11:$L$21</t>
  </si>
  <si>
    <t>='Currency Rates'!$B$6</t>
  </si>
  <si>
    <t>='Currency Rates'!$B$7</t>
  </si>
  <si>
    <t>='Travel expense calculator'!$E$19:$J$21</t>
  </si>
  <si>
    <t>='Currency Rates'!$B$12</t>
  </si>
  <si>
    <t>='Travel expense calculator'!$E$11:$J$14</t>
  </si>
  <si>
    <t>='Travel expense calculator'!$H$11:$H$21</t>
  </si>
  <si>
    <t>='Currency Rates'!$B$11</t>
  </si>
  <si>
    <t>='Travel expense calculator'!$J$11:$J$21</t>
  </si>
  <si>
    <t>='Travel expense calculator'!$E$15:$J$18</t>
  </si>
  <si>
    <t>TravelCosts</t>
  </si>
  <si>
    <t>='Travel expense calculator'!$E$11:$E$21</t>
  </si>
  <si>
    <t>='Currency Rates'!$B$4</t>
  </si>
  <si>
    <t>='Currency Rates'!$B$10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</si>
</sst>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&quot;$&quot;#,##0.00;[Red]&quot;$&quot;#,##0.00"/>
    <numFmt numFmtId="165" formatCode="[$-409]d\-mmm;@"/>
    <numFmt numFmtId="166" formatCode="_-[$£-809]* #,##0.00_-;\-[$£-809]* #,##0.00_-;_-[$£-809]* &quot;-&quot;??_-;_-@_-"/>
    <numFmt numFmtId="167" formatCode="_-[$€-2]\ * #,##0.00_-;\-[$€-2]\ * #,##0.00_-;_-[$€-2]\ * &quot;-&quot;??_-;_-@_-"/>
    <numFmt numFmtId="168" formatCode="_-[$IDR]\ * #,##0.00_-;\-[$IDR]\ * #,##0.00_-;_-[$IDR]\ * &quot;-&quot;??_-;_-@_-"/>
    <numFmt numFmtId="169" formatCode="0.0000"/>
    <numFmt numFmtId="170" formatCode="_-[$INR]\ * #,##0.00_-;\-[$INR]\ * #,##0.00_-;_-[$INR]\ 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b/>
      <sz val="11"/>
      <color theme="4" tint="-0.499984740745262"/>
      <name val="Calibri Light"/>
      <family val="2"/>
      <scheme val="major"/>
    </font>
    <font>
      <sz val="11"/>
      <color theme="4" tint="-0.499984740745262"/>
      <name val="Calibri Light"/>
      <family val="2"/>
      <scheme val="maj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 tint="-0.499984740745262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20"/>
      <color theme="4" tint="-0.499984740745262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thin">
        <color theme="4"/>
      </top>
      <bottom/>
      <diagonal/>
    </border>
    <border>
      <left style="thin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n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thin">
        <color theme="0"/>
      </right>
      <top style="medium">
        <color theme="4"/>
      </top>
      <bottom style="medium">
        <color theme="4"/>
      </bottom>
      <diagonal/>
    </border>
    <border>
      <left style="thin">
        <color theme="0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5">
    <xf numFmtId="0" fontId="0" fillId="0" borderId="0">
      <alignment vertical="center" wrapText="1"/>
    </xf>
    <xf numFmtId="1" fontId="1" fillId="0" borderId="0" applyFont="0" applyFill="0" applyBorder="0" applyProtection="0">
      <alignment horizontal="center" vertical="center"/>
    </xf>
    <xf numFmtId="164" fontId="1" fillId="0" borderId="0" applyFont="0" applyFill="0" applyBorder="0" applyProtection="0">
      <alignment horizontal="right" vertical="center"/>
    </xf>
    <xf numFmtId="0" fontId="4" fillId="0" borderId="0">
      <alignment horizontal="center" vertical="center" wrapText="1"/>
    </xf>
    <xf numFmtId="0" fontId="5" fillId="3" borderId="1">
      <alignment horizontal="left" vertical="center" indent="1"/>
    </xf>
    <xf numFmtId="0" fontId="5" fillId="3" borderId="0">
      <alignment horizontal="center" vertical="center" wrapText="1"/>
    </xf>
    <xf numFmtId="0" fontId="6" fillId="2" borderId="1" applyNumberFormat="0" applyProtection="0">
      <alignment horizontal="left" vertical="center" indent="1"/>
    </xf>
    <xf numFmtId="0" fontId="3" fillId="2" borderId="2">
      <alignment vertical="center"/>
    </xf>
    <xf numFmtId="1" fontId="3" fillId="0" borderId="0" applyFont="0" applyFill="0" applyBorder="0" applyProtection="0">
      <alignment horizontal="center" vertical="center"/>
    </xf>
    <xf numFmtId="0" fontId="6" fillId="2" borderId="1">
      <alignment horizontal="center" vertical="center"/>
    </xf>
    <xf numFmtId="165" fontId="3" fillId="0" borderId="0" applyFill="0" applyBorder="0">
      <alignment horizontal="right" vertical="center"/>
    </xf>
    <xf numFmtId="164" fontId="1" fillId="0" borderId="0" applyFont="0" applyFill="0" applyBorder="0" applyProtection="0">
      <alignment horizontal="center" vertical="center"/>
    </xf>
    <xf numFmtId="0" fontId="2" fillId="2" borderId="1">
      <alignment horizontal="left" vertical="center" indent="1"/>
    </xf>
    <xf numFmtId="164" fontId="5" fillId="3" borderId="1">
      <alignment horizontal="center" vertical="center"/>
    </xf>
    <xf numFmtId="0" fontId="7" fillId="4" borderId="0" applyNumberFormat="0" applyBorder="0" applyAlignment="0" applyProtection="0"/>
  </cellStyleXfs>
  <cellXfs count="78">
    <xf numFmtId="0" fontId="0" fillId="0" borderId="0" xfId="0">
      <alignment vertical="center" wrapText="1"/>
    </xf>
    <xf numFmtId="0" fontId="0" fillId="0" borderId="0" xfId="0">
      <alignment vertical="center" wrapText="1"/>
    </xf>
    <xf numFmtId="0" fontId="0" fillId="0" borderId="0" xfId="0" applyAlignment="1"/>
    <xf numFmtId="0" fontId="4" fillId="0" borderId="0" xfId="3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Protection="1">
      <alignment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10" fillId="0" borderId="0" xfId="0" applyFont="1" applyProtection="1">
      <alignment vertical="center" wrapText="1"/>
      <protection locked="0"/>
    </xf>
    <xf numFmtId="166" fontId="0" fillId="0" borderId="5" xfId="2" applyNumberFormat="1" applyFont="1" applyBorder="1" applyAlignment="1" applyProtection="1">
      <alignment horizontal="right" vertical="center"/>
      <protection locked="0"/>
    </xf>
    <xf numFmtId="164" fontId="0" fillId="0" borderId="5" xfId="2" applyNumberFormat="1" applyFont="1" applyBorder="1" applyAlignment="1" applyProtection="1">
      <alignment horizontal="right" vertical="center"/>
      <protection locked="0"/>
    </xf>
    <xf numFmtId="167" fontId="0" fillId="0" borderId="5" xfId="2" applyNumberFormat="1" applyFont="1" applyBorder="1" applyAlignment="1" applyProtection="1">
      <alignment horizontal="right" vertical="center"/>
      <protection locked="0"/>
    </xf>
    <xf numFmtId="168" fontId="0" fillId="0" borderId="0" xfId="0" applyNumberFormat="1" applyProtection="1">
      <alignment vertical="center" wrapText="1"/>
      <protection locked="0"/>
    </xf>
    <xf numFmtId="166" fontId="0" fillId="0" borderId="11" xfId="2" applyNumberFormat="1" applyFont="1" applyBorder="1" applyAlignment="1" applyProtection="1">
      <alignment horizontal="right" vertical="center"/>
      <protection locked="0"/>
    </xf>
    <xf numFmtId="166" fontId="0" fillId="0" borderId="12" xfId="2" applyNumberFormat="1" applyFont="1" applyBorder="1" applyAlignment="1" applyProtection="1">
      <alignment horizontal="right" vertical="center"/>
      <protection locked="0"/>
    </xf>
    <xf numFmtId="164" fontId="0" fillId="0" borderId="11" xfId="2" applyNumberFormat="1" applyFont="1" applyBorder="1" applyAlignment="1" applyProtection="1">
      <alignment horizontal="right" vertical="center"/>
      <protection locked="0"/>
    </xf>
    <xf numFmtId="167" fontId="0" fillId="0" borderId="11" xfId="2" applyNumberFormat="1" applyFont="1" applyBorder="1" applyAlignment="1" applyProtection="1">
      <alignment horizontal="right" vertical="center"/>
      <protection locked="0"/>
    </xf>
    <xf numFmtId="167" fontId="0" fillId="0" borderId="12" xfId="2" applyNumberFormat="1" applyFont="1" applyBorder="1" applyAlignment="1" applyProtection="1">
      <alignment horizontal="right" vertical="center"/>
      <protection locked="0"/>
    </xf>
    <xf numFmtId="0" fontId="0" fillId="0" borderId="11" xfId="0" applyFont="1" applyBorder="1" applyProtection="1">
      <alignment vertical="center" wrapText="1"/>
      <protection locked="0"/>
    </xf>
    <xf numFmtId="166" fontId="0" fillId="5" borderId="13" xfId="2" applyNumberFormat="1" applyFont="1" applyFill="1" applyBorder="1" applyAlignment="1" applyProtection="1">
      <alignment horizontal="right" vertical="center"/>
      <protection locked="0"/>
    </xf>
    <xf numFmtId="164" fontId="0" fillId="5" borderId="13" xfId="2" applyNumberFormat="1" applyFont="1" applyFill="1" applyBorder="1" applyAlignment="1" applyProtection="1">
      <alignment horizontal="right" vertical="center"/>
      <protection locked="0"/>
    </xf>
    <xf numFmtId="167" fontId="0" fillId="5" borderId="13" xfId="2" applyNumberFormat="1" applyFont="1" applyFill="1" applyBorder="1" applyAlignment="1" applyProtection="1">
      <alignment horizontal="right" vertical="center"/>
      <protection locked="0"/>
    </xf>
    <xf numFmtId="0" fontId="9" fillId="5" borderId="15" xfId="9" applyFont="1" applyFill="1" applyBorder="1" applyAlignment="1" applyProtection="1">
      <alignment horizontal="center" vertical="center"/>
      <protection locked="0"/>
    </xf>
    <xf numFmtId="0" fontId="9" fillId="5" borderId="17" xfId="9" applyFont="1" applyFill="1" applyBorder="1" applyProtection="1">
      <alignment horizontal="center" vertical="center"/>
      <protection locked="0"/>
    </xf>
    <xf numFmtId="0" fontId="9" fillId="5" borderId="7" xfId="9" applyFont="1" applyFill="1" applyBorder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21" xfId="0" applyFont="1" applyBorder="1" applyAlignment="1" applyProtection="1">
      <alignment horizontal="center" vertical="center"/>
      <protection locked="0"/>
    </xf>
    <xf numFmtId="0" fontId="8" fillId="5" borderId="22" xfId="0" applyFont="1" applyFill="1" applyBorder="1" applyAlignment="1" applyProtection="1">
      <alignment horizontal="center" vertical="center"/>
      <protection locked="0"/>
    </xf>
    <xf numFmtId="0" fontId="8" fillId="0" borderId="22" xfId="0" applyFont="1" applyBorder="1" applyAlignment="1" applyProtection="1">
      <alignment horizontal="center" vertical="center"/>
      <protection locked="0"/>
    </xf>
    <xf numFmtId="166" fontId="0" fillId="0" borderId="13" xfId="2" applyNumberFormat="1" applyFont="1" applyBorder="1" applyAlignment="1" applyProtection="1">
      <alignment horizontal="right" vertical="center"/>
      <protection locked="0"/>
    </xf>
    <xf numFmtId="164" fontId="0" fillId="0" borderId="13" xfId="2" applyNumberFormat="1" applyFont="1" applyBorder="1" applyAlignment="1" applyProtection="1">
      <alignment horizontal="right" vertical="center"/>
      <protection locked="0"/>
    </xf>
    <xf numFmtId="167" fontId="0" fillId="0" borderId="13" xfId="2" applyNumberFormat="1" applyFont="1" applyBorder="1" applyAlignment="1" applyProtection="1">
      <alignment horizontal="right" vertical="center"/>
      <protection locked="0"/>
    </xf>
    <xf numFmtId="170" fontId="0" fillId="0" borderId="13" xfId="2" applyNumberFormat="1" applyFont="1" applyBorder="1" applyAlignment="1" applyProtection="1">
      <alignment horizontal="right" vertical="center"/>
      <protection locked="0"/>
    </xf>
    <xf numFmtId="164" fontId="0" fillId="0" borderId="0" xfId="0" applyNumberFormat="1">
      <alignment vertical="center" wrapText="1"/>
    </xf>
    <xf numFmtId="168" fontId="0" fillId="0" borderId="12" xfId="2" applyNumberFormat="1" applyFont="1" applyBorder="1" applyAlignment="1" applyProtection="1">
      <alignment horizontal="right" vertical="center"/>
      <protection locked="0"/>
    </xf>
    <xf numFmtId="0" fontId="5" fillId="6" borderId="1" xfId="4" applyFill="1">
      <alignment horizontal="left" vertical="center" indent="1"/>
    </xf>
    <xf numFmtId="166" fontId="3" fillId="7" borderId="2" xfId="7" applyNumberFormat="1" applyFill="1" applyAlignment="1">
      <alignment horizontal="left" vertical="center"/>
    </xf>
    <xf numFmtId="164" fontId="3" fillId="7" borderId="2" xfId="2" applyFont="1" applyFill="1" applyBorder="1">
      <alignment horizontal="right" vertical="center"/>
    </xf>
    <xf numFmtId="0" fontId="9" fillId="8" borderId="26" xfId="9" applyFont="1" applyFill="1" applyBorder="1" applyProtection="1">
      <alignment horizontal="center" vertical="center"/>
      <protection locked="0"/>
    </xf>
    <xf numFmtId="0" fontId="9" fillId="8" borderId="10" xfId="9" applyFont="1" applyFill="1" applyBorder="1" applyProtection="1">
      <alignment horizontal="center" vertical="center"/>
      <protection locked="0"/>
    </xf>
    <xf numFmtId="0" fontId="8" fillId="8" borderId="16" xfId="0" applyFont="1" applyFill="1" applyBorder="1" applyAlignment="1" applyProtection="1">
      <alignment horizontal="center" vertical="center"/>
      <protection locked="0"/>
    </xf>
    <xf numFmtId="165" fontId="3" fillId="8" borderId="13" xfId="10" applyNumberFormat="1" applyFont="1" applyFill="1" applyBorder="1" applyAlignment="1" applyProtection="1">
      <alignment horizontal="center" vertical="center"/>
      <protection locked="0"/>
    </xf>
    <xf numFmtId="165" fontId="3" fillId="8" borderId="14" xfId="10" applyNumberFormat="1" applyFont="1" applyFill="1" applyBorder="1" applyAlignment="1" applyProtection="1">
      <alignment horizontal="center" vertical="center"/>
      <protection locked="0"/>
    </xf>
    <xf numFmtId="0" fontId="8" fillId="8" borderId="29" xfId="0" applyFont="1" applyFill="1" applyBorder="1" applyAlignment="1" applyProtection="1">
      <alignment horizontal="center" vertical="center"/>
      <protection locked="0"/>
    </xf>
    <xf numFmtId="0" fontId="8" fillId="8" borderId="18" xfId="0" applyFont="1" applyFill="1" applyBorder="1" applyAlignment="1" applyProtection="1">
      <alignment horizontal="center" vertical="center"/>
      <protection locked="0"/>
    </xf>
    <xf numFmtId="164" fontId="0" fillId="8" borderId="30" xfId="2" applyNumberFormat="1" applyFont="1" applyFill="1" applyBorder="1" applyAlignment="1" applyProtection="1">
      <alignment horizontal="center" vertical="center"/>
      <protection locked="0"/>
    </xf>
    <xf numFmtId="169" fontId="0" fillId="8" borderId="19" xfId="2" applyNumberFormat="1" applyFont="1" applyFill="1" applyBorder="1" applyAlignment="1" applyProtection="1">
      <alignment horizontal="center" vertical="center"/>
      <protection hidden="1"/>
    </xf>
    <xf numFmtId="0" fontId="3" fillId="7" borderId="2" xfId="7" applyFill="1" applyAlignment="1" applyProtection="1">
      <alignment horizontal="left" vertical="center"/>
      <protection locked="0"/>
    </xf>
    <xf numFmtId="0" fontId="5" fillId="7" borderId="1" xfId="4" applyFill="1" applyProtection="1">
      <alignment horizontal="left" vertical="center" indent="1"/>
      <protection hidden="1"/>
    </xf>
    <xf numFmtId="14" fontId="3" fillId="7" borderId="2" xfId="10" applyNumberFormat="1" applyFill="1" applyBorder="1" applyAlignment="1" applyProtection="1">
      <alignment horizontal="left" vertical="center"/>
      <protection locked="0"/>
    </xf>
    <xf numFmtId="0" fontId="5" fillId="7" borderId="8" xfId="4" applyFill="1" applyBorder="1" applyAlignment="1" applyProtection="1">
      <alignment horizontal="center" vertical="center"/>
      <protection hidden="1"/>
    </xf>
    <xf numFmtId="0" fontId="3" fillId="7" borderId="2" xfId="7" applyNumberFormat="1" applyFill="1" applyAlignment="1" applyProtection="1">
      <alignment horizontal="left" vertical="center"/>
      <protection locked="0"/>
    </xf>
    <xf numFmtId="164" fontId="6" fillId="7" borderId="1" xfId="11" applyFont="1" applyFill="1" applyBorder="1" applyProtection="1">
      <alignment horizontal="center" vertical="center"/>
      <protection hidden="1"/>
    </xf>
    <xf numFmtId="164" fontId="7" fillId="9" borderId="3" xfId="14" applyNumberFormat="1" applyFill="1" applyBorder="1" applyAlignment="1" applyProtection="1">
      <alignment horizontal="center" vertical="center"/>
      <protection hidden="1"/>
    </xf>
    <xf numFmtId="0" fontId="0" fillId="6" borderId="0" xfId="0" applyFill="1" applyAlignment="1"/>
    <xf numFmtId="2" fontId="6" fillId="7" borderId="1" xfId="11" applyNumberFormat="1" applyFont="1" applyFill="1" applyBorder="1" applyProtection="1">
      <alignment horizontal="center" vertical="center"/>
      <protection hidden="1"/>
    </xf>
    <xf numFmtId="2" fontId="7" fillId="9" borderId="4" xfId="14" applyNumberFormat="1" applyFill="1" applyBorder="1" applyAlignment="1" applyProtection="1">
      <alignment horizontal="center" vertical="center"/>
      <protection hidden="1"/>
    </xf>
    <xf numFmtId="165" fontId="3" fillId="8" borderId="31" xfId="10" applyNumberFormat="1" applyFont="1" applyFill="1" applyBorder="1" applyAlignment="1" applyProtection="1">
      <alignment horizontal="center" vertical="center"/>
      <protection locked="0"/>
    </xf>
    <xf numFmtId="0" fontId="0" fillId="0" borderId="32" xfId="0" applyFont="1" applyBorder="1" applyProtection="1">
      <alignment vertical="center" wrapText="1"/>
      <protection locked="0"/>
    </xf>
    <xf numFmtId="168" fontId="0" fillId="0" borderId="19" xfId="2" applyNumberFormat="1" applyFont="1" applyBorder="1" applyAlignment="1" applyProtection="1">
      <alignment horizontal="right" vertical="center"/>
      <protection locked="0"/>
    </xf>
    <xf numFmtId="170" fontId="0" fillId="0" borderId="31" xfId="2" applyNumberFormat="1" applyFont="1" applyBorder="1" applyAlignment="1" applyProtection="1">
      <alignment horizontal="right" vertical="center"/>
      <protection locked="0"/>
    </xf>
    <xf numFmtId="164" fontId="0" fillId="8" borderId="33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9" fillId="8" borderId="23" xfId="9" applyFont="1" applyFill="1" applyBorder="1" applyProtection="1">
      <alignment horizontal="center" vertical="center"/>
      <protection locked="0"/>
    </xf>
    <xf numFmtId="0" fontId="9" fillId="8" borderId="24" xfId="9" applyFont="1" applyFill="1" applyBorder="1" applyProtection="1">
      <alignment horizontal="center" vertical="center"/>
      <protection locked="0"/>
    </xf>
    <xf numFmtId="0" fontId="9" fillId="8" borderId="25" xfId="9" applyFont="1" applyFill="1" applyBorder="1" applyProtection="1">
      <alignment horizontal="center" vertical="center"/>
      <protection locked="0"/>
    </xf>
    <xf numFmtId="0" fontId="5" fillId="8" borderId="0" xfId="5" applyFill="1" applyProtection="1">
      <alignment horizontal="center" vertical="center" wrapText="1"/>
      <protection hidden="1"/>
    </xf>
    <xf numFmtId="0" fontId="6" fillId="7" borderId="1" xfId="6" applyFill="1" applyProtection="1">
      <alignment horizontal="left" vertical="center" indent="1"/>
      <protection hidden="1"/>
    </xf>
    <xf numFmtId="0" fontId="7" fillId="9" borderId="1" xfId="14" applyFill="1" applyBorder="1" applyAlignment="1" applyProtection="1">
      <alignment horizontal="left" vertical="center" indent="1"/>
      <protection hidden="1"/>
    </xf>
    <xf numFmtId="0" fontId="9" fillId="8" borderId="26" xfId="9" applyFont="1" applyFill="1" applyBorder="1" applyAlignment="1" applyProtection="1">
      <alignment horizontal="center" vertical="center"/>
      <protection locked="0"/>
    </xf>
    <xf numFmtId="0" fontId="9" fillId="8" borderId="27" xfId="9" applyFont="1" applyFill="1" applyBorder="1" applyAlignment="1" applyProtection="1">
      <alignment horizontal="center" vertical="center"/>
      <protection locked="0"/>
    </xf>
    <xf numFmtId="0" fontId="9" fillId="8" borderId="28" xfId="9" applyFont="1" applyFill="1" applyBorder="1" applyAlignment="1" applyProtection="1">
      <alignment horizontal="center" vertical="center"/>
      <protection locked="0"/>
    </xf>
    <xf numFmtId="0" fontId="4" fillId="0" borderId="0" xfId="3" applyAlignment="1" applyProtection="1">
      <alignment horizontal="center" vertical="center" wrapText="1"/>
      <protection locked="0"/>
    </xf>
    <xf numFmtId="0" fontId="5" fillId="8" borderId="9" xfId="5" applyFill="1" applyBorder="1" applyAlignment="1" applyProtection="1">
      <alignment horizontal="center" vertical="center" wrapText="1"/>
      <protection locked="0"/>
    </xf>
    <xf numFmtId="0" fontId="11" fillId="0" borderId="0" xfId="3" applyFont="1" applyProtection="1">
      <alignment horizontal="center" vertical="center" wrapText="1"/>
      <protection locked="0"/>
    </xf>
    <xf numFmtId="0" fontId="5" fillId="7" borderId="1" xfId="4" applyFill="1" applyProtection="1">
      <alignment horizontal="left" vertical="center" indent="1"/>
      <protection hidden="1"/>
    </xf>
    <xf numFmtId="0" fontId="4" fillId="0" borderId="0" xfId="3" applyAlignment="1">
      <alignment horizontal="center" vertical="center" wrapText="1"/>
    </xf>
  </cellXfs>
  <cellStyles count="15">
    <cellStyle name="Accent1" xfId="14" builtinId="29"/>
    <cellStyle name="Comma" xfId="1" builtinId="3" customBuiltin="1"/>
    <cellStyle name="Comma [0]" xfId="8" builtinId="6" customBuiltin="1"/>
    <cellStyle name="Currency" xfId="2" builtinId="4" customBuiltin="1"/>
    <cellStyle name="Currency [0]" xfId="11" builtinId="7" customBuiltin="1"/>
    <cellStyle name="Date" xfId="10" xr:uid="{00000000-0005-0000-0000-000005000000}"/>
    <cellStyle name="Heading 1" xfId="4" builtinId="16" customBuiltin="1"/>
    <cellStyle name="Heading 2" xfId="5" builtinId="17" customBuiltin="1"/>
    <cellStyle name="Heading 3" xfId="6" builtinId="18" customBuiltin="1"/>
    <cellStyle name="Heading 4" xfId="9" builtinId="19" customBuiltin="1"/>
    <cellStyle name="Input" xfId="7" builtinId="20" customBuiltin="1"/>
    <cellStyle name="Normal" xfId="0" builtinId="0" customBuiltin="1"/>
    <cellStyle name="Output" xfId="12" builtinId="21" customBuiltin="1"/>
    <cellStyle name="Title" xfId="3" builtinId="15" customBuiltin="1"/>
    <cellStyle name="Total" xfId="13" builtinId="25" customBuiltin="1"/>
  </cellStyles>
  <dxfs count="7"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theme="4" tint="-0.499984740745262"/>
      </font>
      <fill>
        <patternFill patternType="solid">
          <fgColor theme="4"/>
          <bgColor theme="4" tint="0.39994506668294322"/>
        </patternFill>
      </fill>
      <border>
        <top style="thick">
          <color theme="0"/>
        </top>
      </border>
    </dxf>
    <dxf>
      <font>
        <b/>
        <i val="0"/>
        <color theme="4" tint="-0.499984740745262"/>
      </font>
      <fill>
        <patternFill patternType="solid">
          <fgColor theme="4"/>
          <bgColor theme="4" tint="0.79998168889431442"/>
        </patternFill>
      </fill>
      <border>
        <bottom style="thick">
          <color theme="0"/>
        </bottom>
      </border>
    </dxf>
    <dxf>
      <font>
        <color theme="4" tint="-0.499984740745262"/>
      </font>
      <fill>
        <patternFill patternType="solid">
          <fgColor theme="4" tint="0.79998168889431442"/>
          <bgColor theme="4" tint="0.79998168889431442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Business travel expense log" defaultPivotStyle="PivotStyleLight16">
    <tableStyle name="Business travel expense log" pivot="0" count="7" xr9:uid="{00000000-0011-0000-FFFF-FFFF00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Parallax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3"/>
  <sheetViews>
    <sheetView showGridLines="0" workbookViewId="0"/>
  </sheetViews>
  <sheetFormatPr defaultColWidth="9" defaultRowHeight="19.5" customHeight="1" x14ac:dyDescent="0.25"/>
  <cols>
    <col min="1" max="1" width="9" style="1"/>
    <col min="2" max="2" width="57" style="1" bestFit="1" customWidth="1"/>
    <col min="3" max="16384" width="9" style="1"/>
  </cols>
  <sheetData>
    <row r="2" spans="2:2" ht="19.5" customHeight="1" x14ac:dyDescent="0.25">
      <c r="B2" s="63" t="s">
        <v>60</v>
      </c>
    </row>
    <row r="3" spans="2:2" ht="19.5" customHeight="1" x14ac:dyDescent="0.25">
      <c r="B3" s="63" t="s">
        <v>61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1:N21"/>
  <sheetViews>
    <sheetView showGridLines="0" tabSelected="1" topLeftCell="A16" zoomScaleNormal="100" workbookViewId="0">
      <selection activeCell="L21" sqref="L21"/>
    </sheetView>
  </sheetViews>
  <sheetFormatPr defaultColWidth="9" defaultRowHeight="30" customHeight="1" x14ac:dyDescent="0.25"/>
  <cols>
    <col min="1" max="1" width="2.7109375" style="5" customWidth="1"/>
    <col min="2" max="2" width="12.7109375" style="7" customWidth="1"/>
    <col min="3" max="4" width="19.7109375" style="5" customWidth="1"/>
    <col min="5" max="5" width="12.7109375" style="5" customWidth="1"/>
    <col min="6" max="6" width="19" style="5" bestFit="1" customWidth="1"/>
    <col min="7" max="10" width="12.7109375" style="5" customWidth="1"/>
    <col min="11" max="11" width="12.7109375" style="7" customWidth="1"/>
    <col min="12" max="12" width="10.140625" style="5" customWidth="1"/>
    <col min="13" max="16384" width="9" style="5"/>
  </cols>
  <sheetData>
    <row r="1" spans="2:12" ht="13.7" customHeight="1" x14ac:dyDescent="0.25"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2:12" ht="15" customHeight="1" x14ac:dyDescent="0.25">
      <c r="B2" s="74" t="s">
        <v>39</v>
      </c>
      <c r="C2" s="74"/>
      <c r="D2" s="74"/>
      <c r="I2" s="67" t="s">
        <v>62</v>
      </c>
      <c r="J2" s="67"/>
      <c r="K2" s="67"/>
      <c r="L2" s="67"/>
    </row>
    <row r="3" spans="2:12" ht="15" customHeight="1" x14ac:dyDescent="0.25">
      <c r="B3" s="76" t="s">
        <v>8</v>
      </c>
      <c r="C3" s="76"/>
      <c r="D3" s="48" t="s">
        <v>59</v>
      </c>
      <c r="E3" s="75" t="s">
        <v>6</v>
      </c>
      <c r="F3" s="75"/>
      <c r="G3" s="75"/>
      <c r="H3" s="75"/>
      <c r="I3" s="68" t="s">
        <v>53</v>
      </c>
      <c r="J3" s="68"/>
      <c r="K3" s="56">
        <f ca="1">ROUND(SUMPRODUCT(TravelCosts,Ex_Rate),2)</f>
        <v>471.5</v>
      </c>
      <c r="L3" s="53"/>
    </row>
    <row r="4" spans="2:12" ht="15" customHeight="1" x14ac:dyDescent="0.25">
      <c r="B4" s="76" t="s">
        <v>2</v>
      </c>
      <c r="C4" s="76"/>
      <c r="D4" s="48" t="s">
        <v>44</v>
      </c>
      <c r="E4" s="75"/>
      <c r="F4" s="75"/>
      <c r="G4" s="75"/>
      <c r="H4" s="75"/>
      <c r="I4" s="68" t="s">
        <v>57</v>
      </c>
      <c r="J4" s="68"/>
      <c r="K4" s="56">
        <f ca="1">ROUND(SUMPRODUCT(Accommodation_Costs,Ex_Rate),2)</f>
        <v>2663.8</v>
      </c>
      <c r="L4" s="53"/>
    </row>
    <row r="5" spans="2:12" ht="15" customHeight="1" x14ac:dyDescent="0.25">
      <c r="B5" s="49" t="s">
        <v>3</v>
      </c>
      <c r="C5" s="49" t="s">
        <v>14</v>
      </c>
      <c r="D5" s="50">
        <v>43971</v>
      </c>
      <c r="E5" s="75"/>
      <c r="F5" s="75"/>
      <c r="G5" s="75"/>
      <c r="H5" s="75"/>
      <c r="I5" s="68" t="s">
        <v>54</v>
      </c>
      <c r="J5" s="68"/>
      <c r="K5" s="56">
        <f ca="1">ROUND(SUMPRODUCT(Breakfast,Ex_Rate)+SUMPRODUCT(Lunch,Ex_Rate)+SUMPRODUCT(Dinner,Ex_Rate),2)</f>
        <v>1218.58</v>
      </c>
      <c r="L5" s="53"/>
    </row>
    <row r="6" spans="2:12" ht="15" customHeight="1" x14ac:dyDescent="0.25">
      <c r="B6" s="51"/>
      <c r="C6" s="49" t="s">
        <v>4</v>
      </c>
      <c r="D6" s="50">
        <v>43979</v>
      </c>
      <c r="E6" s="75"/>
      <c r="F6" s="75"/>
      <c r="G6" s="75"/>
      <c r="H6" s="75"/>
      <c r="I6" s="68" t="s">
        <v>55</v>
      </c>
      <c r="J6" s="68"/>
      <c r="K6" s="56">
        <f ca="1">SUMPRODUCT(Other,Ex_Rate)</f>
        <v>27.120000000000005</v>
      </c>
      <c r="L6" s="53"/>
    </row>
    <row r="7" spans="2:12" ht="15" customHeight="1" x14ac:dyDescent="0.25">
      <c r="B7" s="49" t="s">
        <v>5</v>
      </c>
      <c r="C7" s="49"/>
      <c r="D7" s="52" t="s">
        <v>17</v>
      </c>
      <c r="E7" s="6"/>
      <c r="I7" s="69" t="s">
        <v>15</v>
      </c>
      <c r="J7" s="69"/>
      <c r="K7" s="57">
        <f ca="1">SUM(K3:K6)</f>
        <v>4381</v>
      </c>
      <c r="L7" s="54"/>
    </row>
    <row r="8" spans="2:12" ht="15" customHeight="1" thickBot="1" x14ac:dyDescent="0.3">
      <c r="K8" s="5"/>
    </row>
    <row r="9" spans="2:12" s="8" customFormat="1" ht="15" customHeight="1" thickBot="1" x14ac:dyDescent="0.3">
      <c r="B9" s="22"/>
      <c r="C9" s="64" t="s">
        <v>10</v>
      </c>
      <c r="D9" s="65"/>
      <c r="E9" s="66"/>
      <c r="F9" s="39" t="s">
        <v>56</v>
      </c>
      <c r="G9" s="70" t="s">
        <v>9</v>
      </c>
      <c r="H9" s="71"/>
      <c r="I9" s="72"/>
      <c r="J9" s="40" t="s">
        <v>43</v>
      </c>
      <c r="K9" s="23"/>
      <c r="L9" s="24"/>
    </row>
    <row r="10" spans="2:12" ht="30" customHeight="1" x14ac:dyDescent="0.25">
      <c r="B10" s="41" t="s">
        <v>35</v>
      </c>
      <c r="C10" s="25" t="s">
        <v>36</v>
      </c>
      <c r="D10" s="26" t="s">
        <v>37</v>
      </c>
      <c r="E10" s="27" t="s">
        <v>16</v>
      </c>
      <c r="F10" s="28" t="s">
        <v>58</v>
      </c>
      <c r="G10" s="25" t="s">
        <v>7</v>
      </c>
      <c r="H10" s="26" t="s">
        <v>0</v>
      </c>
      <c r="I10" s="26" t="s">
        <v>1</v>
      </c>
      <c r="J10" s="29" t="s">
        <v>43</v>
      </c>
      <c r="K10" s="44" t="s">
        <v>34</v>
      </c>
      <c r="L10" s="45" t="s">
        <v>38</v>
      </c>
    </row>
    <row r="11" spans="2:12" ht="30" customHeight="1" x14ac:dyDescent="0.25">
      <c r="B11" s="42">
        <v>42877</v>
      </c>
      <c r="C11" s="18" t="s">
        <v>47</v>
      </c>
      <c r="D11" s="18" t="s">
        <v>45</v>
      </c>
      <c r="E11" s="14">
        <v>83.82</v>
      </c>
      <c r="F11" s="19">
        <v>330</v>
      </c>
      <c r="G11" s="13">
        <v>27.9</v>
      </c>
      <c r="H11" s="9">
        <v>18.5</v>
      </c>
      <c r="I11" s="9">
        <v>289.76</v>
      </c>
      <c r="J11" s="30">
        <v>9</v>
      </c>
      <c r="K11" s="46" t="s">
        <v>19</v>
      </c>
      <c r="L11" s="47">
        <f ca="1">INDIRECT(K11)</f>
        <v>1.28</v>
      </c>
    </row>
    <row r="12" spans="2:12" ht="30" customHeight="1" x14ac:dyDescent="0.25">
      <c r="B12" s="42">
        <v>42878</v>
      </c>
      <c r="C12" s="18" t="s">
        <v>46</v>
      </c>
      <c r="D12" s="18" t="s">
        <v>63</v>
      </c>
      <c r="E12" s="14">
        <v>33.44</v>
      </c>
      <c r="F12" s="19">
        <v>330</v>
      </c>
      <c r="G12" s="13">
        <v>27.9</v>
      </c>
      <c r="H12" s="9">
        <v>15.5</v>
      </c>
      <c r="I12" s="9">
        <v>42.37</v>
      </c>
      <c r="J12" s="30">
        <v>5</v>
      </c>
      <c r="K12" s="46" t="s">
        <v>19</v>
      </c>
      <c r="L12" s="47">
        <f t="shared" ref="L12:L21" ca="1" si="0">INDIRECT(K12)</f>
        <v>1.28</v>
      </c>
    </row>
    <row r="13" spans="2:12" ht="30" customHeight="1" x14ac:dyDescent="0.25">
      <c r="B13" s="42">
        <v>42878</v>
      </c>
      <c r="C13" s="18" t="s">
        <v>46</v>
      </c>
      <c r="D13" s="18" t="s">
        <v>63</v>
      </c>
      <c r="E13" s="14">
        <v>31.34</v>
      </c>
      <c r="F13" s="19">
        <v>330</v>
      </c>
      <c r="G13" s="13">
        <v>27.9</v>
      </c>
      <c r="H13" s="9">
        <v>68.78</v>
      </c>
      <c r="I13" s="9">
        <v>28.76</v>
      </c>
      <c r="J13" s="30"/>
      <c r="K13" s="46" t="s">
        <v>19</v>
      </c>
      <c r="L13" s="47">
        <f t="shared" ca="1" si="0"/>
        <v>1.28</v>
      </c>
    </row>
    <row r="14" spans="2:12" ht="30" customHeight="1" x14ac:dyDescent="0.25">
      <c r="B14" s="42">
        <v>42879</v>
      </c>
      <c r="C14" s="18" t="s">
        <v>63</v>
      </c>
      <c r="D14" s="18" t="s">
        <v>41</v>
      </c>
      <c r="E14" s="14">
        <v>89.12</v>
      </c>
      <c r="F14" s="20"/>
      <c r="G14" s="15"/>
      <c r="H14" s="10"/>
      <c r="I14" s="10"/>
      <c r="J14" s="31"/>
      <c r="K14" s="46" t="s">
        <v>19</v>
      </c>
      <c r="L14" s="47">
        <f t="shared" ca="1" si="0"/>
        <v>1.28</v>
      </c>
    </row>
    <row r="15" spans="2:12" ht="30" customHeight="1" x14ac:dyDescent="0.25">
      <c r="B15" s="42">
        <v>42880</v>
      </c>
      <c r="C15" s="18" t="s">
        <v>51</v>
      </c>
      <c r="D15" s="18" t="s">
        <v>48</v>
      </c>
      <c r="E15" s="17">
        <v>44.33</v>
      </c>
      <c r="F15" s="21">
        <v>310</v>
      </c>
      <c r="G15" s="16">
        <v>26</v>
      </c>
      <c r="H15" s="11">
        <v>15.5</v>
      </c>
      <c r="I15" s="11">
        <v>38.5</v>
      </c>
      <c r="J15" s="32">
        <v>4</v>
      </c>
      <c r="K15" s="46" t="s">
        <v>20</v>
      </c>
      <c r="L15" s="47">
        <f t="shared" ca="1" si="0"/>
        <v>1.1499999999999999</v>
      </c>
    </row>
    <row r="16" spans="2:12" ht="30" customHeight="1" x14ac:dyDescent="0.25">
      <c r="B16" s="42">
        <v>42881</v>
      </c>
      <c r="C16" s="18" t="s">
        <v>48</v>
      </c>
      <c r="D16" s="18" t="s">
        <v>64</v>
      </c>
      <c r="E16" s="17">
        <v>11.58</v>
      </c>
      <c r="F16" s="21">
        <v>310</v>
      </c>
      <c r="G16" s="16">
        <v>26</v>
      </c>
      <c r="H16" s="11">
        <v>12.8</v>
      </c>
      <c r="I16" s="11">
        <v>118.25</v>
      </c>
      <c r="J16" s="32"/>
      <c r="K16" s="46" t="s">
        <v>20</v>
      </c>
      <c r="L16" s="47">
        <f t="shared" ca="1" si="0"/>
        <v>1.1499999999999999</v>
      </c>
    </row>
    <row r="17" spans="2:14" ht="30" customHeight="1" x14ac:dyDescent="0.25">
      <c r="B17" s="42">
        <v>42881</v>
      </c>
      <c r="C17" s="18" t="s">
        <v>48</v>
      </c>
      <c r="D17" s="18" t="s">
        <v>64</v>
      </c>
      <c r="E17" s="17">
        <v>11.58</v>
      </c>
      <c r="F17" s="21">
        <v>310</v>
      </c>
      <c r="G17" s="16">
        <v>26</v>
      </c>
      <c r="H17" s="11">
        <v>46.85</v>
      </c>
      <c r="I17" s="11">
        <v>70.22</v>
      </c>
      <c r="J17" s="32">
        <v>4</v>
      </c>
      <c r="K17" s="46" t="s">
        <v>20</v>
      </c>
      <c r="L17" s="47">
        <f t="shared" ca="1" si="0"/>
        <v>1.1499999999999999</v>
      </c>
    </row>
    <row r="18" spans="2:14" ht="30" customHeight="1" x14ac:dyDescent="0.25">
      <c r="B18" s="42">
        <v>42882</v>
      </c>
      <c r="C18" s="18" t="s">
        <v>48</v>
      </c>
      <c r="D18" s="18" t="s">
        <v>51</v>
      </c>
      <c r="E18" s="17">
        <v>57.01</v>
      </c>
      <c r="F18" s="20"/>
      <c r="G18" s="15"/>
      <c r="H18" s="10"/>
      <c r="I18" s="10"/>
      <c r="J18" s="31"/>
      <c r="K18" s="46" t="s">
        <v>20</v>
      </c>
      <c r="L18" s="47">
        <f t="shared" ca="1" si="0"/>
        <v>1.1499999999999999</v>
      </c>
    </row>
    <row r="19" spans="2:14" ht="30" customHeight="1" thickBot="1" x14ac:dyDescent="0.3">
      <c r="B19" s="43">
        <v>42883</v>
      </c>
      <c r="C19" s="18" t="s">
        <v>49</v>
      </c>
      <c r="D19" s="18" t="s">
        <v>50</v>
      </c>
      <c r="E19" s="35">
        <v>612</v>
      </c>
      <c r="F19" s="35">
        <v>10222</v>
      </c>
      <c r="G19" s="35">
        <v>704.85</v>
      </c>
      <c r="H19" s="35">
        <v>385</v>
      </c>
      <c r="I19" s="35"/>
      <c r="J19" s="33"/>
      <c r="K19" s="46" t="s">
        <v>52</v>
      </c>
      <c r="L19" s="47">
        <f t="shared" ca="1" si="0"/>
        <v>1.6E-2</v>
      </c>
    </row>
    <row r="20" spans="2:14" ht="30" customHeight="1" x14ac:dyDescent="0.25">
      <c r="B20" s="42">
        <v>42884</v>
      </c>
      <c r="C20" s="18" t="s">
        <v>50</v>
      </c>
      <c r="D20" s="18" t="s">
        <v>21</v>
      </c>
      <c r="E20" s="35">
        <v>323</v>
      </c>
      <c r="F20" s="35">
        <v>10222</v>
      </c>
      <c r="G20" s="35">
        <v>704.85</v>
      </c>
      <c r="H20" s="35"/>
      <c r="I20" s="35">
        <v>3255.72</v>
      </c>
      <c r="J20" s="33"/>
      <c r="K20" s="46" t="s">
        <v>52</v>
      </c>
      <c r="L20" s="47">
        <f t="shared" ca="1" si="0"/>
        <v>1.6E-2</v>
      </c>
      <c r="N20" s="12"/>
    </row>
    <row r="21" spans="2:14" ht="30" customHeight="1" x14ac:dyDescent="0.25">
      <c r="B21" s="58">
        <v>42885</v>
      </c>
      <c r="C21" s="59" t="s">
        <v>50</v>
      </c>
      <c r="D21" s="59" t="s">
        <v>49</v>
      </c>
      <c r="E21" s="60">
        <v>568</v>
      </c>
      <c r="F21" s="60"/>
      <c r="G21" s="60"/>
      <c r="H21" s="60"/>
      <c r="I21" s="60"/>
      <c r="J21" s="61"/>
      <c r="K21" s="62" t="s">
        <v>52</v>
      </c>
      <c r="L21" s="47">
        <f t="shared" ca="1" si="0"/>
        <v>1.6E-2</v>
      </c>
    </row>
  </sheetData>
  <sheetProtection formatCells="0" formatColumns="0" formatRows="0" sort="0" autoFilter="0" pivotTables="0"/>
  <mergeCells count="13">
    <mergeCell ref="B1:L1"/>
    <mergeCell ref="B2:D2"/>
    <mergeCell ref="E3:H6"/>
    <mergeCell ref="B4:C4"/>
    <mergeCell ref="I6:J6"/>
    <mergeCell ref="B3:C3"/>
    <mergeCell ref="C9:E9"/>
    <mergeCell ref="I2:L2"/>
    <mergeCell ref="I3:J3"/>
    <mergeCell ref="I4:J4"/>
    <mergeCell ref="I5:J5"/>
    <mergeCell ref="I7:J7"/>
    <mergeCell ref="G9:I9"/>
  </mergeCells>
  <dataValidations count="5">
    <dataValidation allowBlank="1" showInputMessage="1" showErrorMessage="1" prompt="Create a Travel Expense Calculator in this workbook. Calculate Transportation, Lodging, and Meal expenses. Total Expenses on Trips are automatically calculated in cell K7" sqref="A1" xr:uid="{00000000-0002-0000-0100-000000000000}"/>
    <dataValidation allowBlank="1" showInputMessage="1" showErrorMessage="1" prompt="Title of this worksheet is in this cell" sqref="B1" xr:uid="{00000000-0002-0000-0100-000001000000}"/>
    <dataValidation allowBlank="1" showInputMessage="1" showErrorMessage="1" prompt="Enter Transportation, Lodging, and Meal expense details in table below" sqref="B9" xr:uid="{00000000-0002-0000-0100-000002000000}"/>
    <dataValidation allowBlank="1" showInputMessage="1" showErrorMessage="1" prompt="Enter Lodging expense details in column F, under this heading" sqref="K9:L9" xr:uid="{00000000-0002-0000-0100-000003000000}"/>
    <dataValidation type="list" allowBlank="1" showInputMessage="1" showErrorMessage="1" sqref="K11:K21" xr:uid="{00000000-0002-0000-0100-000004000000}">
      <formula1>Currencies</formula1>
    </dataValidation>
  </dataValidations>
  <printOptions horizontalCentered="1"/>
  <pageMargins left="0.25" right="0.25" top="0.75" bottom="0.75" header="0.3" footer="0.3"/>
  <pageSetup scale="66" fitToHeight="0" orientation="portrait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J28"/>
  <sheetViews>
    <sheetView topLeftCell="A10" zoomScaleNormal="100" workbookViewId="0">
      <selection activeCell="C28" sqref="C28"/>
    </sheetView>
  </sheetViews>
  <sheetFormatPr defaultRowHeight="15" x14ac:dyDescent="0.25"/>
  <cols>
    <col min="1" max="1" width="2.42578125" customWidth="1"/>
    <col min="2" max="4" width="21.28515625" customWidth="1"/>
  </cols>
  <sheetData>
    <row r="1" spans="2:10" ht="20.85" customHeight="1" x14ac:dyDescent="0.25">
      <c r="B1" s="77" t="s">
        <v>29</v>
      </c>
      <c r="C1" s="77"/>
      <c r="D1" s="77"/>
      <c r="E1" s="3"/>
      <c r="F1" s="3"/>
      <c r="G1" s="3"/>
      <c r="H1" s="3"/>
      <c r="I1" s="3"/>
      <c r="J1" s="3"/>
    </row>
    <row r="3" spans="2:10" s="1" customFormat="1" x14ac:dyDescent="0.25">
      <c r="C3" s="4" t="s">
        <v>32</v>
      </c>
      <c r="D3" s="4" t="s">
        <v>23</v>
      </c>
    </row>
    <row r="4" spans="2:10" s="1" customFormat="1" ht="21.75" customHeight="1" x14ac:dyDescent="0.25">
      <c r="B4" s="36" t="s">
        <v>30</v>
      </c>
      <c r="C4" s="37">
        <f>SUM(London)</f>
        <v>1789.0900000000001</v>
      </c>
      <c r="D4" s="38">
        <f>C4*GBP</f>
        <v>2290.0352000000003</v>
      </c>
      <c r="F4"/>
      <c r="G4"/>
      <c r="H4"/>
      <c r="I4"/>
      <c r="J4"/>
    </row>
    <row r="5" spans="2:10" ht="21.75" customHeight="1" x14ac:dyDescent="0.25">
      <c r="B5" s="36" t="s">
        <v>18</v>
      </c>
      <c r="C5" s="37">
        <f>SUM(Paris)</f>
        <v>1442.62</v>
      </c>
      <c r="D5" s="38">
        <f>C5*EUR</f>
        <v>1659.0129999999997</v>
      </c>
      <c r="E5" s="1"/>
    </row>
    <row r="6" spans="2:10" ht="21.75" customHeight="1" x14ac:dyDescent="0.25">
      <c r="B6" s="36" t="s">
        <v>31</v>
      </c>
      <c r="C6" s="37">
        <f>SUM(Jakarta)</f>
        <v>26997.42</v>
      </c>
      <c r="D6" s="38">
        <f>C6*IDR</f>
        <v>431.95871999999997</v>
      </c>
      <c r="E6" s="1"/>
    </row>
    <row r="7" spans="2:10" x14ac:dyDescent="0.25">
      <c r="D7" s="34">
        <f>SUM(D4:D6)</f>
        <v>4381.0069199999998</v>
      </c>
    </row>
    <row r="9" spans="2:10" x14ac:dyDescent="0.25">
      <c r="B9" t="s">
        <v>65</v>
      </c>
      <c r="C9" t="s">
        <v>66</v>
      </c>
    </row>
    <row r="10" spans="2:10" x14ac:dyDescent="0.25">
      <c r="B10" t="s">
        <v>24</v>
      </c>
      <c r="C10" t="s">
        <v>67</v>
      </c>
    </row>
    <row r="11" spans="2:10" x14ac:dyDescent="0.25">
      <c r="B11" t="s">
        <v>7</v>
      </c>
      <c r="C11" t="s">
        <v>68</v>
      </c>
    </row>
    <row r="12" spans="2:10" x14ac:dyDescent="0.25">
      <c r="B12" t="s">
        <v>25</v>
      </c>
      <c r="C12" t="s">
        <v>69</v>
      </c>
    </row>
    <row r="13" spans="2:10" x14ac:dyDescent="0.25">
      <c r="B13" t="s">
        <v>40</v>
      </c>
      <c r="C13" t="s">
        <v>70</v>
      </c>
    </row>
    <row r="14" spans="2:10" x14ac:dyDescent="0.25">
      <c r="B14" t="s">
        <v>1</v>
      </c>
      <c r="C14" t="s">
        <v>71</v>
      </c>
    </row>
    <row r="15" spans="2:10" x14ac:dyDescent="0.25">
      <c r="B15" t="s">
        <v>20</v>
      </c>
      <c r="C15" t="s">
        <v>72</v>
      </c>
    </row>
    <row r="16" spans="2:10" x14ac:dyDescent="0.25">
      <c r="B16" t="s">
        <v>73</v>
      </c>
      <c r="C16" t="s">
        <v>74</v>
      </c>
    </row>
    <row r="17" spans="2:3" x14ac:dyDescent="0.25">
      <c r="B17" t="s">
        <v>19</v>
      </c>
      <c r="C17" t="s">
        <v>75</v>
      </c>
    </row>
    <row r="18" spans="2:3" x14ac:dyDescent="0.25">
      <c r="B18" t="s">
        <v>52</v>
      </c>
      <c r="C18" t="s">
        <v>76</v>
      </c>
    </row>
    <row r="19" spans="2:3" x14ac:dyDescent="0.25">
      <c r="B19" t="s">
        <v>31</v>
      </c>
      <c r="C19" t="s">
        <v>77</v>
      </c>
    </row>
    <row r="20" spans="2:3" x14ac:dyDescent="0.25">
      <c r="B20" t="s">
        <v>28</v>
      </c>
      <c r="C20" t="s">
        <v>78</v>
      </c>
    </row>
    <row r="21" spans="2:3" x14ac:dyDescent="0.25">
      <c r="B21" t="s">
        <v>30</v>
      </c>
      <c r="C21" t="s">
        <v>79</v>
      </c>
    </row>
    <row r="22" spans="2:3" x14ac:dyDescent="0.25">
      <c r="B22" t="s">
        <v>0</v>
      </c>
      <c r="C22" t="s">
        <v>80</v>
      </c>
    </row>
    <row r="23" spans="2:3" x14ac:dyDescent="0.25">
      <c r="B23" t="s">
        <v>27</v>
      </c>
      <c r="C23" t="s">
        <v>81</v>
      </c>
    </row>
    <row r="24" spans="2:3" x14ac:dyDescent="0.25">
      <c r="B24" t="s">
        <v>43</v>
      </c>
      <c r="C24" t="s">
        <v>82</v>
      </c>
    </row>
    <row r="25" spans="2:3" x14ac:dyDescent="0.25">
      <c r="B25" t="s">
        <v>18</v>
      </c>
      <c r="C25" t="s">
        <v>83</v>
      </c>
    </row>
    <row r="26" spans="2:3" x14ac:dyDescent="0.25">
      <c r="B26" t="s">
        <v>84</v>
      </c>
      <c r="C26" t="s">
        <v>85</v>
      </c>
    </row>
    <row r="27" spans="2:3" x14ac:dyDescent="0.25">
      <c r="B27" t="s">
        <v>23</v>
      </c>
      <c r="C27" t="s">
        <v>86</v>
      </c>
    </row>
    <row r="28" spans="2:3" x14ac:dyDescent="0.25">
      <c r="B28" t="s">
        <v>26</v>
      </c>
      <c r="C28" t="s">
        <v>87</v>
      </c>
    </row>
  </sheetData>
  <mergeCells count="1">
    <mergeCell ref="B1:D1"/>
  </mergeCells>
  <dataValidations disablePrompts="1" count="1">
    <dataValidation allowBlank="1" showInputMessage="1" showErrorMessage="1" prompt="Title of this worksheet is in this cell" sqref="E1:J1" xr:uid="{00000000-0002-0000-0200-000000000000}"/>
  </dataValidations>
  <pageMargins left="0.7" right="0.7" top="0.75" bottom="0.75" header="0.3" footer="0.3"/>
  <pageSetup paperSize="9" orientation="portrait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C12"/>
  <sheetViews>
    <sheetView workbookViewId="0">
      <selection activeCell="A3" sqref="A3:B12"/>
    </sheetView>
  </sheetViews>
  <sheetFormatPr defaultRowHeight="15" x14ac:dyDescent="0.25"/>
  <cols>
    <col min="1" max="2" width="19" customWidth="1"/>
  </cols>
  <sheetData>
    <row r="1" spans="1:3" ht="20.85" customHeight="1" x14ac:dyDescent="0.25">
      <c r="A1" s="77" t="s">
        <v>33</v>
      </c>
      <c r="B1" s="77"/>
      <c r="C1" s="3"/>
    </row>
    <row r="3" spans="1:3" x14ac:dyDescent="0.25">
      <c r="A3" s="55" t="s">
        <v>40</v>
      </c>
      <c r="B3" s="55" t="s">
        <v>22</v>
      </c>
    </row>
    <row r="4" spans="1:3" x14ac:dyDescent="0.25">
      <c r="A4" s="2" t="s">
        <v>23</v>
      </c>
      <c r="B4" s="2">
        <v>1</v>
      </c>
    </row>
    <row r="5" spans="1:3" x14ac:dyDescent="0.25">
      <c r="A5" s="2" t="s">
        <v>20</v>
      </c>
      <c r="B5" s="2">
        <v>1.1499999999999999</v>
      </c>
    </row>
    <row r="6" spans="1:3" x14ac:dyDescent="0.25">
      <c r="A6" s="2" t="s">
        <v>19</v>
      </c>
      <c r="B6" s="2">
        <v>1.28</v>
      </c>
    </row>
    <row r="7" spans="1:3" x14ac:dyDescent="0.25">
      <c r="A7" s="2" t="s">
        <v>52</v>
      </c>
      <c r="B7" s="2">
        <v>1.6E-2</v>
      </c>
    </row>
    <row r="8" spans="1:3" x14ac:dyDescent="0.25">
      <c r="A8" s="2" t="s">
        <v>24</v>
      </c>
      <c r="B8" s="2">
        <v>0.67</v>
      </c>
    </row>
    <row r="9" spans="1:3" x14ac:dyDescent="0.25">
      <c r="A9" s="2" t="s">
        <v>25</v>
      </c>
      <c r="B9" s="2">
        <v>0.81</v>
      </c>
    </row>
    <row r="10" spans="1:3" x14ac:dyDescent="0.25">
      <c r="A10" s="2" t="s">
        <v>26</v>
      </c>
      <c r="B10" s="2">
        <v>7.4999999999999997E-2</v>
      </c>
    </row>
    <row r="11" spans="1:3" x14ac:dyDescent="0.25">
      <c r="A11" s="2" t="s">
        <v>27</v>
      </c>
      <c r="B11" s="2">
        <v>0.6</v>
      </c>
    </row>
    <row r="12" spans="1:3" x14ac:dyDescent="0.25">
      <c r="A12" s="2" t="s">
        <v>28</v>
      </c>
      <c r="B12" s="2">
        <v>0.01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5"/>
  <sheetViews>
    <sheetView workbookViewId="0">
      <selection activeCell="B2" sqref="B2"/>
    </sheetView>
  </sheetViews>
  <sheetFormatPr defaultRowHeight="15" x14ac:dyDescent="0.25"/>
  <cols>
    <col min="1" max="1" width="21.5703125" customWidth="1"/>
  </cols>
  <sheetData>
    <row r="2" spans="1:2" ht="30" x14ac:dyDescent="0.25">
      <c r="A2" t="s">
        <v>13</v>
      </c>
      <c r="B2" t="e">
        <v>#NAME?</v>
      </c>
    </row>
    <row r="3" spans="1:2" x14ac:dyDescent="0.25">
      <c r="A3" t="s">
        <v>12</v>
      </c>
      <c r="B3" t="e">
        <v>#NAME?</v>
      </c>
    </row>
    <row r="4" spans="1:2" x14ac:dyDescent="0.25">
      <c r="A4" t="s">
        <v>11</v>
      </c>
      <c r="B4" t="e">
        <v>#NAME?</v>
      </c>
    </row>
    <row r="5" spans="1:2" x14ac:dyDescent="0.25">
      <c r="A5" t="s">
        <v>42</v>
      </c>
      <c r="B5" t="e"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Instructions</vt:lpstr>
      <vt:lpstr>Travel expense calculator</vt:lpstr>
      <vt:lpstr>Summary By Region</vt:lpstr>
      <vt:lpstr>Currency Rates</vt:lpstr>
      <vt:lpstr>Calcs</vt:lpstr>
      <vt:lpstr>Accommodation_Costs</vt:lpstr>
      <vt:lpstr>AUD</vt:lpstr>
      <vt:lpstr>Breakfast</vt:lpstr>
      <vt:lpstr>CAD</vt:lpstr>
      <vt:lpstr>Currencies</vt:lpstr>
      <vt:lpstr>Dinner</vt:lpstr>
      <vt:lpstr>EUR</vt:lpstr>
      <vt:lpstr>Ex_Rate</vt:lpstr>
      <vt:lpstr>GBP</vt:lpstr>
      <vt:lpstr>IDR</vt:lpstr>
      <vt:lpstr>Jakarta</vt:lpstr>
      <vt:lpstr>JPY</vt:lpstr>
      <vt:lpstr>London</vt:lpstr>
      <vt:lpstr>Lunch</vt:lpstr>
      <vt:lpstr>NZD</vt:lpstr>
      <vt:lpstr>Other</vt:lpstr>
      <vt:lpstr>Paris</vt:lpstr>
      <vt:lpstr>TravelCosts</vt:lpstr>
      <vt:lpstr>USD</vt:lpstr>
      <vt:lpstr>ZAR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lastModifiedBy>Syaid</cp:lastModifiedBy>
  <dcterms:created xsi:type="dcterms:W3CDTF">2017-06-29T03:48:21Z</dcterms:created>
  <dcterms:modified xsi:type="dcterms:W3CDTF">2021-08-25T16:35:53Z</dcterms:modified>
</cp:coreProperties>
</file>