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ata Kuliah\Aplikasi Perkantoran\Semester 1\Tugas\"/>
    </mc:Choice>
  </mc:AlternateContent>
  <xr:revisionPtr revIDLastSave="0" documentId="8_{DB7F2A56-C0F9-45DB-B794-DF4EB95A32C6}" xr6:coauthVersionLast="45" xr6:coauthVersionMax="45" xr10:uidLastSave="{00000000-0000-0000-0000-000000000000}"/>
  <bookViews>
    <workbookView xWindow="-120" yWindow="-120" windowWidth="20730" windowHeight="11760" xr2:uid="{8AB156EB-57C2-41A4-8C9F-958684A47C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H8" i="1"/>
  <c r="H9" i="1"/>
  <c r="H10" i="1"/>
  <c r="H11" i="1"/>
  <c r="H12" i="1"/>
  <c r="H13" i="1"/>
  <c r="H14" i="1"/>
  <c r="H15" i="1"/>
  <c r="H16" i="1"/>
  <c r="I8" i="1" s="1"/>
  <c r="H17" i="1"/>
  <c r="H18" i="1"/>
  <c r="H19" i="1"/>
  <c r="H20" i="1"/>
  <c r="H7" i="1"/>
  <c r="D24" i="1"/>
  <c r="D23" i="1"/>
  <c r="D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E24" i="1"/>
  <c r="E23" i="1"/>
  <c r="E22" i="1"/>
  <c r="I7" i="1" l="1"/>
  <c r="I19" i="1"/>
  <c r="I17" i="1"/>
  <c r="I15" i="1"/>
  <c r="I13" i="1"/>
  <c r="I11" i="1"/>
  <c r="I9" i="1"/>
  <c r="I20" i="1"/>
  <c r="I18" i="1"/>
  <c r="I16" i="1"/>
  <c r="I14" i="1"/>
  <c r="I12" i="1"/>
  <c r="I10" i="1"/>
</calcChain>
</file>

<file path=xl/sharedStrings.xml><?xml version="1.0" encoding="utf-8"?>
<sst xmlns="http://schemas.openxmlformats.org/spreadsheetml/2006/main" count="31" uniqueCount="31">
  <si>
    <t>Tahun Pelajaran 2019/2010</t>
  </si>
  <si>
    <t>Kelas TI 1E</t>
  </si>
  <si>
    <t>Daftar Nilai D-IV Teknik Informatika</t>
  </si>
  <si>
    <t>No</t>
  </si>
  <si>
    <t>Nama</t>
  </si>
  <si>
    <t>NIM</t>
  </si>
  <si>
    <t>Nilai Kognitif</t>
  </si>
  <si>
    <t>Nilai Psikomotrik</t>
  </si>
  <si>
    <t>Nilai Afektif</t>
  </si>
  <si>
    <t>Ranking</t>
  </si>
  <si>
    <t>Ahmad Hafis</t>
  </si>
  <si>
    <t>Ali Safik</t>
  </si>
  <si>
    <t>Aliyah Hanun</t>
  </si>
  <si>
    <t>Ardila Lukita Sari</t>
  </si>
  <si>
    <t>Arlan Ady Pratama</t>
  </si>
  <si>
    <t>Bima Galang Lesmana</t>
  </si>
  <si>
    <t>Darman Saputra</t>
  </si>
  <si>
    <t>Eksa Laila</t>
  </si>
  <si>
    <t>Fadhil Ahmad Yazid</t>
  </si>
  <si>
    <t>Ghibran Muhammad</t>
  </si>
  <si>
    <t>Hafiz Kalam</t>
  </si>
  <si>
    <t>Hidayatullah Ibrahim</t>
  </si>
  <si>
    <t>Irsyada Alfyrdhousi</t>
  </si>
  <si>
    <t>M. Shiva Matahari Yusda</t>
  </si>
  <si>
    <t>Nilai Rata-rata</t>
  </si>
  <si>
    <t>Nilai Tertinggi</t>
  </si>
  <si>
    <t>Nilai Terendah</t>
  </si>
  <si>
    <t>Keterangan</t>
  </si>
  <si>
    <t>KKM - 80</t>
  </si>
  <si>
    <t>Rata-rata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</si>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</sst>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DAFTAR</a:t>
            </a:r>
            <a:r>
              <a:rPr lang="en-ID" baseline="0"/>
              <a:t> NILAI D-IV TEKNIK INFORMATIKA</a:t>
            </a:r>
          </a:p>
          <a:p>
            <a:pPr>
              <a:defRPr/>
            </a:pPr>
            <a:r>
              <a:rPr lang="en-ID" baseline="0"/>
              <a:t>KELAS TI 1E</a:t>
            </a:r>
          </a:p>
          <a:p>
            <a:pPr>
              <a:defRPr/>
            </a:pPr>
            <a:r>
              <a:rPr lang="en-ID" baseline="0"/>
              <a:t>TAHUN PELAJARAN 2019/2020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Nilai Kognitif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Sheet1!$B$7:$B$20</c:f>
              <c:strCache>
                <c:ptCount val="14"/>
                <c:pt idx="0">
                  <c:v>Ahmad Hafis</c:v>
                </c:pt>
                <c:pt idx="1">
                  <c:v>Ali Safik</c:v>
                </c:pt>
                <c:pt idx="2">
                  <c:v>Aliyah Hanun</c:v>
                </c:pt>
                <c:pt idx="3">
                  <c:v>Ardila Lukita Sari</c:v>
                </c:pt>
                <c:pt idx="4">
                  <c:v>Arlan Ady Pratama</c:v>
                </c:pt>
                <c:pt idx="5">
                  <c:v>Bima Galang Lesmana</c:v>
                </c:pt>
                <c:pt idx="6">
                  <c:v>Darman Saputra</c:v>
                </c:pt>
                <c:pt idx="7">
                  <c:v>Eksa Laila</c:v>
                </c:pt>
                <c:pt idx="8">
                  <c:v>Fadhil Ahmad Yazid</c:v>
                </c:pt>
                <c:pt idx="9">
                  <c:v>Ghibran Muhammad</c:v>
                </c:pt>
                <c:pt idx="10">
                  <c:v>Hafiz Kalam</c:v>
                </c:pt>
                <c:pt idx="11">
                  <c:v>Hidayatullah Ibrahim</c:v>
                </c:pt>
                <c:pt idx="12">
                  <c:v>Irsyada Alfyrdhousi</c:v>
                </c:pt>
                <c:pt idx="13">
                  <c:v>M. Shiva Matahari Yusda</c:v>
                </c:pt>
              </c:strCache>
            </c:strRef>
          </c:cat>
          <c:val>
            <c:numRef>
              <c:f>Sheet1!$D$7:$D$20</c:f>
              <c:numCache>
                <c:formatCode>General</c:formatCode>
                <c:ptCount val="14"/>
                <c:pt idx="0">
                  <c:v>77</c:v>
                </c:pt>
                <c:pt idx="1">
                  <c:v>86</c:v>
                </c:pt>
                <c:pt idx="2">
                  <c:v>70</c:v>
                </c:pt>
                <c:pt idx="3">
                  <c:v>90</c:v>
                </c:pt>
                <c:pt idx="4">
                  <c:v>95</c:v>
                </c:pt>
                <c:pt idx="5">
                  <c:v>74</c:v>
                </c:pt>
                <c:pt idx="6">
                  <c:v>88</c:v>
                </c:pt>
                <c:pt idx="7">
                  <c:v>81</c:v>
                </c:pt>
                <c:pt idx="8">
                  <c:v>91</c:v>
                </c:pt>
                <c:pt idx="9">
                  <c:v>77</c:v>
                </c:pt>
                <c:pt idx="10">
                  <c:v>89</c:v>
                </c:pt>
                <c:pt idx="11">
                  <c:v>79</c:v>
                </c:pt>
                <c:pt idx="12">
                  <c:v>95</c:v>
                </c:pt>
                <c:pt idx="1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3-4711-B8F8-F23FFF441FE5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Nilai Psikomotrik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Sheet1!$B$7:$B$20</c:f>
              <c:strCache>
                <c:ptCount val="14"/>
                <c:pt idx="0">
                  <c:v>Ahmad Hafis</c:v>
                </c:pt>
                <c:pt idx="1">
                  <c:v>Ali Safik</c:v>
                </c:pt>
                <c:pt idx="2">
                  <c:v>Aliyah Hanun</c:v>
                </c:pt>
                <c:pt idx="3">
                  <c:v>Ardila Lukita Sari</c:v>
                </c:pt>
                <c:pt idx="4">
                  <c:v>Arlan Ady Pratama</c:v>
                </c:pt>
                <c:pt idx="5">
                  <c:v>Bima Galang Lesmana</c:v>
                </c:pt>
                <c:pt idx="6">
                  <c:v>Darman Saputra</c:v>
                </c:pt>
                <c:pt idx="7">
                  <c:v>Eksa Laila</c:v>
                </c:pt>
                <c:pt idx="8">
                  <c:v>Fadhil Ahmad Yazid</c:v>
                </c:pt>
                <c:pt idx="9">
                  <c:v>Ghibran Muhammad</c:v>
                </c:pt>
                <c:pt idx="10">
                  <c:v>Hafiz Kalam</c:v>
                </c:pt>
                <c:pt idx="11">
                  <c:v>Hidayatullah Ibrahim</c:v>
                </c:pt>
                <c:pt idx="12">
                  <c:v>Irsyada Alfyrdhousi</c:v>
                </c:pt>
                <c:pt idx="13">
                  <c:v>M. Shiva Matahari Yusda</c:v>
                </c:pt>
              </c:strCache>
            </c:str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98</c:v>
                </c:pt>
                <c:pt idx="1">
                  <c:v>65</c:v>
                </c:pt>
                <c:pt idx="2">
                  <c:v>77</c:v>
                </c:pt>
                <c:pt idx="3">
                  <c:v>67</c:v>
                </c:pt>
                <c:pt idx="4">
                  <c:v>87</c:v>
                </c:pt>
                <c:pt idx="5">
                  <c:v>88</c:v>
                </c:pt>
                <c:pt idx="6">
                  <c:v>84</c:v>
                </c:pt>
                <c:pt idx="7">
                  <c:v>87</c:v>
                </c:pt>
                <c:pt idx="8">
                  <c:v>90</c:v>
                </c:pt>
                <c:pt idx="9">
                  <c:v>76</c:v>
                </c:pt>
                <c:pt idx="10">
                  <c:v>71</c:v>
                </c:pt>
                <c:pt idx="11">
                  <c:v>80</c:v>
                </c:pt>
                <c:pt idx="12">
                  <c:v>90</c:v>
                </c:pt>
                <c:pt idx="1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3-4711-B8F8-F23FFF44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5915071"/>
        <c:axId val="162380383"/>
      </c:barChart>
      <c:catAx>
        <c:axId val="2059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383"/>
        <c:crosses val="autoZero"/>
        <c:auto val="1"/>
        <c:lblAlgn val="ctr"/>
        <c:lblOffset val="100"/>
        <c:noMultiLvlLbl val="0"/>
      </c:catAx>
      <c:valAx>
        <c:axId val="1623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1860350</xdr:colOff>
      <xdr:row>0</xdr:row>
      <xdr:rowOff>57882</xdr:rowOff>
    </xdr:from>
    <xdr:to>
      <xdr:col>2</xdr:col>
      <xdr:colOff>438150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A12CE-437B-47C8-82EB-746B8E9190B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2775" y="57882"/>
          <a:ext cx="682825" cy="675543"/>
        </a:xfrm>
        <a:prstGeom prst="rect">
          <a:avLst/>
        </a:prstGeom>
        <a:solidFill>
          <a:srgbClr val="FFFFFF"/>
        </a:solidFill>
        <a:ln>
          <a:noFill/>
        </a:ln>
      </xdr:spPr>
    </xdr:pic>
    <xdr:clientData/>
  </xdr:twoCellAnchor>
  <xdr:twoCellAnchor>
    <xdr:from>
      <xdr:col>1</xdr:col>
      <xdr:colOff>190499</xdr:colOff>
      <xdr:row>25</xdr:row>
      <xdr:rowOff>152398</xdr:rowOff>
    </xdr:from>
    <xdr:to>
      <xdr:col>9</xdr:col>
      <xdr:colOff>1939637</xdr:colOff>
      <xdr:row>53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E4BA3-F047-4361-B69B-C4F599989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01DB-654B-4B9A-9062-F2E45BCF3534}">
  <dimension ref="A1:J25"/>
  <sheetViews>
    <sheetView tabSelected="1" zoomScaleNormal="70" workbookViewId="0">
      <selection activeCell="A3" sqref="A3:J3"/>
    </sheetView>
  </sheetViews>
  <sheetFormatPr defaultRowHeight="15" x14ac:dyDescent="0.25"/>
  <cols>
    <col min="1" max="1" width="5.28515625" customWidth="1"/>
    <col min="2" max="2" width="31.5703125" customWidth="1"/>
    <col min="3" max="3" width="15" customWidth="1"/>
    <col min="4" max="4" width="16.140625" customWidth="1"/>
    <col min="5" max="5" width="17.85546875" customWidth="1"/>
    <col min="6" max="6" width="13.85546875" customWidth="1"/>
    <col min="8" max="8" width="9.7109375" customWidth="1"/>
    <col min="10" max="10" width="46.85546875" customWidth="1"/>
  </cols>
  <sheetData>
    <row r="1" spans="1:10" x14ac:dyDescent="0.25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28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30</v>
      </c>
      <c r="H6" s="5" t="s">
        <v>29</v>
      </c>
      <c r="I6" s="5" t="s">
        <v>9</v>
      </c>
      <c r="J6" s="5" t="s">
        <v>27</v>
      </c>
    </row>
    <row r="7" spans="1:10" x14ac:dyDescent="0.25">
      <c r="A7" s="2">
        <v>1</v>
      </c>
      <c r="B7" s="3" t="s">
        <v>10</v>
      </c>
      <c r="C7" s="2">
        <v>1941720107</v>
      </c>
      <c r="D7" s="2">
        <v>77</v>
      </c>
      <c r="E7" s="2">
        <v>98</v>
      </c>
      <c r="F7" s="2" t="str">
        <f>IF(AND(H7&gt;=81,H7&lt;=100),"A",IF(AND(H7&gt;=72,H7&lt;=80),"B+",IF(AND(H7&gt;=64,H7&lt;=71),"B",IF(AND(H7&gt;61,H7&lt;=65),"C+",IF(AND(H7&gt;=51,H7&lt;=60),"C",IF(AND(H7&gt;=41,H7&lt;=50),"D",IF(AND(H7&gt;=0,H7&lt;=40),"E",)))))))</f>
        <v>A</v>
      </c>
      <c r="G7" s="2">
        <f>SUM(D7:E7)</f>
        <v>175</v>
      </c>
      <c r="H7" s="2">
        <f>AVERAGE(D7:E7)</f>
        <v>87.5</v>
      </c>
      <c r="I7" s="2">
        <f>RANK(H7,$H$7:$H$20)</f>
        <v>4</v>
      </c>
      <c r="J7" s="2" t="str">
        <f>IF(H7&gt;=80,"LULUS","BELUM LULUS")</f>
        <v>LULUS</v>
      </c>
    </row>
    <row r="8" spans="1:10" x14ac:dyDescent="0.25">
      <c r="A8" s="2">
        <v>2</v>
      </c>
      <c r="B8" s="3" t="s">
        <v>11</v>
      </c>
      <c r="C8" s="2">
        <v>1941720066</v>
      </c>
      <c r="D8" s="2">
        <v>86</v>
      </c>
      <c r="E8" s="2">
        <v>65</v>
      </c>
      <c r="F8" s="2" t="str">
        <f t="shared" ref="F8:F20" si="0">IF(AND(H8&gt;=81,H8&lt;=100),"A",IF(AND(H8&gt;=72,H8&lt;=80),"B+",IF(AND(H8&gt;=64,H8&lt;=71),"B",IF(AND(H8&gt;61,H8&lt;=65),"C+",IF(AND(H8&gt;=51,H8&lt;=60),"C",IF(AND(H8&gt;=41,H8&lt;=50),"D",IF(AND(H8&gt;=0,H8&lt;=40),"E",)))))))</f>
        <v>B+</v>
      </c>
      <c r="G8" s="2">
        <f t="shared" ref="G8:G15" si="1">SUM(D8:E8)</f>
        <v>151</v>
      </c>
      <c r="H8" s="2">
        <f t="shared" ref="H8:H20" si="2">AVERAGE(D8:E8)</f>
        <v>75.5</v>
      </c>
      <c r="I8" s="2">
        <f t="shared" ref="I8:I20" si="3">RANK(H8,$H$7:$H$20)</f>
        <v>13</v>
      </c>
      <c r="J8" s="2" t="str">
        <f t="shared" ref="J8:J20" si="4">IF(H8&gt;=80,"LULUS","BELUM LULUS")</f>
        <v>BELUM LULUS</v>
      </c>
    </row>
    <row r="9" spans="1:10" x14ac:dyDescent="0.25">
      <c r="A9" s="2">
        <v>3</v>
      </c>
      <c r="B9" s="3" t="s">
        <v>12</v>
      </c>
      <c r="C9" s="2">
        <v>1941720175</v>
      </c>
      <c r="D9" s="2">
        <v>70</v>
      </c>
      <c r="E9" s="2">
        <v>77</v>
      </c>
      <c r="F9" s="2" t="str">
        <f t="shared" si="0"/>
        <v>B+</v>
      </c>
      <c r="G9" s="2">
        <f t="shared" si="1"/>
        <v>147</v>
      </c>
      <c r="H9" s="2">
        <f t="shared" si="2"/>
        <v>73.5</v>
      </c>
      <c r="I9" s="2">
        <f t="shared" si="3"/>
        <v>14</v>
      </c>
      <c r="J9" s="2" t="str">
        <f t="shared" si="4"/>
        <v>BELUM LULUS</v>
      </c>
    </row>
    <row r="10" spans="1:10" x14ac:dyDescent="0.25">
      <c r="A10" s="2">
        <v>4</v>
      </c>
      <c r="B10" s="3" t="s">
        <v>13</v>
      </c>
      <c r="C10" s="2">
        <v>1941720043</v>
      </c>
      <c r="D10" s="2">
        <v>90</v>
      </c>
      <c r="E10" s="2">
        <v>67</v>
      </c>
      <c r="F10" s="2" t="str">
        <f t="shared" si="0"/>
        <v>B+</v>
      </c>
      <c r="G10" s="2">
        <f t="shared" si="1"/>
        <v>157</v>
      </c>
      <c r="H10" s="2">
        <f t="shared" si="2"/>
        <v>78.5</v>
      </c>
      <c r="I10" s="2">
        <f t="shared" si="3"/>
        <v>11</v>
      </c>
      <c r="J10" s="2" t="str">
        <f t="shared" si="4"/>
        <v>BELUM LULUS</v>
      </c>
    </row>
    <row r="11" spans="1:10" x14ac:dyDescent="0.25">
      <c r="A11" s="2">
        <v>5</v>
      </c>
      <c r="B11" s="3" t="s">
        <v>14</v>
      </c>
      <c r="C11" s="2">
        <v>1941720042</v>
      </c>
      <c r="D11" s="2">
        <v>95</v>
      </c>
      <c r="E11" s="2">
        <v>87</v>
      </c>
      <c r="F11" s="2" t="str">
        <f t="shared" si="0"/>
        <v>A</v>
      </c>
      <c r="G11" s="2">
        <f t="shared" si="1"/>
        <v>182</v>
      </c>
      <c r="H11" s="2">
        <f t="shared" si="2"/>
        <v>91</v>
      </c>
      <c r="I11" s="2">
        <f t="shared" si="3"/>
        <v>2</v>
      </c>
      <c r="J11" s="2" t="str">
        <f t="shared" si="4"/>
        <v>LULUS</v>
      </c>
    </row>
    <row r="12" spans="1:10" x14ac:dyDescent="0.25">
      <c r="A12" s="2">
        <v>6</v>
      </c>
      <c r="B12" s="3" t="s">
        <v>15</v>
      </c>
      <c r="C12" s="2">
        <v>1941720153</v>
      </c>
      <c r="D12" s="2">
        <v>74</v>
      </c>
      <c r="E12" s="2">
        <v>88</v>
      </c>
      <c r="F12" s="2" t="str">
        <f t="shared" si="0"/>
        <v>A</v>
      </c>
      <c r="G12" s="2">
        <f t="shared" si="1"/>
        <v>162</v>
      </c>
      <c r="H12" s="2">
        <f t="shared" si="2"/>
        <v>81</v>
      </c>
      <c r="I12" s="2">
        <f t="shared" si="3"/>
        <v>7</v>
      </c>
      <c r="J12" s="2" t="str">
        <f t="shared" si="4"/>
        <v>LULUS</v>
      </c>
    </row>
    <row r="13" spans="1:10" x14ac:dyDescent="0.25">
      <c r="A13" s="2">
        <v>7</v>
      </c>
      <c r="B13" s="3" t="s">
        <v>16</v>
      </c>
      <c r="C13" s="2">
        <v>1941720060</v>
      </c>
      <c r="D13" s="2">
        <v>88</v>
      </c>
      <c r="E13" s="2">
        <v>84</v>
      </c>
      <c r="F13" s="2" t="str">
        <f t="shared" si="0"/>
        <v>A</v>
      </c>
      <c r="G13" s="2">
        <f t="shared" si="1"/>
        <v>172</v>
      </c>
      <c r="H13" s="2">
        <f t="shared" si="2"/>
        <v>86</v>
      </c>
      <c r="I13" s="2">
        <f t="shared" si="3"/>
        <v>5</v>
      </c>
      <c r="J13" s="2" t="str">
        <f t="shared" si="4"/>
        <v>LULUS</v>
      </c>
    </row>
    <row r="14" spans="1:10" x14ac:dyDescent="0.25">
      <c r="A14" s="2">
        <v>8</v>
      </c>
      <c r="B14" s="3" t="s">
        <v>17</v>
      </c>
      <c r="C14" s="2">
        <v>1941720037</v>
      </c>
      <c r="D14" s="2">
        <v>81</v>
      </c>
      <c r="E14" s="2">
        <v>87</v>
      </c>
      <c r="F14" s="2" t="str">
        <f t="shared" si="0"/>
        <v>A</v>
      </c>
      <c r="G14" s="2">
        <f t="shared" si="1"/>
        <v>168</v>
      </c>
      <c r="H14" s="2">
        <f t="shared" si="2"/>
        <v>84</v>
      </c>
      <c r="I14" s="2">
        <f t="shared" si="3"/>
        <v>6</v>
      </c>
      <c r="J14" s="2" t="str">
        <f t="shared" si="4"/>
        <v>LULUS</v>
      </c>
    </row>
    <row r="15" spans="1:10" x14ac:dyDescent="0.25">
      <c r="A15" s="2">
        <v>9</v>
      </c>
      <c r="B15" s="3" t="s">
        <v>18</v>
      </c>
      <c r="C15" s="2">
        <v>1941720187</v>
      </c>
      <c r="D15" s="2">
        <v>91</v>
      </c>
      <c r="E15" s="2">
        <v>90</v>
      </c>
      <c r="F15" s="2" t="str">
        <f t="shared" si="0"/>
        <v>A</v>
      </c>
      <c r="G15" s="2">
        <f t="shared" si="1"/>
        <v>181</v>
      </c>
      <c r="H15" s="2">
        <f t="shared" si="2"/>
        <v>90.5</v>
      </c>
      <c r="I15" s="2">
        <f t="shared" si="3"/>
        <v>3</v>
      </c>
      <c r="J15" s="2" t="str">
        <f t="shared" si="4"/>
        <v>LULUS</v>
      </c>
    </row>
    <row r="16" spans="1:10" x14ac:dyDescent="0.25">
      <c r="A16" s="2">
        <v>11</v>
      </c>
      <c r="B16" s="3" t="s">
        <v>19</v>
      </c>
      <c r="C16" s="2">
        <v>1941720115</v>
      </c>
      <c r="D16" s="2">
        <v>77</v>
      </c>
      <c r="E16" s="2">
        <v>76</v>
      </c>
      <c r="F16" s="2" t="str">
        <f t="shared" si="0"/>
        <v>B+</v>
      </c>
      <c r="G16" s="2">
        <f>SUM(D16:E16)</f>
        <v>153</v>
      </c>
      <c r="H16" s="2">
        <f t="shared" si="2"/>
        <v>76.5</v>
      </c>
      <c r="I16" s="2">
        <f t="shared" si="3"/>
        <v>12</v>
      </c>
      <c r="J16" s="2" t="str">
        <f t="shared" si="4"/>
        <v>BELUM LULUS</v>
      </c>
    </row>
    <row r="17" spans="1:10" x14ac:dyDescent="0.25">
      <c r="A17" s="2">
        <v>12</v>
      </c>
      <c r="B17" s="3" t="s">
        <v>20</v>
      </c>
      <c r="C17" s="2">
        <v>1941720101</v>
      </c>
      <c r="D17" s="2">
        <v>89</v>
      </c>
      <c r="E17" s="2">
        <v>71</v>
      </c>
      <c r="F17" s="2" t="str">
        <f t="shared" si="0"/>
        <v>B+</v>
      </c>
      <c r="G17" s="2">
        <f>SUM(D17:E17)</f>
        <v>160</v>
      </c>
      <c r="H17" s="2">
        <f t="shared" si="2"/>
        <v>80</v>
      </c>
      <c r="I17" s="2">
        <f t="shared" si="3"/>
        <v>8</v>
      </c>
      <c r="J17" s="2" t="str">
        <f t="shared" si="4"/>
        <v>LULUS</v>
      </c>
    </row>
    <row r="18" spans="1:10" x14ac:dyDescent="0.25">
      <c r="A18" s="2">
        <v>13</v>
      </c>
      <c r="B18" s="3" t="s">
        <v>21</v>
      </c>
      <c r="C18" s="2">
        <v>1941720235</v>
      </c>
      <c r="D18" s="2">
        <v>79</v>
      </c>
      <c r="E18" s="2">
        <v>80</v>
      </c>
      <c r="F18" s="2" t="str">
        <f t="shared" si="0"/>
        <v>B+</v>
      </c>
      <c r="G18" s="2">
        <f>SUM(D18:E18)</f>
        <v>159</v>
      </c>
      <c r="H18" s="2">
        <f t="shared" si="2"/>
        <v>79.5</v>
      </c>
      <c r="I18" s="2">
        <f t="shared" si="3"/>
        <v>9</v>
      </c>
      <c r="J18" s="2" t="str">
        <f t="shared" si="4"/>
        <v>BELUM LULUS</v>
      </c>
    </row>
    <row r="19" spans="1:10" x14ac:dyDescent="0.25">
      <c r="A19" s="2">
        <v>14</v>
      </c>
      <c r="B19" s="3" t="s">
        <v>22</v>
      </c>
      <c r="C19" s="2">
        <v>1941720041</v>
      </c>
      <c r="D19" s="2">
        <v>95</v>
      </c>
      <c r="E19" s="2">
        <v>90</v>
      </c>
      <c r="F19" s="2" t="str">
        <f t="shared" si="0"/>
        <v>A</v>
      </c>
      <c r="G19" s="2">
        <f>SUM(D19:E19)</f>
        <v>185</v>
      </c>
      <c r="H19" s="2">
        <f t="shared" si="2"/>
        <v>92.5</v>
      </c>
      <c r="I19" s="2">
        <f t="shared" si="3"/>
        <v>1</v>
      </c>
      <c r="J19" s="2" t="str">
        <f t="shared" si="4"/>
        <v>LULUS</v>
      </c>
    </row>
    <row r="20" spans="1:10" x14ac:dyDescent="0.25">
      <c r="A20" s="2">
        <v>15</v>
      </c>
      <c r="B20" s="3" t="s">
        <v>23</v>
      </c>
      <c r="C20" s="2">
        <v>1941720005</v>
      </c>
      <c r="D20" s="2">
        <v>83</v>
      </c>
      <c r="E20" s="2">
        <v>75</v>
      </c>
      <c r="F20" s="2" t="str">
        <f t="shared" si="0"/>
        <v>B+</v>
      </c>
      <c r="G20" s="2">
        <f>SUM(D20:E20)</f>
        <v>158</v>
      </c>
      <c r="H20" s="2">
        <f t="shared" si="2"/>
        <v>79</v>
      </c>
      <c r="I20" s="2">
        <f t="shared" si="3"/>
        <v>10</v>
      </c>
      <c r="J20" s="2" t="str">
        <f t="shared" si="4"/>
        <v>BELUM LULUS</v>
      </c>
    </row>
    <row r="21" spans="1:10" x14ac:dyDescent="0.25">
      <c r="A21" s="4"/>
      <c r="B21" s="4"/>
      <c r="C21" s="4"/>
      <c r="D21" s="3"/>
      <c r="E21" s="3"/>
      <c r="F21" s="7"/>
      <c r="G21" s="4"/>
      <c r="H21" s="4"/>
      <c r="I21" s="4"/>
      <c r="J21" s="4"/>
    </row>
    <row r="22" spans="1:10" x14ac:dyDescent="0.25">
      <c r="A22" s="4"/>
      <c r="B22" s="4" t="s">
        <v>24</v>
      </c>
      <c r="C22" s="4"/>
      <c r="D22" s="2">
        <f>AVERAGE(D7:D20)</f>
        <v>83.928571428571431</v>
      </c>
      <c r="E22" s="2">
        <f>AVERAGE(E7:E20)</f>
        <v>81.071428571428569</v>
      </c>
      <c r="F22" s="7"/>
      <c r="G22" s="4"/>
      <c r="H22" s="4"/>
      <c r="I22" s="4"/>
      <c r="J22" s="4"/>
    </row>
    <row r="23" spans="1:10" x14ac:dyDescent="0.25">
      <c r="A23" s="4"/>
      <c r="B23" s="4" t="s">
        <v>25</v>
      </c>
      <c r="C23" s="4"/>
      <c r="D23" s="2">
        <f>MAX(D7:D20)</f>
        <v>95</v>
      </c>
      <c r="E23" s="2">
        <f>MAX(E7:E20)</f>
        <v>98</v>
      </c>
      <c r="F23" s="7"/>
      <c r="G23" s="4"/>
      <c r="H23" s="4"/>
      <c r="I23" s="4"/>
      <c r="J23" s="4"/>
    </row>
    <row r="24" spans="1:10" x14ac:dyDescent="0.25">
      <c r="A24" s="4"/>
      <c r="B24" s="4" t="s">
        <v>26</v>
      </c>
      <c r="C24" s="4"/>
      <c r="D24" s="2">
        <f>MIN(D7:D20)</f>
        <v>70</v>
      </c>
      <c r="E24" s="2">
        <f>MIN(E7:E20)</f>
        <v>65</v>
      </c>
      <c r="F24" s="7"/>
      <c r="G24" s="4"/>
      <c r="H24" s="4"/>
      <c r="I24" s="4"/>
      <c r="J24" s="4"/>
    </row>
    <row r="25" spans="1:10" x14ac:dyDescent="0.25">
      <c r="A25" s="8"/>
      <c r="F25" s="9"/>
      <c r="G25" s="8"/>
      <c r="H25" s="8"/>
      <c r="I25" s="8"/>
      <c r="J25" s="8"/>
    </row>
  </sheetData>
  <mergeCells count="15">
    <mergeCell ref="J21:J24"/>
    <mergeCell ref="A21:A24"/>
    <mergeCell ref="B21:C21"/>
    <mergeCell ref="F21:F24"/>
    <mergeCell ref="G21:G24"/>
    <mergeCell ref="H21:H24"/>
    <mergeCell ref="I21:I24"/>
    <mergeCell ref="A1:J1"/>
    <mergeCell ref="A2:J2"/>
    <mergeCell ref="A3:J3"/>
    <mergeCell ref="A4:J4"/>
    <mergeCell ref="A5:J5"/>
    <mergeCell ref="B22:C22"/>
    <mergeCell ref="B23:C23"/>
    <mergeCell ref="B24:C2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2019-10-07T00:39:44Z</dcterms:created>
  <dcterms:modified xsi:type="dcterms:W3CDTF">2019-10-07T02:22:34Z</dcterms:modified>
</cp:coreProperties>
</file>