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yuan/Desktop/SCM 702/project/"/>
    </mc:Choice>
  </mc:AlternateContent>
  <xr:revisionPtr revIDLastSave="0" documentId="13_ncr:1_{6A7D757A-C9B4-F74F-B4C0-1B1C4F5C7A2E}" xr6:coauthVersionLast="45" xr6:coauthVersionMax="45" xr10:uidLastSave="{00000000-0000-0000-0000-000000000000}"/>
  <bookViews>
    <workbookView xWindow="0" yWindow="640" windowWidth="33480" windowHeight="15440" xr2:uid="{99EB16AC-87A7-C547-9F71-8AE1B5B04322}"/>
  </bookViews>
  <sheets>
    <sheet name="Sheet1" sheetId="1" r:id="rId1"/>
  </sheets>
  <definedNames>
    <definedName name="solver_adj" localSheetId="0" hidden="1">Sheet1!$Q$21:$Q$33,Sheet1!$C$21:$O$33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Sheet1!$C$21:$O$33</definedName>
    <definedName name="solver_lhs2" localSheetId="0" hidden="1">Sheet1!$C$34:$O$34</definedName>
    <definedName name="solver_lhs3" localSheetId="0" hidden="1">Sheet1!$P$21:$P$33</definedName>
    <definedName name="solver_lhs4" localSheetId="0" hidden="1">Sheet1!$Q$21:$Q$33</definedName>
    <definedName name="solver_lhs5" localSheetId="0" hidden="1">Sheet1!$Q$21:$Q$33</definedName>
    <definedName name="solver_lhs6" localSheetId="0" hidden="1">Sheet1!$T$2:$T$75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Sheet1!$V$57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hs1" localSheetId="0" hidden="1">binary</definedName>
    <definedName name="solver_rhs2" localSheetId="0" hidden="1">1</definedName>
    <definedName name="solver_rhs3" localSheetId="0" hidden="1">1</definedName>
    <definedName name="solver_rhs4" localSheetId="0" hidden="1">13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" i="1" l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1" i="1"/>
  <c r="T62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7" i="1"/>
  <c r="T38" i="1"/>
  <c r="T36" i="1"/>
  <c r="T34" i="1"/>
  <c r="T33" i="1"/>
  <c r="T32" i="1"/>
  <c r="T31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35" i="1"/>
  <c r="C36" i="1" l="1"/>
  <c r="P22" i="1" l="1"/>
  <c r="P23" i="1"/>
  <c r="P24" i="1"/>
  <c r="P25" i="1"/>
  <c r="P26" i="1"/>
  <c r="P27" i="1"/>
  <c r="P28" i="1"/>
  <c r="P29" i="1"/>
  <c r="P30" i="1"/>
  <c r="P31" i="1"/>
  <c r="P32" i="1"/>
  <c r="P33" i="1"/>
  <c r="P21" i="1"/>
  <c r="D34" i="1"/>
  <c r="E34" i="1"/>
  <c r="F34" i="1"/>
  <c r="G34" i="1"/>
  <c r="H34" i="1"/>
  <c r="I34" i="1"/>
  <c r="J34" i="1"/>
  <c r="K34" i="1"/>
  <c r="L34" i="1"/>
  <c r="M34" i="1"/>
  <c r="N34" i="1"/>
  <c r="O34" i="1"/>
  <c r="C34" i="1"/>
  <c r="C20" i="1" a="1"/>
  <c r="C20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<sst xmlns="http://schemas.openxmlformats.org/spreadsheetml/2006/main" count="124" uniqueCount="110">
  <si>
    <t xml:space="preserve">Concrete supply TSP </t>
  </si>
  <si>
    <t>From\to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</si>
  <si>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</si>
  <si>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</si>
  <si>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</si>
  <si>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</si>
  <si>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</si>
  <si>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</si>
  <si>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</si>
  <si>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</si>
  <si>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</si>
  <si>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</si>
  <si>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</si>
  <si>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</si>
  <si>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</si>
  <si>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Data - Distance Table</t>
  </si>
  <si>
    <t>Decision Variables</t>
  </si>
  <si>
    <t>Inflow</t>
  </si>
  <si>
    <t>Outflow</t>
  </si>
  <si>
    <t>Minimum distance</t>
  </si>
  <si>
    <t>i-&gt;j</t>
  </si>
  <si>
    <t xml:space="preserve">u_j - u_i + 13*(1-xij) </t>
  </si>
  <si>
    <t>1--2</t>
  </si>
  <si>
    <t>1--3</t>
  </si>
  <si>
    <t>1--4</t>
  </si>
  <si>
    <t>u_i (position of location i on the tour)</t>
  </si>
  <si>
    <t>1--5</t>
  </si>
  <si>
    <t>2--1</t>
  </si>
  <si>
    <t>2--3</t>
  </si>
  <si>
    <t>2--8</t>
  </si>
  <si>
    <t>2--9</t>
  </si>
  <si>
    <t>3--1</t>
  </si>
  <si>
    <t>3--2</t>
  </si>
  <si>
    <t>3--4</t>
  </si>
  <si>
    <t>3--8</t>
  </si>
  <si>
    <t>3--9</t>
  </si>
  <si>
    <t>4--1</t>
  </si>
  <si>
    <t>4--3</t>
  </si>
  <si>
    <t>5--1</t>
  </si>
  <si>
    <t>5--6</t>
  </si>
  <si>
    <t>5--7</t>
  </si>
  <si>
    <t>6--5</t>
  </si>
  <si>
    <t>7---4</t>
  </si>
  <si>
    <t>7--5</t>
  </si>
  <si>
    <t>7--6</t>
  </si>
  <si>
    <t>7--8</t>
  </si>
  <si>
    <t>8--2</t>
  </si>
  <si>
    <t>8--3</t>
  </si>
  <si>
    <t>8--7</t>
  </si>
  <si>
    <t>8--9</t>
  </si>
  <si>
    <t>8--10</t>
  </si>
  <si>
    <t>9--2</t>
  </si>
  <si>
    <t>9--3</t>
  </si>
  <si>
    <t>9--8</t>
  </si>
  <si>
    <t>9--10</t>
  </si>
  <si>
    <t>9--11</t>
  </si>
  <si>
    <t>10--9</t>
  </si>
  <si>
    <t>10--8</t>
  </si>
  <si>
    <t>10--11</t>
  </si>
  <si>
    <t>10--13</t>
  </si>
  <si>
    <t>11--7</t>
  </si>
  <si>
    <t>11--9</t>
  </si>
  <si>
    <t>11--10</t>
  </si>
  <si>
    <t>11--12</t>
  </si>
  <si>
    <t>12--11</t>
  </si>
  <si>
    <t>12--13</t>
  </si>
  <si>
    <t>13--10</t>
  </si>
  <si>
    <t>13--12</t>
  </si>
  <si>
    <t>University College</t>
  </si>
  <si>
    <t xml:space="preserve">School of education 
</t>
  </si>
  <si>
    <t>Newhouse</t>
  </si>
  <si>
    <t>The graduate school</t>
  </si>
  <si>
    <t>School of Architecture</t>
  </si>
  <si>
    <t>Link Hall</t>
  </si>
  <si>
    <t>Hinds Hall</t>
  </si>
  <si>
    <t>College of Arts and sciences</t>
  </si>
  <si>
    <t>Maxwell</t>
  </si>
  <si>
    <t>VPA</t>
  </si>
  <si>
    <t>Falk College</t>
  </si>
  <si>
    <t>College of law</t>
  </si>
  <si>
    <t>1--8</t>
  </si>
  <si>
    <t>1--9</t>
  </si>
  <si>
    <t>2--5</t>
  </si>
  <si>
    <t>3--5</t>
  </si>
  <si>
    <t>4--9</t>
  </si>
  <si>
    <t>4--10</t>
  </si>
  <si>
    <t>4--11</t>
  </si>
  <si>
    <t>5--2</t>
  </si>
  <si>
    <t>5--3</t>
  </si>
  <si>
    <t>5--8</t>
  </si>
  <si>
    <t>6--8</t>
  </si>
  <si>
    <t>7---9</t>
  </si>
  <si>
    <t>7---10</t>
  </si>
  <si>
    <t>7---11</t>
  </si>
  <si>
    <t>7--13</t>
  </si>
  <si>
    <t>8--1</t>
  </si>
  <si>
    <t>8--6</t>
  </si>
  <si>
    <t>8--5</t>
  </si>
  <si>
    <t>9--1</t>
  </si>
  <si>
    <t>9--4</t>
  </si>
  <si>
    <t>9--7</t>
  </si>
  <si>
    <t>9--12</t>
  </si>
  <si>
    <t>10--4</t>
  </si>
  <si>
    <t>10--7</t>
  </si>
  <si>
    <t>10--12</t>
  </si>
  <si>
    <t>11--4</t>
  </si>
  <si>
    <t>12--9</t>
  </si>
  <si>
    <t>12--10</t>
  </si>
  <si>
    <t>13--7</t>
  </si>
  <si>
    <t xml:space="preserve">Martin J. Whitman School of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</si>
</sst>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 applyAlignment="1">
      <alignment horizontal="right"/>
    </xf>
    <xf numFmtId="0" fontId="3" fillId="2" borderId="4" xfId="1" applyFont="1" applyFill="1" applyBorder="1"/>
    <xf numFmtId="0" fontId="5" fillId="3" borderId="4" xfId="0" applyFont="1" applyFill="1" applyBorder="1"/>
    <xf numFmtId="0" fontId="3" fillId="0" borderId="6" xfId="1" applyFont="1" applyBorder="1" applyAlignment="1">
      <alignment horizontal="right"/>
    </xf>
    <xf numFmtId="0" fontId="0" fillId="0" borderId="0" xfId="0" applyBorder="1"/>
    <xf numFmtId="0" fontId="3" fillId="2" borderId="7" xfId="1" applyFont="1" applyFill="1" applyBorder="1"/>
    <xf numFmtId="0" fontId="0" fillId="0" borderId="8" xfId="0" applyBorder="1"/>
    <xf numFmtId="0" fontId="3" fillId="0" borderId="9" xfId="1" applyFont="1" applyBorder="1"/>
    <xf numFmtId="0" fontId="3" fillId="2" borderId="10" xfId="1" applyFont="1" applyFill="1" applyBorder="1"/>
    <xf numFmtId="0" fontId="5" fillId="3" borderId="10" xfId="0" applyFont="1" applyFill="1" applyBorder="1"/>
    <xf numFmtId="0" fontId="0" fillId="0" borderId="11" xfId="0" applyBorder="1"/>
    <xf numFmtId="0" fontId="3" fillId="2" borderId="12" xfId="1" applyFont="1" applyFill="1" applyBorder="1"/>
    <xf numFmtId="0" fontId="6" fillId="0" borderId="0" xfId="1" applyFont="1"/>
    <xf numFmtId="0" fontId="7" fillId="0" borderId="0" xfId="1" applyFont="1"/>
    <xf numFmtId="0" fontId="8" fillId="4" borderId="0" xfId="1" applyFont="1" applyFill="1"/>
    <xf numFmtId="0" fontId="9" fillId="4" borderId="0" xfId="0" applyFont="1" applyFill="1"/>
    <xf numFmtId="0" fontId="8" fillId="0" borderId="0" xfId="1" applyFont="1" applyAlignment="1">
      <alignment horizontal="right"/>
    </xf>
    <xf numFmtId="0" fontId="0" fillId="5" borderId="5" xfId="0" applyFill="1" applyBorder="1"/>
    <xf numFmtId="0" fontId="0" fillId="5" borderId="0" xfId="0" applyFill="1" applyBorder="1"/>
    <xf numFmtId="0" fontId="2" fillId="4" borderId="14" xfId="0" applyFont="1" applyFill="1" applyBorder="1"/>
    <xf numFmtId="0" fontId="0" fillId="4" borderId="8" xfId="0" applyFill="1" applyBorder="1"/>
    <xf numFmtId="0" fontId="3" fillId="4" borderId="14" xfId="1" applyFont="1" applyFill="1" applyBorder="1" applyAlignment="1">
      <alignment horizontal="center"/>
    </xf>
    <xf numFmtId="0" fontId="3" fillId="4" borderId="15" xfId="1" applyFont="1" applyFill="1" applyBorder="1" applyAlignment="1">
      <alignment horizontal="center"/>
    </xf>
    <xf numFmtId="0" fontId="0" fillId="4" borderId="13" xfId="0" applyFill="1" applyBorder="1"/>
    <xf numFmtId="0" fontId="10" fillId="4" borderId="16" xfId="1" applyFont="1" applyFill="1" applyBorder="1"/>
    <xf numFmtId="0" fontId="10" fillId="4" borderId="17" xfId="1" applyFont="1" applyFill="1" applyBorder="1"/>
    <xf numFmtId="0" fontId="10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0" xfId="0" applyFill="1" applyBorder="1"/>
    <xf numFmtId="0" fontId="0" fillId="0" borderId="8" xfId="0" applyFill="1" applyBorder="1"/>
    <xf numFmtId="16" fontId="3" fillId="4" borderId="1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EBA63928-3C73-2F49-ACEF-8FAEFC299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07DA-5117-3045-9F59-BAB992EF3DC0}">
  <dimension ref="A1:W75"/>
  <sheetViews>
    <sheetView tabSelected="1" zoomScale="70" zoomScaleNormal="70" workbookViewId="0">
      <selection activeCell="W8" sqref="W8"/>
    </sheetView>
  </sheetViews>
  <sheetFormatPr baseColWidth="10" defaultRowHeight="16" x14ac:dyDescent="0.2"/>
  <cols>
    <col min="2" max="2" width="19.1640625" bestFit="1" customWidth="1"/>
    <col min="3" max="3" width="11.1640625" bestFit="1" customWidth="1"/>
    <col min="17" max="17" width="18.6640625" customWidth="1"/>
    <col min="20" max="20" width="17.5" bestFit="1" customWidth="1"/>
    <col min="23" max="23" width="55.33203125" customWidth="1"/>
  </cols>
  <sheetData>
    <row r="1" spans="1:23" ht="21" thickBot="1" x14ac:dyDescent="0.25">
      <c r="A1" s="1" t="s">
        <v>0</v>
      </c>
      <c r="S1" s="28" t="s">
        <v>20</v>
      </c>
      <c r="T1" s="29" t="s">
        <v>21</v>
      </c>
    </row>
    <row r="2" spans="1:23" ht="18" thickBot="1" x14ac:dyDescent="0.25">
      <c r="B2" s="16" t="s">
        <v>15</v>
      </c>
      <c r="S2" s="23" t="s">
        <v>22</v>
      </c>
      <c r="T2" s="24">
        <f>Q22-Q21+13*(1-D21)</f>
        <v>0.99999999999999822</v>
      </c>
      <c r="V2">
        <v>1</v>
      </c>
      <c r="W2" s="31" t="s">
        <v>109</v>
      </c>
    </row>
    <row r="3" spans="1:23" x14ac:dyDescent="0.2">
      <c r="B3" s="2" t="s">
        <v>1</v>
      </c>
      <c r="C3" s="4" t="str" cm="1">
        <f t="array" ref="C3:O3">TRANSPOSE(B4:B16)</f>
        <v>location 1</v>
      </c>
      <c r="D3" s="4" t="str">
        <v>location 2</v>
      </c>
      <c r="E3" s="4" t="str">
        <v>location 3</v>
      </c>
      <c r="F3" s="4" t="str">
        <v>location 4</v>
      </c>
      <c r="G3" s="4" t="str">
        <v>location 5</v>
      </c>
      <c r="H3" s="4" t="str">
        <v>location 6</v>
      </c>
      <c r="I3" s="4" t="str">
        <v>location 7</v>
      </c>
      <c r="J3" s="4" t="str">
        <v>location 8</v>
      </c>
      <c r="K3" s="4" t="str">
        <v>location 9</v>
      </c>
      <c r="L3" s="4" t="str">
        <v>location 10</v>
      </c>
      <c r="M3" s="4" t="str">
        <v>location 11</v>
      </c>
      <c r="N3" s="4" t="str">
        <v>location 12</v>
      </c>
      <c r="O3" s="7" t="str">
        <v>location 13</v>
      </c>
      <c r="S3" s="23" t="s">
        <v>23</v>
      </c>
      <c r="T3" s="24">
        <f>Q23-Q21+13*(1-E21)</f>
        <v>12.000000000000011</v>
      </c>
      <c r="V3">
        <v>2</v>
      </c>
      <c r="W3" t="s">
        <v>68</v>
      </c>
    </row>
    <row r="4" spans="1:23" ht="34" x14ac:dyDescent="0.2">
      <c r="B4" s="3" t="s">
        <v>2</v>
      </c>
      <c r="C4" s="5">
        <v>1000000000</v>
      </c>
      <c r="D4" s="8">
        <v>130</v>
      </c>
      <c r="E4" s="8">
        <v>280</v>
      </c>
      <c r="F4" s="8">
        <v>450</v>
      </c>
      <c r="G4" s="8">
        <v>600</v>
      </c>
      <c r="H4" s="5">
        <v>1000000000</v>
      </c>
      <c r="I4" s="5">
        <v>1000000000</v>
      </c>
      <c r="J4" s="32">
        <v>600</v>
      </c>
      <c r="K4" s="32">
        <v>550</v>
      </c>
      <c r="L4" s="5">
        <v>1000000000</v>
      </c>
      <c r="M4" s="5">
        <v>1000000000</v>
      </c>
      <c r="N4" s="5">
        <v>1000000000</v>
      </c>
      <c r="O4" s="9">
        <v>1000000000</v>
      </c>
      <c r="S4" s="23" t="s">
        <v>24</v>
      </c>
      <c r="T4" s="24">
        <f>Q24-Q21+13*(1-F21)</f>
        <v>10.000000000000011</v>
      </c>
      <c r="V4">
        <v>3</v>
      </c>
      <c r="W4" s="31" t="s">
        <v>69</v>
      </c>
    </row>
    <row r="5" spans="1:23" x14ac:dyDescent="0.2">
      <c r="B5" s="3" t="s">
        <v>3</v>
      </c>
      <c r="C5" s="8">
        <v>130</v>
      </c>
      <c r="D5" s="5">
        <v>1000000000</v>
      </c>
      <c r="E5" s="8">
        <v>220</v>
      </c>
      <c r="F5" s="5">
        <v>1000000000</v>
      </c>
      <c r="G5" s="8">
        <v>550</v>
      </c>
      <c r="H5" s="5">
        <v>1000000000</v>
      </c>
      <c r="I5" s="5">
        <v>1000000000</v>
      </c>
      <c r="J5" s="8">
        <v>160</v>
      </c>
      <c r="K5" s="8">
        <v>500</v>
      </c>
      <c r="L5" s="5">
        <v>1000000000</v>
      </c>
      <c r="M5" s="5">
        <v>1000000000</v>
      </c>
      <c r="N5" s="5">
        <v>1000000000</v>
      </c>
      <c r="O5" s="9">
        <v>1000000000</v>
      </c>
      <c r="S5" s="23" t="s">
        <v>26</v>
      </c>
      <c r="T5" s="24">
        <f>Q25-Q21+13*(1-G21)</f>
        <v>16.000000000000046</v>
      </c>
      <c r="V5">
        <v>4</v>
      </c>
      <c r="W5" t="s">
        <v>70</v>
      </c>
    </row>
    <row r="6" spans="1:23" ht="17" x14ac:dyDescent="0.2">
      <c r="B6" s="3" t="s">
        <v>4</v>
      </c>
      <c r="C6" s="8">
        <v>280</v>
      </c>
      <c r="D6" s="8">
        <v>220</v>
      </c>
      <c r="E6" s="5">
        <v>1000000000</v>
      </c>
      <c r="F6" s="8">
        <v>350</v>
      </c>
      <c r="G6" s="32">
        <v>550</v>
      </c>
      <c r="H6" s="5">
        <v>1000000000</v>
      </c>
      <c r="I6" s="6">
        <v>1000000000</v>
      </c>
      <c r="J6" s="8">
        <v>500</v>
      </c>
      <c r="K6" s="8">
        <v>170</v>
      </c>
      <c r="L6" s="5">
        <v>1000000000</v>
      </c>
      <c r="M6" s="5">
        <v>1000000000</v>
      </c>
      <c r="N6" s="5">
        <v>1000000000</v>
      </c>
      <c r="O6" s="9">
        <v>1000000000</v>
      </c>
      <c r="S6" s="23" t="s">
        <v>80</v>
      </c>
      <c r="T6" s="24">
        <f>Q28-Q21+13*(1-J21)</f>
        <v>15.000000000000075</v>
      </c>
      <c r="V6">
        <v>5</v>
      </c>
      <c r="W6" s="31" t="s">
        <v>71</v>
      </c>
    </row>
    <row r="7" spans="1:23" x14ac:dyDescent="0.2">
      <c r="B7" s="3" t="s">
        <v>5</v>
      </c>
      <c r="C7" s="8">
        <v>450</v>
      </c>
      <c r="D7" s="5">
        <v>1000000000</v>
      </c>
      <c r="E7" s="8">
        <v>350</v>
      </c>
      <c r="F7" s="5">
        <v>1000000000</v>
      </c>
      <c r="G7" s="5">
        <v>1000000000</v>
      </c>
      <c r="H7" s="5">
        <v>1000000000</v>
      </c>
      <c r="I7" s="5">
        <v>1000000000</v>
      </c>
      <c r="J7" s="5">
        <v>1000000000</v>
      </c>
      <c r="K7" s="8">
        <v>170</v>
      </c>
      <c r="L7" s="8">
        <v>300</v>
      </c>
      <c r="M7" s="8">
        <v>170</v>
      </c>
      <c r="N7" s="5">
        <v>1000000000</v>
      </c>
      <c r="O7" s="9">
        <v>1000000000</v>
      </c>
      <c r="S7" s="23" t="s">
        <v>81</v>
      </c>
      <c r="T7" s="24">
        <f>Q29-Q21+13*(1-K21)</f>
        <v>11.000000000000016</v>
      </c>
      <c r="V7">
        <v>6</v>
      </c>
      <c r="W7" t="s">
        <v>72</v>
      </c>
    </row>
    <row r="8" spans="1:23" ht="17" x14ac:dyDescent="0.2">
      <c r="B8" s="3" t="s">
        <v>6</v>
      </c>
      <c r="C8" s="8">
        <v>600</v>
      </c>
      <c r="D8" s="8">
        <v>550</v>
      </c>
      <c r="E8" s="32">
        <v>550</v>
      </c>
      <c r="F8" s="5">
        <v>1000000000</v>
      </c>
      <c r="G8" s="5">
        <v>1000000000</v>
      </c>
      <c r="H8" s="8">
        <v>140</v>
      </c>
      <c r="I8" s="8">
        <v>190</v>
      </c>
      <c r="J8" s="8">
        <v>73</v>
      </c>
      <c r="K8" s="5">
        <v>1000000000</v>
      </c>
      <c r="L8" s="5">
        <v>1000000000</v>
      </c>
      <c r="M8" s="5">
        <v>1000000000</v>
      </c>
      <c r="N8" s="5">
        <v>1000000000</v>
      </c>
      <c r="O8" s="9">
        <v>1000000000</v>
      </c>
      <c r="S8" s="25" t="s">
        <v>27</v>
      </c>
      <c r="T8" s="24">
        <f>Q21-Q22+13*(1-C22)</f>
        <v>12.000000000000002</v>
      </c>
      <c r="V8">
        <v>7</v>
      </c>
      <c r="W8" s="31" t="s">
        <v>73</v>
      </c>
    </row>
    <row r="9" spans="1:23" x14ac:dyDescent="0.2">
      <c r="B9" s="3" t="s">
        <v>7</v>
      </c>
      <c r="C9" s="5">
        <v>1000000000</v>
      </c>
      <c r="D9" s="5">
        <v>1000000000</v>
      </c>
      <c r="E9" s="5">
        <v>1000000000</v>
      </c>
      <c r="F9" s="5">
        <v>1000000000</v>
      </c>
      <c r="G9" s="8">
        <v>140</v>
      </c>
      <c r="H9" s="5">
        <v>1000000000</v>
      </c>
      <c r="I9" s="8">
        <v>190</v>
      </c>
      <c r="J9" s="8">
        <v>210</v>
      </c>
      <c r="K9" s="5">
        <v>1000000000</v>
      </c>
      <c r="L9" s="5">
        <v>1000000000</v>
      </c>
      <c r="M9" s="6">
        <v>1000000000</v>
      </c>
      <c r="N9" s="6">
        <v>1000000000</v>
      </c>
      <c r="O9" s="9">
        <v>1000000000</v>
      </c>
      <c r="S9" s="25" t="s">
        <v>28</v>
      </c>
      <c r="T9" s="24">
        <f>Q23-Q22+13*(1-E22)</f>
        <v>11.000000000000014</v>
      </c>
      <c r="V9">
        <v>8</v>
      </c>
      <c r="W9" t="s">
        <v>74</v>
      </c>
    </row>
    <row r="10" spans="1:23" ht="17" x14ac:dyDescent="0.2">
      <c r="B10" s="3" t="s">
        <v>8</v>
      </c>
      <c r="C10" s="5">
        <v>1000000000</v>
      </c>
      <c r="D10" s="5">
        <v>1000000000</v>
      </c>
      <c r="E10" s="6">
        <v>1000000000</v>
      </c>
      <c r="F10" s="5">
        <v>1000000000</v>
      </c>
      <c r="G10" s="8">
        <v>190</v>
      </c>
      <c r="H10" s="8">
        <v>190</v>
      </c>
      <c r="I10" s="5">
        <v>1000000000</v>
      </c>
      <c r="J10" s="8">
        <v>170</v>
      </c>
      <c r="K10" s="32">
        <v>260</v>
      </c>
      <c r="L10" s="32">
        <v>350</v>
      </c>
      <c r="M10" s="8">
        <v>400</v>
      </c>
      <c r="N10" s="5">
        <v>1000000000</v>
      </c>
      <c r="O10" s="34">
        <v>650</v>
      </c>
      <c r="S10" s="25" t="s">
        <v>82</v>
      </c>
      <c r="T10" s="24">
        <f>Q25-Q22+13*(1-G22)</f>
        <v>15.000000000000048</v>
      </c>
      <c r="V10">
        <v>9</v>
      </c>
      <c r="W10" s="31" t="s">
        <v>75</v>
      </c>
    </row>
    <row r="11" spans="1:23" x14ac:dyDescent="0.2">
      <c r="B11" s="3" t="s">
        <v>9</v>
      </c>
      <c r="C11" s="32">
        <v>600</v>
      </c>
      <c r="D11" s="8">
        <v>160</v>
      </c>
      <c r="E11" s="8">
        <v>500</v>
      </c>
      <c r="F11" s="5">
        <v>1000000000</v>
      </c>
      <c r="G11" s="8">
        <v>73</v>
      </c>
      <c r="H11" s="8">
        <v>210</v>
      </c>
      <c r="I11" s="8">
        <v>170</v>
      </c>
      <c r="J11" s="5">
        <v>1000000000</v>
      </c>
      <c r="K11" s="8">
        <v>190</v>
      </c>
      <c r="L11" s="8">
        <v>300</v>
      </c>
      <c r="M11" s="5">
        <v>1000000000</v>
      </c>
      <c r="N11" s="5">
        <v>1000000000</v>
      </c>
      <c r="O11" s="9">
        <v>1000000000</v>
      </c>
      <c r="S11" s="25" t="s">
        <v>29</v>
      </c>
      <c r="T11" s="24">
        <f>Q28-Q22+13*(1-J22)</f>
        <v>1.0000000000000764</v>
      </c>
      <c r="V11">
        <v>10</v>
      </c>
      <c r="W11" t="s">
        <v>76</v>
      </c>
    </row>
    <row r="12" spans="1:23" ht="17" x14ac:dyDescent="0.2">
      <c r="B12" s="3" t="s">
        <v>10</v>
      </c>
      <c r="C12" s="32">
        <v>550</v>
      </c>
      <c r="D12" s="8">
        <v>500</v>
      </c>
      <c r="E12" s="8">
        <v>170</v>
      </c>
      <c r="F12" s="8">
        <v>170</v>
      </c>
      <c r="G12" s="5">
        <v>1000000000</v>
      </c>
      <c r="H12" s="6">
        <v>1000000000</v>
      </c>
      <c r="I12" s="32">
        <v>260</v>
      </c>
      <c r="J12" s="8">
        <v>190</v>
      </c>
      <c r="K12" s="5">
        <v>1000000000</v>
      </c>
      <c r="L12" s="8">
        <v>270</v>
      </c>
      <c r="M12" s="8">
        <v>200</v>
      </c>
      <c r="N12" s="32">
        <v>500</v>
      </c>
      <c r="O12" s="9">
        <v>1000000000</v>
      </c>
      <c r="S12" s="25" t="s">
        <v>30</v>
      </c>
      <c r="T12" s="24">
        <f>Q29-Q22+13*(1-K22)</f>
        <v>10.000000000000018</v>
      </c>
      <c r="V12">
        <v>11</v>
      </c>
      <c r="W12" s="31" t="s">
        <v>77</v>
      </c>
    </row>
    <row r="13" spans="1:23" x14ac:dyDescent="0.2">
      <c r="B13" s="3" t="s">
        <v>11</v>
      </c>
      <c r="C13" s="5">
        <v>1000000000</v>
      </c>
      <c r="D13" s="5">
        <v>1000000000</v>
      </c>
      <c r="E13" s="6">
        <v>1000000000</v>
      </c>
      <c r="F13" s="8">
        <v>300</v>
      </c>
      <c r="G13" s="5">
        <v>1000000000</v>
      </c>
      <c r="H13" s="6">
        <v>1000000000</v>
      </c>
      <c r="I13" s="32">
        <v>350</v>
      </c>
      <c r="J13" s="8">
        <v>300</v>
      </c>
      <c r="K13" s="8">
        <v>270</v>
      </c>
      <c r="L13" s="5">
        <v>1000000000</v>
      </c>
      <c r="M13" s="8">
        <v>160</v>
      </c>
      <c r="N13" s="32">
        <v>350</v>
      </c>
      <c r="O13" s="10">
        <v>400</v>
      </c>
      <c r="S13" s="25" t="s">
        <v>31</v>
      </c>
      <c r="T13" s="24">
        <f>Q21-Q23+13*(1-C23)</f>
        <v>0.99999999999998845</v>
      </c>
      <c r="V13">
        <v>12</v>
      </c>
      <c r="W13" t="s">
        <v>78</v>
      </c>
    </row>
    <row r="14" spans="1:23" ht="17" x14ac:dyDescent="0.2">
      <c r="B14" s="3" t="s">
        <v>12</v>
      </c>
      <c r="C14" s="5">
        <v>1000000000</v>
      </c>
      <c r="D14" s="5">
        <v>1000000000</v>
      </c>
      <c r="E14" s="6">
        <v>1000000000</v>
      </c>
      <c r="F14" s="8">
        <v>170</v>
      </c>
      <c r="G14" s="5">
        <v>1000000000</v>
      </c>
      <c r="H14" s="6">
        <v>1000000000</v>
      </c>
      <c r="I14" s="8">
        <v>400</v>
      </c>
      <c r="J14" s="5">
        <v>1000000000</v>
      </c>
      <c r="K14" s="8">
        <v>200</v>
      </c>
      <c r="L14" s="8">
        <v>160</v>
      </c>
      <c r="M14" s="5">
        <v>1000000000</v>
      </c>
      <c r="N14" s="8">
        <v>300</v>
      </c>
      <c r="O14" s="9">
        <v>1000000000</v>
      </c>
      <c r="S14" s="25" t="s">
        <v>32</v>
      </c>
      <c r="T14" s="24">
        <f>Q22-Q23+13*(1-D23)</f>
        <v>14.999999999999986</v>
      </c>
      <c r="V14">
        <v>13</v>
      </c>
      <c r="W14" s="31" t="s">
        <v>79</v>
      </c>
    </row>
    <row r="15" spans="1:23" x14ac:dyDescent="0.2">
      <c r="B15" s="3" t="s">
        <v>13</v>
      </c>
      <c r="C15" s="5">
        <v>1000000000</v>
      </c>
      <c r="D15" s="5">
        <v>1000000000</v>
      </c>
      <c r="E15" s="6">
        <v>1000000000</v>
      </c>
      <c r="F15" s="6">
        <v>1000000000</v>
      </c>
      <c r="G15" s="5">
        <v>1000000000</v>
      </c>
      <c r="H15" s="6">
        <v>1000000000</v>
      </c>
      <c r="I15" s="5">
        <v>1000000000</v>
      </c>
      <c r="J15" s="5">
        <v>1000000000</v>
      </c>
      <c r="K15" s="32">
        <v>500</v>
      </c>
      <c r="L15" s="32">
        <v>350</v>
      </c>
      <c r="M15" s="8">
        <v>300</v>
      </c>
      <c r="N15" s="5">
        <v>1000000000</v>
      </c>
      <c r="O15" s="10">
        <v>260</v>
      </c>
      <c r="S15" s="25" t="s">
        <v>33</v>
      </c>
      <c r="T15" s="24">
        <f>Q24-Q23+13*(1-F23)</f>
        <v>11</v>
      </c>
    </row>
    <row r="16" spans="1:23" ht="17" thickBot="1" x14ac:dyDescent="0.25">
      <c r="B16" s="11" t="s">
        <v>14</v>
      </c>
      <c r="C16" s="12">
        <v>1000000000</v>
      </c>
      <c r="D16" s="12">
        <v>1000000000</v>
      </c>
      <c r="E16" s="13">
        <v>1000000000</v>
      </c>
      <c r="F16" s="13">
        <v>1000000000</v>
      </c>
      <c r="G16" s="12">
        <v>1000000000</v>
      </c>
      <c r="H16" s="13">
        <v>1000000000</v>
      </c>
      <c r="I16" s="33">
        <v>650</v>
      </c>
      <c r="J16" s="13">
        <v>1000000000</v>
      </c>
      <c r="K16" s="13">
        <v>1000000000</v>
      </c>
      <c r="L16" s="14">
        <v>400</v>
      </c>
      <c r="M16" s="12">
        <v>1000000000</v>
      </c>
      <c r="N16" s="14">
        <v>260</v>
      </c>
      <c r="O16" s="15">
        <v>1000000000</v>
      </c>
      <c r="S16" s="25" t="s">
        <v>83</v>
      </c>
      <c r="T16" s="24">
        <f>Q25-Q23+13*(1-G23)</f>
        <v>17.000000000000036</v>
      </c>
    </row>
    <row r="17" spans="2:20" x14ac:dyDescent="0.2">
      <c r="S17" s="25" t="s">
        <v>34</v>
      </c>
      <c r="T17" s="24">
        <f>Q28-Q23+13*(1-J23)</f>
        <v>16.000000000000064</v>
      </c>
    </row>
    <row r="18" spans="2:20" ht="16" customHeight="1" x14ac:dyDescent="0.2">
      <c r="S18" s="25" t="s">
        <v>35</v>
      </c>
      <c r="T18" s="24">
        <f>Q29-Q23+13*(1-K23)</f>
        <v>12.000000000000004</v>
      </c>
    </row>
    <row r="19" spans="2:20" ht="17" customHeight="1" thickBot="1" x14ac:dyDescent="0.25">
      <c r="B19" s="17" t="s">
        <v>16</v>
      </c>
      <c r="Q19" s="30" t="s">
        <v>25</v>
      </c>
      <c r="S19" s="25" t="s">
        <v>36</v>
      </c>
      <c r="T19" s="24">
        <f>Q21-Q24+13*(1-C24)</f>
        <v>15.999999999999989</v>
      </c>
    </row>
    <row r="20" spans="2:20" ht="16" customHeight="1" x14ac:dyDescent="0.2">
      <c r="B20" s="2" t="s">
        <v>1</v>
      </c>
      <c r="C20" s="4" t="str" cm="1">
        <f t="array" ref="C20:O20">TRANSPOSE(B21:B33)</f>
        <v>location 1</v>
      </c>
      <c r="D20" s="4" t="str">
        <v>location 2</v>
      </c>
      <c r="E20" s="4" t="str">
        <v>location 3</v>
      </c>
      <c r="F20" s="4" t="str">
        <v>location 4</v>
      </c>
      <c r="G20" s="4" t="str">
        <v>location 5</v>
      </c>
      <c r="H20" s="4" t="str">
        <v>location 6</v>
      </c>
      <c r="I20" s="4" t="str">
        <v>location 7</v>
      </c>
      <c r="J20" s="4" t="str">
        <v>location 8</v>
      </c>
      <c r="K20" s="4" t="str">
        <v>location 9</v>
      </c>
      <c r="L20" s="4" t="str">
        <v>location 10</v>
      </c>
      <c r="M20" s="4" t="str">
        <v>location 11</v>
      </c>
      <c r="N20" s="4" t="str">
        <v>location 12</v>
      </c>
      <c r="O20" s="7" t="str">
        <v>location 13</v>
      </c>
      <c r="P20" s="19" t="s">
        <v>18</v>
      </c>
      <c r="Q20" s="30"/>
      <c r="S20" s="25" t="s">
        <v>37</v>
      </c>
      <c r="T20" s="24">
        <f>Q23-Q24+13*(1-E24)</f>
        <v>15</v>
      </c>
    </row>
    <row r="21" spans="2:20" x14ac:dyDescent="0.2">
      <c r="B21" s="3" t="s">
        <v>2</v>
      </c>
      <c r="C21" s="22">
        <v>0</v>
      </c>
      <c r="D21" s="22">
        <v>1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19">
        <f>SUM(C21:O21)</f>
        <v>1</v>
      </c>
      <c r="Q21" s="22">
        <v>8.9999999999999751</v>
      </c>
      <c r="S21" s="25" t="s">
        <v>84</v>
      </c>
      <c r="T21" s="24">
        <f>Q29-Q24+13*(1-K24)</f>
        <v>1.0000000000000053</v>
      </c>
    </row>
    <row r="22" spans="2:20" x14ac:dyDescent="0.2">
      <c r="B22" s="3" t="s">
        <v>3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1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19">
        <f t="shared" ref="P22:P33" si="0">SUM(C22:O22)</f>
        <v>1</v>
      </c>
      <c r="Q22" s="22">
        <v>9.9999999999999734</v>
      </c>
      <c r="S22" s="25" t="s">
        <v>85</v>
      </c>
      <c r="T22" s="24">
        <f>Q30-Q24+13*(1-L24)</f>
        <v>9.0000000000000178</v>
      </c>
    </row>
    <row r="23" spans="2:20" x14ac:dyDescent="0.2">
      <c r="B23" s="3" t="s">
        <v>4</v>
      </c>
      <c r="C23" s="22">
        <v>1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19">
        <f t="shared" si="0"/>
        <v>1</v>
      </c>
      <c r="Q23" s="22">
        <v>7.9999999999999867</v>
      </c>
      <c r="S23" s="25" t="s">
        <v>86</v>
      </c>
      <c r="T23" s="24">
        <f>Q31-Q24+13*(1-M24)</f>
        <v>12.000000000000021</v>
      </c>
    </row>
    <row r="24" spans="2:20" x14ac:dyDescent="0.2">
      <c r="B24" s="3" t="s">
        <v>5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1</v>
      </c>
      <c r="L24" s="22">
        <v>0</v>
      </c>
      <c r="M24" s="22">
        <v>0</v>
      </c>
      <c r="N24" s="22">
        <v>0</v>
      </c>
      <c r="O24" s="22">
        <v>0</v>
      </c>
      <c r="P24" s="19">
        <f t="shared" si="0"/>
        <v>1</v>
      </c>
      <c r="Q24" s="22">
        <v>5.9999999999999858</v>
      </c>
      <c r="S24" s="25" t="s">
        <v>38</v>
      </c>
      <c r="T24" s="24">
        <f>Q21-Q25+13*(1-C25)</f>
        <v>9.9999999999999538</v>
      </c>
    </row>
    <row r="25" spans="2:20" x14ac:dyDescent="0.2">
      <c r="B25" s="3" t="s">
        <v>6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1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19">
        <f t="shared" si="0"/>
        <v>1</v>
      </c>
      <c r="Q25" s="22">
        <v>12.000000000000021</v>
      </c>
      <c r="S25" s="25" t="s">
        <v>87</v>
      </c>
      <c r="T25" s="24">
        <f>Q22-Q25+13*(1-D25)</f>
        <v>10.999999999999952</v>
      </c>
    </row>
    <row r="26" spans="2:20" x14ac:dyDescent="0.2">
      <c r="B26" s="3" t="s">
        <v>7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19">
        <f t="shared" si="0"/>
        <v>1</v>
      </c>
      <c r="Q26" s="22">
        <v>13</v>
      </c>
      <c r="S26" s="25" t="s">
        <v>88</v>
      </c>
      <c r="T26" s="24">
        <f>Q23-Q25+13*(1-E25)</f>
        <v>8.9999999999999645</v>
      </c>
    </row>
    <row r="27" spans="2:20" x14ac:dyDescent="0.2">
      <c r="B27" s="3" t="s">
        <v>8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1</v>
      </c>
      <c r="M27" s="22">
        <v>0</v>
      </c>
      <c r="N27" s="22">
        <v>0</v>
      </c>
      <c r="O27" s="22">
        <v>0</v>
      </c>
      <c r="P27" s="19">
        <f t="shared" si="0"/>
        <v>1</v>
      </c>
      <c r="Q27" s="22">
        <v>1</v>
      </c>
      <c r="S27" s="25" t="s">
        <v>39</v>
      </c>
      <c r="T27" s="24">
        <f>Q26-Q25+13*(1-H25)</f>
        <v>0.99999999999997868</v>
      </c>
    </row>
    <row r="28" spans="2:20" x14ac:dyDescent="0.2">
      <c r="B28" s="3" t="s">
        <v>9</v>
      </c>
      <c r="C28" s="22">
        <v>0</v>
      </c>
      <c r="D28" s="22">
        <v>0</v>
      </c>
      <c r="E28" s="22">
        <v>0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19">
        <f t="shared" si="0"/>
        <v>1</v>
      </c>
      <c r="Q28" s="22">
        <v>11.00000000000005</v>
      </c>
      <c r="S28" s="25" t="s">
        <v>40</v>
      </c>
      <c r="T28" s="24">
        <f>Q27-Q25+13*(1-I25)</f>
        <v>1.9999999999999787</v>
      </c>
    </row>
    <row r="29" spans="2:20" x14ac:dyDescent="0.2">
      <c r="B29" s="3" t="s">
        <v>10</v>
      </c>
      <c r="C29" s="22">
        <v>0</v>
      </c>
      <c r="D29" s="22">
        <v>0</v>
      </c>
      <c r="E29" s="22">
        <v>1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19">
        <f t="shared" si="0"/>
        <v>1</v>
      </c>
      <c r="Q29" s="22">
        <v>6.9999999999999911</v>
      </c>
      <c r="S29" s="25" t="s">
        <v>89</v>
      </c>
      <c r="T29" s="24">
        <f>Q28-Q25+13*(1-J25)</f>
        <v>12.000000000000028</v>
      </c>
    </row>
    <row r="30" spans="2:20" x14ac:dyDescent="0.2">
      <c r="B30" s="3" t="s">
        <v>11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1</v>
      </c>
      <c r="P30" s="19">
        <f t="shared" si="0"/>
        <v>1</v>
      </c>
      <c r="Q30" s="22">
        <v>2.0000000000000036</v>
      </c>
      <c r="S30" s="25" t="s">
        <v>41</v>
      </c>
      <c r="T30" s="24">
        <f>Q25-Q26+13*(1-G26)</f>
        <v>12.000000000000021</v>
      </c>
    </row>
    <row r="31" spans="2:20" x14ac:dyDescent="0.2">
      <c r="B31" s="3" t="s">
        <v>12</v>
      </c>
      <c r="C31" s="22">
        <v>0</v>
      </c>
      <c r="D31" s="22">
        <v>0</v>
      </c>
      <c r="E31" s="22">
        <v>0</v>
      </c>
      <c r="F31" s="22">
        <v>1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19">
        <f t="shared" si="0"/>
        <v>1</v>
      </c>
      <c r="Q31" s="22">
        <v>5.0000000000000071</v>
      </c>
      <c r="S31" s="25" t="s">
        <v>90</v>
      </c>
      <c r="T31" s="24">
        <f>Q28-Q26+13*(1-J26)</f>
        <v>11.00000000000005</v>
      </c>
    </row>
    <row r="32" spans="2:20" x14ac:dyDescent="0.2">
      <c r="B32" s="3" t="s">
        <v>13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1</v>
      </c>
      <c r="N32" s="22">
        <v>0</v>
      </c>
      <c r="O32" s="22">
        <v>0</v>
      </c>
      <c r="P32" s="19">
        <f t="shared" si="0"/>
        <v>1</v>
      </c>
      <c r="Q32" s="22">
        <v>4.0000000000000036</v>
      </c>
      <c r="S32" s="25" t="s">
        <v>43</v>
      </c>
      <c r="T32" s="24">
        <f>Q25-Q27+13*(1-G27)</f>
        <v>24.000000000000021</v>
      </c>
    </row>
    <row r="33" spans="2:20" ht="17" thickBot="1" x14ac:dyDescent="0.25">
      <c r="B33" s="11" t="s">
        <v>14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1</v>
      </c>
      <c r="O33" s="22">
        <v>0</v>
      </c>
      <c r="P33" s="19">
        <f t="shared" si="0"/>
        <v>1</v>
      </c>
      <c r="Q33" s="22">
        <v>3.0000000000000071</v>
      </c>
      <c r="S33" s="25" t="s">
        <v>44</v>
      </c>
      <c r="T33" s="24">
        <f>Q26-Q27+13*(1-H27)</f>
        <v>25</v>
      </c>
    </row>
    <row r="34" spans="2:20" x14ac:dyDescent="0.2">
      <c r="B34" s="18" t="s">
        <v>17</v>
      </c>
      <c r="C34" s="18">
        <f>SUM(C21:C33)</f>
        <v>1</v>
      </c>
      <c r="D34" s="18">
        <f t="shared" ref="D34:O34" si="1">SUM(D21:D33)</f>
        <v>1</v>
      </c>
      <c r="E34" s="18">
        <f t="shared" si="1"/>
        <v>1</v>
      </c>
      <c r="F34" s="18">
        <f t="shared" si="1"/>
        <v>1</v>
      </c>
      <c r="G34" s="18">
        <f t="shared" si="1"/>
        <v>1</v>
      </c>
      <c r="H34" s="18">
        <f t="shared" si="1"/>
        <v>1</v>
      </c>
      <c r="I34" s="18">
        <f t="shared" si="1"/>
        <v>1</v>
      </c>
      <c r="J34" s="18">
        <f t="shared" si="1"/>
        <v>1</v>
      </c>
      <c r="K34" s="18">
        <f t="shared" si="1"/>
        <v>1</v>
      </c>
      <c r="L34" s="18">
        <f t="shared" si="1"/>
        <v>1</v>
      </c>
      <c r="M34" s="18">
        <f t="shared" si="1"/>
        <v>1</v>
      </c>
      <c r="N34" s="18">
        <f t="shared" si="1"/>
        <v>1</v>
      </c>
      <c r="O34" s="18">
        <f t="shared" si="1"/>
        <v>1</v>
      </c>
      <c r="S34" s="25" t="s">
        <v>45</v>
      </c>
      <c r="T34" s="24">
        <f>Q28-Q27+13*(1-J27)</f>
        <v>23.00000000000005</v>
      </c>
    </row>
    <row r="35" spans="2:20" ht="17" thickBot="1" x14ac:dyDescent="0.25">
      <c r="S35" s="25" t="s">
        <v>42</v>
      </c>
      <c r="T35" s="24">
        <f>Q23-Q26+13*(1-F26)</f>
        <v>7.9999999999999867</v>
      </c>
    </row>
    <row r="36" spans="2:20" ht="17" thickBot="1" x14ac:dyDescent="0.25">
      <c r="B36" s="20" t="s">
        <v>19</v>
      </c>
      <c r="C36" s="21">
        <f>SUMPRODUCT(C4:O16,C21:O33)</f>
        <v>2793</v>
      </c>
      <c r="S36" s="25" t="s">
        <v>91</v>
      </c>
      <c r="T36" s="24">
        <f>Q29-Q27+13*(1-K27)</f>
        <v>18.999999999999993</v>
      </c>
    </row>
    <row r="37" spans="2:20" x14ac:dyDescent="0.2">
      <c r="S37" s="25" t="s">
        <v>92</v>
      </c>
      <c r="T37" s="24">
        <f>Q30-Q27+13*(1-L27)</f>
        <v>1.0000000000000036</v>
      </c>
    </row>
    <row r="38" spans="2:20" x14ac:dyDescent="0.2">
      <c r="S38" s="25" t="s">
        <v>93</v>
      </c>
      <c r="T38" s="24">
        <f>Q31-Q27+13*(1-M27)</f>
        <v>17.000000000000007</v>
      </c>
    </row>
    <row r="39" spans="2:20" x14ac:dyDescent="0.2">
      <c r="S39" s="25" t="s">
        <v>94</v>
      </c>
      <c r="T39" s="24">
        <f>Q33-Q27+13*(1-O27)</f>
        <v>15.000000000000007</v>
      </c>
    </row>
    <row r="40" spans="2:20" x14ac:dyDescent="0.2">
      <c r="S40" s="25" t="s">
        <v>95</v>
      </c>
      <c r="T40" s="24">
        <f>Q21-Q28+13*(1-C28)</f>
        <v>10.999999999999925</v>
      </c>
    </row>
    <row r="41" spans="2:20" x14ac:dyDescent="0.2">
      <c r="S41" s="25" t="s">
        <v>46</v>
      </c>
      <c r="T41" s="24">
        <f>Q22-Q28+13*(1-D28)</f>
        <v>11.999999999999924</v>
      </c>
    </row>
    <row r="42" spans="2:20" x14ac:dyDescent="0.2">
      <c r="S42" s="25" t="s">
        <v>47</v>
      </c>
      <c r="T42" s="24">
        <f>Q23-Q28+13*(1-E28)</f>
        <v>9.9999999999999361</v>
      </c>
    </row>
    <row r="43" spans="2:20" x14ac:dyDescent="0.2">
      <c r="S43" s="35" t="s">
        <v>97</v>
      </c>
      <c r="T43" s="24">
        <f>Q25-Q28+13*(1-G28)</f>
        <v>0.99999999999997158</v>
      </c>
    </row>
    <row r="44" spans="2:20" x14ac:dyDescent="0.2">
      <c r="S44" s="25" t="s">
        <v>96</v>
      </c>
      <c r="T44" s="24">
        <f>Q26-Q28+13*(1-H28)</f>
        <v>14.99999999999995</v>
      </c>
    </row>
    <row r="45" spans="2:20" x14ac:dyDescent="0.2">
      <c r="S45" s="25" t="s">
        <v>48</v>
      </c>
      <c r="T45" s="24">
        <f>Q27-Q28+13*(1-I28)</f>
        <v>2.9999999999999503</v>
      </c>
    </row>
    <row r="46" spans="2:20" x14ac:dyDescent="0.2">
      <c r="S46" s="25" t="s">
        <v>49</v>
      </c>
      <c r="T46" s="24">
        <f>Q29-Q28+13*(1-K28)</f>
        <v>8.9999999999999414</v>
      </c>
    </row>
    <row r="47" spans="2:20" x14ac:dyDescent="0.2">
      <c r="S47" s="25" t="s">
        <v>50</v>
      </c>
      <c r="T47" s="24">
        <f>Q30-Q28+13*(1-L28)</f>
        <v>3.9999999999999538</v>
      </c>
    </row>
    <row r="48" spans="2:20" x14ac:dyDescent="0.2">
      <c r="S48" s="25" t="s">
        <v>98</v>
      </c>
      <c r="T48" s="24">
        <f>Q21-Q29+13*(1-C29)</f>
        <v>14.999999999999984</v>
      </c>
    </row>
    <row r="49" spans="19:20" x14ac:dyDescent="0.2">
      <c r="S49" s="25" t="s">
        <v>51</v>
      </c>
      <c r="T49" s="24">
        <f>Q22-Q29+13*(1-D29)</f>
        <v>15.999999999999982</v>
      </c>
    </row>
    <row r="50" spans="19:20" x14ac:dyDescent="0.2">
      <c r="S50" s="25" t="s">
        <v>52</v>
      </c>
      <c r="T50" s="24">
        <f>Q23-Q29+13*(1-E29)</f>
        <v>0.99999999999999556</v>
      </c>
    </row>
    <row r="51" spans="19:20" x14ac:dyDescent="0.2">
      <c r="S51" s="25" t="s">
        <v>99</v>
      </c>
      <c r="T51" s="24">
        <f>Q24-Q29+13*(1-F29)</f>
        <v>11.999999999999995</v>
      </c>
    </row>
    <row r="52" spans="19:20" x14ac:dyDescent="0.2">
      <c r="S52" s="25" t="s">
        <v>100</v>
      </c>
      <c r="T52" s="24">
        <f>Q27-Q29+13*(1-I29)</f>
        <v>7.0000000000000089</v>
      </c>
    </row>
    <row r="53" spans="19:20" x14ac:dyDescent="0.2">
      <c r="S53" s="25" t="s">
        <v>53</v>
      </c>
      <c r="T53" s="24">
        <f>Q28-Q29+13*(1-J29)</f>
        <v>17.000000000000057</v>
      </c>
    </row>
    <row r="54" spans="19:20" x14ac:dyDescent="0.2">
      <c r="S54" s="25" t="s">
        <v>54</v>
      </c>
      <c r="T54" s="24">
        <f>Q30-Q29+13*(1-L29)</f>
        <v>8.0000000000000124</v>
      </c>
    </row>
    <row r="55" spans="19:20" x14ac:dyDescent="0.2">
      <c r="S55" s="25" t="s">
        <v>55</v>
      </c>
      <c r="T55" s="24">
        <f>Q31-Q29+13*(1-M29)</f>
        <v>11.000000000000016</v>
      </c>
    </row>
    <row r="56" spans="19:20" x14ac:dyDescent="0.2">
      <c r="S56" s="25" t="s">
        <v>101</v>
      </c>
      <c r="T56" s="24">
        <f>Q32-Q29+13*(1-N29)</f>
        <v>10.000000000000012</v>
      </c>
    </row>
    <row r="57" spans="19:20" x14ac:dyDescent="0.2">
      <c r="S57" s="25" t="s">
        <v>102</v>
      </c>
      <c r="T57" s="24">
        <f>Q24-Q30+13*(1-F30)</f>
        <v>16.999999999999982</v>
      </c>
    </row>
    <row r="58" spans="19:20" x14ac:dyDescent="0.2">
      <c r="S58" s="25" t="s">
        <v>103</v>
      </c>
      <c r="T58" s="24">
        <f>Q27-Q30+13*(1-I30)</f>
        <v>11.999999999999996</v>
      </c>
    </row>
    <row r="59" spans="19:20" x14ac:dyDescent="0.2">
      <c r="S59" s="25" t="s">
        <v>57</v>
      </c>
      <c r="T59" s="24">
        <f>Q28-Q30+13*(1-J30)</f>
        <v>22.000000000000046</v>
      </c>
    </row>
    <row r="60" spans="19:20" x14ac:dyDescent="0.2">
      <c r="S60" s="25" t="s">
        <v>56</v>
      </c>
      <c r="T60" s="24">
        <f>Q29-Q30+13*(1-K30)</f>
        <v>17.999999999999986</v>
      </c>
    </row>
    <row r="61" spans="19:20" x14ac:dyDescent="0.2">
      <c r="S61" s="25" t="s">
        <v>58</v>
      </c>
      <c r="T61" s="24">
        <f>Q31-Q30+13*(1-M30)</f>
        <v>16.000000000000004</v>
      </c>
    </row>
    <row r="62" spans="19:20" x14ac:dyDescent="0.2">
      <c r="S62" s="25" t="s">
        <v>104</v>
      </c>
      <c r="T62" s="24">
        <f>Q32-Q30+13*(1-N30)</f>
        <v>15</v>
      </c>
    </row>
    <row r="63" spans="19:20" x14ac:dyDescent="0.2">
      <c r="S63" s="25" t="s">
        <v>59</v>
      </c>
      <c r="T63" s="24">
        <f>Q33-Q30+13*(1-O30)</f>
        <v>1.0000000000000036</v>
      </c>
    </row>
    <row r="64" spans="19:20" x14ac:dyDescent="0.2">
      <c r="S64" s="25" t="s">
        <v>105</v>
      </c>
      <c r="T64" s="24">
        <f>Q24-Q31+13*(1-F31)</f>
        <v>0.99999999999997868</v>
      </c>
    </row>
    <row r="65" spans="19:20" x14ac:dyDescent="0.2">
      <c r="S65" s="25" t="s">
        <v>60</v>
      </c>
      <c r="T65" s="24">
        <f>Q27-Q31+13*(1-I31)</f>
        <v>8.9999999999999929</v>
      </c>
    </row>
    <row r="66" spans="19:20" x14ac:dyDescent="0.2">
      <c r="S66" s="25" t="s">
        <v>61</v>
      </c>
      <c r="T66" s="24">
        <f>Q29-Q31+13*(1-K31)</f>
        <v>14.999999999999984</v>
      </c>
    </row>
    <row r="67" spans="19:20" x14ac:dyDescent="0.2">
      <c r="S67" s="25" t="s">
        <v>62</v>
      </c>
      <c r="T67" s="24">
        <f>Q30-Q31+13*(1-L31)</f>
        <v>9.9999999999999964</v>
      </c>
    </row>
    <row r="68" spans="19:20" x14ac:dyDescent="0.2">
      <c r="S68" s="25" t="s">
        <v>63</v>
      </c>
      <c r="T68" s="24">
        <f>Q32-Q31+13*(1-N31)</f>
        <v>11.999999999999996</v>
      </c>
    </row>
    <row r="69" spans="19:20" x14ac:dyDescent="0.2">
      <c r="S69" s="25" t="s">
        <v>106</v>
      </c>
      <c r="T69" s="24">
        <f>Q29-Q32+13*(1-K32)</f>
        <v>15.999999999999988</v>
      </c>
    </row>
    <row r="70" spans="19:20" x14ac:dyDescent="0.2">
      <c r="S70" s="25" t="s">
        <v>107</v>
      </c>
      <c r="T70" s="24">
        <f>Q30-Q32+13*(1-L32)</f>
        <v>11</v>
      </c>
    </row>
    <row r="71" spans="19:20" x14ac:dyDescent="0.2">
      <c r="S71" s="25" t="s">
        <v>64</v>
      </c>
      <c r="T71" s="24">
        <f>Q31-Q32+13*(1-M32)</f>
        <v>1.0000000000000036</v>
      </c>
    </row>
    <row r="72" spans="19:20" x14ac:dyDescent="0.2">
      <c r="S72" s="25" t="s">
        <v>65</v>
      </c>
      <c r="T72" s="24">
        <f>Q33-Q32+13*(1-O32)</f>
        <v>12.000000000000004</v>
      </c>
    </row>
    <row r="73" spans="19:20" x14ac:dyDescent="0.2">
      <c r="S73" s="25" t="s">
        <v>108</v>
      </c>
      <c r="T73" s="24">
        <f>Q27-Q33+13*(1-I33)</f>
        <v>10.999999999999993</v>
      </c>
    </row>
    <row r="74" spans="19:20" x14ac:dyDescent="0.2">
      <c r="S74" s="25" t="s">
        <v>66</v>
      </c>
      <c r="T74" s="24">
        <f>Q30-Q33+13*(1-L33)</f>
        <v>11.999999999999996</v>
      </c>
    </row>
    <row r="75" spans="19:20" ht="17" thickBot="1" x14ac:dyDescent="0.25">
      <c r="S75" s="26" t="s">
        <v>67</v>
      </c>
      <c r="T75" s="27">
        <f>Q32-Q33+13*(1-N33)</f>
        <v>0.99999999999999645</v>
      </c>
    </row>
  </sheetData>
  <mergeCells count="1">
    <mergeCell ref="Q19:Q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2020-11-13T19:33:39Z</dcterms:created>
  <dcterms:modified xsi:type="dcterms:W3CDTF">2020-11-18T07:06:29Z</dcterms:modified>
</cp:coreProperties>
</file>