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spreadsheetml.worksheet+xml" PartName="/xl/worksheets/sheet29.xml"/>
  <Override ContentType="application/vnd.openxmlformats-officedocument.spreadsheetml.worksheet+xml" PartName="/xl/worksheets/sheet30.xml"/>
  <Override ContentType="application/vnd.openxmlformats-officedocument.spreadsheetml.worksheet+xml" PartName="/xl/worksheets/sheet31.xml"/>
  <Override ContentType="application/vnd.openxmlformats-officedocument.spreadsheetml.worksheet+xml" PartName="/xl/worksheets/sheet32.xml"/>
  <Override ContentType="application/vnd.openxmlformats-officedocument.spreadsheetml.worksheet+xml" PartName="/xl/worksheets/sheet33.xml"/>
  <Override ContentType="application/vnd.openxmlformats-officedocument.spreadsheetml.worksheet+xml" PartName="/xl/worksheets/sheet34.xml"/>
  <Override ContentType="application/vnd.openxmlformats-officedocument.spreadsheetml.worksheet+xml" PartName="/xl/worksheets/sheet35.xml"/>
  <Override ContentType="application/vnd.openxmlformats-officedocument.spreadsheetml.worksheet+xml" PartName="/xl/worksheets/sheet36.xml"/>
  <Override ContentType="application/vnd.openxmlformats-officedocument.spreadsheetml.worksheet+xml" PartName="/xl/worksheets/sheet37.xml"/>
  <Override ContentType="application/vnd.openxmlformats-officedocument.spreadsheetml.worksheet+xml" PartName="/xl/worksheets/sheet38.xml"/>
  <Override ContentType="application/vnd.openxmlformats-officedocument.spreadsheetml.worksheet+xml" PartName="/xl/worksheets/sheet39.xml"/>
  <Override ContentType="application/vnd.openxmlformats-officedocument.spreadsheetml.worksheet+xml" PartName="/xl/worksheets/sheet40.xml"/>
  <Override ContentType="application/vnd.openxmlformats-officedocument.spreadsheetml.worksheet+xml" PartName="/xl/worksheets/sheet41.xml"/>
  <Override ContentType="application/vnd.openxmlformats-officedocument.spreadsheetml.worksheet+xml" PartName="/xl/worksheets/sheet42.xml"/>
  <Override ContentType="application/vnd.openxmlformats-officedocument.spreadsheetml.worksheet+xml" PartName="/xl/worksheets/sheet43.xml"/>
  <Override ContentType="application/vnd.openxmlformats-officedocument.spreadsheetml.worksheet+xml" PartName="/xl/worksheets/sheet44.xml"/>
  <Override ContentType="application/vnd.openxmlformats-officedocument.spreadsheetml.worksheet+xml" PartName="/xl/worksheets/sheet45.xml"/>
  <Override ContentType="application/vnd.openxmlformats-officedocument.spreadsheetml.worksheet+xml" PartName="/xl/worksheets/sheet46.xml"/>
  <Override ContentType="application/vnd.openxmlformats-officedocument.spreadsheetml.worksheet+xml" PartName="/xl/worksheets/sheet47.xml"/>
  <Override ContentType="application/vnd.openxmlformats-officedocument.spreadsheetml.worksheet+xml" PartName="/xl/worksheets/sheet48.xml"/>
  <Override ContentType="application/vnd.openxmlformats-officedocument.spreadsheetml.worksheet+xml" PartName="/xl/worksheets/sheet49.xml"/>
  <Override ContentType="application/vnd.openxmlformats-officedocument.spreadsheetml.worksheet+xml" PartName="/xl/worksheets/sheet50.xml"/>
  <Override ContentType="application/vnd.openxmlformats-officedocument.spreadsheetml.worksheet+xml" PartName="/xl/worksheets/sheet51.xml"/>
  <Override ContentType="application/vnd.openxmlformats-officedocument.spreadsheetml.worksheet+xml" PartName="/xl/worksheets/sheet52.xml"/>
  <Override ContentType="application/vnd.openxmlformats-officedocument.spreadsheetml.worksheet+xml" PartName="/xl/worksheets/sheet53.xml"/>
  <Override ContentType="application/vnd.openxmlformats-officedocument.spreadsheetml.worksheet+xml" PartName="/xl/worksheets/sheet54.xml"/>
  <Override ContentType="application/vnd.openxmlformats-officedocument.spreadsheetml.worksheet+xml" PartName="/xl/worksheets/sheet55.xml"/>
  <Override ContentType="application/vnd.openxmlformats-officedocument.spreadsheetml.worksheet+xml" PartName="/xl/worksheets/sheet56.xml"/>
  <Override ContentType="application/vnd.openxmlformats-officedocument.spreadsheetml.worksheet+xml" PartName="/xl/worksheets/sheet57.xml"/>
  <Override ContentType="application/vnd.openxmlformats-officedocument.spreadsheetml.worksheet+xml" PartName="/xl/worksheets/sheet58.xml"/>
  <Override ContentType="application/vnd.openxmlformats-officedocument.spreadsheetml.worksheet+xml" PartName="/xl/worksheets/sheet59.xml"/>
  <Override ContentType="application/vnd.openxmlformats-officedocument.spreadsheetml.worksheet+xml" PartName="/xl/worksheets/sheet60.xml"/>
  <Override ContentType="application/vnd.openxmlformats-officedocument.spreadsheetml.worksheet+xml" PartName="/xl/worksheets/sheet61.xml"/>
  <Override ContentType="application/vnd.openxmlformats-officedocument.spreadsheetml.worksheet+xml" PartName="/xl/worksheets/sheet62.xml"/>
  <Override ContentType="application/vnd.openxmlformats-officedocument.spreadsheetml.worksheet+xml" PartName="/xl/worksheets/sheet63.xml"/>
  <Override ContentType="application/vnd.openxmlformats-officedocument.spreadsheetml.worksheet+xml" PartName="/xl/worksheets/sheet6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26827"/>
  <workbookPr/>
  <mc:AlternateContent>
    <mc:Choice Requires="x15">
      <x15ac:absPath xmlns:x15ac="http://schemas.microsoft.com/office/spreadsheetml/2010/11/ac" url="C:\Users\nasin\git\tb-syazwan-ttap-brivge\Excel Files\Scenario 17\"/>
    </mc:Choice>
  </mc:AlternateContent>
  <xr:revisionPtr documentId="13_ncr:1_{8197881D-C4E9-4251-A775-1DB8861B7440}" revIDLastSave="0" xr10:uidLastSave="{00000000-0000-0000-0000-000000000000}" xr6:coauthVersionLast="47" xr6:coauthVersionMax="47"/>
  <bookViews>
    <workbookView activeTab="63" firstSheet="61" tabRatio="567" windowHeight="12456" windowWidth="23256" xWindow="-108" xr2:uid="{00000000-000D-0000-FFFF-FFFF00000000}" yWindow="-108"/>
  </bookViews>
  <sheets>
    <sheet name="AutoIncrement" r:id="rId1" sheetId="86"/>
    <sheet name="TC1- Add New Parts" r:id="rId2" sheetId="2"/>
    <sheet name="TC1-Description" r:id="rId3" sheetId="87"/>
    <sheet name="TC1.1- Payment Terms" r:id="rId4" sheetId="1"/>
    <sheet name="TC1.2- Shipping Route" r:id="rId5" sheetId="3"/>
    <sheet name="TC2- Contract Parts Info" r:id="rId6" sheetId="5"/>
    <sheet name="TC2- ReceivedRequestAddNewPart" r:id="rId7" sheetId="6"/>
    <sheet name="TC3-Description" r:id="rId8" sheetId="74"/>
    <sheet name="TC5- Contract Parts" r:id="rId9" sheetId="65"/>
    <sheet name="TC6- Part List " r:id="rId10" sheetId="7"/>
    <sheet name="TC6- Contract Route Code" r:id="rId11" sheetId="75"/>
    <sheet name="TC7- Request to Parts Master" r:id="rId12" sheetId="8"/>
    <sheet name="TC7- RequestNo" r:id="rId13" sheetId="76"/>
    <sheet name="TC8- Contract Parts Info" r:id="rId14" sheetId="16"/>
    <sheet name="TC9- Contract List" r:id="rId15" sheetId="17"/>
    <sheet name="TC10- Parts List" r:id="rId16" sheetId="55"/>
    <sheet name="T11- RequestNo" r:id="rId17" sheetId="77"/>
    <sheet name="TC16- New Firm Qty" r:id="rId18" sheetId="18"/>
    <sheet name="TC16- New Inbound Date1" r:id="rId19" sheetId="35"/>
    <sheet name="TC17- Regular Customer No" r:id="rId20" sheetId="79"/>
    <sheet name="TC19-Delivery Plan" r:id="rId21" sheetId="37"/>
    <sheet name="TC19- Order Price" r:id="rId22" sheetId="36"/>
    <sheet name="TC19- Sales Order No" r:id="rId23" sheetId="80"/>
    <sheet name="TC21- Forecast Change" r:id="rId24" sheetId="34"/>
    <sheet name="TC21- RequestNo" r:id="rId25" sheetId="56"/>
    <sheet name="TC22- Parts Detail" r:id="rId26" sheetId="38"/>
    <sheet name="TC26- Parts Detail" r:id="rId27" sheetId="57"/>
    <sheet name="TC27-Change Firm Qty" r:id="rId28" sheetId="21"/>
    <sheet name=" T27- Change Inbound Date" r:id="rId29" sheetId="23"/>
    <sheet name="TC27- Request No" r:id="rId30" sheetId="88"/>
    <sheet name="TC28- Parts Detail" r:id="rId31" sheetId="89"/>
    <sheet name="T31-Parts Detail" r:id="rId32" sheetId="90"/>
    <sheet name="TC32- Sales Order Info" r:id="rId33" sheetId="25"/>
    <sheet name="TC33- Customer Forecast Detail" r:id="rId34" sheetId="26"/>
    <sheet name="TC34- Request No" r:id="rId35" sheetId="91"/>
    <sheet name="T35- Parts Detail" r:id="rId36" sheetId="28"/>
    <sheet name="TC38- Change Firm Qty" r:id="rId37" sheetId="31"/>
    <sheet name="TC40- Units Part Master" r:id="rId38" sheetId="33"/>
    <sheet name="TC41- Temp Firm Quantity" r:id="rId39" sheetId="41"/>
    <sheet name="TC41.1-Temp Outbound Date" r:id="rId40" sheetId="42"/>
    <sheet name="TC42- Edit Firm Quantity1" r:id="rId41" sheetId="45"/>
    <sheet name="TC42- Request No" r:id="rId42" sheetId="92"/>
    <sheet name="TC43- Parts Detail" r:id="rId43" sheetId="47"/>
    <sheet name="TC46- Parts Detail" r:id="rId44" sheetId="48"/>
    <sheet name="TC50- Request No" r:id="rId45" sheetId="93"/>
    <sheet name="TC51- Outbound Details" r:id="rId46" sheetId="49"/>
    <sheet name="TC54-Purchase Amount By Sup" r:id="rId47" sheetId="81"/>
    <sheet name="TC55- Complete Deliveries List" r:id="rId48" sheetId="82"/>
    <sheet name="TC55- New Firm Quantity" r:id="rId49" sheetId="52"/>
    <sheet name="TC55- New Outbound Date" r:id="rId50" sheetId="53"/>
    <sheet name="TC55- Request No" r:id="rId51" sheetId="94"/>
    <sheet name="TC56- Part Details" r:id="rId52" sheetId="54"/>
    <sheet name="TC60- Parts Detail1" r:id="rId53" sheetId="59"/>
    <sheet name="TC63- New Firm Quantity" r:id="rId54" sheetId="60"/>
    <sheet name="TC63- New Oubound Date" r:id="rId55" sheetId="61"/>
    <sheet name="TC63- Request No" r:id="rId56" sheetId="95"/>
    <sheet name="TC69- Outbound Details" r:id="rId57" sheetId="62"/>
    <sheet name="TC71 &amp; 72- CargoTrackingDetail " r:id="rId58" sheetId="63"/>
    <sheet name="T73- Shipping Detail" r:id="rId59" sheetId="67"/>
    <sheet name="TC75- Customer Inbound Details" r:id="rId60" sheetId="69"/>
    <sheet name="TC75- Outbound Nos" r:id="rId61" sheetId="71"/>
    <sheet name="TC76- Purchase Amount By Sup" r:id="rId62" sheetId="84"/>
    <sheet name="TC76- Complete Deliveries List" r:id="rId63" sheetId="85"/>
    <sheet name="TC78 - Supplier SellerGIInvoice" r:id="rId64" sheetId="72"/>
  </sheets>
  <externalReferences>
    <externalReference r:id="rId65"/>
  </externalReferences>
  <definedNames>
    <definedName name="UOM">[1]UOM!$A$1:$A$36</definedName>
  </definedNames>
  <calcPr calcId="191029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i="72" l="1" r="B4"/>
  <c i="72" r="B3"/>
  <c i="72" r="B2"/>
  <c i="71" r="A4"/>
  <c i="71" r="A3"/>
  <c i="71" r="A2"/>
  <c i="62" l="1" r="AG2"/>
  <c i="62" r="C2"/>
  <c i="49" r="C2"/>
  <c i="94" r="A2"/>
  <c i="95" r="A2" s="1"/>
  <c i="92" r="A2" s="1"/>
  <c i="61" r="A2"/>
  <c i="61" r="B2"/>
  <c i="61" r="C2"/>
  <c i="61" r="D2"/>
  <c i="56" r="A2"/>
  <c i="88" r="A2" s="1"/>
  <c i="49" r="C7"/>
  <c i="49" r="C6"/>
  <c i="49" r="C5"/>
  <c i="49" r="C4"/>
  <c i="49" r="C3"/>
  <c i="49" l="1" r="T3"/>
  <c i="49" r="T4"/>
  <c i="49" r="T5"/>
  <c i="49" r="T6"/>
  <c i="49" r="T7"/>
  <c i="49" r="T2"/>
  <c i="91" r="A2"/>
  <c i="26" r="D2"/>
  <c i="26" r="D3"/>
  <c i="26" r="D4"/>
  <c i="26" r="D5"/>
  <c i="26" r="D6"/>
  <c i="25" r="D3"/>
  <c i="25" r="D4"/>
  <c i="25" r="D5"/>
  <c i="25" r="D6"/>
  <c i="25" r="D2"/>
  <c i="65" r="J3"/>
  <c i="65" r="J4"/>
  <c i="65" r="J5"/>
  <c i="65" r="J6"/>
  <c i="65" r="J2"/>
  <c i="17" r="J2"/>
  <c i="17" r="J3"/>
  <c i="17" r="J4"/>
  <c i="17" r="J5"/>
  <c i="17" r="J6"/>
  <c i="1" r="B2"/>
  <c i="1" r="C2"/>
  <c i="6" r="K2"/>
  <c i="87" r="A2" s="1"/>
  <c i="6" r="R2" s="1"/>
  <c i="6" l="1" r="B2"/>
  <c i="74" r="A2"/>
  <c i="55" l="1" r="D6"/>
  <c i="16" r="A2"/>
  <c i="5" r="D4"/>
  <c i="7" r="D4" s="1"/>
  <c i="5" r="D5"/>
  <c i="7" r="D5" s="1"/>
  <c i="5" r="D3"/>
  <c i="7" r="D3" s="1"/>
  <c i="5" r="D6"/>
  <c i="55" r="D3"/>
  <c i="55" r="D4"/>
  <c i="55" r="D5"/>
  <c i="55" r="D2"/>
  <c i="5" r="D2"/>
  <c i="7" r="D2" s="1"/>
  <c i="77" r="A2"/>
</calcChain>
</file>

<file path=xl/sharedStrings.xml><?xml version="1.0" encoding="utf-8"?>
<sst xmlns="http://schemas.openxmlformats.org/spreadsheetml/2006/main" count="1358" uniqueCount="367">
  <si>
    <t>NEW/MOD</t>
  </si>
  <si>
    <t>PaymentTermsCode</t>
  </si>
  <si>
    <t>Description</t>
  </si>
  <si>
    <t>TermsType</t>
  </si>
  <si>
    <t>FromMonth</t>
  </si>
  <si>
    <t>Days</t>
  </si>
  <si>
    <t>FromDay</t>
  </si>
  <si>
    <t>new</t>
  </si>
  <si>
    <t>By Free</t>
  </si>
  <si>
    <t>UnitPartsNo.</t>
  </si>
  <si>
    <t>PartsNo.</t>
  </si>
  <si>
    <t>UnitPartsDescription</t>
  </si>
  <si>
    <t>PartsRefNo.</t>
  </si>
  <si>
    <t>BackNo.</t>
  </si>
  <si>
    <t>HSCode</t>
  </si>
  <si>
    <t>UOMCode.</t>
  </si>
  <si>
    <t>PairedParts</t>
  </si>
  <si>
    <t>Unit PartsNo.ofPaired Parts*</t>
  </si>
  <si>
    <t>PairedOrderFlag*</t>
  </si>
  <si>
    <t>OrderLot</t>
  </si>
  <si>
    <t>SPQ</t>
  </si>
  <si>
    <t>M3</t>
  </si>
  <si>
    <t>NetWeight</t>
  </si>
  <si>
    <t>GrossWeight</t>
  </si>
  <si>
    <t>SellerPartsNo.</t>
  </si>
  <si>
    <t>PK-CUS-scenario17-20230604-001</t>
  </si>
  <si>
    <t>b00001</t>
  </si>
  <si>
    <t>HSCode.001</t>
  </si>
  <si>
    <t>PC</t>
  </si>
  <si>
    <t>Paired Parts</t>
  </si>
  <si>
    <t>PK-CUS-scenario17-20230604-002</t>
  </si>
  <si>
    <t>Paired Order</t>
  </si>
  <si>
    <t>b00002</t>
  </si>
  <si>
    <t>HSCode.002</t>
  </si>
  <si>
    <t>PK-CUS-scenario17-20230604-003</t>
  </si>
  <si>
    <t>b00003</t>
  </si>
  <si>
    <t>HSCode.003</t>
  </si>
  <si>
    <t>CRT</t>
  </si>
  <si>
    <t>PK-CUS-scenario17-20230604-004</t>
  </si>
  <si>
    <t>No Paired Order</t>
  </si>
  <si>
    <t>b00004</t>
  </si>
  <si>
    <t>HSCode.004</t>
  </si>
  <si>
    <t>BOX</t>
  </si>
  <si>
    <t>ROL</t>
  </si>
  <si>
    <t>No Paired Parts</t>
  </si>
  <si>
    <t>PK-CUS-scenario17-20230604-005</t>
  </si>
  <si>
    <t>ShippingRouteCode</t>
  </si>
  <si>
    <t>DisplayShippingRoute</t>
  </si>
  <si>
    <t>ActiveFlag</t>
  </si>
  <si>
    <t>ShippingMode</t>
  </si>
  <si>
    <t>FromRegion</t>
  </si>
  <si>
    <t>ToRegion</t>
  </si>
  <si>
    <t>FromState</t>
  </si>
  <si>
    <t>ToState</t>
  </si>
  <si>
    <t>ShipperUid</t>
  </si>
  <si>
    <t>ReceiverUid</t>
  </si>
  <si>
    <t>FromPortId</t>
  </si>
  <si>
    <t>ToPortId</t>
  </si>
  <si>
    <t>OriginLeadTime</t>
  </si>
  <si>
    <t>DestinationLeadTime</t>
  </si>
  <si>
    <t>TransportDays</t>
  </si>
  <si>
    <t>CloseDays</t>
  </si>
  <si>
    <t>DayFirstETD</t>
  </si>
  <si>
    <t>MonthFirstETD</t>
  </si>
  <si>
    <t>YearFirstETD</t>
  </si>
  <si>
    <t>DayLastETD</t>
  </si>
  <si>
    <t>MonthLastETD</t>
  </si>
  <si>
    <t>YearLastETD</t>
  </si>
  <si>
    <t>Active</t>
  </si>
  <si>
    <t>Truck</t>
  </si>
  <si>
    <t>PK</t>
  </si>
  <si>
    <t>PK-SUP-POC</t>
  </si>
  <si>
    <t>PK-CUS-POC</t>
  </si>
  <si>
    <t>1st Week,2nd Week,3rd Week,</t>
  </si>
  <si>
    <t>MON,WED,FRI,</t>
  </si>
  <si>
    <t>RequestNo</t>
  </si>
  <si>
    <t>UOMChangeRate</t>
  </si>
  <si>
    <t>Currency</t>
  </si>
  <si>
    <t>MTR</t>
  </si>
  <si>
    <t>PK-SUP-scenario17-20230604-001</t>
  </si>
  <si>
    <t>scenario1720230604001</t>
  </si>
  <si>
    <t>CNY</t>
  </si>
  <si>
    <t>PK-SUP-scenario17-20230604-002</t>
  </si>
  <si>
    <t>scenario1720230604002</t>
  </si>
  <si>
    <t>PK-SUP-scenario17-20230604-003</t>
  </si>
  <si>
    <t>scenario1720230604003</t>
  </si>
  <si>
    <t>PK-SUP-scenario17-20230604-004</t>
  </si>
  <si>
    <t>scenario1720230604004</t>
  </si>
  <si>
    <t>KG</t>
  </si>
  <si>
    <t>PK-SUP-scenario17-20230604-005</t>
  </si>
  <si>
    <t>scenario1720230604005</t>
  </si>
  <si>
    <t>PartsDecription</t>
  </si>
  <si>
    <t>ContractNo.</t>
  </si>
  <si>
    <t>FluctuationRatio</t>
  </si>
  <si>
    <t>ForecastFluctuationRatio</t>
  </si>
  <si>
    <t>SellerUOMCode</t>
  </si>
  <si>
    <t>Unit Price</t>
  </si>
  <si>
    <t>Supplier Leadtime</t>
  </si>
  <si>
    <t>SellerPartsNo</t>
  </si>
  <si>
    <t>No</t>
  </si>
  <si>
    <t>Basis Order</t>
  </si>
  <si>
    <t>N</t>
  </si>
  <si>
    <t>Firm</t>
  </si>
  <si>
    <t>Y</t>
  </si>
  <si>
    <t>Incoterms</t>
  </si>
  <si>
    <t>IncotermsPlace</t>
  </si>
  <si>
    <t>businessType</t>
  </si>
  <si>
    <t>orderFrequency</t>
  </si>
  <si>
    <t>forecastNumber</t>
  </si>
  <si>
    <t>targetLeadTime</t>
  </si>
  <si>
    <t>confirmOrderLeadTime</t>
  </si>
  <si>
    <t>leadTime</t>
  </si>
  <si>
    <t>deliveryPlanStartDate</t>
  </si>
  <si>
    <t>contractShortCode</t>
  </si>
  <si>
    <t>currency</t>
  </si>
  <si>
    <t>priceBasis</t>
  </si>
  <si>
    <t>receiveDC</t>
  </si>
  <si>
    <t>shipperDC</t>
  </si>
  <si>
    <t>autoDIFlag</t>
  </si>
  <si>
    <t>shippingRouteCode</t>
  </si>
  <si>
    <t>customsFlag</t>
  </si>
  <si>
    <t>deliveryTo</t>
  </si>
  <si>
    <t>Ten Day</t>
  </si>
  <si>
    <t>paymentTermCode</t>
  </si>
  <si>
    <t>PartsNo</t>
  </si>
  <si>
    <t>Buyer</t>
  </si>
  <si>
    <t>ContractNo</t>
  </si>
  <si>
    <t>PriceBasis</t>
  </si>
  <si>
    <t>Receiver</t>
  </si>
  <si>
    <t>UnitPartsNo</t>
  </si>
  <si>
    <t>ShippingRoute</t>
  </si>
  <si>
    <t>Customer</t>
  </si>
  <si>
    <t>UnitPrice</t>
  </si>
  <si>
    <t>SupplierLeadtime</t>
  </si>
  <si>
    <t>InboundNewDate_Qty1</t>
  </si>
  <si>
    <t>InboundNewDate_Qty2</t>
  </si>
  <si>
    <t>NewFirm</t>
  </si>
  <si>
    <t>Forecast_N+1</t>
  </si>
  <si>
    <t>NewInboundDate_Qty3</t>
  </si>
  <si>
    <t>NewInboundDate_Qty1</t>
  </si>
  <si>
    <t>NewInboundDate_Qty2</t>
  </si>
  <si>
    <t>InboundNewDate1</t>
  </si>
  <si>
    <t>InboundNewDate2</t>
  </si>
  <si>
    <t>InboundNewDate3</t>
  </si>
  <si>
    <t>SupplierCode</t>
  </si>
  <si>
    <t>ColorCode</t>
  </si>
  <si>
    <t>PairedPartsNo</t>
  </si>
  <si>
    <t>UOMCode</t>
  </si>
  <si>
    <t>OldFirm</t>
  </si>
  <si>
    <t>LastOrderForecast1</t>
  </si>
  <si>
    <t>Fluctuation</t>
  </si>
  <si>
    <t>ReasonForFluctuation</t>
  </si>
  <si>
    <t>Old_inbound_1</t>
  </si>
  <si>
    <t>Old_inbound_2</t>
  </si>
  <si>
    <t>Old_inbound_3</t>
  </si>
  <si>
    <t>New_inbound_1</t>
  </si>
  <si>
    <t>New_inbound_2</t>
  </si>
  <si>
    <t>N/A</t>
  </si>
  <si>
    <t>Part no</t>
  </si>
  <si>
    <t>Unit parts no</t>
  </si>
  <si>
    <t>Back no</t>
  </si>
  <si>
    <t>Purchase order no</t>
  </si>
  <si>
    <t>Order lot</t>
  </si>
  <si>
    <t>Order qty</t>
  </si>
  <si>
    <t>Unit price</t>
  </si>
  <si>
    <t>Status</t>
  </si>
  <si>
    <t>Delivered qty</t>
  </si>
  <si>
    <t>InTransit qty</t>
  </si>
  <si>
    <t>Receiver inbounded qty</t>
  </si>
  <si>
    <t>Inbound_plan_1</t>
  </si>
  <si>
    <t>Inbound_status_1</t>
  </si>
  <si>
    <t>Inbound_plan_2</t>
  </si>
  <si>
    <t>Inbound_status_2</t>
  </si>
  <si>
    <t>Inbound_plan_3</t>
  </si>
  <si>
    <t>Inbound_status_3</t>
  </si>
  <si>
    <t>Estimate_inbound_1</t>
  </si>
  <si>
    <t>Estimate_inbound_2</t>
  </si>
  <si>
    <t>Estimate_inbound_3</t>
  </si>
  <si>
    <t>Confirmed</t>
  </si>
  <si>
    <t>OK</t>
  </si>
  <si>
    <t>Partno</t>
  </si>
  <si>
    <t>Customerpartsno</t>
  </si>
  <si>
    <t>Backno</t>
  </si>
  <si>
    <t>Salesorderno</t>
  </si>
  <si>
    <t>Orderlot</t>
  </si>
  <si>
    <t>Orderforecast</t>
  </si>
  <si>
    <t>SOPartsNo</t>
  </si>
  <si>
    <t>Unit Parts No. of Paired Parts*</t>
  </si>
  <si>
    <t>Paired Order Flag*</t>
  </si>
  <si>
    <t>ETDWeekDay</t>
  </si>
  <si>
    <t>ShippingFrequencyWeeks</t>
  </si>
  <si>
    <t>InboundDate1</t>
  </si>
  <si>
    <t>InboundDate2</t>
  </si>
  <si>
    <t>New Forecast_N+1</t>
  </si>
  <si>
    <t>USD</t>
  </si>
  <si>
    <t>CustomerPartsNo</t>
  </si>
  <si>
    <t>BackNo</t>
  </si>
  <si>
    <t>NewInboundDate_Qty4</t>
  </si>
  <si>
    <t>OutboundNewDate1</t>
  </si>
  <si>
    <t>OutboundNewDate2</t>
  </si>
  <si>
    <t>OutboundNewDate3</t>
  </si>
  <si>
    <t>OutboundNewDate4</t>
  </si>
  <si>
    <t>Old_outbound_1</t>
  </si>
  <si>
    <t>Old_outbound_3</t>
  </si>
  <si>
    <t>Old_outbound_2</t>
  </si>
  <si>
    <t>New_outbound_1</t>
  </si>
  <si>
    <t>New_outbound_4</t>
  </si>
  <si>
    <t>New_outbound_2</t>
  </si>
  <si>
    <t>New_outbound_3</t>
  </si>
  <si>
    <t>Old_outbound_Supplier_1</t>
  </si>
  <si>
    <t>Old_outbound_Supplier_2</t>
  </si>
  <si>
    <t>Old_outbound_Supplier_3</t>
  </si>
  <si>
    <t>New_outbound_Supplier_1</t>
  </si>
  <si>
    <t>New_outbound_Supplier_2</t>
  </si>
  <si>
    <t>New_outbound_Supplier_3</t>
  </si>
  <si>
    <t>New_outbound_Supplier_4</t>
  </si>
  <si>
    <t>Shipper</t>
  </si>
  <si>
    <t>Outbound No.</t>
  </si>
  <si>
    <t>Outbound Date</t>
  </si>
  <si>
    <t>Booking No.</t>
  </si>
  <si>
    <t>B-230720001</t>
  </si>
  <si>
    <t>Parts No.</t>
  </si>
  <si>
    <t>UOM</t>
  </si>
  <si>
    <t>Outbound Qty</t>
  </si>
  <si>
    <t>Shipping Mode</t>
  </si>
  <si>
    <t>Outbound Type</t>
  </si>
  <si>
    <t>Buyer (of Receiver)</t>
  </si>
  <si>
    <t>Outbound</t>
  </si>
  <si>
    <t>Container No. / Truck No.</t>
  </si>
  <si>
    <t>C-230703001</t>
  </si>
  <si>
    <t>C-230703002</t>
  </si>
  <si>
    <t>SEGU5069987</t>
  </si>
  <si>
    <t>Outer Package No.</t>
  </si>
  <si>
    <t>Outer Package Type</t>
  </si>
  <si>
    <t>Net Weight (KG)</t>
  </si>
  <si>
    <t>Gross Weight (KG)</t>
  </si>
  <si>
    <t>Inner Package No.</t>
  </si>
  <si>
    <t>OP-230703001-01</t>
  </si>
  <si>
    <t>TEST-1</t>
  </si>
  <si>
    <t>IP-230703001-01</t>
  </si>
  <si>
    <t>OP-230703001-02</t>
  </si>
  <si>
    <t>TEST-2</t>
  </si>
  <si>
    <t>IP-230703001-02</t>
  </si>
  <si>
    <t>Sales Order No.</t>
  </si>
  <si>
    <t>Seller Code</t>
  </si>
  <si>
    <t>Seller Parts No.</t>
  </si>
  <si>
    <t>Seller Parts Description</t>
  </si>
  <si>
    <t>Seller Back No.</t>
  </si>
  <si>
    <t>SRBQ</t>
  </si>
  <si>
    <t>Remaining Qty Available</t>
  </si>
  <si>
    <t>NewInboundDate_Qty5</t>
  </si>
  <si>
    <t>OutboundNewDate5</t>
  </si>
  <si>
    <t>OldForecast</t>
  </si>
  <si>
    <t>NewForecast</t>
  </si>
  <si>
    <t>New_outbound_5</t>
  </si>
  <si>
    <t>No.</t>
  </si>
  <si>
    <t>Outbound Time</t>
  </si>
  <si>
    <t>ETD</t>
  </si>
  <si>
    <t>ETA</t>
  </si>
  <si>
    <t>Container / Truck Type</t>
  </si>
  <si>
    <t>Commodity Type</t>
  </si>
  <si>
    <t>Seal No.</t>
  </si>
  <si>
    <t>Inner Package Type</t>
  </si>
  <si>
    <t>Color Code</t>
  </si>
  <si>
    <t>C-230703003</t>
  </si>
  <si>
    <t>M3_1</t>
  </si>
  <si>
    <t>M3_2</t>
  </si>
  <si>
    <t>M3_3</t>
  </si>
  <si>
    <t>Net Weight (KG) 1</t>
  </si>
  <si>
    <t>Gross Weight (KG) 1</t>
  </si>
  <si>
    <t>Net Weight (KG) 2</t>
  </si>
  <si>
    <t>Gross Weight (KG) 2</t>
  </si>
  <si>
    <t>Net Weight (KG) 3</t>
  </si>
  <si>
    <t>Gross Weight (KG) 3</t>
  </si>
  <si>
    <t>BookingId</t>
  </si>
  <si>
    <t>ContainerNo</t>
  </si>
  <si>
    <t>TrackingType</t>
  </si>
  <si>
    <t>Booking Submitted</t>
  </si>
  <si>
    <t>Booking Confirmed</t>
  </si>
  <si>
    <t>Empty Container Release to Shipper</t>
  </si>
  <si>
    <t>Cargo Outbound</t>
  </si>
  <si>
    <t>Gate in (arrival at first POL)</t>
  </si>
  <si>
    <t>Container loaded at first POL</t>
  </si>
  <si>
    <t>Vessel departure from first POL</t>
  </si>
  <si>
    <t>Vessel arrival at T/S port</t>
  </si>
  <si>
    <t>Container discharge at T/S port</t>
  </si>
  <si>
    <t>Container loaded at T/S port</t>
  </si>
  <si>
    <t>Vessel departure from T/S</t>
  </si>
  <si>
    <t>Vessel arrived at final POD (ATA)</t>
  </si>
  <si>
    <t>Container unload at final POD</t>
  </si>
  <si>
    <t>Container Gate out from final POD</t>
  </si>
  <si>
    <t>Cargo Inbound</t>
  </si>
  <si>
    <t>MANUAL</t>
  </si>
  <si>
    <t>font-weight: bold;</t>
  </si>
  <si>
    <t>color: blue;</t>
  </si>
  <si>
    <t>B-230720002</t>
  </si>
  <si>
    <t>B-230720003</t>
  </si>
  <si>
    <t>PlannedETA</t>
  </si>
  <si>
    <t>PredictiveETA</t>
  </si>
  <si>
    <t>LastEvent</t>
  </si>
  <si>
    <t>Planned ETA @ Final Destination: Oct 2, 2023</t>
  </si>
  <si>
    <t xml:space="preserve">Predictive ETA @ Final Destination: </t>
  </si>
  <si>
    <t xml:space="preserve">Latest Event: </t>
  </si>
  <si>
    <t>Status: ONTIME</t>
  </si>
  <si>
    <t>BuyerPartsNo</t>
  </si>
  <si>
    <t>FC_FluctuationRatio</t>
  </si>
  <si>
    <t>CurrentPrice</t>
  </si>
  <si>
    <t>CurrentApplyDate</t>
  </si>
  <si>
    <t>NextPrice</t>
  </si>
  <si>
    <t>NextApplyDate</t>
  </si>
  <si>
    <t>EndUser1</t>
  </si>
  <si>
    <t>EndUser2</t>
  </si>
  <si>
    <t>EndUser3</t>
  </si>
  <si>
    <t>EndUser4</t>
  </si>
  <si>
    <t>EndUser5</t>
  </si>
  <si>
    <t>BuyerUOMCode</t>
  </si>
  <si>
    <t>Length</t>
  </si>
  <si>
    <t>Width</t>
  </si>
  <si>
    <t>Height</t>
  </si>
  <si>
    <t>SupplierLeadTime</t>
  </si>
  <si>
    <t>BookingNo</t>
  </si>
  <si>
    <t>Inbound No.</t>
  </si>
  <si>
    <t>Inbound Date</t>
  </si>
  <si>
    <t>i-PK-CUS-POC-230720001</t>
  </si>
  <si>
    <t>OutboundRefNo</t>
  </si>
  <si>
    <t>OutboundNo</t>
  </si>
  <si>
    <t>InvoiceNo</t>
  </si>
  <si>
    <t>Inactive</t>
  </si>
  <si>
    <t>Contract Route Code</t>
  </si>
  <si>
    <t>Next Price</t>
  </si>
  <si>
    <t>RegularCustomerNo</t>
  </si>
  <si>
    <t>SalesOrderNo</t>
  </si>
  <si>
    <t>SupplierName</t>
  </si>
  <si>
    <t>Amount</t>
  </si>
  <si>
    <t>Country</t>
  </si>
  <si>
    <t>CompletedDeliveries</t>
  </si>
  <si>
    <t>On-TimeDeliveries%</t>
  </si>
  <si>
    <t>ActualDeliveryDuration</t>
  </si>
  <si>
    <t>ActualVSExpected(Days)</t>
  </si>
  <si>
    <t>AmountUSD</t>
  </si>
  <si>
    <t>IterationNo</t>
  </si>
  <si>
    <t>Sc17 Free(Sc17 Free - 30 Days)</t>
  </si>
  <si>
    <t>S17_PKSUP-PKCUS(S17_PKSUP-PKCUS)</t>
  </si>
  <si>
    <t>S17_PKSUP-PKCUS</t>
  </si>
  <si>
    <t>routeDescription</t>
  </si>
  <si>
    <t>Please set eration</t>
  </si>
  <si>
    <t>b00005</t>
  </si>
  <si>
    <t>Inbound_plan_4</t>
  </si>
  <si>
    <t>Inbound_status_4</t>
  </si>
  <si>
    <t>Estimate_inbound_4</t>
  </si>
  <si>
    <t>Old_outbound_4</t>
  </si>
  <si>
    <t>Request No</t>
  </si>
  <si>
    <t>Old_outbound_Supplier_4</t>
  </si>
  <si>
    <t>02</t>
  </si>
  <si>
    <t>CR-PK-CUS-POC-2310038</t>
  </si>
  <si>
    <t>R-PK-CUS-POC-2310072</t>
  </si>
  <si>
    <t>R-PK-CUS-POC-2310073</t>
  </si>
  <si>
    <t>R-PK-CUS-POC-2310074</t>
  </si>
  <si>
    <t>cs1702-2310001</t>
  </si>
  <si>
    <t>ss1702-2310001</t>
  </si>
  <si>
    <t>R-PK-CUS-POC-2310076</t>
  </si>
  <si>
    <t>o-PK-SUP-POC-231024001</t>
  </si>
  <si>
    <t>o-PK-SUP-POC-231024002</t>
  </si>
  <si>
    <t>o-PK-SUP-POC-231024003</t>
  </si>
  <si>
    <t>PKS2310031</t>
  </si>
  <si>
    <t>PKS2310032</t>
  </si>
  <si>
    <t>PKS2310033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</si>
</sst>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(* #,##0.00_);_(* \(#,##0.00\);_(* &quot;-&quot;??_);_(@_)"/>
    <numFmt numFmtId="164" formatCode="0.0"/>
    <numFmt numFmtId="165" formatCode="_(* #,##0_);_(* \(#,##0\);_(* &quot;-&quot;??_);_(@_)"/>
    <numFmt numFmtId="166" formatCode="d\ mmm\ yyyy"/>
    <numFmt numFmtId="167" formatCode="0_);\(0\)"/>
    <numFmt numFmtId="168" formatCode="d\ mmm"/>
    <numFmt numFmtId="169" formatCode="0.000000"/>
    <numFmt numFmtId="170" formatCode="mmm\ d\,\ yyyy"/>
  </numFmts>
  <fonts count="9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  <font>
      <i/>
      <sz val="9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BDD7EE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indexed="11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borderId="0" fillId="0" fontId="0" numFmtId="0"/>
    <xf applyAlignment="0" applyBorder="0" applyFill="0" applyFont="0" applyProtection="0" borderId="0" fillId="0" fontId="5" numFmtId="9"/>
    <xf applyAlignment="0" applyBorder="0" applyFill="0" applyFont="0" applyProtection="0" borderId="0" fillId="0" fontId="5" numFmtId="43"/>
    <xf borderId="0" fillId="0" fontId="7" numFmtId="0"/>
    <xf borderId="0" fillId="0" fontId="3" numFmtId="0"/>
  </cellStyleXfs>
  <cellXfs count="56">
    <xf borderId="0" fillId="0" fontId="0" numFmtId="0" xfId="0"/>
    <xf applyFill="1" applyFont="1" borderId="0" fillId="2" fontId="1" numFmtId="0" xfId="0"/>
    <xf applyFill="1" applyFont="1" borderId="0" fillId="3" fontId="1" numFmtId="0" xfId="0"/>
    <xf applyFill="1" borderId="0" fillId="4" fontId="0" numFmtId="0" xfId="0"/>
    <xf applyFill="1" applyFont="1" borderId="0" fillId="5" fontId="1" numFmtId="0" xfId="0"/>
    <xf applyFont="1" borderId="0" fillId="0" fontId="1" numFmtId="0" xfId="0"/>
    <xf applyAlignment="1" applyFont="1" borderId="0" fillId="0" fontId="2" numFmtId="0" xfId="0">
      <alignment horizontal="left" vertical="center"/>
    </xf>
    <xf applyAlignment="1" applyFont="1" borderId="0" fillId="0" fontId="2" numFmtId="0" xfId="0">
      <alignment horizontal="center" vertical="center"/>
    </xf>
    <xf applyAlignment="1" applyFont="1" applyNumberFormat="1" borderId="0" fillId="0" fontId="2" numFmtId="9" xfId="0">
      <alignment horizontal="center" vertical="center"/>
    </xf>
    <xf applyAlignment="1" applyFont="1" borderId="0" fillId="0" fontId="4" numFmtId="0" xfId="0">
      <alignment horizontal="center"/>
    </xf>
    <xf applyFont="1" borderId="0" fillId="0" fontId="4" numFmtId="0" xfId="0"/>
    <xf applyAlignment="1" applyFont="1" borderId="0" fillId="0" fontId="3" numFmtId="0" xfId="0">
      <alignment horizontal="center" vertical="center"/>
    </xf>
    <xf applyAlignment="1" applyFont="1" borderId="0" fillId="0" fontId="2" numFmtId="0" xfId="0">
      <alignment horizontal="right" vertical="center"/>
    </xf>
    <xf applyAlignment="1" applyFont="1" applyNumberFormat="1" borderId="0" fillId="0" fontId="2" numFmtId="164" xfId="1">
      <alignment horizontal="left" vertical="center"/>
    </xf>
    <xf applyAlignment="1" applyFont="1" applyNumberFormat="1" borderId="0" fillId="0" fontId="4" numFmtId="164" xfId="1">
      <alignment horizontal="left"/>
    </xf>
    <xf applyAlignment="1" applyFont="1" applyNumberFormat="1" borderId="0" fillId="0" fontId="2" numFmtId="1" xfId="0">
      <alignment horizontal="right" vertical="center"/>
    </xf>
    <xf applyFont="1" applyNumberFormat="1" borderId="0" fillId="0" fontId="4" numFmtId="1" xfId="0"/>
    <xf applyAlignment="1" applyFont="1" applyNumberFormat="1" borderId="0" fillId="0" fontId="2" numFmtId="165" xfId="2">
      <alignment horizontal="right" vertical="center"/>
    </xf>
    <xf applyAlignment="1" borderId="0" fillId="0" fontId="0" numFmtId="0" xfId="0">
      <alignment horizontal="right"/>
    </xf>
    <xf applyAlignment="1" applyBorder="1" applyFont="1" borderId="1" fillId="0" fontId="3" numFmtId="0" xfId="0">
      <alignment horizontal="right" vertical="center"/>
    </xf>
    <xf applyAlignment="1" applyBorder="1" applyFont="1" borderId="1" fillId="0" fontId="2" numFmtId="0" xfId="0">
      <alignment horizontal="left" vertical="center"/>
    </xf>
    <xf applyBorder="1" borderId="1" fillId="0" fontId="0" numFmtId="0" xfId="0"/>
    <xf applyAlignment="1" applyBorder="1" applyFill="1" applyFont="1" borderId="1" fillId="6" fontId="2" numFmtId="0" xfId="0">
      <alignment horizontal="left"/>
    </xf>
    <xf applyAlignment="1" borderId="0" fillId="0" fontId="0" numFmtId="0" xfId="0">
      <alignment horizontal="left" vertical="center"/>
    </xf>
    <xf applyAlignment="1" borderId="0" fillId="0" fontId="0" numFmtId="0" xfId="0">
      <alignment horizontal="left"/>
    </xf>
    <xf applyAlignment="1" applyNumberFormat="1" borderId="0" fillId="0" fontId="0" numFmtId="1" xfId="0">
      <alignment horizontal="left" vertical="center"/>
    </xf>
    <xf applyNumberFormat="1" borderId="0" fillId="0" fontId="0" numFmtId="3" xfId="0"/>
    <xf applyNumberFormat="1" borderId="0" fillId="0" fontId="0" numFmtId="15" xfId="0"/>
    <xf applyAlignment="1" borderId="0" fillId="0" fontId="0" numFmtId="0" xfId="0">
      <alignment wrapText="1"/>
    </xf>
    <xf applyAlignment="1" borderId="0" fillId="0" fontId="0" numFmtId="0" xfId="0">
      <alignment horizontal="center"/>
    </xf>
    <xf applyAlignment="1" applyNumberFormat="1" borderId="0" fillId="0" fontId="0" numFmtId="166" xfId="0">
      <alignment horizontal="center"/>
    </xf>
    <xf applyNumberFormat="1" borderId="0" fillId="0" fontId="0" numFmtId="1" xfId="0"/>
    <xf applyFont="1" applyNumberFormat="1" borderId="0" fillId="0" fontId="0" numFmtId="165" xfId="2"/>
    <xf applyFont="1" applyNumberFormat="1" borderId="0" fillId="0" fontId="0" numFmtId="167" xfId="2"/>
    <xf applyNumberFormat="1" borderId="0" fillId="0" fontId="0" numFmtId="167" xfId="0"/>
    <xf applyAlignment="1" applyBorder="1" applyFill="1" applyFont="1" borderId="2" fillId="6" fontId="2" numFmtId="0" xfId="0">
      <alignment horizontal="left" wrapText="1"/>
    </xf>
    <xf applyAlignment="1" applyBorder="1" applyFill="1" applyFont="1" borderId="1" fillId="8" fontId="4" numFmtId="0" xfId="0">
      <alignment horizontal="center" vertical="top" wrapText="1"/>
    </xf>
    <xf applyAlignment="1" applyBorder="1" applyFill="1" applyFont="1" borderId="1" fillId="7" fontId="4" numFmtId="0" xfId="0">
      <alignment horizontal="center" vertical="top" wrapText="1"/>
    </xf>
    <xf applyAlignment="1" borderId="0" fillId="0" fontId="0" numFmtId="0" xfId="0">
      <alignment horizontal="center" wrapText="1"/>
    </xf>
    <xf applyNumberFormat="1" borderId="0" fillId="0" fontId="0" numFmtId="168" xfId="0"/>
    <xf applyNumberFormat="1" borderId="0" fillId="0" fontId="0" numFmtId="166" xfId="0"/>
    <xf applyAlignment="1" applyNumberFormat="1" borderId="0" fillId="0" fontId="0" numFmtId="166" xfId="0">
      <alignment horizontal="right"/>
    </xf>
    <xf applyFont="1" applyNumberFormat="1" borderId="0" fillId="0" fontId="0" numFmtId="1" xfId="2"/>
    <xf applyFont="1" applyNumberFormat="1" borderId="0" fillId="0" fontId="0" numFmtId="37" xfId="2"/>
    <xf applyAlignment="1" applyFont="1" borderId="0" fillId="0" fontId="1" numFmtId="0" xfId="0">
      <alignment wrapText="1"/>
    </xf>
    <xf applyFill="1" applyFont="1" borderId="0" fillId="9" fontId="1" numFmtId="0" xfId="0"/>
    <xf applyFont="1" borderId="0" fillId="0" fontId="0" numFmtId="9" xfId="1"/>
    <xf applyNumberFormat="1" borderId="0" fillId="0" fontId="0" numFmtId="169" xfId="0"/>
    <xf applyFill="1" borderId="0" fillId="10" fontId="0" numFmtId="0" xfId="0"/>
    <xf applyNumberFormat="1" borderId="0" fillId="0" fontId="0" numFmtId="170" xfId="0"/>
    <xf applyFill="1" borderId="0" fillId="11" fontId="0" numFmtId="0" xfId="0"/>
    <xf applyNumberFormat="1" borderId="0" fillId="0" fontId="0" numFmtId="9" xfId="0"/>
    <xf applyFont="1" borderId="0" fillId="0" fontId="8" numFmtId="0" xfId="0"/>
    <xf borderId="0" fillId="0" fontId="0" numFmtId="0" quotePrefix="1" xfId="0"/>
    <xf applyNumberFormat="1" borderId="0" fillId="0" fontId="0" numFmtId="49" xfId="0"/>
    <xf applyFill="1" borderId="0" fillId="12" fontId="0" numFmtId="0" xfId="0"/>
  </cellXfs>
  <cellStyles count="5">
    <cellStyle builtinId="3" name="Comma" xfId="2"/>
    <cellStyle builtinId="0" name="Normal" xfId="0"/>
    <cellStyle name="Normal 4" xfId="4" xr:uid="{6AC67C4D-7067-4C0A-A103-9600AB310598}"/>
    <cellStyle name="Normal 6 2" xfId="3" xr:uid="{C192ED1A-D084-4E48-A012-E104EE76E27F}"/>
    <cellStyle builtinId="5" name="Percent" xfId="1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worksheets/sheet17.xml" Type="http://schemas.openxmlformats.org/officeDocument/2006/relationships/worksheet"/><Relationship Id="rId18" Target="worksheets/sheet18.xml" Type="http://schemas.openxmlformats.org/officeDocument/2006/relationships/worksheet"/><Relationship Id="rId19" Target="worksheets/sheet19.xml" Type="http://schemas.openxmlformats.org/officeDocument/2006/relationships/worksheet"/><Relationship Id="rId2" Target="worksheets/sheet2.xml" Type="http://schemas.openxmlformats.org/officeDocument/2006/relationships/worksheet"/><Relationship Id="rId20" Target="worksheets/sheet20.xml" Type="http://schemas.openxmlformats.org/officeDocument/2006/relationships/worksheet"/><Relationship Id="rId21" Target="worksheets/sheet21.xml" Type="http://schemas.openxmlformats.org/officeDocument/2006/relationships/worksheet"/><Relationship Id="rId22" Target="worksheets/sheet22.xml" Type="http://schemas.openxmlformats.org/officeDocument/2006/relationships/worksheet"/><Relationship Id="rId23" Target="worksheets/sheet23.xml" Type="http://schemas.openxmlformats.org/officeDocument/2006/relationships/worksheet"/><Relationship Id="rId24" Target="worksheets/sheet24.xml" Type="http://schemas.openxmlformats.org/officeDocument/2006/relationships/worksheet"/><Relationship Id="rId25" Target="worksheets/sheet25.xml" Type="http://schemas.openxmlformats.org/officeDocument/2006/relationships/worksheet"/><Relationship Id="rId26" Target="worksheets/sheet26.xml" Type="http://schemas.openxmlformats.org/officeDocument/2006/relationships/worksheet"/><Relationship Id="rId27" Target="worksheets/sheet27.xml" Type="http://schemas.openxmlformats.org/officeDocument/2006/relationships/worksheet"/><Relationship Id="rId28" Target="worksheets/sheet28.xml" Type="http://schemas.openxmlformats.org/officeDocument/2006/relationships/worksheet"/><Relationship Id="rId29" Target="worksheets/sheet29.xml" Type="http://schemas.openxmlformats.org/officeDocument/2006/relationships/worksheet"/><Relationship Id="rId3" Target="worksheets/sheet3.xml" Type="http://schemas.openxmlformats.org/officeDocument/2006/relationships/worksheet"/><Relationship Id="rId30" Target="worksheets/sheet30.xml" Type="http://schemas.openxmlformats.org/officeDocument/2006/relationships/worksheet"/><Relationship Id="rId31" Target="worksheets/sheet31.xml" Type="http://schemas.openxmlformats.org/officeDocument/2006/relationships/worksheet"/><Relationship Id="rId32" Target="worksheets/sheet32.xml" Type="http://schemas.openxmlformats.org/officeDocument/2006/relationships/worksheet"/><Relationship Id="rId33" Target="worksheets/sheet33.xml" Type="http://schemas.openxmlformats.org/officeDocument/2006/relationships/worksheet"/><Relationship Id="rId34" Target="worksheets/sheet34.xml" Type="http://schemas.openxmlformats.org/officeDocument/2006/relationships/worksheet"/><Relationship Id="rId35" Target="worksheets/sheet35.xml" Type="http://schemas.openxmlformats.org/officeDocument/2006/relationships/worksheet"/><Relationship Id="rId36" Target="worksheets/sheet36.xml" Type="http://schemas.openxmlformats.org/officeDocument/2006/relationships/worksheet"/><Relationship Id="rId37" Target="worksheets/sheet37.xml" Type="http://schemas.openxmlformats.org/officeDocument/2006/relationships/worksheet"/><Relationship Id="rId38" Target="worksheets/sheet38.xml" Type="http://schemas.openxmlformats.org/officeDocument/2006/relationships/worksheet"/><Relationship Id="rId39" Target="worksheets/sheet39.xml" Type="http://schemas.openxmlformats.org/officeDocument/2006/relationships/worksheet"/><Relationship Id="rId4" Target="worksheets/sheet4.xml" Type="http://schemas.openxmlformats.org/officeDocument/2006/relationships/worksheet"/><Relationship Id="rId40" Target="worksheets/sheet40.xml" Type="http://schemas.openxmlformats.org/officeDocument/2006/relationships/worksheet"/><Relationship Id="rId41" Target="worksheets/sheet41.xml" Type="http://schemas.openxmlformats.org/officeDocument/2006/relationships/worksheet"/><Relationship Id="rId42" Target="worksheets/sheet42.xml" Type="http://schemas.openxmlformats.org/officeDocument/2006/relationships/worksheet"/><Relationship Id="rId43" Target="worksheets/sheet43.xml" Type="http://schemas.openxmlformats.org/officeDocument/2006/relationships/worksheet"/><Relationship Id="rId44" Target="worksheets/sheet44.xml" Type="http://schemas.openxmlformats.org/officeDocument/2006/relationships/worksheet"/><Relationship Id="rId45" Target="worksheets/sheet45.xml" Type="http://schemas.openxmlformats.org/officeDocument/2006/relationships/worksheet"/><Relationship Id="rId46" Target="worksheets/sheet46.xml" Type="http://schemas.openxmlformats.org/officeDocument/2006/relationships/worksheet"/><Relationship Id="rId47" Target="worksheets/sheet47.xml" Type="http://schemas.openxmlformats.org/officeDocument/2006/relationships/worksheet"/><Relationship Id="rId48" Target="worksheets/sheet48.xml" Type="http://schemas.openxmlformats.org/officeDocument/2006/relationships/worksheet"/><Relationship Id="rId49" Target="worksheets/sheet49.xml" Type="http://schemas.openxmlformats.org/officeDocument/2006/relationships/worksheet"/><Relationship Id="rId5" Target="worksheets/sheet5.xml" Type="http://schemas.openxmlformats.org/officeDocument/2006/relationships/worksheet"/><Relationship Id="rId50" Target="worksheets/sheet50.xml" Type="http://schemas.openxmlformats.org/officeDocument/2006/relationships/worksheet"/><Relationship Id="rId51" Target="worksheets/sheet51.xml" Type="http://schemas.openxmlformats.org/officeDocument/2006/relationships/worksheet"/><Relationship Id="rId52" Target="worksheets/sheet52.xml" Type="http://schemas.openxmlformats.org/officeDocument/2006/relationships/worksheet"/><Relationship Id="rId53" Target="worksheets/sheet53.xml" Type="http://schemas.openxmlformats.org/officeDocument/2006/relationships/worksheet"/><Relationship Id="rId54" Target="worksheets/sheet54.xml" Type="http://schemas.openxmlformats.org/officeDocument/2006/relationships/worksheet"/><Relationship Id="rId55" Target="worksheets/sheet55.xml" Type="http://schemas.openxmlformats.org/officeDocument/2006/relationships/worksheet"/><Relationship Id="rId56" Target="worksheets/sheet56.xml" Type="http://schemas.openxmlformats.org/officeDocument/2006/relationships/worksheet"/><Relationship Id="rId57" Target="worksheets/sheet57.xml" Type="http://schemas.openxmlformats.org/officeDocument/2006/relationships/worksheet"/><Relationship Id="rId58" Target="worksheets/sheet58.xml" Type="http://schemas.openxmlformats.org/officeDocument/2006/relationships/worksheet"/><Relationship Id="rId59" Target="worksheets/sheet59.xml" Type="http://schemas.openxmlformats.org/officeDocument/2006/relationships/worksheet"/><Relationship Id="rId6" Target="worksheets/sheet6.xml" Type="http://schemas.openxmlformats.org/officeDocument/2006/relationships/worksheet"/><Relationship Id="rId60" Target="worksheets/sheet60.xml" Type="http://schemas.openxmlformats.org/officeDocument/2006/relationships/worksheet"/><Relationship Id="rId61" Target="worksheets/sheet61.xml" Type="http://schemas.openxmlformats.org/officeDocument/2006/relationships/worksheet"/><Relationship Id="rId62" Target="worksheets/sheet62.xml" Type="http://schemas.openxmlformats.org/officeDocument/2006/relationships/worksheet"/><Relationship Id="rId63" Target="worksheets/sheet63.xml" Type="http://schemas.openxmlformats.org/officeDocument/2006/relationships/worksheet"/><Relationship Id="rId64" Target="worksheets/sheet64.xml" Type="http://schemas.openxmlformats.org/officeDocument/2006/relationships/worksheet"/><Relationship Id="rId65" Target="externalLinks/externalLink1.xml" Type="http://schemas.openxmlformats.org/officeDocument/2006/relationships/externalLink"/><Relationship Id="rId66" Target="theme/theme1.xml" Type="http://schemas.openxmlformats.org/officeDocument/2006/relationships/theme"/><Relationship Id="rId67" Target="styles.xml" Type="http://schemas.openxmlformats.org/officeDocument/2006/relationships/styles"/><Relationship Id="rId68" Target="sharedStrings.xml" Type="http://schemas.openxmlformats.org/officeDocument/2006/relationships/sharedStrings"/><Relationship Id="rId69" Target="calcChain.xml" Type="http://schemas.openxmlformats.org/officeDocument/2006/relationships/calcChain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externalLinks/_rels/externalLink1.xml.rels><?xml version="1.0" encoding="UTF-8" standalone="no"?><Relationships xmlns="http://schemas.openxmlformats.org/package/2006/relationships"><Relationship Id="rId1" Target="/Katalon_Downloads/Contract%20Parts.20231002221728.xlsx" TargetMode="External" Type="http://schemas.openxmlformats.org/officeDocument/2006/relationships/externalLinkPath"/><Relationship Id="rId2" Target="file:///C:/Katalon_Downloads/Contract%20Parts.20231002221728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ract Parts"/>
      <sheetName val="UOM"/>
      <sheetName val="CURRENCY"/>
    </sheetNames>
    <sheetDataSet>
      <sheetData sheetId="0"/>
      <sheetData sheetId="1">
        <row r="1">
          <cell r="A1" t="str">
            <v>BOX</v>
          </cell>
        </row>
        <row r="2">
          <cell r="A2" t="str">
            <v>CAR</v>
          </cell>
        </row>
        <row r="3">
          <cell r="A3" t="str">
            <v>CM</v>
          </cell>
        </row>
        <row r="4">
          <cell r="A4" t="str">
            <v>CRT</v>
          </cell>
        </row>
        <row r="5">
          <cell r="A5" t="str">
            <v>CS</v>
          </cell>
        </row>
        <row r="6">
          <cell r="A6" t="str">
            <v>CTN</v>
          </cell>
        </row>
        <row r="7">
          <cell r="A7" t="str">
            <v>DR</v>
          </cell>
        </row>
        <row r="8">
          <cell r="A8" t="str">
            <v>EA</v>
          </cell>
        </row>
        <row r="9">
          <cell r="A9" t="str">
            <v>KG</v>
          </cell>
        </row>
        <row r="10">
          <cell r="A10" t="str">
            <v>KGS</v>
          </cell>
        </row>
        <row r="11">
          <cell r="A11" t="str">
            <v>LPA</v>
          </cell>
        </row>
        <row r="12">
          <cell r="A12" t="str">
            <v>M</v>
          </cell>
        </row>
        <row r="13">
          <cell r="A13" t="str">
            <v>M2</v>
          </cell>
        </row>
        <row r="14">
          <cell r="A14" t="str">
            <v>M3</v>
          </cell>
        </row>
        <row r="15">
          <cell r="A15" t="str">
            <v>MDL</v>
          </cell>
        </row>
        <row r="16">
          <cell r="A16" t="str">
            <v>ML</v>
          </cell>
        </row>
        <row r="17">
          <cell r="A17" t="str">
            <v>MM</v>
          </cell>
        </row>
        <row r="18">
          <cell r="A18" t="str">
            <v>MT2</v>
          </cell>
        </row>
        <row r="19">
          <cell r="A19" t="str">
            <v>MTR</v>
          </cell>
        </row>
        <row r="20">
          <cell r="A20" t="str">
            <v>PAC</v>
          </cell>
        </row>
        <row r="21">
          <cell r="A21" t="str">
            <v>PAL</v>
          </cell>
        </row>
        <row r="22">
          <cell r="A22" t="str">
            <v>PC</v>
          </cell>
        </row>
        <row r="23">
          <cell r="A23" t="str">
            <v>PCS</v>
          </cell>
        </row>
        <row r="24">
          <cell r="A24" t="str">
            <v>PKG</v>
          </cell>
        </row>
        <row r="25">
          <cell r="A25" t="str">
            <v>RAC</v>
          </cell>
        </row>
        <row r="26">
          <cell r="A26" t="str">
            <v>ROL</v>
          </cell>
        </row>
        <row r="27">
          <cell r="A27" t="str">
            <v>SHT</v>
          </cell>
        </row>
        <row r="28">
          <cell r="A28" t="str">
            <v>SKD</v>
          </cell>
        </row>
        <row r="29">
          <cell r="A29" t="str">
            <v>TBA</v>
          </cell>
        </row>
        <row r="30">
          <cell r="A30" t="str">
            <v>TBB</v>
          </cell>
        </row>
        <row r="31">
          <cell r="A31" t="str">
            <v>TBC</v>
          </cell>
        </row>
        <row r="32">
          <cell r="A32" t="str">
            <v>TBD</v>
          </cell>
        </row>
        <row r="33">
          <cell r="A33" t="str">
            <v>TBE</v>
          </cell>
        </row>
        <row r="34">
          <cell r="A34" t="str">
            <v>TFT</v>
          </cell>
        </row>
        <row r="35">
          <cell r="A35" t="str">
            <v>TS</v>
          </cell>
        </row>
        <row r="36">
          <cell r="A36" t="str">
            <v>WC</v>
          </cell>
        </row>
      </sheetData>
      <sheetData refreshError="1"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5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1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46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52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57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64.xml.rels><?xml version="1.0" encoding="UTF-8" standalone="no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CEAEA8-8A66-492C-8B01-278DD5AD4FC8}">
  <dimension ref="A1:F3"/>
  <sheetViews>
    <sheetView workbookViewId="0">
      <selection activeCell="E10" sqref="E10"/>
    </sheetView>
  </sheetViews>
  <sheetFormatPr defaultRowHeight="14.4" x14ac:dyDescent="0.3"/>
  <cols>
    <col min="1" max="1" customWidth="true" width="21.77734375" collapsed="true"/>
    <col min="3" max="3" customWidth="true" width="8.88671875" collapsed="true"/>
  </cols>
  <sheetData>
    <row r="1" spans="1:5" x14ac:dyDescent="0.3">
      <c r="A1" t="s">
        <v>340</v>
      </c>
      <c r="C1" s="52" t="s">
        <v>345</v>
      </c>
      <c r="D1" s="52"/>
      <c r="E1" s="52"/>
    </row>
    <row r="2" spans="1:5" x14ac:dyDescent="0.3">
      <c r="A2" s="54" t="s">
        <v>353</v>
      </c>
      <c r="C2" s="52"/>
      <c r="D2" s="52"/>
    </row>
    <row r="3" spans="1:5" x14ac:dyDescent="0.3">
      <c r="C3" s="52"/>
      <c r="D3" s="52"/>
    </row>
  </sheetData>
  <pageMargins bottom="0.75" footer="0.3" header="0.3" left="0.7" right="0.7" top="0.75"/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5C6405-307C-4F3C-9FCD-55F683B2D544}">
  <dimension ref="A1:H5"/>
  <sheetViews>
    <sheetView workbookViewId="0">
      <selection activeCell="H15" sqref="H15"/>
    </sheetView>
  </sheetViews>
  <sheetFormatPr defaultRowHeight="14.4" x14ac:dyDescent="0.3"/>
  <cols>
    <col min="1" max="1" customWidth="true" width="32.109375" collapsed="true"/>
    <col min="2" max="2" customWidth="true" width="32.88671875" collapsed="true"/>
    <col min="3" max="3" customWidth="true" width="13.6640625" collapsed="true"/>
    <col min="4" max="4" customWidth="true" width="44.77734375" collapsed="true"/>
    <col min="5" max="5" customWidth="true" width="15.88671875" collapsed="true"/>
    <col min="6" max="6" customWidth="true" width="15.5546875" collapsed="true"/>
    <col min="7" max="7" customWidth="true" width="17.21875" collapsed="true"/>
  </cols>
  <sheetData>
    <row r="1" spans="1:7" x14ac:dyDescent="0.3">
      <c r="A1" t="s">
        <v>124</v>
      </c>
      <c r="B1" t="s">
        <v>129</v>
      </c>
      <c r="C1" t="s">
        <v>125</v>
      </c>
      <c r="D1" t="s">
        <v>126</v>
      </c>
      <c r="E1" t="s">
        <v>127</v>
      </c>
      <c r="F1" t="s">
        <v>128</v>
      </c>
      <c r="G1" t="s">
        <v>130</v>
      </c>
    </row>
    <row r="2" spans="1:7" x14ac:dyDescent="0.3">
      <c r="A2" t="s">
        <v>80</v>
      </c>
      <c r="B2" t="s">
        <v>79</v>
      </c>
      <c r="C2" t="s">
        <v>72</v>
      </c>
      <c r="D2" t="str">
        <f>'TC2- Contract Parts Info'!D2</f>
        <v>PKSUPTOPKCUS17001-s1702-002</v>
      </c>
      <c r="E2" t="s">
        <v>100</v>
      </c>
      <c r="F2" t="s">
        <v>72</v>
      </c>
      <c r="G2" t="s">
        <v>343</v>
      </c>
    </row>
    <row r="3" spans="1:7" x14ac:dyDescent="0.3">
      <c r="A3" t="s">
        <v>83</v>
      </c>
      <c r="B3" t="s">
        <v>82</v>
      </c>
      <c r="C3" t="s">
        <v>72</v>
      </c>
      <c r="D3" t="str">
        <f>'TC2- Contract Parts Info'!D3</f>
        <v>PKSUPTOPKCUS17001-s1702-002</v>
      </c>
      <c r="E3" t="s">
        <v>100</v>
      </c>
      <c r="F3" t="s">
        <v>72</v>
      </c>
      <c r="G3" t="s">
        <v>343</v>
      </c>
    </row>
    <row r="4" spans="1:7" x14ac:dyDescent="0.3">
      <c r="A4" t="s">
        <v>85</v>
      </c>
      <c r="B4" t="s">
        <v>84</v>
      </c>
      <c r="C4" t="s">
        <v>72</v>
      </c>
      <c r="D4" t="str">
        <f>'TC2- Contract Parts Info'!D4</f>
        <v>PKSUPTOPKCUS17001-s1702-002</v>
      </c>
      <c r="E4" t="s">
        <v>100</v>
      </c>
      <c r="F4" t="s">
        <v>72</v>
      </c>
      <c r="G4" t="s">
        <v>343</v>
      </c>
    </row>
    <row r="5" spans="1:7" x14ac:dyDescent="0.3">
      <c r="A5" t="s">
        <v>87</v>
      </c>
      <c r="B5" t="s">
        <v>86</v>
      </c>
      <c r="C5" t="s">
        <v>72</v>
      </c>
      <c r="D5" t="str">
        <f>'TC2- Contract Parts Info'!D5</f>
        <v>PKSUPTOPKCUS17001-s1702-002</v>
      </c>
      <c r="E5" t="s">
        <v>100</v>
      </c>
      <c r="F5" t="s">
        <v>72</v>
      </c>
      <c r="G5" t="s">
        <v>343</v>
      </c>
    </row>
  </sheetData>
  <phoneticPr fontId="6" type="noConversion"/>
  <pageMargins bottom="0.75" footer="0.3" header="0.3" left="0.7" right="0.7" top="0.75"/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F2314-8449-48D7-9DA6-41BD97221C6F}">
  <dimension ref="A1:B2"/>
  <sheetViews>
    <sheetView workbookViewId="0">
      <selection activeCell="E16" sqref="E16"/>
    </sheetView>
  </sheetViews>
  <sheetFormatPr defaultRowHeight="14.4" x14ac:dyDescent="0.3"/>
  <cols>
    <col min="1" max="1" customWidth="true" width="20.88671875" collapsed="true"/>
    <col min="2" max="2" customWidth="true" width="19.21875" collapsed="true"/>
  </cols>
  <sheetData>
    <row r="1" spans="1:1" x14ac:dyDescent="0.3">
      <c r="A1" s="48" t="s">
        <v>328</v>
      </c>
    </row>
    <row r="2" spans="1:1" x14ac:dyDescent="0.3">
      <c r="A2" t="s">
        <v>354</v>
      </c>
    </row>
  </sheetData>
  <pageMargins bottom="0.75" footer="0.3" header="0.3" left="0.7" right="0.7" top="0.75"/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1FE61-E748-44E4-BEB7-407CF6D42E4B}">
  <dimension ref="A1:Q2"/>
  <sheetViews>
    <sheetView topLeftCell="A2" workbookViewId="0">
      <selection activeCell="A28" sqref="A27:A28"/>
    </sheetView>
  </sheetViews>
  <sheetFormatPr defaultRowHeight="14.4" x14ac:dyDescent="0.3"/>
  <cols>
    <col min="1" max="1" customWidth="true" width="30.77734375" collapsed="true"/>
    <col min="2" max="2" customWidth="true" width="24.44140625" collapsed="true"/>
    <col min="3" max="3" customWidth="true" width="33.6640625" collapsed="true"/>
    <col min="4" max="16" customWidth="true" width="24.44140625" collapsed="true"/>
  </cols>
  <sheetData>
    <row r="1" spans="1:16" x14ac:dyDescent="0.3">
      <c r="A1" s="21" t="s">
        <v>9</v>
      </c>
      <c r="B1" s="21" t="s">
        <v>10</v>
      </c>
      <c r="C1" s="21" t="s">
        <v>11</v>
      </c>
      <c r="D1" s="21" t="s">
        <v>12</v>
      </c>
      <c r="E1" s="21" t="s">
        <v>13</v>
      </c>
      <c r="F1" s="21" t="s">
        <v>14</v>
      </c>
      <c r="G1" s="21" t="s">
        <v>15</v>
      </c>
      <c r="H1" s="21" t="s">
        <v>16</v>
      </c>
      <c r="I1" s="21" t="s">
        <v>17</v>
      </c>
      <c r="J1" s="21" t="s">
        <v>18</v>
      </c>
      <c r="K1" s="21" t="s">
        <v>19</v>
      </c>
      <c r="L1" s="21" t="s">
        <v>20</v>
      </c>
      <c r="M1" s="21" t="s">
        <v>21</v>
      </c>
      <c r="N1" s="21" t="s">
        <v>22</v>
      </c>
      <c r="O1" s="21" t="s">
        <v>23</v>
      </c>
      <c r="P1" s="21" t="s">
        <v>24</v>
      </c>
    </row>
    <row r="2" spans="1:16" x14ac:dyDescent="0.3">
      <c r="A2" s="22" t="s">
        <v>45</v>
      </c>
      <c r="B2" s="22" t="s">
        <v>90</v>
      </c>
      <c r="C2" s="22" t="s">
        <v>38</v>
      </c>
      <c r="D2" s="22" t="s">
        <v>38</v>
      </c>
      <c r="E2" s="22" t="s">
        <v>40</v>
      </c>
      <c r="F2" s="22" t="s">
        <v>41</v>
      </c>
      <c r="G2" s="22" t="s">
        <v>43</v>
      </c>
      <c r="H2" s="22" t="s">
        <v>44</v>
      </c>
      <c r="I2" s="22"/>
      <c r="J2" s="22"/>
      <c r="K2" s="19">
        <v>20</v>
      </c>
      <c r="L2" s="19">
        <v>10</v>
      </c>
      <c r="M2" s="19">
        <v>1</v>
      </c>
      <c r="N2" s="19">
        <v>1</v>
      </c>
      <c r="O2" s="19">
        <v>1</v>
      </c>
      <c r="P2" s="20"/>
    </row>
  </sheetData>
  <pageMargins bottom="0.75" footer="0.3" header="0.3" left="0.7" right="0.7" top="0.75"/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F8B231-F5F1-4BD6-B711-847644B80026}">
  <dimension ref="A1:B2"/>
  <sheetViews>
    <sheetView workbookViewId="0">
      <selection activeCell="G28" sqref="G28"/>
    </sheetView>
  </sheetViews>
  <sheetFormatPr defaultRowHeight="14.4" x14ac:dyDescent="0.3"/>
  <cols>
    <col min="1" max="1" customWidth="true" width="22.5546875" collapsed="true"/>
  </cols>
  <sheetData>
    <row r="1" spans="1:1" x14ac:dyDescent="0.3">
      <c r="A1" s="50" t="s">
        <v>75</v>
      </c>
    </row>
    <row r="2" spans="1:1" x14ac:dyDescent="0.3">
      <c r="A2" t="s">
        <v>356</v>
      </c>
    </row>
  </sheetData>
  <pageMargins bottom="0.75" footer="0.3" header="0.3" left="0.7" right="0.7" top="0.75"/>
</worksheet>
</file>

<file path=xl/worksheets/sheet1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EE038-38D4-4203-93E5-BE48DBE5A31B}">
  <dimension ref="A1:G2"/>
  <sheetViews>
    <sheetView workbookViewId="0">
      <selection activeCell="H11" sqref="H11"/>
    </sheetView>
  </sheetViews>
  <sheetFormatPr defaultRowHeight="14.4" x14ac:dyDescent="0.3"/>
  <cols>
    <col min="1" max="1" customWidth="true" width="34.6640625" collapsed="true"/>
  </cols>
  <sheetData>
    <row r="1" spans="1:6" x14ac:dyDescent="0.3">
      <c r="A1" s="23" t="s">
        <v>92</v>
      </c>
      <c r="B1" s="23" t="s">
        <v>93</v>
      </c>
      <c r="C1" s="23" t="s">
        <v>94</v>
      </c>
      <c r="D1" s="23" t="s">
        <v>77</v>
      </c>
      <c r="E1" s="23" t="s">
        <v>132</v>
      </c>
      <c r="F1" s="24" t="s">
        <v>133</v>
      </c>
    </row>
    <row r="2" spans="1:6" x14ac:dyDescent="0.3">
      <c r="A2" s="23" t="str">
        <f>'TC2- ReceivedRequestAddNewPart'!$B$2</f>
        <v>PKSUPTOPKCUS17001-s1702-002</v>
      </c>
      <c r="B2" s="25">
        <v>1</v>
      </c>
      <c r="C2" s="25">
        <v>1</v>
      </c>
      <c r="D2" s="23" t="s">
        <v>81</v>
      </c>
      <c r="E2" s="23">
        <v>101</v>
      </c>
      <c r="F2" s="24">
        <v>1</v>
      </c>
    </row>
  </sheetData>
  <pageMargins bottom="0.75" footer="0.3" header="0.3" left="0.7" right="0.7" top="0.75"/>
</worksheet>
</file>

<file path=xl/worksheets/sheet1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8BD6D-388E-469A-82FD-BA926414BBAA}">
  <dimension ref="A1:AD6"/>
  <sheetViews>
    <sheetView workbookViewId="0">
      <selection activeCell="E17" sqref="E17"/>
    </sheetView>
  </sheetViews>
  <sheetFormatPr defaultRowHeight="14.4" x14ac:dyDescent="0.3"/>
  <cols>
    <col min="1" max="1" customWidth="true" width="24.88671875" collapsed="true"/>
    <col min="2" max="3" customWidth="true" width="31.5546875" collapsed="true"/>
    <col min="4" max="8" customWidth="true" width="31.88671875" collapsed="true"/>
    <col min="9" max="12" customWidth="true" width="18.88671875" collapsed="true"/>
    <col min="13" max="17" customWidth="true" width="14.77734375" collapsed="true"/>
    <col min="20" max="22" customWidth="true" width="18.33203125" collapsed="true"/>
    <col min="29" max="29" customWidth="true" width="25.21875" collapsed="true"/>
  </cols>
  <sheetData>
    <row r="1" spans="1:29" x14ac:dyDescent="0.3">
      <c r="A1" t="s">
        <v>129</v>
      </c>
      <c r="B1" t="s">
        <v>124</v>
      </c>
      <c r="C1" t="s">
        <v>98</v>
      </c>
      <c r="D1" t="s">
        <v>304</v>
      </c>
      <c r="E1" t="s">
        <v>11</v>
      </c>
      <c r="F1" t="s">
        <v>48</v>
      </c>
      <c r="G1" t="s">
        <v>93</v>
      </c>
      <c r="H1" t="s">
        <v>305</v>
      </c>
      <c r="I1" t="s">
        <v>306</v>
      </c>
      <c r="J1" t="s">
        <v>307</v>
      </c>
      <c r="K1" t="s">
        <v>329</v>
      </c>
      <c r="L1" t="s">
        <v>309</v>
      </c>
      <c r="M1" t="s">
        <v>310</v>
      </c>
      <c r="N1" t="s">
        <v>311</v>
      </c>
      <c r="O1" t="s">
        <v>312</v>
      </c>
      <c r="P1" t="s">
        <v>313</v>
      </c>
      <c r="Q1" t="s">
        <v>314</v>
      </c>
      <c r="R1" t="s">
        <v>19</v>
      </c>
      <c r="S1" t="s">
        <v>20</v>
      </c>
      <c r="T1" t="s">
        <v>315</v>
      </c>
      <c r="U1" t="s">
        <v>95</v>
      </c>
      <c r="V1" t="s">
        <v>76</v>
      </c>
      <c r="W1" t="s">
        <v>21</v>
      </c>
      <c r="X1" t="s">
        <v>316</v>
      </c>
      <c r="Y1" t="s">
        <v>317</v>
      </c>
      <c r="Z1" t="s">
        <v>318</v>
      </c>
      <c r="AA1" t="s">
        <v>22</v>
      </c>
      <c r="AB1" t="s">
        <v>23</v>
      </c>
      <c r="AC1" t="s">
        <v>133</v>
      </c>
    </row>
    <row r="2" spans="1:29" x14ac:dyDescent="0.3">
      <c r="A2" t="s">
        <v>79</v>
      </c>
      <c r="B2" t="s">
        <v>80</v>
      </c>
      <c r="C2" t="s">
        <v>79</v>
      </c>
      <c r="D2" t="s">
        <v>25</v>
      </c>
      <c r="E2" t="s">
        <v>79</v>
      </c>
      <c r="F2" t="s">
        <v>68</v>
      </c>
      <c r="G2" s="51">
        <v>0.5</v>
      </c>
      <c r="H2" s="51">
        <v>1</v>
      </c>
      <c r="I2">
        <v>8</v>
      </c>
      <c r="J2" t="str">
        <f ca="1">TEXT(TODAY(), "mmm d, yyyy")</f>
        <v>Oct 25, 2023</v>
      </c>
      <c r="R2">
        <v>10</v>
      </c>
      <c r="S2">
        <v>10</v>
      </c>
      <c r="T2" t="s">
        <v>28</v>
      </c>
      <c r="U2" t="s">
        <v>78</v>
      </c>
      <c r="V2" s="47">
        <v>0</v>
      </c>
      <c r="W2">
        <v>1</v>
      </c>
      <c r="X2">
        <v>0</v>
      </c>
      <c r="Y2">
        <v>0</v>
      </c>
      <c r="Z2">
        <v>0</v>
      </c>
      <c r="AA2">
        <v>1</v>
      </c>
      <c r="AB2">
        <v>1</v>
      </c>
      <c r="AC2">
        <v>4</v>
      </c>
    </row>
    <row r="3" spans="1:29" x14ac:dyDescent="0.3">
      <c r="A3" t="s">
        <v>82</v>
      </c>
      <c r="B3" t="s">
        <v>83</v>
      </c>
      <c r="C3" t="s">
        <v>82</v>
      </c>
      <c r="D3" t="s">
        <v>30</v>
      </c>
      <c r="E3" t="s">
        <v>82</v>
      </c>
      <c r="F3" t="s">
        <v>68</v>
      </c>
      <c r="G3" s="51">
        <v>0.5</v>
      </c>
      <c r="H3" s="51">
        <v>1</v>
      </c>
      <c r="I3">
        <v>8</v>
      </c>
      <c r="J3" t="str">
        <f ca="1" ref="J3:J6" si="0" t="shared">TEXT(TODAY(), "mmm d, yyyy")</f>
        <v>Oct 25, 2023</v>
      </c>
      <c r="R3">
        <v>10</v>
      </c>
      <c r="S3">
        <v>10</v>
      </c>
      <c r="T3" t="s">
        <v>28</v>
      </c>
      <c r="U3" t="s">
        <v>78</v>
      </c>
      <c r="V3" s="47">
        <v>0</v>
      </c>
      <c r="W3">
        <v>1</v>
      </c>
      <c r="X3">
        <v>0</v>
      </c>
      <c r="Y3">
        <v>0</v>
      </c>
      <c r="Z3">
        <v>0</v>
      </c>
      <c r="AA3">
        <v>1</v>
      </c>
      <c r="AB3">
        <v>1</v>
      </c>
      <c r="AC3">
        <v>4</v>
      </c>
    </row>
    <row r="4" spans="1:29" x14ac:dyDescent="0.3">
      <c r="A4" t="s">
        <v>84</v>
      </c>
      <c r="B4" t="s">
        <v>85</v>
      </c>
      <c r="C4" t="s">
        <v>84</v>
      </c>
      <c r="D4" t="s">
        <v>34</v>
      </c>
      <c r="E4" t="s">
        <v>84</v>
      </c>
      <c r="F4" t="s">
        <v>68</v>
      </c>
      <c r="G4" s="51">
        <v>0.5</v>
      </c>
      <c r="H4" s="51">
        <v>1</v>
      </c>
      <c r="I4">
        <v>10</v>
      </c>
      <c r="J4" t="str">
        <f ca="1" si="0" t="shared"/>
        <v>Oct 25, 2023</v>
      </c>
      <c r="R4">
        <v>10</v>
      </c>
      <c r="S4">
        <v>10</v>
      </c>
      <c r="T4" t="s">
        <v>37</v>
      </c>
      <c r="U4" t="s">
        <v>37</v>
      </c>
      <c r="V4" s="47">
        <v>1</v>
      </c>
      <c r="W4">
        <v>2</v>
      </c>
      <c r="X4">
        <v>0</v>
      </c>
      <c r="Y4">
        <v>0</v>
      </c>
      <c r="Z4">
        <v>0</v>
      </c>
      <c r="AA4">
        <v>2</v>
      </c>
      <c r="AB4">
        <v>2</v>
      </c>
      <c r="AC4">
        <v>6</v>
      </c>
    </row>
    <row r="5" spans="1:29" x14ac:dyDescent="0.3">
      <c r="A5" t="s">
        <v>86</v>
      </c>
      <c r="B5" t="s">
        <v>87</v>
      </c>
      <c r="C5" t="s">
        <v>86</v>
      </c>
      <c r="D5" t="s">
        <v>38</v>
      </c>
      <c r="E5" t="s">
        <v>86</v>
      </c>
      <c r="F5" t="s">
        <v>68</v>
      </c>
      <c r="G5" s="51">
        <v>0.5</v>
      </c>
      <c r="H5" s="51">
        <v>1</v>
      </c>
      <c r="I5">
        <v>10</v>
      </c>
      <c r="J5" t="str">
        <f ca="1" si="0" t="shared"/>
        <v>Oct 25, 2023</v>
      </c>
      <c r="R5">
        <v>10</v>
      </c>
      <c r="S5">
        <v>10</v>
      </c>
      <c r="T5" t="s">
        <v>42</v>
      </c>
      <c r="U5" t="s">
        <v>88</v>
      </c>
      <c r="V5" s="47">
        <v>1</v>
      </c>
      <c r="W5">
        <v>2</v>
      </c>
      <c r="X5">
        <v>0</v>
      </c>
      <c r="Y5">
        <v>0</v>
      </c>
      <c r="Z5">
        <v>0</v>
      </c>
      <c r="AA5">
        <v>2</v>
      </c>
      <c r="AB5">
        <v>2</v>
      </c>
      <c r="AC5">
        <v>6</v>
      </c>
    </row>
    <row r="6" spans="1:29" x14ac:dyDescent="0.3">
      <c r="A6" t="s">
        <v>89</v>
      </c>
      <c r="B6" t="s">
        <v>90</v>
      </c>
      <c r="C6" t="s">
        <v>89</v>
      </c>
      <c r="D6" t="s">
        <v>45</v>
      </c>
      <c r="E6" t="s">
        <v>89</v>
      </c>
      <c r="F6" t="s">
        <v>68</v>
      </c>
      <c r="G6" s="51">
        <v>1</v>
      </c>
      <c r="H6" s="51">
        <v>1</v>
      </c>
      <c r="I6">
        <v>101</v>
      </c>
      <c r="J6" t="str">
        <f ca="1" si="0" t="shared"/>
        <v>Oct 25, 2023</v>
      </c>
      <c r="R6">
        <v>10</v>
      </c>
      <c r="S6">
        <v>10</v>
      </c>
      <c r="T6" t="s">
        <v>43</v>
      </c>
      <c r="U6" t="s">
        <v>43</v>
      </c>
      <c r="V6" s="47">
        <v>1</v>
      </c>
      <c r="W6">
        <v>1</v>
      </c>
      <c r="X6">
        <v>0</v>
      </c>
      <c r="Y6">
        <v>0</v>
      </c>
      <c r="Z6">
        <v>0</v>
      </c>
      <c r="AA6">
        <v>1</v>
      </c>
      <c r="AB6">
        <v>1</v>
      </c>
      <c r="AC6">
        <v>1</v>
      </c>
    </row>
  </sheetData>
  <phoneticPr fontId="6" type="noConversion"/>
  <pageMargins bottom="0.75" footer="0.3" header="0.3" left="0.7" right="0.7" top="0.75"/>
  <pageSetup orientation="portrait" r:id="rId1"/>
</worksheet>
</file>

<file path=xl/worksheets/sheet1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A0B8AB-F755-4013-A062-674BB4F9EE7C}">
  <dimension ref="A1:H6"/>
  <sheetViews>
    <sheetView workbookViewId="0">
      <selection activeCell="D13" sqref="D13"/>
    </sheetView>
  </sheetViews>
  <sheetFormatPr defaultRowHeight="14.4" x14ac:dyDescent="0.3"/>
  <cols>
    <col min="1" max="3" customWidth="true" width="33.21875" collapsed="true"/>
    <col min="4" max="4" customWidth="true" width="44.33203125" collapsed="true"/>
    <col min="5" max="7" customWidth="true" width="33.21875" collapsed="true"/>
  </cols>
  <sheetData>
    <row r="1" spans="1:7" x14ac:dyDescent="0.3">
      <c r="A1" t="s">
        <v>124</v>
      </c>
      <c r="B1" t="s">
        <v>129</v>
      </c>
      <c r="C1" t="s">
        <v>125</v>
      </c>
      <c r="D1" t="s">
        <v>126</v>
      </c>
      <c r="E1" t="s">
        <v>127</v>
      </c>
      <c r="F1" t="s">
        <v>128</v>
      </c>
      <c r="G1" t="s">
        <v>130</v>
      </c>
    </row>
    <row r="2" spans="1:7" x14ac:dyDescent="0.3">
      <c r="A2" t="s">
        <v>80</v>
      </c>
      <c r="B2" t="s">
        <v>79</v>
      </c>
      <c r="C2" t="s">
        <v>72</v>
      </c>
      <c r="D2" t="str">
        <f>'TC2- ReceivedRequestAddNewPart'!$B$2</f>
        <v>PKSUPTOPKCUS17001-s1702-002</v>
      </c>
      <c r="E2" t="s">
        <v>100</v>
      </c>
      <c r="F2" t="s">
        <v>72</v>
      </c>
      <c r="G2" t="s">
        <v>343</v>
      </c>
    </row>
    <row r="3" spans="1:7" x14ac:dyDescent="0.3">
      <c r="A3" t="s">
        <v>83</v>
      </c>
      <c r="B3" t="s">
        <v>82</v>
      </c>
      <c r="C3" t="s">
        <v>72</v>
      </c>
      <c r="D3" t="str">
        <f>'TC2- ReceivedRequestAddNewPart'!$B$2</f>
        <v>PKSUPTOPKCUS17001-s1702-002</v>
      </c>
      <c r="E3" t="s">
        <v>100</v>
      </c>
      <c r="F3" t="s">
        <v>72</v>
      </c>
      <c r="G3" t="s">
        <v>343</v>
      </c>
    </row>
    <row r="4" spans="1:7" x14ac:dyDescent="0.3">
      <c r="A4" t="s">
        <v>85</v>
      </c>
      <c r="B4" t="s">
        <v>84</v>
      </c>
      <c r="C4" t="s">
        <v>72</v>
      </c>
      <c r="D4" t="str">
        <f>'TC2- ReceivedRequestAddNewPart'!$B$2</f>
        <v>PKSUPTOPKCUS17001-s1702-002</v>
      </c>
      <c r="E4" t="s">
        <v>100</v>
      </c>
      <c r="F4" t="s">
        <v>72</v>
      </c>
      <c r="G4" t="s">
        <v>343</v>
      </c>
    </row>
    <row r="5" spans="1:7" x14ac:dyDescent="0.3">
      <c r="A5" t="s">
        <v>87</v>
      </c>
      <c r="B5" t="s">
        <v>86</v>
      </c>
      <c r="C5" t="s">
        <v>72</v>
      </c>
      <c r="D5" t="str">
        <f>'TC2- ReceivedRequestAddNewPart'!$B$2</f>
        <v>PKSUPTOPKCUS17001-s1702-002</v>
      </c>
      <c r="E5" t="s">
        <v>100</v>
      </c>
      <c r="F5" t="s">
        <v>72</v>
      </c>
      <c r="G5" t="s">
        <v>343</v>
      </c>
    </row>
    <row r="6" spans="1:7" x14ac:dyDescent="0.3">
      <c r="A6" t="s">
        <v>90</v>
      </c>
      <c r="B6" t="s">
        <v>89</v>
      </c>
      <c r="C6" t="s">
        <v>72</v>
      </c>
      <c r="D6" t="str">
        <f>'TC2- ReceivedRequestAddNewPart'!$B$2</f>
        <v>PKSUPTOPKCUS17001-s1702-002</v>
      </c>
      <c r="E6" t="s">
        <v>100</v>
      </c>
      <c r="F6" t="s">
        <v>72</v>
      </c>
      <c r="G6" t="s">
        <v>343</v>
      </c>
    </row>
  </sheetData>
  <phoneticPr fontId="6" type="noConversion"/>
  <pageMargins bottom="0.75" footer="0.3" header="0.3" left="0.7" right="0.7" top="0.75"/>
</worksheet>
</file>

<file path=xl/worksheets/sheet1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15CAA-E5A5-4F8D-B96F-587BD8F24CF3}">
  <dimension ref="A1:C2"/>
  <sheetViews>
    <sheetView workbookViewId="0">
      <selection activeCell="B1" sqref="B1"/>
    </sheetView>
  </sheetViews>
  <sheetFormatPr defaultRowHeight="14.4" x14ac:dyDescent="0.3"/>
  <cols>
    <col min="1" max="1" customWidth="true" width="14.44140625" collapsed="true"/>
    <col min="2" max="2" customWidth="true" width="21.77734375" collapsed="true"/>
  </cols>
  <sheetData>
    <row r="1" spans="1:2" x14ac:dyDescent="0.3">
      <c r="A1" t="s">
        <v>2</v>
      </c>
      <c r="B1" s="48" t="s">
        <v>75</v>
      </c>
    </row>
    <row r="2" spans="1:2" x14ac:dyDescent="0.3">
      <c r="A2" t="str">
        <f>'TC2- ReceivedRequestAddNewPart'!$K$2</f>
        <v>s1702</v>
      </c>
      <c r="B2" t="s">
        <v>357</v>
      </c>
    </row>
  </sheetData>
  <pageMargins bottom="0.75" footer="0.3" header="0.3" left="0.7" right="0.7" top="0.75"/>
</worksheet>
</file>

<file path=xl/worksheets/sheet1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EB5BCC-E864-435B-857D-D35862E35EB0}">
  <dimension ref="A1:F6"/>
  <sheetViews>
    <sheetView workbookViewId="0">
      <selection activeCell="E19" sqref="E19"/>
    </sheetView>
  </sheetViews>
  <sheetFormatPr defaultRowHeight="14.4" x14ac:dyDescent="0.3"/>
  <cols>
    <col min="1" max="1" customWidth="true" width="24.44140625" collapsed="true"/>
    <col min="2" max="2" customWidth="true" width="18.44140625" collapsed="true"/>
    <col min="3" max="3" customWidth="true" width="20.109375" collapsed="true"/>
    <col min="4" max="4" customWidth="true" width="20.33203125" collapsed="true"/>
    <col min="5" max="5" customWidth="true" width="22.5546875" collapsed="true"/>
  </cols>
  <sheetData>
    <row customHeight="1" ht="14.4" r="1" spans="1:5" x14ac:dyDescent="0.3">
      <c r="A1" t="s">
        <v>124</v>
      </c>
      <c r="B1" t="s">
        <v>136</v>
      </c>
      <c r="C1" t="s">
        <v>137</v>
      </c>
      <c r="D1" s="28" t="s">
        <v>134</v>
      </c>
      <c r="E1" s="28" t="s">
        <v>135</v>
      </c>
    </row>
    <row r="2" spans="1:5" x14ac:dyDescent="0.3">
      <c r="A2" t="s">
        <v>80</v>
      </c>
      <c r="B2" s="33">
        <v>1000</v>
      </c>
      <c r="C2" s="31">
        <v>1000</v>
      </c>
      <c r="D2" s="31">
        <v>1000</v>
      </c>
      <c r="E2" s="27"/>
    </row>
    <row r="3" spans="1:5" x14ac:dyDescent="0.3">
      <c r="A3" t="s">
        <v>83</v>
      </c>
      <c r="B3" s="33">
        <v>1000</v>
      </c>
      <c r="C3" s="31">
        <v>1000</v>
      </c>
      <c r="D3" s="31">
        <v>1000</v>
      </c>
      <c r="E3" s="26"/>
    </row>
    <row r="4" spans="1:5" x14ac:dyDescent="0.3">
      <c r="A4" t="s">
        <v>85</v>
      </c>
      <c r="B4" s="33">
        <v>800</v>
      </c>
      <c r="C4" s="31">
        <v>800</v>
      </c>
      <c r="D4" s="26"/>
      <c r="E4" s="26">
        <v>800</v>
      </c>
    </row>
    <row r="5" spans="1:5" x14ac:dyDescent="0.3">
      <c r="A5" t="s">
        <v>87</v>
      </c>
      <c r="B5" s="33">
        <v>1600</v>
      </c>
      <c r="C5" s="31">
        <v>1600</v>
      </c>
      <c r="D5" s="26"/>
      <c r="E5" s="31">
        <v>1600</v>
      </c>
    </row>
    <row r="6" spans="1:5" x14ac:dyDescent="0.3">
      <c r="A6" t="s">
        <v>90</v>
      </c>
      <c r="B6" s="33">
        <v>1000</v>
      </c>
      <c r="C6" s="31">
        <v>1000</v>
      </c>
      <c r="D6">
        <v>400</v>
      </c>
      <c r="E6">
        <v>600</v>
      </c>
    </row>
  </sheetData>
  <pageMargins bottom="0.75" footer="0.3" header="0.3" left="0.7" right="0.7" top="0.75"/>
</worksheet>
</file>

<file path=xl/worksheets/sheet1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5540F-447C-472A-9FC9-ECC8F627E6F5}">
  <dimension ref="A1:C2"/>
  <sheetViews>
    <sheetView workbookViewId="0">
      <selection activeCell="C20" sqref="C20"/>
    </sheetView>
  </sheetViews>
  <sheetFormatPr defaultRowHeight="14.4" x14ac:dyDescent="0.3"/>
  <cols>
    <col min="1" max="2" customWidth="true" width="35.88671875" collapsed="true"/>
  </cols>
  <sheetData>
    <row r="1" spans="1:2" x14ac:dyDescent="0.3">
      <c r="A1" s="38" t="s">
        <v>191</v>
      </c>
      <c r="B1" s="38" t="s">
        <v>192</v>
      </c>
    </row>
    <row r="2" spans="1:2" x14ac:dyDescent="0.3">
      <c r="A2" s="30">
        <v>45240</v>
      </c>
      <c r="B2" s="30">
        <v>45250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7750ED-3D08-4077-9AE4-0CE85FD915D6}">
  <dimension ref="A1:Q6"/>
  <sheetViews>
    <sheetView workbookViewId="0">
      <selection activeCell="D12" sqref="D12"/>
    </sheetView>
  </sheetViews>
  <sheetFormatPr defaultRowHeight="14.4" x14ac:dyDescent="0.3"/>
  <cols>
    <col min="1" max="1" customWidth="true" width="42.33203125" collapsed="true"/>
    <col min="2" max="2" customWidth="true" width="28.44140625" collapsed="true"/>
    <col min="3" max="3" customWidth="true" width="31.88671875" collapsed="true"/>
    <col min="4" max="4" customWidth="true" width="48.88671875" collapsed="true"/>
    <col min="5" max="8" customWidth="true" width="28.44140625" collapsed="true"/>
    <col min="9" max="9" customWidth="true" width="44.0" collapsed="true"/>
    <col min="10" max="16" customWidth="true" width="28.44140625" collapsed="true"/>
  </cols>
  <sheetData>
    <row r="1" spans="1:16" x14ac:dyDescent="0.3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</row>
    <row r="2" spans="1:16" x14ac:dyDescent="0.3">
      <c r="A2" t="s">
        <v>25</v>
      </c>
      <c r="C2" t="s">
        <v>25</v>
      </c>
      <c r="D2" t="s">
        <v>25</v>
      </c>
      <c r="E2" t="s">
        <v>26</v>
      </c>
      <c r="F2" t="s">
        <v>27</v>
      </c>
      <c r="G2" t="s">
        <v>28</v>
      </c>
      <c r="H2" t="s">
        <v>29</v>
      </c>
      <c r="I2" t="s">
        <v>30</v>
      </c>
      <c r="J2" t="s">
        <v>31</v>
      </c>
      <c r="K2">
        <v>10</v>
      </c>
      <c r="L2">
        <v>10</v>
      </c>
      <c r="M2">
        <v>1</v>
      </c>
      <c r="N2">
        <v>1</v>
      </c>
      <c r="O2">
        <v>1</v>
      </c>
    </row>
    <row r="3" spans="1:16" x14ac:dyDescent="0.3">
      <c r="A3" t="s">
        <v>30</v>
      </c>
      <c r="C3" t="s">
        <v>30</v>
      </c>
      <c r="D3" t="s">
        <v>30</v>
      </c>
      <c r="E3" t="s">
        <v>32</v>
      </c>
      <c r="F3" t="s">
        <v>33</v>
      </c>
      <c r="G3" t="s">
        <v>28</v>
      </c>
      <c r="H3" t="s">
        <v>29</v>
      </c>
      <c r="I3" t="s">
        <v>25</v>
      </c>
      <c r="J3" t="s">
        <v>31</v>
      </c>
      <c r="K3">
        <v>10</v>
      </c>
      <c r="L3">
        <v>10</v>
      </c>
      <c r="M3">
        <v>1</v>
      </c>
      <c r="N3">
        <v>1</v>
      </c>
      <c r="O3">
        <v>1</v>
      </c>
    </row>
    <row r="4" spans="1:16" x14ac:dyDescent="0.3">
      <c r="A4" t="s">
        <v>34</v>
      </c>
      <c r="C4" t="s">
        <v>34</v>
      </c>
      <c r="D4" t="s">
        <v>34</v>
      </c>
      <c r="E4" t="s">
        <v>35</v>
      </c>
      <c r="F4" t="s">
        <v>36</v>
      </c>
      <c r="G4" t="s">
        <v>37</v>
      </c>
      <c r="H4" t="s">
        <v>29</v>
      </c>
      <c r="I4" t="s">
        <v>38</v>
      </c>
      <c r="J4" t="s">
        <v>39</v>
      </c>
      <c r="K4">
        <v>10</v>
      </c>
      <c r="L4">
        <v>10</v>
      </c>
      <c r="M4">
        <v>2</v>
      </c>
      <c r="N4">
        <v>2</v>
      </c>
      <c r="O4">
        <v>2</v>
      </c>
    </row>
    <row r="5" spans="1:16" x14ac:dyDescent="0.3">
      <c r="A5" t="s">
        <v>38</v>
      </c>
      <c r="C5" t="s">
        <v>38</v>
      </c>
      <c r="D5" t="s">
        <v>38</v>
      </c>
      <c r="E5" t="s">
        <v>40</v>
      </c>
      <c r="F5" t="s">
        <v>41</v>
      </c>
      <c r="G5" t="s">
        <v>42</v>
      </c>
      <c r="H5" t="s">
        <v>29</v>
      </c>
      <c r="I5" t="s">
        <v>34</v>
      </c>
      <c r="J5" t="s">
        <v>39</v>
      </c>
      <c r="K5">
        <v>10</v>
      </c>
      <c r="L5">
        <v>10</v>
      </c>
      <c r="M5">
        <v>2</v>
      </c>
      <c r="N5">
        <v>2</v>
      </c>
      <c r="O5">
        <v>2</v>
      </c>
    </row>
    <row r="6" spans="1:16" x14ac:dyDescent="0.3">
      <c r="A6" t="s">
        <v>45</v>
      </c>
      <c r="C6" t="s">
        <v>38</v>
      </c>
      <c r="D6" t="s">
        <v>38</v>
      </c>
      <c r="E6" t="s">
        <v>40</v>
      </c>
      <c r="F6" t="s">
        <v>41</v>
      </c>
      <c r="G6" t="s">
        <v>43</v>
      </c>
      <c r="H6" t="s">
        <v>44</v>
      </c>
      <c r="K6">
        <v>10</v>
      </c>
      <c r="L6">
        <v>10</v>
      </c>
      <c r="M6">
        <v>1</v>
      </c>
      <c r="N6">
        <v>1</v>
      </c>
      <c r="O6">
        <v>1</v>
      </c>
    </row>
  </sheetData>
  <phoneticPr fontId="6" type="noConversion"/>
  <pageMargins bottom="0.75" footer="0.3" header="0.3" left="0.7" right="0.7" top="0.75"/>
</worksheet>
</file>

<file path=xl/worksheets/sheet2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DC36B2-2345-4809-9DF4-82A2306D2076}">
  <dimension ref="A1:B2"/>
  <sheetViews>
    <sheetView workbookViewId="0">
      <selection activeCell="A2" sqref="A2"/>
    </sheetView>
  </sheetViews>
  <sheetFormatPr defaultRowHeight="14.4" x14ac:dyDescent="0.3"/>
  <cols>
    <col min="1" max="1" customWidth="true" width="19.21875" collapsed="true"/>
    <col min="2" max="2" customWidth="true" width="14.33203125" collapsed="true"/>
    <col min="3" max="3" customWidth="true" width="7.5546875" collapsed="true"/>
  </cols>
  <sheetData>
    <row r="1" spans="1:1" x14ac:dyDescent="0.3">
      <c r="A1" s="48" t="s">
        <v>330</v>
      </c>
    </row>
    <row r="2" spans="1:1" x14ac:dyDescent="0.3">
      <c r="A2" t="s">
        <v>358</v>
      </c>
    </row>
  </sheetData>
  <pageMargins bottom="0.75" footer="0.3" header="0.3" left="0.7" right="0.7" top="0.75"/>
</worksheet>
</file>

<file path=xl/worksheets/sheet2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64E38-B985-4C88-953C-91312F7E645E}">
  <dimension ref="A1:D6"/>
  <sheetViews>
    <sheetView workbookViewId="0">
      <selection activeCell="H20" sqref="H20"/>
    </sheetView>
  </sheetViews>
  <sheetFormatPr defaultRowHeight="14.4" x14ac:dyDescent="0.3"/>
  <sheetData>
    <row r="1" spans="1:3" x14ac:dyDescent="0.3">
      <c r="A1" s="39">
        <v>45231</v>
      </c>
      <c r="B1" s="39">
        <v>45235</v>
      </c>
      <c r="C1" s="39">
        <v>45245</v>
      </c>
    </row>
    <row r="2" spans="1:3" x14ac:dyDescent="0.3">
      <c r="B2" s="31">
        <v>1000</v>
      </c>
    </row>
    <row r="3" spans="1:3" x14ac:dyDescent="0.3">
      <c r="A3">
        <v>500</v>
      </c>
      <c r="B3">
        <v>500</v>
      </c>
    </row>
    <row r="4" spans="1:3" x14ac:dyDescent="0.3">
      <c r="C4">
        <v>800</v>
      </c>
    </row>
    <row r="5" spans="1:3" x14ac:dyDescent="0.3">
      <c r="C5" s="31">
        <v>1600</v>
      </c>
    </row>
    <row r="6" spans="1:3" x14ac:dyDescent="0.3">
      <c r="B6">
        <v>400</v>
      </c>
      <c r="C6">
        <v>600</v>
      </c>
    </row>
  </sheetData>
  <pageMargins bottom="0.75" footer="0.3" header="0.3" left="0.7" right="0.7" top="0.75"/>
  <pageSetup orientation="portrait" r:id="rId1"/>
</worksheet>
</file>

<file path=xl/worksheets/sheet2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A99D8-A546-4793-BF80-17BCE9AC2E6A}">
  <dimension ref="A1:C6"/>
  <sheetViews>
    <sheetView workbookViewId="0">
      <selection activeCell="C11" sqref="C11"/>
    </sheetView>
  </sheetViews>
  <sheetFormatPr defaultRowHeight="14.4" x14ac:dyDescent="0.3"/>
  <cols>
    <col min="1" max="2" customWidth="true" width="24.21875" collapsed="true"/>
  </cols>
  <sheetData>
    <row r="1" spans="1:2" x14ac:dyDescent="0.3">
      <c r="A1" t="s">
        <v>96</v>
      </c>
      <c r="B1" t="s">
        <v>77</v>
      </c>
    </row>
    <row r="2" spans="1:2" x14ac:dyDescent="0.3">
      <c r="A2">
        <v>9.01</v>
      </c>
      <c r="B2" t="s">
        <v>194</v>
      </c>
    </row>
    <row r="3" spans="1:2" x14ac:dyDescent="0.3">
      <c r="A3">
        <v>7.01</v>
      </c>
      <c r="B3" t="s">
        <v>194</v>
      </c>
    </row>
    <row r="4" spans="1:2" x14ac:dyDescent="0.3">
      <c r="A4">
        <v>10.01</v>
      </c>
      <c r="B4" t="s">
        <v>194</v>
      </c>
    </row>
    <row r="5" spans="1:2" x14ac:dyDescent="0.3">
      <c r="A5">
        <v>10</v>
      </c>
      <c r="B5" t="s">
        <v>194</v>
      </c>
    </row>
    <row r="6" spans="1:2" x14ac:dyDescent="0.3">
      <c r="A6">
        <v>100.68</v>
      </c>
      <c r="B6" t="s">
        <v>194</v>
      </c>
    </row>
  </sheetData>
  <pageMargins bottom="0.75" footer="0.3" header="0.3" left="0.7" right="0.7" top="0.75"/>
</worksheet>
</file>

<file path=xl/worksheets/sheet2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8BF62-0F7A-4A26-AEBF-44DCC1217B1A}">
  <dimension ref="A1:B2"/>
  <sheetViews>
    <sheetView workbookViewId="0">
      <selection activeCell="A2" sqref="A2"/>
    </sheetView>
  </sheetViews>
  <sheetFormatPr defaultRowHeight="14.4" x14ac:dyDescent="0.3"/>
  <cols>
    <col min="1" max="1" customWidth="true" width="19.109375" collapsed="true"/>
    <col min="2" max="2" customWidth="true" width="18.44140625" collapsed="true"/>
  </cols>
  <sheetData>
    <row r="1" spans="1:1" x14ac:dyDescent="0.3">
      <c r="A1" s="48" t="s">
        <v>331</v>
      </c>
    </row>
    <row r="2" spans="1:1" x14ac:dyDescent="0.3">
      <c r="A2" t="s">
        <v>359</v>
      </c>
    </row>
  </sheetData>
  <pageMargins bottom="0.75" footer="0.3" header="0.3" left="0.7" right="0.7" top="0.75"/>
</worksheet>
</file>

<file path=xl/worksheets/sheet2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87D73C-C5A5-49CC-84DA-30FD52F9787C}">
  <dimension ref="A1:B6"/>
  <sheetViews>
    <sheetView workbookViewId="0" zoomScale="115" zoomScaleNormal="115">
      <selection activeCell="G11" sqref="G11"/>
    </sheetView>
  </sheetViews>
  <sheetFormatPr defaultRowHeight="14.4" x14ac:dyDescent="0.3"/>
  <cols>
    <col min="1" max="1" customWidth="true" width="27.5546875" collapsed="true"/>
  </cols>
  <sheetData>
    <row r="1" spans="1:1" x14ac:dyDescent="0.3">
      <c r="A1" t="s">
        <v>193</v>
      </c>
    </row>
    <row r="2" spans="1:1" x14ac:dyDescent="0.3">
      <c r="A2" s="33">
        <v>1000</v>
      </c>
    </row>
    <row r="3" spans="1:1" x14ac:dyDescent="0.3">
      <c r="A3" s="33">
        <v>1000</v>
      </c>
    </row>
    <row r="4" spans="1:1" x14ac:dyDescent="0.3">
      <c r="A4" s="33">
        <v>1000</v>
      </c>
    </row>
    <row r="5" spans="1:1" x14ac:dyDescent="0.3">
      <c r="A5" s="33">
        <v>1500</v>
      </c>
    </row>
    <row r="6" spans="1:1" x14ac:dyDescent="0.3">
      <c r="A6" s="33">
        <v>1000</v>
      </c>
    </row>
  </sheetData>
  <pageMargins bottom="0.75" footer="0.3" header="0.3" left="0.7" right="0.7" top="0.75"/>
</worksheet>
</file>

<file path=xl/worksheets/sheet2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3116F-C081-465D-B251-5D5DDE8C10B4}">
  <dimension ref="A1:B2"/>
  <sheetViews>
    <sheetView workbookViewId="0">
      <selection activeCell="B3" sqref="B3"/>
    </sheetView>
  </sheetViews>
  <sheetFormatPr defaultRowHeight="14.4" x14ac:dyDescent="0.3"/>
  <cols>
    <col min="1" max="1" customWidth="true" width="22.21875" collapsed="true"/>
    <col min="2" max="2" customWidth="true" width="20.21875" collapsed="true"/>
  </cols>
  <sheetData>
    <row r="1" spans="1:1" x14ac:dyDescent="0.3">
      <c r="A1" s="55" t="s">
        <v>75</v>
      </c>
    </row>
    <row r="2" spans="1:1" x14ac:dyDescent="0.3">
      <c r="A2" t="str">
        <f>"r"&amp;'TC17- Regular Customer No'!$A$2&amp;"-"&amp;"02"</f>
        <v>rcs1702-2310001-02</v>
      </c>
    </row>
  </sheetData>
  <pageMargins bottom="0.75" footer="0.3" header="0.3" left="0.7" right="0.7" top="0.75"/>
</worksheet>
</file>

<file path=xl/worksheets/sheet2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5D9FD-18AA-4414-88C1-5A2C28BBBFD0}">
  <dimension ref="A1:M3"/>
  <sheetViews>
    <sheetView topLeftCell="B1" workbookViewId="0" zoomScaleNormal="100">
      <selection activeCell="F14" sqref="F14"/>
    </sheetView>
  </sheetViews>
  <sheetFormatPr defaultRowHeight="14.4" x14ac:dyDescent="0.3"/>
  <cols>
    <col min="1" max="1" customWidth="true" width="25.33203125" collapsed="true"/>
    <col min="2" max="2" customWidth="true" width="33.88671875" collapsed="true"/>
    <col min="3" max="5" customWidth="true" width="17.21875" collapsed="true"/>
    <col min="6" max="6" customWidth="true" width="27.21875" collapsed="true"/>
    <col min="7" max="7" customWidth="true" width="17.21875" collapsed="true"/>
    <col min="11" max="11" customWidth="true" width="18.88671875" collapsed="true"/>
    <col min="12" max="12" customWidth="true" width="16.77734375" collapsed="true"/>
  </cols>
  <sheetData>
    <row r="1" spans="1:12" x14ac:dyDescent="0.3">
      <c r="A1" t="s">
        <v>124</v>
      </c>
      <c r="B1" t="s">
        <v>195</v>
      </c>
      <c r="C1" t="s">
        <v>196</v>
      </c>
      <c r="D1" t="s">
        <v>144</v>
      </c>
      <c r="E1" t="s">
        <v>145</v>
      </c>
      <c r="F1" t="s">
        <v>146</v>
      </c>
      <c r="G1" t="s">
        <v>147</v>
      </c>
      <c r="H1" t="s">
        <v>20</v>
      </c>
      <c r="I1" t="s">
        <v>19</v>
      </c>
      <c r="J1" t="s">
        <v>102</v>
      </c>
      <c r="K1" t="s">
        <v>252</v>
      </c>
      <c r="L1" t="s">
        <v>253</v>
      </c>
    </row>
    <row r="2" spans="1:12" x14ac:dyDescent="0.3">
      <c r="A2" t="s">
        <v>85</v>
      </c>
      <c r="B2" t="s">
        <v>34</v>
      </c>
      <c r="C2" t="s">
        <v>35</v>
      </c>
      <c r="D2" t="s">
        <v>71</v>
      </c>
      <c r="F2" t="s">
        <v>87</v>
      </c>
      <c r="G2" t="s">
        <v>37</v>
      </c>
      <c r="H2">
        <v>10</v>
      </c>
      <c r="I2">
        <v>10</v>
      </c>
      <c r="J2" s="32">
        <v>900</v>
      </c>
      <c r="K2" s="32">
        <v>800</v>
      </c>
      <c r="L2" s="32">
        <v>1000</v>
      </c>
    </row>
    <row r="3" spans="1:12" x14ac:dyDescent="0.3">
      <c r="A3" t="s">
        <v>87</v>
      </c>
      <c r="B3" t="s">
        <v>38</v>
      </c>
      <c r="C3" t="s">
        <v>40</v>
      </c>
      <c r="D3" t="s">
        <v>71</v>
      </c>
      <c r="F3" t="s">
        <v>85</v>
      </c>
      <c r="G3" t="s">
        <v>42</v>
      </c>
      <c r="H3">
        <v>10</v>
      </c>
      <c r="I3">
        <v>10</v>
      </c>
      <c r="J3" s="32">
        <v>1500</v>
      </c>
      <c r="K3" s="32">
        <v>1600</v>
      </c>
      <c r="L3" s="32">
        <v>1500</v>
      </c>
    </row>
  </sheetData>
  <phoneticPr fontId="6" type="noConversion"/>
  <pageMargins bottom="0.75" footer="0.3" header="0.3" left="0.7" right="0.7" top="0.75"/>
</worksheet>
</file>

<file path=xl/worksheets/sheet2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8620A-4A8E-4AAE-B2CE-F0EEF0338C09}">
  <dimension ref="A1:M4"/>
  <sheetViews>
    <sheetView workbookViewId="0">
      <selection activeCell="D12" sqref="D12"/>
    </sheetView>
  </sheetViews>
  <sheetFormatPr defaultRowHeight="14.4" x14ac:dyDescent="0.3"/>
  <cols>
    <col min="1" max="1" customWidth="true" width="27.44140625" collapsed="true"/>
    <col min="2" max="2" customWidth="true" width="35.6640625" collapsed="true"/>
    <col min="3" max="12" customWidth="true" width="27.44140625" collapsed="true"/>
  </cols>
  <sheetData>
    <row r="1" spans="1:12" x14ac:dyDescent="0.3">
      <c r="A1" t="s">
        <v>124</v>
      </c>
      <c r="B1" t="s">
        <v>195</v>
      </c>
      <c r="C1" t="s">
        <v>196</v>
      </c>
      <c r="D1" t="s">
        <v>144</v>
      </c>
      <c r="E1" t="s">
        <v>145</v>
      </c>
      <c r="F1" t="s">
        <v>146</v>
      </c>
      <c r="G1" t="s">
        <v>147</v>
      </c>
      <c r="H1" t="s">
        <v>20</v>
      </c>
      <c r="I1" t="s">
        <v>19</v>
      </c>
      <c r="J1" t="s">
        <v>102</v>
      </c>
      <c r="K1" t="s">
        <v>252</v>
      </c>
      <c r="L1" t="s">
        <v>253</v>
      </c>
    </row>
    <row r="2" spans="1:12" x14ac:dyDescent="0.3">
      <c r="A2" t="s">
        <v>83</v>
      </c>
      <c r="B2" t="s">
        <v>30</v>
      </c>
      <c r="C2" t="s">
        <v>32</v>
      </c>
      <c r="D2" t="s">
        <v>71</v>
      </c>
      <c r="F2" t="s">
        <v>80</v>
      </c>
      <c r="G2" t="s">
        <v>28</v>
      </c>
      <c r="H2">
        <v>10</v>
      </c>
      <c r="I2">
        <v>10</v>
      </c>
      <c r="J2" s="32">
        <v>1000</v>
      </c>
      <c r="K2" s="32">
        <v>1000</v>
      </c>
      <c r="L2" s="32">
        <v>1500</v>
      </c>
    </row>
    <row r="3" spans="1:12" x14ac:dyDescent="0.3">
      <c r="A3" t="s">
        <v>85</v>
      </c>
      <c r="B3" t="s">
        <v>34</v>
      </c>
      <c r="C3" t="s">
        <v>35</v>
      </c>
      <c r="D3" t="s">
        <v>71</v>
      </c>
      <c r="F3" t="s">
        <v>87</v>
      </c>
      <c r="G3" t="s">
        <v>37</v>
      </c>
      <c r="H3">
        <v>10</v>
      </c>
      <c r="I3">
        <v>10</v>
      </c>
      <c r="J3" s="32">
        <v>800</v>
      </c>
      <c r="K3" s="32">
        <v>800</v>
      </c>
      <c r="L3" s="32">
        <v>1000</v>
      </c>
    </row>
    <row r="4" spans="1:12" x14ac:dyDescent="0.3">
      <c r="A4" t="s">
        <v>87</v>
      </c>
      <c r="B4" t="s">
        <v>38</v>
      </c>
      <c r="C4" t="s">
        <v>40</v>
      </c>
      <c r="D4" t="s">
        <v>71</v>
      </c>
      <c r="F4" t="s">
        <v>85</v>
      </c>
      <c r="G4" t="s">
        <v>42</v>
      </c>
      <c r="H4">
        <v>10</v>
      </c>
      <c r="I4">
        <v>10</v>
      </c>
      <c r="J4" s="32">
        <v>1600</v>
      </c>
      <c r="K4" s="32">
        <v>1600</v>
      </c>
      <c r="L4" s="32">
        <v>1000</v>
      </c>
    </row>
  </sheetData>
  <pageMargins bottom="0.75" footer="0.3" header="0.3" left="0.7" right="0.7" top="0.75"/>
</worksheet>
</file>

<file path=xl/worksheets/sheet2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A4611-B951-475F-8E0F-A612CCEB920F}">
  <dimension ref="A1:G6"/>
  <sheetViews>
    <sheetView workbookViewId="0">
      <selection activeCell="C28" sqref="C28"/>
    </sheetView>
  </sheetViews>
  <sheetFormatPr defaultRowHeight="14.4" x14ac:dyDescent="0.3"/>
  <cols>
    <col min="2" max="2" customWidth="true" width="36.44140625" collapsed="true"/>
    <col min="3" max="3" customWidth="true" width="18.21875" collapsed="true"/>
    <col min="4" max="4" customWidth="true" width="22.77734375" collapsed="true"/>
    <col min="5" max="10" customWidth="true" width="20.0" collapsed="true"/>
  </cols>
  <sheetData>
    <row r="1" spans="1:6" x14ac:dyDescent="0.3">
      <c r="A1" t="s">
        <v>99</v>
      </c>
      <c r="B1" t="s">
        <v>124</v>
      </c>
      <c r="C1" t="s">
        <v>136</v>
      </c>
      <c r="D1" t="s">
        <v>139</v>
      </c>
      <c r="E1" t="s">
        <v>140</v>
      </c>
      <c r="F1" t="s">
        <v>138</v>
      </c>
    </row>
    <row r="2" spans="1:6" x14ac:dyDescent="0.3">
      <c r="A2">
        <v>1</v>
      </c>
      <c r="B2" t="s">
        <v>80</v>
      </c>
      <c r="C2" s="31">
        <v>1000</v>
      </c>
      <c r="D2" s="31">
        <v>1000</v>
      </c>
      <c r="E2" s="31"/>
      <c r="F2" s="31"/>
    </row>
    <row r="3" spans="1:6" x14ac:dyDescent="0.3">
      <c r="A3">
        <v>2</v>
      </c>
      <c r="B3" t="s">
        <v>83</v>
      </c>
      <c r="C3" s="31">
        <v>1000</v>
      </c>
      <c r="D3" s="31">
        <v>1000</v>
      </c>
      <c r="E3" s="31"/>
      <c r="F3" s="31"/>
    </row>
    <row r="4" spans="1:6" x14ac:dyDescent="0.3">
      <c r="A4">
        <v>3</v>
      </c>
      <c r="B4" t="s">
        <v>85</v>
      </c>
      <c r="C4" s="31">
        <v>900</v>
      </c>
      <c r="D4" s="31"/>
      <c r="E4" s="31">
        <v>800</v>
      </c>
      <c r="F4" s="31">
        <v>100</v>
      </c>
    </row>
    <row r="5" spans="1:6" x14ac:dyDescent="0.3">
      <c r="A5">
        <v>4</v>
      </c>
      <c r="B5" t="s">
        <v>87</v>
      </c>
      <c r="C5" s="31">
        <v>1500</v>
      </c>
      <c r="D5" s="31"/>
      <c r="E5" s="31">
        <v>1500</v>
      </c>
      <c r="F5" s="31"/>
    </row>
    <row r="6" spans="1:6" x14ac:dyDescent="0.3">
      <c r="A6">
        <v>5</v>
      </c>
      <c r="B6" t="s">
        <v>90</v>
      </c>
      <c r="C6" s="31">
        <v>1000</v>
      </c>
      <c r="D6" s="31">
        <v>400</v>
      </c>
      <c r="E6" s="31">
        <v>600</v>
      </c>
      <c r="F6" s="31"/>
    </row>
  </sheetData>
  <pageMargins bottom="0.75" footer="0.3" header="0.3" left="0.7" right="0.7" top="0.75"/>
</worksheet>
</file>

<file path=xl/worksheets/sheet2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8FF2F2-BB87-4EBD-BB67-BC80830F281F}">
  <dimension ref="A1:D2"/>
  <sheetViews>
    <sheetView workbookViewId="0">
      <selection activeCell="B28" sqref="B27:B28"/>
    </sheetView>
  </sheetViews>
  <sheetFormatPr defaultRowHeight="14.4" x14ac:dyDescent="0.3"/>
  <cols>
    <col min="1" max="7" customWidth="true" width="24.88671875" collapsed="true"/>
  </cols>
  <sheetData>
    <row r="1" spans="1:3" x14ac:dyDescent="0.3">
      <c r="A1" s="29" t="s">
        <v>141</v>
      </c>
      <c r="B1" s="29" t="s">
        <v>142</v>
      </c>
      <c r="C1" s="29" t="s">
        <v>143</v>
      </c>
    </row>
    <row r="2" spans="1:3" x14ac:dyDescent="0.3">
      <c r="A2" s="30">
        <v>45240</v>
      </c>
      <c r="B2" s="30">
        <v>45245</v>
      </c>
      <c r="C2" s="30">
        <v>45270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3D2A2-A733-426A-8565-677FAAC3BE3A}">
  <dimension ref="A1:B2"/>
  <sheetViews>
    <sheetView workbookViewId="0">
      <selection activeCell="A2" sqref="A2"/>
    </sheetView>
  </sheetViews>
  <sheetFormatPr defaultRowHeight="14.4" x14ac:dyDescent="0.3"/>
  <cols>
    <col min="1" max="1" customWidth="true" width="19.6640625" collapsed="true"/>
  </cols>
  <sheetData>
    <row r="1" spans="1:1" x14ac:dyDescent="0.3">
      <c r="A1" t="s">
        <v>2</v>
      </c>
    </row>
    <row r="2" spans="1:1" x14ac:dyDescent="0.3">
      <c r="A2" t="str">
        <f>'TC2- ReceivedRequestAddNewPart'!$K$2</f>
        <v>s1702</v>
      </c>
    </row>
  </sheetData>
  <pageMargins bottom="0.75" footer="0.3" header="0.3" left="0.7" right="0.7" top="0.75"/>
</worksheet>
</file>

<file path=xl/worksheets/sheet3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3A149-B87E-4DD7-A3D9-F8B3E4DB4447}">
  <dimension ref="A1:B2"/>
  <sheetViews>
    <sheetView workbookViewId="0">
      <selection activeCell="A2" sqref="A2"/>
    </sheetView>
  </sheetViews>
  <sheetFormatPr defaultRowHeight="14.4" x14ac:dyDescent="0.3"/>
  <cols>
    <col min="1" max="1" customWidth="true" width="28.6640625" collapsed="true"/>
  </cols>
  <sheetData>
    <row r="1" spans="1:1" x14ac:dyDescent="0.3">
      <c r="A1" t="s">
        <v>75</v>
      </c>
    </row>
    <row r="2" spans="1:1" x14ac:dyDescent="0.3">
      <c r="A2" t="str">
        <f>'TC21- RequestNo'!$A$2</f>
        <v>rcs1702-2310001-02</v>
      </c>
    </row>
  </sheetData>
  <pageMargins bottom="0.75" footer="0.3" header="0.3" left="0.7" right="0.7" top="0.75"/>
</worksheet>
</file>

<file path=xl/worksheets/sheet3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AE63B-7AAE-42E4-89C6-4F58557162BE}">
  <dimension ref="A1:T4"/>
  <sheetViews>
    <sheetView workbookViewId="0">
      <selection activeCell="J14" sqref="J14"/>
    </sheetView>
  </sheetViews>
  <sheetFormatPr defaultRowHeight="14.4" x14ac:dyDescent="0.3"/>
  <cols>
    <col min="1" max="1" customWidth="true" width="22.6640625" collapsed="true"/>
    <col min="2" max="2" customWidth="true" width="32.44140625" collapsed="true"/>
    <col min="4" max="4" customWidth="true" width="11.88671875" collapsed="true"/>
    <col min="5" max="5" customWidth="true" width="12.88671875" collapsed="true"/>
    <col min="6" max="6" customWidth="true" width="22.77734375" collapsed="true"/>
    <col min="7" max="7" customWidth="true" width="12.6640625" collapsed="true"/>
    <col min="10" max="10" bestFit="true" customWidth="true" width="9.109375" collapsed="true"/>
    <col min="12" max="12" customWidth="true" width="17.21875" collapsed="true"/>
    <col min="13" max="13" customWidth="true" width="12.0" collapsed="true"/>
    <col min="14" max="14" customWidth="true" width="18.88671875" collapsed="true"/>
    <col min="15" max="15" customWidth="true" width="13.88671875" collapsed="true"/>
    <col min="16" max="16" customWidth="true" width="14.21875" collapsed="true"/>
    <col min="17" max="17" customWidth="true" width="13.44140625" collapsed="true"/>
    <col min="18" max="18" customWidth="true" width="15.0" collapsed="true"/>
    <col min="19" max="19" customWidth="true" width="15.5546875" collapsed="true"/>
  </cols>
  <sheetData>
    <row r="1" spans="1:19" x14ac:dyDescent="0.3">
      <c r="A1" t="s">
        <v>124</v>
      </c>
      <c r="B1" t="s">
        <v>195</v>
      </c>
      <c r="C1" t="s">
        <v>196</v>
      </c>
      <c r="D1" t="s">
        <v>144</v>
      </c>
      <c r="E1" t="s">
        <v>145</v>
      </c>
      <c r="F1" t="s">
        <v>146</v>
      </c>
      <c r="G1" t="s">
        <v>147</v>
      </c>
      <c r="H1" t="s">
        <v>20</v>
      </c>
      <c r="I1" t="s">
        <v>19</v>
      </c>
      <c r="J1" t="s">
        <v>148</v>
      </c>
      <c r="K1" t="s">
        <v>136</v>
      </c>
      <c r="L1" t="s">
        <v>149</v>
      </c>
      <c r="M1" t="s">
        <v>150</v>
      </c>
      <c r="N1" t="s">
        <v>151</v>
      </c>
      <c r="O1" t="s">
        <v>152</v>
      </c>
      <c r="P1" t="s">
        <v>153</v>
      </c>
      <c r="Q1" t="s">
        <v>154</v>
      </c>
      <c r="R1" t="s">
        <v>155</v>
      </c>
      <c r="S1" t="s">
        <v>156</v>
      </c>
    </row>
    <row r="2" spans="1:19" x14ac:dyDescent="0.3">
      <c r="A2" t="s">
        <v>85</v>
      </c>
      <c r="B2" t="s">
        <v>34</v>
      </c>
      <c r="C2" t="s">
        <v>35</v>
      </c>
      <c r="D2" t="s">
        <v>71</v>
      </c>
      <c r="F2" t="s">
        <v>85</v>
      </c>
      <c r="G2" t="s">
        <v>37</v>
      </c>
      <c r="H2">
        <v>10</v>
      </c>
      <c r="I2">
        <v>10</v>
      </c>
      <c r="J2">
        <v>800</v>
      </c>
      <c r="K2">
        <v>900</v>
      </c>
      <c r="M2" t="s">
        <v>157</v>
      </c>
      <c r="P2" s="32">
        <v>800</v>
      </c>
      <c r="R2" s="32">
        <v>800</v>
      </c>
      <c r="S2">
        <v>100</v>
      </c>
    </row>
    <row r="3" spans="1:19" x14ac:dyDescent="0.3">
      <c r="A3" t="s">
        <v>87</v>
      </c>
      <c r="B3" t="s">
        <v>38</v>
      </c>
      <c r="C3" t="s">
        <v>40</v>
      </c>
      <c r="D3" t="s">
        <v>71</v>
      </c>
      <c r="F3" t="s">
        <v>87</v>
      </c>
      <c r="G3" t="s">
        <v>42</v>
      </c>
      <c r="H3">
        <v>10</v>
      </c>
      <c r="I3">
        <v>10</v>
      </c>
      <c r="J3" s="32">
        <v>1600</v>
      </c>
      <c r="K3" s="32">
        <v>1500</v>
      </c>
      <c r="M3" t="s">
        <v>157</v>
      </c>
      <c r="P3" s="32">
        <v>1600</v>
      </c>
      <c r="R3" s="32">
        <v>1500</v>
      </c>
    </row>
    <row r="4" spans="1:19" x14ac:dyDescent="0.3">
      <c r="A4" t="s">
        <v>90</v>
      </c>
      <c r="B4" t="s">
        <v>45</v>
      </c>
      <c r="C4" t="s">
        <v>346</v>
      </c>
      <c r="D4" t="s">
        <v>71</v>
      </c>
      <c r="G4" t="s">
        <v>43</v>
      </c>
      <c r="H4">
        <v>10</v>
      </c>
      <c r="I4">
        <v>10</v>
      </c>
      <c r="J4" s="32">
        <v>1000</v>
      </c>
      <c r="K4" s="32">
        <v>1000</v>
      </c>
      <c r="M4" t="s">
        <v>157</v>
      </c>
      <c r="O4">
        <v>400</v>
      </c>
      <c r="P4">
        <v>600</v>
      </c>
      <c r="Q4">
        <v>400</v>
      </c>
      <c r="R4">
        <v>600</v>
      </c>
    </row>
  </sheetData>
  <phoneticPr fontId="6" type="noConversion"/>
  <pageMargins bottom="0.75" footer="0.3" header="0.3" left="0.7" right="0.7" top="0.75"/>
</worksheet>
</file>

<file path=xl/worksheets/sheet3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E52D5-E46D-41A4-A6A6-4DDA1680687F}">
  <dimension ref="A1:S4"/>
  <sheetViews>
    <sheetView workbookViewId="0">
      <selection activeCell="C10" sqref="C10"/>
    </sheetView>
  </sheetViews>
  <sheetFormatPr defaultRowHeight="14.4" x14ac:dyDescent="0.3"/>
  <cols>
    <col min="1" max="1" customWidth="true" width="20.21875" collapsed="true"/>
    <col min="2" max="2" customWidth="true" width="28.6640625" collapsed="true"/>
    <col min="3" max="4" customWidth="true" width="20.21875" collapsed="true"/>
    <col min="5" max="6" customWidth="true" width="25.21875" collapsed="true"/>
    <col min="7" max="19" customWidth="true" width="20.21875" collapsed="true"/>
  </cols>
  <sheetData>
    <row r="1" spans="1:18" x14ac:dyDescent="0.3">
      <c r="A1" t="s">
        <v>124</v>
      </c>
      <c r="B1" t="s">
        <v>186</v>
      </c>
      <c r="C1" t="s">
        <v>196</v>
      </c>
      <c r="D1" t="s">
        <v>145</v>
      </c>
      <c r="E1" t="s">
        <v>146</v>
      </c>
      <c r="F1" t="s">
        <v>147</v>
      </c>
      <c r="G1" t="s">
        <v>20</v>
      </c>
      <c r="H1" t="s">
        <v>19</v>
      </c>
      <c r="I1" t="s">
        <v>148</v>
      </c>
      <c r="J1" t="s">
        <v>136</v>
      </c>
      <c r="K1" t="s">
        <v>149</v>
      </c>
      <c r="L1" t="s">
        <v>150</v>
      </c>
      <c r="M1" t="s">
        <v>151</v>
      </c>
      <c r="N1" t="s">
        <v>152</v>
      </c>
      <c r="O1" t="s">
        <v>153</v>
      </c>
      <c r="P1" t="s">
        <v>154</v>
      </c>
      <c r="Q1" t="s">
        <v>155</v>
      </c>
      <c r="R1" t="s">
        <v>156</v>
      </c>
    </row>
    <row r="2" spans="1:18" x14ac:dyDescent="0.3">
      <c r="A2" t="s">
        <v>85</v>
      </c>
      <c r="B2" t="s">
        <v>84</v>
      </c>
      <c r="C2" t="s">
        <v>35</v>
      </c>
      <c r="E2" t="s">
        <v>87</v>
      </c>
      <c r="F2" t="s">
        <v>37</v>
      </c>
      <c r="G2">
        <v>10</v>
      </c>
      <c r="H2">
        <v>10</v>
      </c>
      <c r="I2" s="32">
        <v>800</v>
      </c>
      <c r="J2">
        <v>900</v>
      </c>
      <c r="L2" t="s">
        <v>157</v>
      </c>
      <c r="O2">
        <v>800</v>
      </c>
      <c r="Q2">
        <v>800</v>
      </c>
      <c r="R2">
        <v>100</v>
      </c>
    </row>
    <row r="3" spans="1:18" x14ac:dyDescent="0.3">
      <c r="A3" t="s">
        <v>87</v>
      </c>
      <c r="B3" t="s">
        <v>86</v>
      </c>
      <c r="C3" t="s">
        <v>40</v>
      </c>
      <c r="E3" t="s">
        <v>85</v>
      </c>
      <c r="F3" t="s">
        <v>42</v>
      </c>
      <c r="G3">
        <v>10</v>
      </c>
      <c r="H3">
        <v>10</v>
      </c>
      <c r="I3" s="32">
        <v>1600</v>
      </c>
      <c r="J3" s="32">
        <v>1500</v>
      </c>
      <c r="L3" t="s">
        <v>157</v>
      </c>
      <c r="O3" s="32">
        <v>1600</v>
      </c>
      <c r="P3" s="32"/>
      <c r="Q3" s="32">
        <v>1500</v>
      </c>
    </row>
    <row r="4" spans="1:18" x14ac:dyDescent="0.3">
      <c r="A4" t="s">
        <v>90</v>
      </c>
      <c r="B4" t="s">
        <v>89</v>
      </c>
      <c r="C4" t="s">
        <v>40</v>
      </c>
      <c r="F4" t="s">
        <v>43</v>
      </c>
      <c r="G4">
        <v>10</v>
      </c>
      <c r="H4">
        <v>10</v>
      </c>
      <c r="I4" s="32">
        <v>1000</v>
      </c>
      <c r="J4" s="32">
        <v>1500</v>
      </c>
      <c r="L4" t="s">
        <v>157</v>
      </c>
      <c r="N4">
        <v>400</v>
      </c>
      <c r="O4">
        <v>600</v>
      </c>
      <c r="P4">
        <v>400</v>
      </c>
      <c r="Q4">
        <v>600</v>
      </c>
    </row>
  </sheetData>
  <pageMargins bottom="0.75" footer="0.3" header="0.3" left="0.7" right="0.7" top="0.75"/>
</worksheet>
</file>

<file path=xl/worksheets/sheet3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77A46-DDE3-43E3-B541-11491347B436}">
  <dimension ref="A1:AA6"/>
  <sheetViews>
    <sheetView workbookViewId="0">
      <selection activeCell="E28" sqref="E28"/>
    </sheetView>
  </sheetViews>
  <sheetFormatPr defaultRowHeight="14.4" x14ac:dyDescent="0.3"/>
  <cols>
    <col min="1" max="1" customWidth="true" width="23.6640625" collapsed="true"/>
    <col min="2" max="2" customWidth="true" width="28.77734375" collapsed="true"/>
    <col min="3" max="3" customWidth="true" width="19.6640625" collapsed="true"/>
    <col min="4" max="4" customWidth="true" width="16.88671875" collapsed="true"/>
    <col min="5" max="5" customWidth="true" width="15.0" collapsed="true"/>
    <col min="6" max="16" customWidth="true" width="17.0" collapsed="true"/>
    <col min="17" max="17" customWidth="true" width="13.77734375" collapsed="true"/>
    <col min="18" max="31" customWidth="true" width="28.21875" collapsed="true"/>
  </cols>
  <sheetData>
    <row r="1" spans="1:26" x14ac:dyDescent="0.3">
      <c r="A1" t="s">
        <v>158</v>
      </c>
      <c r="B1" t="s">
        <v>159</v>
      </c>
      <c r="C1" t="s">
        <v>160</v>
      </c>
      <c r="D1" t="s">
        <v>161</v>
      </c>
      <c r="E1" t="s">
        <v>131</v>
      </c>
      <c r="F1" t="s">
        <v>20</v>
      </c>
      <c r="G1" t="s">
        <v>162</v>
      </c>
      <c r="H1" t="s">
        <v>163</v>
      </c>
      <c r="I1" t="s">
        <v>164</v>
      </c>
      <c r="J1" t="s">
        <v>77</v>
      </c>
      <c r="K1" t="s">
        <v>165</v>
      </c>
      <c r="L1" t="s">
        <v>166</v>
      </c>
      <c r="M1" t="s">
        <v>167</v>
      </c>
      <c r="N1" t="s">
        <v>168</v>
      </c>
      <c r="O1" t="s">
        <v>169</v>
      </c>
      <c r="P1" t="s">
        <v>170</v>
      </c>
      <c r="Q1" t="s">
        <v>171</v>
      </c>
      <c r="R1" t="s">
        <v>172</v>
      </c>
      <c r="S1" t="s">
        <v>173</v>
      </c>
      <c r="T1" t="s">
        <v>174</v>
      </c>
      <c r="U1" t="s">
        <v>347</v>
      </c>
      <c r="V1" t="s">
        <v>348</v>
      </c>
      <c r="W1" t="s">
        <v>175</v>
      </c>
      <c r="X1" t="s">
        <v>176</v>
      </c>
      <c r="Y1" s="29" t="s">
        <v>177</v>
      </c>
      <c r="Z1" s="29" t="s">
        <v>349</v>
      </c>
    </row>
    <row r="2" spans="1:26" x14ac:dyDescent="0.3">
      <c r="A2" t="s">
        <v>80</v>
      </c>
      <c r="B2" t="s">
        <v>79</v>
      </c>
      <c r="C2" t="s">
        <v>26</v>
      </c>
      <c r="D2" t="str">
        <f>'TC17- Regular Customer No'!$A$2</f>
        <v>cs1702-2310001</v>
      </c>
      <c r="E2" t="s">
        <v>72</v>
      </c>
      <c r="F2">
        <v>10</v>
      </c>
      <c r="G2">
        <v>10</v>
      </c>
      <c r="H2" s="32">
        <v>1000</v>
      </c>
      <c r="I2">
        <v>9.01</v>
      </c>
      <c r="J2" t="s">
        <v>194</v>
      </c>
      <c r="K2" t="s">
        <v>178</v>
      </c>
      <c r="L2">
        <v>0</v>
      </c>
      <c r="M2">
        <v>0</v>
      </c>
      <c r="N2">
        <v>0</v>
      </c>
      <c r="O2" s="42">
        <v>0</v>
      </c>
      <c r="P2" t="s">
        <v>179</v>
      </c>
      <c r="Q2" s="32">
        <v>1000</v>
      </c>
      <c r="R2" t="s">
        <v>179</v>
      </c>
      <c r="S2">
        <v>0</v>
      </c>
      <c r="T2" t="s">
        <v>179</v>
      </c>
      <c r="U2">
        <v>0</v>
      </c>
      <c r="V2" t="s">
        <v>179</v>
      </c>
      <c r="W2" s="42">
        <v>0</v>
      </c>
      <c r="X2" s="32">
        <v>1000</v>
      </c>
      <c r="Y2">
        <v>0</v>
      </c>
      <c r="Z2">
        <v>0</v>
      </c>
    </row>
    <row r="3" spans="1:26" x14ac:dyDescent="0.3">
      <c r="A3" t="s">
        <v>83</v>
      </c>
      <c r="B3" t="s">
        <v>82</v>
      </c>
      <c r="C3" t="s">
        <v>32</v>
      </c>
      <c r="D3" t="str">
        <f>'TC17- Regular Customer No'!$A$2</f>
        <v>cs1702-2310001</v>
      </c>
      <c r="E3" t="s">
        <v>72</v>
      </c>
      <c r="F3">
        <v>10</v>
      </c>
      <c r="G3">
        <v>10</v>
      </c>
      <c r="H3" s="32">
        <v>1000</v>
      </c>
      <c r="I3">
        <v>7.01</v>
      </c>
      <c r="J3" t="s">
        <v>194</v>
      </c>
      <c r="K3" t="s">
        <v>178</v>
      </c>
      <c r="L3">
        <v>0</v>
      </c>
      <c r="M3">
        <v>0</v>
      </c>
      <c r="N3">
        <v>0</v>
      </c>
      <c r="O3" s="42">
        <v>500</v>
      </c>
      <c r="P3" t="s">
        <v>179</v>
      </c>
      <c r="Q3">
        <v>500</v>
      </c>
      <c r="R3" t="s">
        <v>179</v>
      </c>
      <c r="S3">
        <v>0</v>
      </c>
      <c r="T3" t="s">
        <v>179</v>
      </c>
      <c r="U3">
        <v>0</v>
      </c>
      <c r="V3" t="s">
        <v>179</v>
      </c>
      <c r="W3" s="42">
        <v>500</v>
      </c>
      <c r="X3">
        <v>500</v>
      </c>
      <c r="Y3">
        <v>0</v>
      </c>
      <c r="Z3">
        <v>0</v>
      </c>
    </row>
    <row r="4" spans="1:26" x14ac:dyDescent="0.3">
      <c r="A4" t="s">
        <v>85</v>
      </c>
      <c r="B4" t="s">
        <v>84</v>
      </c>
      <c r="C4" t="s">
        <v>35</v>
      </c>
      <c r="D4" t="str">
        <f>'TC17- Regular Customer No'!$A$2</f>
        <v>cs1702-2310001</v>
      </c>
      <c r="E4" t="s">
        <v>72</v>
      </c>
      <c r="F4">
        <v>10</v>
      </c>
      <c r="G4">
        <v>10</v>
      </c>
      <c r="H4" s="32">
        <v>900</v>
      </c>
      <c r="I4">
        <v>10.01</v>
      </c>
      <c r="J4" t="s">
        <v>194</v>
      </c>
      <c r="K4" t="s">
        <v>178</v>
      </c>
      <c r="L4">
        <v>0</v>
      </c>
      <c r="M4">
        <v>0</v>
      </c>
      <c r="N4">
        <v>0</v>
      </c>
      <c r="O4" s="31">
        <v>0</v>
      </c>
      <c r="P4" t="s">
        <v>179</v>
      </c>
      <c r="Q4">
        <v>0</v>
      </c>
      <c r="R4" t="s">
        <v>179</v>
      </c>
      <c r="S4">
        <v>800</v>
      </c>
      <c r="T4" t="s">
        <v>179</v>
      </c>
      <c r="U4">
        <v>100</v>
      </c>
      <c r="V4" t="s">
        <v>179</v>
      </c>
      <c r="W4" s="31">
        <v>0</v>
      </c>
      <c r="X4">
        <v>0</v>
      </c>
      <c r="Y4">
        <v>800</v>
      </c>
      <c r="Z4">
        <v>100</v>
      </c>
    </row>
    <row r="5" spans="1:26" x14ac:dyDescent="0.3">
      <c r="A5" t="s">
        <v>87</v>
      </c>
      <c r="B5" t="s">
        <v>86</v>
      </c>
      <c r="C5" t="s">
        <v>40</v>
      </c>
      <c r="D5" t="str">
        <f>'TC17- Regular Customer No'!$A$2</f>
        <v>cs1702-2310001</v>
      </c>
      <c r="E5" t="s">
        <v>72</v>
      </c>
      <c r="F5">
        <v>10</v>
      </c>
      <c r="G5">
        <v>10</v>
      </c>
      <c r="H5" s="32">
        <v>1500</v>
      </c>
      <c r="I5">
        <v>10</v>
      </c>
      <c r="J5" t="s">
        <v>194</v>
      </c>
      <c r="K5" t="s">
        <v>178</v>
      </c>
      <c r="L5">
        <v>0</v>
      </c>
      <c r="M5">
        <v>0</v>
      </c>
      <c r="N5">
        <v>0</v>
      </c>
      <c r="O5" s="31">
        <v>0</v>
      </c>
      <c r="P5" t="s">
        <v>179</v>
      </c>
      <c r="Q5" s="43">
        <v>0</v>
      </c>
      <c r="R5" t="s">
        <v>179</v>
      </c>
      <c r="S5" s="32">
        <v>1500</v>
      </c>
      <c r="T5" t="s">
        <v>179</v>
      </c>
      <c r="U5">
        <v>0</v>
      </c>
      <c r="V5" t="s">
        <v>179</v>
      </c>
      <c r="W5" s="31">
        <v>0</v>
      </c>
      <c r="X5" s="43">
        <v>0</v>
      </c>
      <c r="Y5" s="32">
        <v>1500</v>
      </c>
      <c r="Z5">
        <v>0</v>
      </c>
    </row>
    <row r="6" spans="1:26" x14ac:dyDescent="0.3">
      <c r="A6" t="s">
        <v>90</v>
      </c>
      <c r="B6" t="s">
        <v>89</v>
      </c>
      <c r="C6" t="s">
        <v>40</v>
      </c>
      <c r="D6" t="str">
        <f>'TC17- Regular Customer No'!$A$2</f>
        <v>cs1702-2310001</v>
      </c>
      <c r="E6" t="s">
        <v>72</v>
      </c>
      <c r="F6">
        <v>10</v>
      </c>
      <c r="G6">
        <v>10</v>
      </c>
      <c r="H6" s="32">
        <v>1000</v>
      </c>
      <c r="I6">
        <v>100.68</v>
      </c>
      <c r="J6" t="s">
        <v>194</v>
      </c>
      <c r="K6" t="s">
        <v>178</v>
      </c>
      <c r="L6">
        <v>0</v>
      </c>
      <c r="M6">
        <v>0</v>
      </c>
      <c r="N6">
        <v>0</v>
      </c>
      <c r="O6" s="31">
        <v>0</v>
      </c>
      <c r="P6" t="s">
        <v>179</v>
      </c>
      <c r="Q6">
        <v>400</v>
      </c>
      <c r="R6" t="s">
        <v>179</v>
      </c>
      <c r="S6">
        <v>600</v>
      </c>
      <c r="T6" t="s">
        <v>179</v>
      </c>
      <c r="U6">
        <v>0</v>
      </c>
      <c r="V6" t="s">
        <v>179</v>
      </c>
      <c r="W6" s="31">
        <v>0</v>
      </c>
      <c r="X6">
        <v>400</v>
      </c>
      <c r="Y6">
        <v>600</v>
      </c>
      <c r="Z6">
        <v>0</v>
      </c>
    </row>
  </sheetData>
  <phoneticPr fontId="6" type="noConversion"/>
  <pageMargins bottom="0.75" footer="0.3" header="0.3" left="0.7" right="0.7" top="0.75"/>
</worksheet>
</file>

<file path=xl/worksheets/sheet3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097B8-9E0B-4919-8936-C8FA44A90F17}">
  <dimension ref="A1:I6"/>
  <sheetViews>
    <sheetView topLeftCell="C1" workbookViewId="0">
      <selection activeCell="G19" sqref="G19"/>
    </sheetView>
  </sheetViews>
  <sheetFormatPr defaultRowHeight="14.4" x14ac:dyDescent="0.3"/>
  <cols>
    <col min="1" max="1" customWidth="true" width="21.77734375" collapsed="true"/>
    <col min="2" max="2" customWidth="true" width="35.44140625" collapsed="true"/>
    <col min="3" max="8" customWidth="true" width="21.77734375" collapsed="true"/>
  </cols>
  <sheetData>
    <row r="1" spans="1:8" x14ac:dyDescent="0.3">
      <c r="A1" t="s">
        <v>180</v>
      </c>
      <c r="B1" t="s">
        <v>181</v>
      </c>
      <c r="C1" t="s">
        <v>182</v>
      </c>
      <c r="D1" t="s">
        <v>183</v>
      </c>
      <c r="E1" t="s">
        <v>144</v>
      </c>
      <c r="F1" t="s">
        <v>20</v>
      </c>
      <c r="G1" t="s">
        <v>184</v>
      </c>
      <c r="H1" t="s">
        <v>185</v>
      </c>
    </row>
    <row r="2" spans="1:8" x14ac:dyDescent="0.3">
      <c r="A2" t="s">
        <v>80</v>
      </c>
      <c r="B2" t="s">
        <v>25</v>
      </c>
      <c r="C2" t="s">
        <v>26</v>
      </c>
      <c r="D2" t="str">
        <f>'TC19- Sales Order No'!$A$2</f>
        <v>ss1702-2310001</v>
      </c>
      <c r="E2" t="s">
        <v>71</v>
      </c>
      <c r="F2">
        <v>10</v>
      </c>
      <c r="G2">
        <v>10</v>
      </c>
      <c r="H2" s="32">
        <v>1000</v>
      </c>
    </row>
    <row r="3" spans="1:8" x14ac:dyDescent="0.3">
      <c r="A3" t="s">
        <v>83</v>
      </c>
      <c r="B3" t="s">
        <v>30</v>
      </c>
      <c r="C3" t="s">
        <v>32</v>
      </c>
      <c r="D3" t="str">
        <f>'TC19- Sales Order No'!$A$2</f>
        <v>ss1702-2310001</v>
      </c>
      <c r="E3" t="s">
        <v>71</v>
      </c>
      <c r="F3">
        <v>10</v>
      </c>
      <c r="G3">
        <v>10</v>
      </c>
      <c r="H3" s="32">
        <v>1000</v>
      </c>
    </row>
    <row r="4" spans="1:8" x14ac:dyDescent="0.3">
      <c r="A4" t="s">
        <v>85</v>
      </c>
      <c r="B4" t="s">
        <v>34</v>
      </c>
      <c r="C4" t="s">
        <v>35</v>
      </c>
      <c r="D4" t="str">
        <f>'TC19- Sales Order No'!$A$2</f>
        <v>ss1702-2310001</v>
      </c>
      <c r="E4" t="s">
        <v>71</v>
      </c>
      <c r="F4">
        <v>10</v>
      </c>
      <c r="G4">
        <v>10</v>
      </c>
      <c r="H4" s="32">
        <v>800</v>
      </c>
    </row>
    <row r="5" spans="1:8" x14ac:dyDescent="0.3">
      <c r="A5" t="s">
        <v>87</v>
      </c>
      <c r="B5" t="s">
        <v>38</v>
      </c>
      <c r="C5" t="s">
        <v>40</v>
      </c>
      <c r="D5" t="str">
        <f>'TC19- Sales Order No'!$A$2</f>
        <v>ss1702-2310001</v>
      </c>
      <c r="E5" t="s">
        <v>71</v>
      </c>
      <c r="F5">
        <v>10</v>
      </c>
      <c r="G5">
        <v>10</v>
      </c>
      <c r="H5" s="32">
        <v>1600</v>
      </c>
    </row>
    <row r="6" spans="1:8" x14ac:dyDescent="0.3">
      <c r="A6" t="s">
        <v>90</v>
      </c>
      <c r="B6" t="s">
        <v>45</v>
      </c>
      <c r="C6" t="s">
        <v>40</v>
      </c>
      <c r="D6" t="str">
        <f>'TC19- Sales Order No'!$A$2</f>
        <v>ss1702-2310001</v>
      </c>
      <c r="E6" t="s">
        <v>71</v>
      </c>
      <c r="F6">
        <v>10</v>
      </c>
      <c r="G6">
        <v>10</v>
      </c>
      <c r="H6" s="32">
        <v>1000</v>
      </c>
    </row>
  </sheetData>
  <phoneticPr fontId="6" type="noConversion"/>
  <pageMargins bottom="0.75" footer="0.3" header="0.3" left="0.7" right="0.7" top="0.75"/>
</worksheet>
</file>

<file path=xl/worksheets/sheet3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0209A-0B38-4661-9596-27A202D9FCC3}">
  <dimension ref="A1:B2"/>
  <sheetViews>
    <sheetView workbookViewId="0">
      <selection activeCell="E9" sqref="E9"/>
    </sheetView>
  </sheetViews>
  <sheetFormatPr defaultRowHeight="14.4" x14ac:dyDescent="0.3"/>
  <cols>
    <col min="1" max="1" customWidth="true" width="17.5546875" collapsed="true"/>
  </cols>
  <sheetData>
    <row r="1" spans="1:1" x14ac:dyDescent="0.3">
      <c r="A1" t="s">
        <v>75</v>
      </c>
    </row>
    <row r="2" spans="1:1" x14ac:dyDescent="0.3">
      <c r="A2" t="str">
        <f>"r"&amp;'TC19- Sales Order No'!$A$2&amp;"-01"</f>
        <v>rss1702-2310001-01</v>
      </c>
    </row>
  </sheetData>
  <pageMargins bottom="0.75" footer="0.3" header="0.3" left="0.7" right="0.7" top="0.75"/>
</worksheet>
</file>

<file path=xl/worksheets/sheet3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05742-040D-4C75-AD7F-AC26A3786CA2}">
  <dimension ref="A1:V6"/>
  <sheetViews>
    <sheetView topLeftCell="J1" workbookViewId="0">
      <selection activeCell="O9" sqref="O9"/>
    </sheetView>
  </sheetViews>
  <sheetFormatPr defaultRowHeight="14.4" x14ac:dyDescent="0.3"/>
  <cols>
    <col min="1" max="1" customWidth="true" width="19.44140625" collapsed="true"/>
    <col min="2" max="2" customWidth="true" width="33.77734375" collapsed="true"/>
    <col min="3" max="4" customWidth="true" width="19.44140625" collapsed="true"/>
    <col min="5" max="5" customWidth="true" width="22.21875" collapsed="true"/>
    <col min="6" max="20" customWidth="true" width="19.44140625" collapsed="true"/>
    <col min="21" max="21" customWidth="true" width="17.5546875" collapsed="true"/>
  </cols>
  <sheetData>
    <row r="1" spans="1:21" x14ac:dyDescent="0.3">
      <c r="A1" t="s">
        <v>180</v>
      </c>
      <c r="B1" t="s">
        <v>186</v>
      </c>
      <c r="C1" t="s">
        <v>182</v>
      </c>
      <c r="D1" t="s">
        <v>145</v>
      </c>
      <c r="E1" t="s">
        <v>146</v>
      </c>
      <c r="F1" t="s">
        <v>147</v>
      </c>
      <c r="G1" t="s">
        <v>20</v>
      </c>
      <c r="H1" t="s">
        <v>19</v>
      </c>
      <c r="I1" t="s">
        <v>148</v>
      </c>
      <c r="J1" t="s">
        <v>136</v>
      </c>
      <c r="K1" t="s">
        <v>149</v>
      </c>
      <c r="L1" t="s">
        <v>150</v>
      </c>
      <c r="M1" t="s">
        <v>151</v>
      </c>
      <c r="N1" t="s">
        <v>202</v>
      </c>
      <c r="O1" t="s">
        <v>204</v>
      </c>
      <c r="P1" t="s">
        <v>203</v>
      </c>
      <c r="Q1" t="s">
        <v>350</v>
      </c>
      <c r="R1" t="s">
        <v>205</v>
      </c>
      <c r="S1" t="s">
        <v>207</v>
      </c>
      <c r="T1" t="s">
        <v>208</v>
      </c>
      <c r="U1" t="s">
        <v>206</v>
      </c>
    </row>
    <row r="2" spans="1:21" x14ac:dyDescent="0.3">
      <c r="A2" t="s">
        <v>80</v>
      </c>
      <c r="B2" t="s">
        <v>79</v>
      </c>
      <c r="C2" t="s">
        <v>26</v>
      </c>
      <c r="E2" t="s">
        <v>83</v>
      </c>
      <c r="F2" t="s">
        <v>28</v>
      </c>
      <c r="G2">
        <v>10</v>
      </c>
      <c r="H2">
        <v>10</v>
      </c>
      <c r="I2" s="32">
        <v>1000</v>
      </c>
      <c r="J2" s="32">
        <v>1000</v>
      </c>
      <c r="K2">
        <v>0</v>
      </c>
      <c r="L2" t="s">
        <v>157</v>
      </c>
      <c r="N2" s="32"/>
      <c r="O2" s="32">
        <v>1000</v>
      </c>
      <c r="R2" s="32"/>
      <c r="S2" s="32">
        <v>1000</v>
      </c>
    </row>
    <row r="3" spans="1:21" x14ac:dyDescent="0.3">
      <c r="A3" t="s">
        <v>83</v>
      </c>
      <c r="B3" t="s">
        <v>82</v>
      </c>
      <c r="C3" t="s">
        <v>32</v>
      </c>
      <c r="E3" t="s">
        <v>80</v>
      </c>
      <c r="F3" t="s">
        <v>28</v>
      </c>
      <c r="G3">
        <v>10</v>
      </c>
      <c r="H3">
        <v>10</v>
      </c>
      <c r="I3" s="32">
        <v>1000</v>
      </c>
      <c r="J3" s="32">
        <v>1000</v>
      </c>
      <c r="K3">
        <v>0</v>
      </c>
      <c r="L3" t="s">
        <v>157</v>
      </c>
      <c r="N3" s="32">
        <v>500</v>
      </c>
      <c r="O3">
        <v>500</v>
      </c>
      <c r="R3" s="32">
        <v>500</v>
      </c>
      <c r="S3">
        <v>500</v>
      </c>
    </row>
    <row r="4" spans="1:21" x14ac:dyDescent="0.3">
      <c r="A4" t="s">
        <v>85</v>
      </c>
      <c r="B4" t="s">
        <v>84</v>
      </c>
      <c r="C4" t="s">
        <v>35</v>
      </c>
      <c r="E4" t="s">
        <v>87</v>
      </c>
      <c r="F4" t="s">
        <v>37</v>
      </c>
      <c r="G4">
        <v>10</v>
      </c>
      <c r="H4">
        <v>10</v>
      </c>
      <c r="I4" s="32">
        <v>900</v>
      </c>
      <c r="J4" s="32">
        <v>900</v>
      </c>
      <c r="K4">
        <v>0</v>
      </c>
      <c r="L4" t="s">
        <v>157</v>
      </c>
      <c r="N4" s="32"/>
      <c r="O4" s="32"/>
      <c r="P4">
        <v>800</v>
      </c>
      <c r="Q4">
        <v>100</v>
      </c>
      <c r="S4" s="32"/>
      <c r="T4" s="32">
        <v>800</v>
      </c>
      <c r="U4">
        <v>100</v>
      </c>
    </row>
    <row r="5" spans="1:21" x14ac:dyDescent="0.3">
      <c r="A5" t="s">
        <v>87</v>
      </c>
      <c r="B5" t="s">
        <v>86</v>
      </c>
      <c r="C5" t="s">
        <v>40</v>
      </c>
      <c r="E5" t="s">
        <v>85</v>
      </c>
      <c r="F5" t="s">
        <v>42</v>
      </c>
      <c r="G5">
        <v>10</v>
      </c>
      <c r="H5">
        <v>10</v>
      </c>
      <c r="I5" s="32">
        <v>1500</v>
      </c>
      <c r="J5" s="32">
        <v>1500</v>
      </c>
      <c r="K5">
        <v>0</v>
      </c>
      <c r="L5" t="s">
        <v>157</v>
      </c>
      <c r="N5" s="32"/>
      <c r="O5" s="32"/>
      <c r="P5" s="32">
        <v>1500</v>
      </c>
      <c r="S5" s="32"/>
      <c r="T5" s="32">
        <v>1500</v>
      </c>
    </row>
    <row r="6" spans="1:21" x14ac:dyDescent="0.3">
      <c r="A6" t="s">
        <v>90</v>
      </c>
      <c r="B6" t="s">
        <v>89</v>
      </c>
      <c r="C6" t="s">
        <v>40</v>
      </c>
      <c r="F6" t="s">
        <v>43</v>
      </c>
      <c r="G6">
        <v>10</v>
      </c>
      <c r="H6">
        <v>10</v>
      </c>
      <c r="I6" s="32">
        <v>1000</v>
      </c>
      <c r="J6" s="32">
        <v>1000</v>
      </c>
      <c r="K6">
        <v>0</v>
      </c>
      <c r="L6" t="s">
        <v>157</v>
      </c>
      <c r="N6" s="32"/>
      <c r="O6" s="32">
        <v>400</v>
      </c>
      <c r="P6">
        <v>600</v>
      </c>
      <c r="S6" s="32">
        <v>400</v>
      </c>
      <c r="T6">
        <v>600</v>
      </c>
    </row>
  </sheetData>
  <pageMargins bottom="0.75" footer="0.3" header="0.3" left="0.7" right="0.7" top="0.75"/>
</worksheet>
</file>

<file path=xl/worksheets/sheet3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B6DC3-11C4-484A-99A7-37E57C28C17F}">
  <dimension ref="A1:F6"/>
  <sheetViews>
    <sheetView workbookViewId="0">
      <selection activeCell="G8" sqref="G8"/>
    </sheetView>
  </sheetViews>
  <sheetFormatPr defaultRowHeight="14.4" x14ac:dyDescent="0.3"/>
  <cols>
    <col min="1" max="1" customWidth="true" width="20.6640625" collapsed="true"/>
    <col min="2" max="7" customWidth="true" width="24.0" collapsed="true"/>
  </cols>
  <sheetData>
    <row r="1" spans="1:5" x14ac:dyDescent="0.3">
      <c r="A1" t="s">
        <v>124</v>
      </c>
      <c r="B1" t="s">
        <v>136</v>
      </c>
      <c r="C1" t="s">
        <v>139</v>
      </c>
      <c r="D1" t="s">
        <v>140</v>
      </c>
      <c r="E1" t="s">
        <v>138</v>
      </c>
    </row>
    <row r="2" spans="1:5" x14ac:dyDescent="0.3">
      <c r="A2" t="s">
        <v>85</v>
      </c>
      <c r="B2" s="33">
        <v>800</v>
      </c>
      <c r="C2" s="33"/>
      <c r="D2" s="34">
        <v>700</v>
      </c>
      <c r="E2">
        <v>100</v>
      </c>
    </row>
    <row r="3" spans="1:5" x14ac:dyDescent="0.3">
      <c r="A3" t="s">
        <v>87</v>
      </c>
      <c r="B3" s="33">
        <v>1500</v>
      </c>
      <c r="C3" s="33"/>
      <c r="D3" s="33">
        <v>1500</v>
      </c>
    </row>
    <row r="4" spans="1:5" x14ac:dyDescent="0.3">
      <c r="A4" t="s">
        <v>80</v>
      </c>
      <c r="B4" s="33">
        <v>1000</v>
      </c>
      <c r="C4" s="33">
        <v>1000</v>
      </c>
      <c r="D4" s="33"/>
    </row>
    <row r="5" spans="1:5" x14ac:dyDescent="0.3">
      <c r="A5" t="s">
        <v>83</v>
      </c>
      <c r="B5" s="33">
        <v>1000</v>
      </c>
      <c r="C5" s="33">
        <v>1000</v>
      </c>
      <c r="D5" s="33"/>
    </row>
    <row r="6" spans="1:5" x14ac:dyDescent="0.3">
      <c r="A6" t="s">
        <v>90</v>
      </c>
      <c r="B6" s="33">
        <v>1000</v>
      </c>
      <c r="C6" s="33">
        <v>400</v>
      </c>
      <c r="D6" s="33">
        <v>600</v>
      </c>
    </row>
  </sheetData>
  <pageMargins bottom="0.75" footer="0.3" header="0.3" left="0.7" right="0.7" top="0.75"/>
</worksheet>
</file>

<file path=xl/worksheets/sheet3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0B2FD-88D7-4407-ACFA-FC66B38BF634}">
  <dimension ref="A1:D5"/>
  <sheetViews>
    <sheetView workbookViewId="0">
      <selection activeCell="G11" sqref="G11"/>
    </sheetView>
  </sheetViews>
  <sheetFormatPr defaultRowHeight="14.4" x14ac:dyDescent="0.3"/>
  <cols>
    <col min="1" max="3" customWidth="true" width="31.77734375" collapsed="true"/>
    <col min="4" max="5" customWidth="true" width="8.88671875" collapsed="true"/>
  </cols>
  <sheetData>
    <row r="1" spans="1:3" x14ac:dyDescent="0.3">
      <c r="A1" s="37" t="s">
        <v>29</v>
      </c>
      <c r="B1" s="36" t="s">
        <v>187</v>
      </c>
      <c r="C1" s="36" t="s">
        <v>188</v>
      </c>
    </row>
    <row r="2" spans="1:3" x14ac:dyDescent="0.3">
      <c r="A2" s="35" t="s">
        <v>29</v>
      </c>
      <c r="B2" s="35" t="s">
        <v>82</v>
      </c>
      <c r="C2" s="35" t="s">
        <v>31</v>
      </c>
    </row>
    <row r="3" spans="1:3" x14ac:dyDescent="0.3">
      <c r="A3" s="35" t="s">
        <v>29</v>
      </c>
      <c r="B3" s="35" t="s">
        <v>79</v>
      </c>
      <c r="C3" s="35" t="s">
        <v>31</v>
      </c>
    </row>
    <row r="4" spans="1:3" x14ac:dyDescent="0.3">
      <c r="A4" s="35" t="s">
        <v>29</v>
      </c>
      <c r="B4" s="35" t="s">
        <v>86</v>
      </c>
      <c r="C4" s="35" t="s">
        <v>39</v>
      </c>
    </row>
    <row r="5" spans="1:3" x14ac:dyDescent="0.3">
      <c r="A5" s="35" t="s">
        <v>29</v>
      </c>
      <c r="B5" s="35" t="s">
        <v>84</v>
      </c>
      <c r="C5" s="35" t="s">
        <v>39</v>
      </c>
    </row>
  </sheetData>
  <pageMargins bottom="0.75" footer="0.3" header="0.3" left="0.7" right="0.7" top="0.75"/>
</worksheet>
</file>

<file path=xl/worksheets/sheet3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414E7-A38B-4919-8C8F-D39CE665F9A5}">
  <dimension ref="A1:H6"/>
  <sheetViews>
    <sheetView workbookViewId="0">
      <selection activeCell="G17" sqref="G17"/>
    </sheetView>
  </sheetViews>
  <sheetFormatPr defaultRowHeight="14.4" x14ac:dyDescent="0.3"/>
  <cols>
    <col min="1" max="1" customWidth="true" width="12.77734375" collapsed="true"/>
    <col min="2" max="2" customWidth="true" width="33.44140625" collapsed="true"/>
    <col min="3" max="3" customWidth="true" width="12.77734375" collapsed="true"/>
    <col min="4" max="7" customWidth="true" width="29.5546875" collapsed="true"/>
    <col min="8" max="8" customWidth="true" width="12.77734375" collapsed="true"/>
  </cols>
  <sheetData>
    <row r="1" spans="1:7" x14ac:dyDescent="0.3">
      <c r="A1" t="s">
        <v>99</v>
      </c>
      <c r="B1" t="s">
        <v>124</v>
      </c>
      <c r="C1" t="s">
        <v>136</v>
      </c>
      <c r="D1" t="s">
        <v>139</v>
      </c>
      <c r="E1" t="s">
        <v>140</v>
      </c>
      <c r="F1" t="s">
        <v>138</v>
      </c>
      <c r="G1" t="s">
        <v>197</v>
      </c>
    </row>
    <row r="2" spans="1:7" x14ac:dyDescent="0.3">
      <c r="A2">
        <v>1</v>
      </c>
      <c r="B2" t="s">
        <v>80</v>
      </c>
      <c r="C2" s="31">
        <v>800</v>
      </c>
      <c r="D2" s="31"/>
      <c r="E2" s="31">
        <v>800</v>
      </c>
      <c r="F2" s="31"/>
    </row>
    <row r="3" spans="1:7" x14ac:dyDescent="0.3">
      <c r="A3">
        <v>2</v>
      </c>
      <c r="B3" t="s">
        <v>83</v>
      </c>
      <c r="C3" s="31">
        <v>1200</v>
      </c>
      <c r="D3" s="31">
        <v>500</v>
      </c>
      <c r="E3" s="31">
        <v>700</v>
      </c>
      <c r="F3" s="31"/>
    </row>
    <row r="4" spans="1:7" x14ac:dyDescent="0.3">
      <c r="A4">
        <v>3</v>
      </c>
      <c r="B4" t="s">
        <v>85</v>
      </c>
      <c r="C4" s="31">
        <v>900</v>
      </c>
      <c r="D4" s="31"/>
      <c r="E4" s="31"/>
      <c r="F4" s="31">
        <v>800</v>
      </c>
      <c r="G4">
        <v>100</v>
      </c>
    </row>
    <row r="5" spans="1:7" x14ac:dyDescent="0.3">
      <c r="A5">
        <v>4</v>
      </c>
      <c r="B5" t="s">
        <v>87</v>
      </c>
      <c r="C5" s="31">
        <v>1500</v>
      </c>
      <c r="D5" s="31"/>
      <c r="E5" s="31"/>
      <c r="F5" s="31">
        <v>1500</v>
      </c>
    </row>
    <row r="6" spans="1:7" x14ac:dyDescent="0.3">
      <c r="A6">
        <v>5</v>
      </c>
      <c r="B6" t="s">
        <v>90</v>
      </c>
      <c r="C6" s="31">
        <v>0</v>
      </c>
      <c r="D6" s="31"/>
      <c r="E6" s="31"/>
      <c r="F6" s="31"/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"/>
  <sheetViews>
    <sheetView workbookViewId="0">
      <selection activeCell="D16" sqref="D16"/>
    </sheetView>
  </sheetViews>
  <sheetFormatPr defaultRowHeight="14.4" x14ac:dyDescent="0.3"/>
  <cols>
    <col min="1" max="1" customWidth="true" width="11.88671875" collapsed="true"/>
    <col min="2" max="2" customWidth="true" width="19.6640625" collapsed="true"/>
    <col min="3" max="3" customWidth="true" width="26.109375" collapsed="true"/>
    <col min="4" max="4" customWidth="true" width="17.21875" collapsed="true"/>
    <col min="5" max="8" customWidth="true" width="11.88671875" collapsed="true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7</v>
      </c>
      <c r="B2" t="str">
        <f>"Sc17"&amp;"-"&amp;AutoIncrement!A2&amp;" "&amp;"Free"</f>
        <v>Sc17-02 Free</v>
      </c>
      <c r="C2" t="str">
        <f>"Sc17"&amp;"-"&amp;AutoIncrement!A2&amp;" "&amp;"Free"&amp;"- 30 Days"</f>
        <v>Sc17-02 Free- 30 Days</v>
      </c>
      <c r="D2" t="s">
        <v>8</v>
      </c>
      <c r="E2">
        <v>0</v>
      </c>
      <c r="F2">
        <v>30</v>
      </c>
      <c r="G2">
        <v>0</v>
      </c>
    </row>
  </sheetData>
  <pageMargins bottom="0.75" footer="0.3" header="0.3" left="0.7" right="0.7" top="0.75"/>
</worksheet>
</file>

<file path=xl/worksheets/sheet4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E1383-5F8F-418A-8F6C-BD1F737AB025}">
  <dimension ref="A1:E2"/>
  <sheetViews>
    <sheetView workbookViewId="0">
      <selection activeCell="A2" sqref="A2"/>
    </sheetView>
  </sheetViews>
  <sheetFormatPr defaultRowHeight="14.4" x14ac:dyDescent="0.3"/>
  <cols>
    <col min="1" max="3" customWidth="true" width="21.88671875" collapsed="true"/>
    <col min="4" max="4" customWidth="true" width="21.44140625" collapsed="true"/>
  </cols>
  <sheetData>
    <row r="1" spans="1:4" x14ac:dyDescent="0.3">
      <c r="A1" s="29" t="s">
        <v>198</v>
      </c>
      <c r="B1" s="29" t="s">
        <v>199</v>
      </c>
      <c r="C1" s="29" t="s">
        <v>200</v>
      </c>
      <c r="D1" s="29" t="s">
        <v>201</v>
      </c>
    </row>
    <row r="2" spans="1:4" x14ac:dyDescent="0.3">
      <c r="A2" s="41">
        <v>45235</v>
      </c>
      <c r="B2" s="41">
        <v>45240</v>
      </c>
      <c r="C2" s="41">
        <v>45243</v>
      </c>
      <c r="D2" s="40">
        <v>45270</v>
      </c>
    </row>
  </sheetData>
  <pageMargins bottom="0.75" footer="0.3" header="0.3" left="0.7" right="0.7" top="0.75"/>
</worksheet>
</file>

<file path=xl/worksheets/sheet4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5F55F-CBAA-44C1-8C2F-96B3D03911C9}">
  <dimension ref="A1:H6"/>
  <sheetViews>
    <sheetView workbookViewId="0">
      <selection activeCell="E17" sqref="E17"/>
    </sheetView>
  </sheetViews>
  <sheetFormatPr defaultRowHeight="14.4" x14ac:dyDescent="0.3"/>
  <cols>
    <col min="1" max="8" customWidth="true" width="21.21875" collapsed="true"/>
  </cols>
  <sheetData>
    <row r="1" spans="1:7" x14ac:dyDescent="0.3">
      <c r="A1" t="s">
        <v>99</v>
      </c>
      <c r="B1" t="s">
        <v>124</v>
      </c>
      <c r="C1" t="s">
        <v>136</v>
      </c>
      <c r="D1" t="s">
        <v>139</v>
      </c>
      <c r="E1" t="s">
        <v>140</v>
      </c>
      <c r="F1" t="s">
        <v>138</v>
      </c>
      <c r="G1" t="s">
        <v>197</v>
      </c>
    </row>
    <row r="2" spans="1:7" x14ac:dyDescent="0.3">
      <c r="A2">
        <v>1</v>
      </c>
      <c r="B2" t="s">
        <v>80</v>
      </c>
      <c r="C2" s="33">
        <v>1200</v>
      </c>
      <c r="D2" s="31"/>
      <c r="E2" s="42">
        <v>1200</v>
      </c>
      <c r="F2" s="31"/>
    </row>
    <row r="3" spans="1:7" x14ac:dyDescent="0.3">
      <c r="A3">
        <v>2</v>
      </c>
      <c r="B3" t="s">
        <v>83</v>
      </c>
      <c r="C3" s="33">
        <v>1200</v>
      </c>
      <c r="D3" s="31">
        <v>500</v>
      </c>
      <c r="E3" s="31">
        <v>700</v>
      </c>
      <c r="F3" s="31"/>
    </row>
    <row r="4" spans="1:7" x14ac:dyDescent="0.3">
      <c r="A4">
        <v>3</v>
      </c>
      <c r="B4" t="s">
        <v>90</v>
      </c>
      <c r="C4" s="33">
        <v>0</v>
      </c>
      <c r="D4" s="31"/>
      <c r="E4" s="31"/>
      <c r="F4" s="31"/>
    </row>
    <row r="5" spans="1:7" x14ac:dyDescent="0.3">
      <c r="A5">
        <v>4</v>
      </c>
      <c r="B5" t="s">
        <v>85</v>
      </c>
      <c r="C5" s="33">
        <v>900</v>
      </c>
      <c r="D5" s="31"/>
      <c r="E5" s="31"/>
      <c r="F5" s="42">
        <v>800</v>
      </c>
      <c r="G5">
        <v>100</v>
      </c>
    </row>
    <row r="6" spans="1:7" x14ac:dyDescent="0.3">
      <c r="A6">
        <v>5</v>
      </c>
      <c r="B6" t="s">
        <v>87</v>
      </c>
      <c r="C6" s="33">
        <v>1500</v>
      </c>
      <c r="D6" s="31"/>
      <c r="E6" s="31"/>
      <c r="F6" s="31">
        <v>1500</v>
      </c>
    </row>
  </sheetData>
  <pageMargins bottom="0.75" footer="0.3" header="0.3" left="0.7" right="0.7" top="0.75"/>
</worksheet>
</file>

<file path=xl/worksheets/sheet4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0DA43-153F-4D15-8B00-E8BA26878F38}">
  <dimension ref="A1:B2"/>
  <sheetViews>
    <sheetView workbookViewId="0">
      <selection activeCell="B15" sqref="B15"/>
    </sheetView>
  </sheetViews>
  <sheetFormatPr defaultRowHeight="14.4" x14ac:dyDescent="0.3"/>
  <cols>
    <col min="1" max="1" customWidth="true" width="20.33203125" collapsed="true"/>
  </cols>
  <sheetData>
    <row r="1" spans="1:1" x14ac:dyDescent="0.3">
      <c r="A1" t="s">
        <v>351</v>
      </c>
    </row>
    <row r="2" spans="1:1" x14ac:dyDescent="0.3">
      <c r="A2" t="str">
        <f>'TC63- Request No'!A2</f>
        <v>rss1702-2310001-04</v>
      </c>
    </row>
  </sheetData>
  <pageMargins bottom="0.75" footer="0.3" header="0.3" left="0.7" right="0.7" top="0.75"/>
</worksheet>
</file>

<file path=xl/worksheets/sheet4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5DC33-A3BF-4DC0-9998-0A8ED380A76F}">
  <dimension ref="A1:V6"/>
  <sheetViews>
    <sheetView topLeftCell="O1" workbookViewId="0" zoomScale="96">
      <selection activeCell="S8" sqref="S8"/>
    </sheetView>
  </sheetViews>
  <sheetFormatPr defaultRowHeight="14.4" x14ac:dyDescent="0.3"/>
  <cols>
    <col min="1" max="21" customWidth="true" width="30.21875" collapsed="true"/>
  </cols>
  <sheetData>
    <row r="1" spans="1:21" x14ac:dyDescent="0.3">
      <c r="A1" t="s">
        <v>180</v>
      </c>
      <c r="B1" t="s">
        <v>186</v>
      </c>
      <c r="C1" t="s">
        <v>182</v>
      </c>
      <c r="D1" t="s">
        <v>145</v>
      </c>
      <c r="E1" t="s">
        <v>146</v>
      </c>
      <c r="F1" t="s">
        <v>147</v>
      </c>
      <c r="G1" t="s">
        <v>20</v>
      </c>
      <c r="H1" t="s">
        <v>19</v>
      </c>
      <c r="I1" t="s">
        <v>148</v>
      </c>
      <c r="J1" t="s">
        <v>136</v>
      </c>
      <c r="K1" t="s">
        <v>149</v>
      </c>
      <c r="L1" t="s">
        <v>150</v>
      </c>
      <c r="M1" t="s">
        <v>151</v>
      </c>
      <c r="N1" t="s">
        <v>202</v>
      </c>
      <c r="O1" t="s">
        <v>204</v>
      </c>
      <c r="P1" t="s">
        <v>203</v>
      </c>
      <c r="Q1" t="s">
        <v>350</v>
      </c>
      <c r="R1" t="s">
        <v>205</v>
      </c>
      <c r="S1" t="s">
        <v>207</v>
      </c>
      <c r="T1" t="s">
        <v>208</v>
      </c>
      <c r="U1" t="s">
        <v>206</v>
      </c>
    </row>
    <row r="2" spans="1:21" x14ac:dyDescent="0.3">
      <c r="A2" t="s">
        <v>80</v>
      </c>
      <c r="B2" t="s">
        <v>79</v>
      </c>
      <c r="C2" t="s">
        <v>26</v>
      </c>
      <c r="E2" t="s">
        <v>83</v>
      </c>
      <c r="F2" t="s">
        <v>28</v>
      </c>
      <c r="G2">
        <v>10</v>
      </c>
      <c r="H2">
        <v>10</v>
      </c>
      <c r="I2" s="32">
        <v>1000</v>
      </c>
      <c r="J2" s="32">
        <v>1200</v>
      </c>
      <c r="K2">
        <v>0</v>
      </c>
      <c r="L2" t="s">
        <v>157</v>
      </c>
      <c r="N2" s="32"/>
      <c r="O2" s="32">
        <v>1000</v>
      </c>
      <c r="R2" s="32"/>
      <c r="S2" s="32">
        <v>1200</v>
      </c>
    </row>
    <row r="3" spans="1:21" x14ac:dyDescent="0.3">
      <c r="A3" t="s">
        <v>83</v>
      </c>
      <c r="B3" t="s">
        <v>82</v>
      </c>
      <c r="C3" t="s">
        <v>32</v>
      </c>
      <c r="E3" t="s">
        <v>80</v>
      </c>
      <c r="F3" t="s">
        <v>28</v>
      </c>
      <c r="G3">
        <v>10</v>
      </c>
      <c r="H3">
        <v>10</v>
      </c>
      <c r="I3" s="32">
        <v>1000</v>
      </c>
      <c r="J3" s="32">
        <v>1200</v>
      </c>
      <c r="K3">
        <v>0</v>
      </c>
      <c r="L3" t="s">
        <v>157</v>
      </c>
      <c r="N3" s="32">
        <v>500</v>
      </c>
      <c r="O3">
        <v>500</v>
      </c>
      <c r="R3" s="32">
        <v>500</v>
      </c>
      <c r="S3">
        <v>700</v>
      </c>
    </row>
    <row r="4" spans="1:21" x14ac:dyDescent="0.3">
      <c r="A4" t="s">
        <v>85</v>
      </c>
      <c r="B4" t="s">
        <v>84</v>
      </c>
      <c r="C4" t="s">
        <v>35</v>
      </c>
      <c r="E4" t="s">
        <v>87</v>
      </c>
      <c r="F4" t="s">
        <v>37</v>
      </c>
      <c r="G4">
        <v>10</v>
      </c>
      <c r="H4">
        <v>10</v>
      </c>
      <c r="I4" s="32">
        <v>900</v>
      </c>
      <c r="J4" s="32">
        <v>900</v>
      </c>
      <c r="K4">
        <v>0</v>
      </c>
      <c r="L4" t="s">
        <v>157</v>
      </c>
      <c r="N4" s="32"/>
      <c r="O4" s="32"/>
      <c r="P4">
        <v>800</v>
      </c>
      <c r="Q4">
        <v>100</v>
      </c>
      <c r="S4" s="32"/>
      <c r="T4" s="32">
        <v>800</v>
      </c>
      <c r="U4" s="32">
        <v>100</v>
      </c>
    </row>
    <row r="5" spans="1:21" x14ac:dyDescent="0.3">
      <c r="A5" t="s">
        <v>87</v>
      </c>
      <c r="B5" t="s">
        <v>86</v>
      </c>
      <c r="C5" t="s">
        <v>40</v>
      </c>
      <c r="E5" t="s">
        <v>85</v>
      </c>
      <c r="F5" t="s">
        <v>42</v>
      </c>
      <c r="G5">
        <v>10</v>
      </c>
      <c r="H5">
        <v>10</v>
      </c>
      <c r="I5" s="32">
        <v>1500</v>
      </c>
      <c r="J5" s="32">
        <v>1500</v>
      </c>
      <c r="K5">
        <v>0</v>
      </c>
      <c r="L5" t="s">
        <v>157</v>
      </c>
      <c r="N5" s="32"/>
      <c r="O5" s="32"/>
      <c r="P5" s="32">
        <v>1500</v>
      </c>
      <c r="Q5" s="32"/>
      <c r="S5" s="32"/>
      <c r="T5" s="32">
        <v>1500</v>
      </c>
    </row>
    <row r="6" spans="1:21" x14ac:dyDescent="0.3">
      <c r="A6" t="s">
        <v>90</v>
      </c>
      <c r="B6" t="s">
        <v>89</v>
      </c>
      <c r="C6" t="s">
        <v>40</v>
      </c>
      <c r="F6" t="s">
        <v>43</v>
      </c>
      <c r="G6">
        <v>10</v>
      </c>
      <c r="H6">
        <v>10</v>
      </c>
      <c r="I6" s="32">
        <v>1000</v>
      </c>
      <c r="J6" s="43">
        <v>0</v>
      </c>
      <c r="K6">
        <v>0</v>
      </c>
      <c r="L6" t="s">
        <v>157</v>
      </c>
      <c r="N6" s="32"/>
      <c r="O6" s="32">
        <v>400</v>
      </c>
      <c r="P6">
        <v>600</v>
      </c>
      <c r="S6" s="32"/>
    </row>
  </sheetData>
  <pageMargins bottom="0.75" footer="0.3" header="0.3" left="0.7" right="0.7" top="0.75"/>
</worksheet>
</file>

<file path=xl/worksheets/sheet4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8C847-4211-4653-8825-BBEEDE381DD7}">
  <dimension ref="A1:AC6"/>
  <sheetViews>
    <sheetView topLeftCell="AA1" workbookViewId="0" zoomScale="80" zoomScaleNormal="80">
      <selection activeCell="AG4" sqref="AG4"/>
    </sheetView>
  </sheetViews>
  <sheetFormatPr defaultRowHeight="14.4" x14ac:dyDescent="0.3"/>
  <cols>
    <col min="1" max="1" customWidth="true" width="25.6640625" collapsed="true"/>
    <col min="2" max="2" customWidth="true" width="33.0" collapsed="true"/>
    <col min="3" max="5" customWidth="true" width="25.6640625" collapsed="true"/>
    <col min="6" max="6" customWidth="true" width="32.33203125" collapsed="true"/>
    <col min="7" max="20" customWidth="true" width="25.6640625" collapsed="true"/>
    <col min="21" max="31" customWidth="true" width="25.77734375" collapsed="true"/>
  </cols>
  <sheetData>
    <row r="1" spans="1:28" x14ac:dyDescent="0.3">
      <c r="A1" t="s">
        <v>180</v>
      </c>
      <c r="B1" t="s">
        <v>195</v>
      </c>
      <c r="C1" t="s">
        <v>182</v>
      </c>
      <c r="D1" t="s">
        <v>144</v>
      </c>
      <c r="E1" t="s">
        <v>145</v>
      </c>
      <c r="F1" t="s">
        <v>146</v>
      </c>
      <c r="G1" t="s">
        <v>147</v>
      </c>
      <c r="H1" t="s">
        <v>20</v>
      </c>
      <c r="I1" t="s">
        <v>19</v>
      </c>
      <c r="J1" t="s">
        <v>148</v>
      </c>
      <c r="K1" t="s">
        <v>136</v>
      </c>
      <c r="L1" t="s">
        <v>149</v>
      </c>
      <c r="M1" t="s">
        <v>150</v>
      </c>
      <c r="N1" t="s">
        <v>151</v>
      </c>
      <c r="O1" t="s">
        <v>202</v>
      </c>
      <c r="P1" t="s">
        <v>204</v>
      </c>
      <c r="Q1" t="s">
        <v>203</v>
      </c>
      <c r="R1" t="s">
        <v>205</v>
      </c>
      <c r="S1" t="s">
        <v>207</v>
      </c>
      <c r="T1" t="s">
        <v>208</v>
      </c>
      <c r="U1" t="s">
        <v>209</v>
      </c>
      <c r="V1" t="s">
        <v>210</v>
      </c>
      <c r="W1" t="s">
        <v>211</v>
      </c>
      <c r="X1" t="s">
        <v>352</v>
      </c>
      <c r="Y1" t="s">
        <v>212</v>
      </c>
      <c r="Z1" t="s">
        <v>213</v>
      </c>
      <c r="AA1" t="s">
        <v>214</v>
      </c>
      <c r="AB1" t="s">
        <v>215</v>
      </c>
    </row>
    <row r="2" spans="1:28" x14ac:dyDescent="0.3">
      <c r="A2" t="s">
        <v>80</v>
      </c>
      <c r="B2" t="s">
        <v>25</v>
      </c>
      <c r="C2" t="s">
        <v>26</v>
      </c>
      <c r="D2" t="s">
        <v>71</v>
      </c>
      <c r="F2" t="s">
        <v>30</v>
      </c>
      <c r="G2" t="s">
        <v>28</v>
      </c>
      <c r="H2">
        <v>10</v>
      </c>
      <c r="I2">
        <v>10</v>
      </c>
      <c r="J2" s="32">
        <v>1000</v>
      </c>
      <c r="K2" s="32">
        <v>1200</v>
      </c>
      <c r="L2">
        <v>0</v>
      </c>
      <c r="M2" t="s">
        <v>157</v>
      </c>
      <c r="O2" s="32">
        <v>1000</v>
      </c>
      <c r="R2" s="32">
        <v>1200</v>
      </c>
      <c r="S2" s="32"/>
      <c r="U2" s="32"/>
      <c r="V2" s="32">
        <v>1000</v>
      </c>
      <c r="Z2" s="32">
        <v>1200</v>
      </c>
    </row>
    <row r="3" spans="1:28" x14ac:dyDescent="0.3">
      <c r="A3" t="s">
        <v>83</v>
      </c>
      <c r="B3" t="s">
        <v>30</v>
      </c>
      <c r="C3" t="s">
        <v>32</v>
      </c>
      <c r="D3" t="s">
        <v>71</v>
      </c>
      <c r="F3" t="s">
        <v>25</v>
      </c>
      <c r="G3" t="s">
        <v>28</v>
      </c>
      <c r="H3">
        <v>10</v>
      </c>
      <c r="I3">
        <v>10</v>
      </c>
      <c r="J3" s="32">
        <v>1000</v>
      </c>
      <c r="K3" s="32">
        <v>1200</v>
      </c>
      <c r="L3">
        <v>0</v>
      </c>
      <c r="M3" t="s">
        <v>157</v>
      </c>
      <c r="O3" s="32">
        <v>1000</v>
      </c>
      <c r="R3" s="32">
        <v>1200</v>
      </c>
      <c r="S3" s="32"/>
      <c r="U3" s="32">
        <v>500</v>
      </c>
      <c r="V3">
        <v>500</v>
      </c>
      <c r="Y3">
        <v>500</v>
      </c>
      <c r="Z3">
        <v>700</v>
      </c>
    </row>
    <row r="4" spans="1:28" x14ac:dyDescent="0.3">
      <c r="A4" t="s">
        <v>85</v>
      </c>
      <c r="B4" t="s">
        <v>34</v>
      </c>
      <c r="C4" t="s">
        <v>35</v>
      </c>
      <c r="D4" t="s">
        <v>71</v>
      </c>
      <c r="F4" t="s">
        <v>38</v>
      </c>
      <c r="G4" t="s">
        <v>37</v>
      </c>
      <c r="H4">
        <v>10</v>
      </c>
      <c r="I4">
        <v>10</v>
      </c>
      <c r="J4" s="32">
        <v>900</v>
      </c>
      <c r="K4" s="32">
        <v>900</v>
      </c>
      <c r="L4">
        <v>0</v>
      </c>
      <c r="M4" t="s">
        <v>157</v>
      </c>
      <c r="O4" s="32"/>
      <c r="P4" s="32">
        <v>800</v>
      </c>
      <c r="Q4">
        <v>100</v>
      </c>
      <c r="S4" s="32">
        <v>800</v>
      </c>
      <c r="T4" s="32">
        <v>100</v>
      </c>
      <c r="W4" s="32">
        <v>800</v>
      </c>
      <c r="X4" s="32">
        <v>100</v>
      </c>
      <c r="AA4">
        <v>800</v>
      </c>
      <c r="AB4">
        <v>100</v>
      </c>
    </row>
    <row r="5" spans="1:28" x14ac:dyDescent="0.3">
      <c r="A5" t="s">
        <v>87</v>
      </c>
      <c r="B5" t="s">
        <v>38</v>
      </c>
      <c r="C5" t="s">
        <v>40</v>
      </c>
      <c r="D5" t="s">
        <v>71</v>
      </c>
      <c r="F5" t="s">
        <v>34</v>
      </c>
      <c r="G5" t="s">
        <v>42</v>
      </c>
      <c r="H5">
        <v>10</v>
      </c>
      <c r="I5">
        <v>10</v>
      </c>
      <c r="J5" s="32">
        <v>1500</v>
      </c>
      <c r="K5" s="32">
        <v>1500</v>
      </c>
      <c r="L5">
        <v>0</v>
      </c>
      <c r="M5" t="s">
        <v>157</v>
      </c>
      <c r="O5" s="32"/>
      <c r="P5" s="32">
        <v>1500</v>
      </c>
      <c r="S5" s="32">
        <v>1500</v>
      </c>
      <c r="T5" s="32"/>
      <c r="V5" s="32"/>
      <c r="W5" s="32">
        <v>1500</v>
      </c>
      <c r="X5" s="32"/>
      <c r="AA5" s="32">
        <v>1500</v>
      </c>
    </row>
    <row r="6" spans="1:28" x14ac:dyDescent="0.3">
      <c r="A6" t="s">
        <v>90</v>
      </c>
      <c r="B6" t="s">
        <v>45</v>
      </c>
      <c r="C6" t="s">
        <v>40</v>
      </c>
      <c r="D6" t="s">
        <v>71</v>
      </c>
      <c r="G6" t="s">
        <v>43</v>
      </c>
      <c r="H6">
        <v>10</v>
      </c>
      <c r="I6">
        <v>10</v>
      </c>
      <c r="J6" s="32">
        <v>1000</v>
      </c>
      <c r="K6" s="43">
        <v>0</v>
      </c>
      <c r="L6">
        <v>0</v>
      </c>
      <c r="M6" t="s">
        <v>157</v>
      </c>
      <c r="O6" s="32">
        <v>400</v>
      </c>
      <c r="P6" s="32">
        <v>600</v>
      </c>
      <c r="S6" s="32"/>
      <c r="V6">
        <v>400</v>
      </c>
      <c r="W6">
        <v>600</v>
      </c>
    </row>
  </sheetData>
  <phoneticPr fontId="6" type="noConversion"/>
  <pageMargins bottom="0.75" footer="0.3" header="0.3" left="0.7" right="0.7" top="0.75"/>
</worksheet>
</file>

<file path=xl/worksheets/sheet4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FE45A-8ADD-4DCB-AC8A-544D349118A6}">
  <dimension ref="A1:B2"/>
  <sheetViews>
    <sheetView workbookViewId="0">
      <selection activeCell="L14" sqref="L14"/>
    </sheetView>
  </sheetViews>
  <sheetFormatPr defaultRowHeight="14.4" x14ac:dyDescent="0.3"/>
  <cols>
    <col min="1" max="1" customWidth="true" width="25.0" collapsed="true"/>
  </cols>
  <sheetData>
    <row r="1" spans="1:1" x14ac:dyDescent="0.3">
      <c r="A1" s="48" t="s">
        <v>75</v>
      </c>
    </row>
    <row r="2" spans="1:1" x14ac:dyDescent="0.3">
      <c r="A2" t="s">
        <v>360</v>
      </c>
    </row>
  </sheetData>
  <pageMargins bottom="0.75" footer="0.3" header="0.3" left="0.7" right="0.7" top="0.75"/>
</worksheet>
</file>

<file path=xl/worksheets/sheet4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525806-95C1-4FC3-A8EC-C8D201E4ADF4}">
  <dimension ref="A1:AA7"/>
  <sheetViews>
    <sheetView workbookViewId="0">
      <selection activeCell="C6" sqref="C6"/>
    </sheetView>
  </sheetViews>
  <sheetFormatPr defaultRowHeight="14.4" x14ac:dyDescent="0.3"/>
  <cols>
    <col min="1" max="1" customWidth="true" width="8.88671875" collapsed="true"/>
    <col min="2" max="2" customWidth="true" width="20.77734375" collapsed="true"/>
    <col min="3" max="3" customWidth="true" width="34.77734375" collapsed="true"/>
    <col min="4" max="5" customWidth="true" width="20.77734375" collapsed="true"/>
    <col min="6" max="6" customWidth="true" width="39.6640625" collapsed="true"/>
    <col min="7" max="19" customWidth="true" width="20.77734375" collapsed="true"/>
    <col min="20" max="21" customWidth="true" width="26.21875" collapsed="true"/>
    <col min="22" max="22" customWidth="true" width="33.5546875" collapsed="true"/>
    <col min="23" max="23" customWidth="true" width="34.109375" collapsed="true"/>
    <col min="24" max="25" customWidth="true" width="26.21875" collapsed="true"/>
    <col min="26" max="26" customWidth="true" width="24.88671875" collapsed="true"/>
  </cols>
  <sheetData>
    <row r="1" spans="1:26" x14ac:dyDescent="0.3">
      <c r="A1" t="s">
        <v>99</v>
      </c>
      <c r="B1" t="s">
        <v>216</v>
      </c>
      <c r="C1" t="s">
        <v>217</v>
      </c>
      <c r="D1" t="s">
        <v>218</v>
      </c>
      <c r="E1" t="s">
        <v>219</v>
      </c>
      <c r="F1" t="s">
        <v>221</v>
      </c>
      <c r="G1" t="s">
        <v>222</v>
      </c>
      <c r="H1" t="s">
        <v>223</v>
      </c>
      <c r="I1" t="s">
        <v>224</v>
      </c>
      <c r="J1" t="s">
        <v>225</v>
      </c>
      <c r="K1" t="s">
        <v>128</v>
      </c>
      <c r="L1" t="s">
        <v>226</v>
      </c>
      <c r="M1" t="s">
        <v>228</v>
      </c>
      <c r="N1" t="s">
        <v>232</v>
      </c>
      <c r="O1" t="s">
        <v>233</v>
      </c>
      <c r="P1" t="s">
        <v>21</v>
      </c>
      <c r="Q1" t="s">
        <v>234</v>
      </c>
      <c r="R1" t="s">
        <v>235</v>
      </c>
      <c r="S1" t="s">
        <v>236</v>
      </c>
      <c r="T1" t="s">
        <v>243</v>
      </c>
      <c r="U1" t="s">
        <v>244</v>
      </c>
      <c r="V1" t="s">
        <v>245</v>
      </c>
      <c r="W1" t="s">
        <v>246</v>
      </c>
      <c r="X1" t="s">
        <v>247</v>
      </c>
      <c r="Y1" t="s">
        <v>248</v>
      </c>
      <c r="Z1" t="s">
        <v>249</v>
      </c>
    </row>
    <row r="2" spans="1:26" x14ac:dyDescent="0.3">
      <c r="A2">
        <v>1</v>
      </c>
      <c r="B2" t="s">
        <v>71</v>
      </c>
      <c r="C2" t="str">
        <f>"o-PK-SUP-POC-230720001-"&amp;AutoIncrement!A2</f>
        <v>o-PK-SUP-POC-230720001-02</v>
      </c>
      <c r="D2" s="30">
        <v>45218</v>
      </c>
      <c r="E2" t="s">
        <v>220</v>
      </c>
      <c r="F2" t="s">
        <v>80</v>
      </c>
      <c r="G2" t="s">
        <v>28</v>
      </c>
      <c r="H2">
        <v>1200</v>
      </c>
      <c r="I2" t="s">
        <v>69</v>
      </c>
      <c r="J2" t="s">
        <v>227</v>
      </c>
      <c r="K2" t="s">
        <v>72</v>
      </c>
      <c r="L2" t="s">
        <v>72</v>
      </c>
      <c r="M2" t="s">
        <v>229</v>
      </c>
      <c r="N2" t="s">
        <v>237</v>
      </c>
      <c r="O2" t="s">
        <v>238</v>
      </c>
      <c r="P2">
        <v>100.01</v>
      </c>
      <c r="Q2">
        <v>100.01</v>
      </c>
      <c r="R2">
        <v>100.01</v>
      </c>
      <c r="S2" t="s">
        <v>239</v>
      </c>
      <c r="T2" t="str">
        <f>'TC19- Sales Order No'!$A$2</f>
        <v>ss1702-2310001</v>
      </c>
      <c r="U2" t="s">
        <v>71</v>
      </c>
      <c r="V2" t="s">
        <v>79</v>
      </c>
      <c r="W2" t="s">
        <v>79</v>
      </c>
      <c r="X2" t="s">
        <v>26</v>
      </c>
      <c r="Y2">
        <v>10</v>
      </c>
      <c r="Z2">
        <v>1200</v>
      </c>
    </row>
    <row r="3" spans="1:26" x14ac:dyDescent="0.3">
      <c r="A3">
        <v>2</v>
      </c>
      <c r="B3" t="s">
        <v>71</v>
      </c>
      <c r="C3" t="str">
        <f>"o-PK-SUP-POC-230720001-"&amp;AutoIncrement!A2</f>
        <v>o-PK-SUP-POC-230720001-02</v>
      </c>
      <c r="D3" s="30">
        <v>45218</v>
      </c>
      <c r="E3" t="s">
        <v>220</v>
      </c>
      <c r="F3" t="s">
        <v>83</v>
      </c>
      <c r="G3" t="s">
        <v>28</v>
      </c>
      <c r="H3">
        <v>1200</v>
      </c>
      <c r="I3" t="s">
        <v>69</v>
      </c>
      <c r="J3" t="s">
        <v>227</v>
      </c>
      <c r="K3" t="s">
        <v>72</v>
      </c>
      <c r="L3" t="s">
        <v>72</v>
      </c>
      <c r="M3" t="s">
        <v>229</v>
      </c>
      <c r="N3" t="s">
        <v>240</v>
      </c>
      <c r="O3" t="s">
        <v>241</v>
      </c>
      <c r="P3">
        <v>100.01</v>
      </c>
      <c r="Q3">
        <v>100.01</v>
      </c>
      <c r="R3">
        <v>100.01</v>
      </c>
      <c r="S3" t="s">
        <v>242</v>
      </c>
      <c r="T3" t="str">
        <f>'TC19- Sales Order No'!$A$2</f>
        <v>ss1702-2310001</v>
      </c>
      <c r="U3" t="s">
        <v>71</v>
      </c>
      <c r="V3" t="s">
        <v>82</v>
      </c>
      <c r="W3" t="s">
        <v>82</v>
      </c>
      <c r="X3" t="s">
        <v>32</v>
      </c>
      <c r="Y3">
        <v>10</v>
      </c>
      <c r="Z3">
        <v>1200</v>
      </c>
    </row>
    <row r="4" spans="1:26" x14ac:dyDescent="0.3">
      <c r="A4">
        <v>3</v>
      </c>
      <c r="B4" t="s">
        <v>71</v>
      </c>
      <c r="C4" t="str">
        <f>"o-PK-SUP-POC-230720001-"&amp;AutoIncrement!A2</f>
        <v>o-PK-SUP-POC-230720001-02</v>
      </c>
      <c r="D4" s="30">
        <v>45218</v>
      </c>
      <c r="E4" t="s">
        <v>220</v>
      </c>
      <c r="F4" t="s">
        <v>85</v>
      </c>
      <c r="G4" t="s">
        <v>37</v>
      </c>
      <c r="H4">
        <v>500</v>
      </c>
      <c r="I4" t="s">
        <v>69</v>
      </c>
      <c r="J4" t="s">
        <v>227</v>
      </c>
      <c r="K4" t="s">
        <v>72</v>
      </c>
      <c r="L4" t="s">
        <v>72</v>
      </c>
      <c r="M4" t="s">
        <v>230</v>
      </c>
      <c r="N4" t="s">
        <v>237</v>
      </c>
      <c r="O4" t="s">
        <v>238</v>
      </c>
      <c r="P4">
        <v>100.01</v>
      </c>
      <c r="Q4">
        <v>100.01</v>
      </c>
      <c r="R4">
        <v>100.01</v>
      </c>
      <c r="T4" t="str">
        <f>'TC19- Sales Order No'!$A$2</f>
        <v>ss1702-2310001</v>
      </c>
      <c r="U4" t="s">
        <v>71</v>
      </c>
      <c r="V4" t="s">
        <v>84</v>
      </c>
      <c r="W4" t="s">
        <v>84</v>
      </c>
      <c r="X4" t="s">
        <v>35</v>
      </c>
      <c r="Y4">
        <v>10</v>
      </c>
      <c r="Z4">
        <v>900</v>
      </c>
    </row>
    <row r="5" spans="1:26" x14ac:dyDescent="0.3">
      <c r="A5">
        <v>4</v>
      </c>
      <c r="B5" t="s">
        <v>71</v>
      </c>
      <c r="C5" t="str">
        <f>"o-PK-SUP-POC-230720001-"&amp;AutoIncrement!A2</f>
        <v>o-PK-SUP-POC-230720001-02</v>
      </c>
      <c r="D5" s="30">
        <v>45218</v>
      </c>
      <c r="E5" t="s">
        <v>220</v>
      </c>
      <c r="F5" t="s">
        <v>87</v>
      </c>
      <c r="G5" t="s">
        <v>42</v>
      </c>
      <c r="H5">
        <v>1000</v>
      </c>
      <c r="I5" t="s">
        <v>69</v>
      </c>
      <c r="J5" t="s">
        <v>227</v>
      </c>
      <c r="K5" t="s">
        <v>72</v>
      </c>
      <c r="L5" t="s">
        <v>72</v>
      </c>
      <c r="M5" t="s">
        <v>230</v>
      </c>
      <c r="N5" t="s">
        <v>240</v>
      </c>
      <c r="O5" t="s">
        <v>241</v>
      </c>
      <c r="P5">
        <v>100.01</v>
      </c>
      <c r="Q5">
        <v>100.01</v>
      </c>
      <c r="R5">
        <v>100.01</v>
      </c>
      <c r="T5" t="str">
        <f>'TC19- Sales Order No'!$A$2</f>
        <v>ss1702-2310001</v>
      </c>
      <c r="U5" t="s">
        <v>71</v>
      </c>
      <c r="V5" t="s">
        <v>86</v>
      </c>
      <c r="W5" t="s">
        <v>86</v>
      </c>
      <c r="X5" t="s">
        <v>40</v>
      </c>
      <c r="Y5">
        <v>10</v>
      </c>
      <c r="Z5">
        <v>1500</v>
      </c>
    </row>
    <row r="6" spans="1:26" x14ac:dyDescent="0.3">
      <c r="A6">
        <v>5</v>
      </c>
      <c r="B6" t="s">
        <v>71</v>
      </c>
      <c r="C6" t="str">
        <f>"o-PK-SUP-POC-230720002-"&amp;AutoIncrement!A2</f>
        <v>o-PK-SUP-POC-230720002-02</v>
      </c>
      <c r="D6" s="30">
        <v>45218</v>
      </c>
      <c r="F6" t="s">
        <v>85</v>
      </c>
      <c r="G6" t="s">
        <v>37</v>
      </c>
      <c r="H6">
        <v>400</v>
      </c>
      <c r="I6" t="s">
        <v>69</v>
      </c>
      <c r="J6" t="s">
        <v>227</v>
      </c>
      <c r="K6" t="s">
        <v>72</v>
      </c>
      <c r="L6" t="s">
        <v>72</v>
      </c>
      <c r="M6" t="s">
        <v>231</v>
      </c>
      <c r="N6" t="s">
        <v>237</v>
      </c>
      <c r="O6" t="s">
        <v>238</v>
      </c>
      <c r="P6">
        <v>100.01</v>
      </c>
      <c r="Q6">
        <v>100.01</v>
      </c>
      <c r="R6">
        <v>100.01</v>
      </c>
      <c r="T6" t="str">
        <f>'TC19- Sales Order No'!$A$2</f>
        <v>ss1702-2310001</v>
      </c>
      <c r="U6" t="s">
        <v>71</v>
      </c>
      <c r="V6" t="s">
        <v>84</v>
      </c>
      <c r="W6" t="s">
        <v>84</v>
      </c>
      <c r="X6" t="s">
        <v>35</v>
      </c>
      <c r="Y6">
        <v>10</v>
      </c>
      <c r="Z6">
        <v>900</v>
      </c>
    </row>
    <row r="7" spans="1:26" x14ac:dyDescent="0.3">
      <c r="A7">
        <v>6</v>
      </c>
      <c r="B7" t="s">
        <v>71</v>
      </c>
      <c r="C7" t="str">
        <f>"o-PK-SUP-POC-230720002-"&amp;AutoIncrement!A2</f>
        <v>o-PK-SUP-POC-230720002-02</v>
      </c>
      <c r="D7" s="30">
        <v>45218</v>
      </c>
      <c r="F7" t="s">
        <v>87</v>
      </c>
      <c r="G7" t="s">
        <v>42</v>
      </c>
      <c r="H7">
        <v>400</v>
      </c>
      <c r="I7" t="s">
        <v>69</v>
      </c>
      <c r="J7" t="s">
        <v>227</v>
      </c>
      <c r="K7" t="s">
        <v>72</v>
      </c>
      <c r="L7" t="s">
        <v>72</v>
      </c>
      <c r="M7" t="s">
        <v>231</v>
      </c>
      <c r="N7" t="s">
        <v>240</v>
      </c>
      <c r="O7" t="s">
        <v>241</v>
      </c>
      <c r="P7">
        <v>100.01</v>
      </c>
      <c r="Q7">
        <v>100.01</v>
      </c>
      <c r="R7">
        <v>100.01</v>
      </c>
      <c r="T7" t="str">
        <f>'TC19- Sales Order No'!$A$2</f>
        <v>ss1702-2310001</v>
      </c>
      <c r="U7" t="s">
        <v>71</v>
      </c>
      <c r="V7" t="s">
        <v>86</v>
      </c>
      <c r="W7" t="s">
        <v>86</v>
      </c>
      <c r="X7" t="s">
        <v>40</v>
      </c>
      <c r="Y7">
        <v>10</v>
      </c>
      <c r="Z7">
        <v>1500</v>
      </c>
    </row>
  </sheetData>
  <phoneticPr fontId="6" type="noConversion"/>
  <pageMargins bottom="0.75" footer="0.3" header="0.3" left="0.7" right="0.7" top="0.75"/>
  <pageSetup orientation="portrait" r:id="rId1"/>
</worksheet>
</file>

<file path=xl/worksheets/sheet4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F725A8-76DA-4C31-ADD9-93AF9843AA91}">
  <dimension ref="A1:C2"/>
  <sheetViews>
    <sheetView workbookViewId="0">
      <selection activeCell="B1" sqref="B1"/>
    </sheetView>
  </sheetViews>
  <sheetFormatPr defaultRowHeight="14.4" x14ac:dyDescent="0.3"/>
  <cols>
    <col min="1" max="1" customWidth="true" width="17.44140625" collapsed="true"/>
  </cols>
  <sheetData>
    <row r="1" spans="1:2" x14ac:dyDescent="0.3">
      <c r="A1" t="s">
        <v>332</v>
      </c>
      <c r="B1" t="s">
        <v>333</v>
      </c>
    </row>
    <row r="2" spans="1:2" x14ac:dyDescent="0.3">
      <c r="A2" s="18" t="s">
        <v>72</v>
      </c>
    </row>
  </sheetData>
  <pageMargins bottom="0.75" footer="0.3" header="0.3" left="0.7" right="0.7" top="0.75"/>
</worksheet>
</file>

<file path=xl/worksheets/sheet4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52092F-6BEE-4175-A843-CC7A640F51D9}">
  <dimension ref="A1:G2"/>
  <sheetViews>
    <sheetView workbookViewId="0">
      <selection activeCell="F18" sqref="F18"/>
    </sheetView>
  </sheetViews>
  <sheetFormatPr defaultRowHeight="14.4" x14ac:dyDescent="0.3"/>
  <cols>
    <col min="1" max="1" customWidth="true" width="15.21875" collapsed="true"/>
    <col min="2" max="2" customWidth="true" width="11.77734375" collapsed="true"/>
    <col min="3" max="3" customWidth="true" width="20.6640625" collapsed="true"/>
    <col min="4" max="4" customWidth="true" width="16.88671875" collapsed="true"/>
    <col min="5" max="6" customWidth="true" width="20.6640625" collapsed="true"/>
  </cols>
  <sheetData>
    <row r="1" spans="1:6" x14ac:dyDescent="0.3">
      <c r="A1" t="s">
        <v>332</v>
      </c>
      <c r="B1" t="s">
        <v>334</v>
      </c>
      <c r="C1" t="s">
        <v>335</v>
      </c>
      <c r="D1" t="s">
        <v>336</v>
      </c>
      <c r="E1" t="s">
        <v>337</v>
      </c>
      <c r="F1" t="s">
        <v>338</v>
      </c>
    </row>
    <row r="2" spans="1:6" x14ac:dyDescent="0.3">
      <c r="A2" t="s">
        <v>71</v>
      </c>
      <c r="B2" t="s">
        <v>70</v>
      </c>
      <c r="C2">
        <v>5</v>
      </c>
      <c r="D2" s="51">
        <v>1</v>
      </c>
      <c r="E2">
        <v>19.8</v>
      </c>
      <c r="F2">
        <v>21.6</v>
      </c>
    </row>
  </sheetData>
  <pageMargins bottom="0.75" footer="0.3" header="0.3" left="0.7" right="0.7" top="0.75"/>
</worksheet>
</file>

<file path=xl/worksheets/sheet4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6C3D8-DABB-4D68-A69F-3FC7822F2C01}">
  <dimension ref="A1:I6"/>
  <sheetViews>
    <sheetView workbookViewId="0">
      <selection activeCell="B27" sqref="B27"/>
    </sheetView>
  </sheetViews>
  <sheetFormatPr defaultRowHeight="14.4" x14ac:dyDescent="0.3"/>
  <cols>
    <col min="1" max="1" customWidth="true" width="17.0" collapsed="true"/>
    <col min="2" max="2" customWidth="true" width="28.21875" collapsed="true"/>
    <col min="3" max="3" customWidth="true" width="33.33203125" collapsed="true"/>
    <col min="4" max="8" customWidth="true" width="23.33203125" collapsed="true"/>
    <col min="9" max="13" customWidth="true" width="44.77734375" collapsed="true"/>
  </cols>
  <sheetData>
    <row r="1" spans="1:8" x14ac:dyDescent="0.3">
      <c r="A1" t="s">
        <v>99</v>
      </c>
      <c r="B1" t="s">
        <v>124</v>
      </c>
      <c r="C1" t="s">
        <v>136</v>
      </c>
      <c r="D1" t="s">
        <v>139</v>
      </c>
      <c r="E1" t="s">
        <v>140</v>
      </c>
      <c r="F1" t="s">
        <v>138</v>
      </c>
      <c r="G1" t="s">
        <v>197</v>
      </c>
      <c r="H1" t="s">
        <v>250</v>
      </c>
    </row>
    <row r="2" spans="1:8" x14ac:dyDescent="0.3">
      <c r="A2">
        <v>1</v>
      </c>
      <c r="B2" t="s">
        <v>80</v>
      </c>
      <c r="C2" s="31">
        <v>1200</v>
      </c>
      <c r="D2" s="31"/>
      <c r="E2" s="31">
        <v>1200</v>
      </c>
      <c r="F2" s="31"/>
    </row>
    <row r="3" spans="1:8" x14ac:dyDescent="0.3">
      <c r="A3">
        <v>2</v>
      </c>
      <c r="B3" t="s">
        <v>83</v>
      </c>
      <c r="C3" s="31">
        <v>1200</v>
      </c>
      <c r="D3" s="31">
        <v>500</v>
      </c>
      <c r="E3" s="31">
        <v>700</v>
      </c>
      <c r="F3" s="31"/>
    </row>
    <row r="4" spans="1:8" x14ac:dyDescent="0.3">
      <c r="A4">
        <v>3</v>
      </c>
      <c r="B4" t="s">
        <v>85</v>
      </c>
      <c r="C4" s="31">
        <v>900</v>
      </c>
      <c r="D4" s="31"/>
      <c r="E4" s="31"/>
      <c r="F4" s="31">
        <v>800</v>
      </c>
      <c r="G4">
        <v>100</v>
      </c>
    </row>
    <row r="5" spans="1:8" x14ac:dyDescent="0.3">
      <c r="A5">
        <v>4</v>
      </c>
      <c r="B5" t="s">
        <v>87</v>
      </c>
      <c r="C5" s="31">
        <v>1700</v>
      </c>
      <c r="D5" s="31"/>
      <c r="E5" s="31"/>
      <c r="F5" s="31">
        <v>1400</v>
      </c>
      <c r="G5">
        <v>200</v>
      </c>
      <c r="H5">
        <v>100</v>
      </c>
    </row>
    <row r="6" spans="1:8" x14ac:dyDescent="0.3">
      <c r="A6">
        <v>5</v>
      </c>
      <c r="B6" t="s">
        <v>90</v>
      </c>
      <c r="C6" s="31">
        <v>0</v>
      </c>
      <c r="D6" s="31"/>
      <c r="E6" s="31"/>
      <c r="F6" s="31"/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D8D98-2282-4C9F-923F-9194E4B05AC4}">
  <dimension ref="A1:Y2"/>
  <sheetViews>
    <sheetView topLeftCell="C1" workbookViewId="0">
      <selection activeCell="M9" sqref="M9"/>
    </sheetView>
  </sheetViews>
  <sheetFormatPr defaultRowHeight="14.4" x14ac:dyDescent="0.3"/>
  <cols>
    <col min="1" max="1" customWidth="true" width="23.21875" collapsed="true"/>
    <col min="2" max="2" customWidth="true" width="27.109375" collapsed="true"/>
    <col min="3" max="14" customWidth="true" width="16.21875" collapsed="true"/>
    <col min="15" max="15" customWidth="true" width="41.33203125" collapsed="true"/>
    <col min="16" max="26" customWidth="true" width="16.21875" collapsed="true"/>
  </cols>
  <sheetData>
    <row r="1" spans="1:24" x14ac:dyDescent="0.3">
      <c r="A1" s="1" t="s">
        <v>46</v>
      </c>
      <c r="B1" s="1" t="s">
        <v>47</v>
      </c>
      <c r="C1" s="1" t="s">
        <v>48</v>
      </c>
      <c r="D1" s="1" t="s">
        <v>49</v>
      </c>
      <c r="E1" s="1" t="s">
        <v>50</v>
      </c>
      <c r="F1" s="1" t="s">
        <v>51</v>
      </c>
      <c r="G1" s="1" t="s">
        <v>52</v>
      </c>
      <c r="H1" s="1" t="s">
        <v>53</v>
      </c>
      <c r="I1" s="1" t="s">
        <v>54</v>
      </c>
      <c r="J1" s="1" t="s">
        <v>55</v>
      </c>
      <c r="K1" s="2" t="s">
        <v>56</v>
      </c>
      <c r="L1" s="2" t="s">
        <v>57</v>
      </c>
      <c r="M1" s="2" t="s">
        <v>58</v>
      </c>
      <c r="N1" s="2" t="s">
        <v>59</v>
      </c>
      <c r="O1" s="3" t="s">
        <v>189</v>
      </c>
      <c r="P1" s="4" t="s">
        <v>60</v>
      </c>
      <c r="Q1" s="4" t="s">
        <v>61</v>
      </c>
      <c r="R1" s="4" t="s">
        <v>62</v>
      </c>
      <c r="S1" s="4" t="s">
        <v>63</v>
      </c>
      <c r="T1" s="4" t="s">
        <v>64</v>
      </c>
      <c r="U1" s="4" t="s">
        <v>65</v>
      </c>
      <c r="V1" s="4" t="s">
        <v>66</v>
      </c>
      <c r="W1" s="4" t="s">
        <v>67</v>
      </c>
      <c r="X1" s="3" t="s">
        <v>190</v>
      </c>
    </row>
    <row r="2" spans="1:24" x14ac:dyDescent="0.3">
      <c r="A2" s="5" t="s">
        <v>343</v>
      </c>
      <c r="B2" s="5" t="s">
        <v>343</v>
      </c>
      <c r="C2" s="5" t="s">
        <v>68</v>
      </c>
      <c r="D2" s="5" t="s">
        <v>69</v>
      </c>
      <c r="E2" s="5" t="s">
        <v>70</v>
      </c>
      <c r="F2" s="5" t="s">
        <v>70</v>
      </c>
      <c r="G2" s="5"/>
      <c r="H2" s="5"/>
      <c r="I2" s="5" t="s">
        <v>71</v>
      </c>
      <c r="J2" s="5" t="s">
        <v>72</v>
      </c>
      <c r="K2" s="5"/>
      <c r="L2" s="5"/>
      <c r="M2" s="5"/>
      <c r="N2" s="5"/>
      <c r="O2" s="5" t="s">
        <v>74</v>
      </c>
      <c r="P2" s="5">
        <v>0</v>
      </c>
      <c r="Q2" s="5">
        <v>0</v>
      </c>
      <c r="R2" s="5">
        <v>1</v>
      </c>
      <c r="S2" s="5">
        <v>6</v>
      </c>
      <c r="T2" s="5">
        <v>2023</v>
      </c>
      <c r="U2" s="5">
        <v>31</v>
      </c>
      <c r="V2" s="5">
        <v>12</v>
      </c>
      <c r="W2" s="5">
        <v>2024</v>
      </c>
      <c r="X2" s="5" t="s">
        <v>73</v>
      </c>
    </row>
  </sheetData>
  <pageMargins bottom="0.75" footer="0.3" header="0.3" left="0.7" right="0.7" top="0.75"/>
</worksheet>
</file>

<file path=xl/worksheets/sheet5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DDF3E-D550-4963-9030-F032BC0321D8}">
  <dimension ref="A1:F2"/>
  <sheetViews>
    <sheetView workbookViewId="0">
      <selection activeCell="A2" sqref="A2"/>
    </sheetView>
  </sheetViews>
  <sheetFormatPr defaultRowHeight="14.4" x14ac:dyDescent="0.3"/>
  <cols>
    <col min="1" max="5" customWidth="true" width="24.6640625" collapsed="true"/>
  </cols>
  <sheetData>
    <row r="1" spans="1:5" x14ac:dyDescent="0.3">
      <c r="A1" s="29" t="s">
        <v>198</v>
      </c>
      <c r="B1" s="29" t="s">
        <v>199</v>
      </c>
      <c r="C1" s="29" t="s">
        <v>200</v>
      </c>
      <c r="D1" s="29" t="s">
        <v>201</v>
      </c>
      <c r="E1" s="29" t="s">
        <v>251</v>
      </c>
    </row>
    <row r="2" spans="1:5" x14ac:dyDescent="0.3">
      <c r="A2" s="41">
        <v>45232</v>
      </c>
      <c r="B2" s="41">
        <v>45235</v>
      </c>
      <c r="C2" s="41">
        <v>45245</v>
      </c>
      <c r="D2" s="40">
        <v>45268</v>
      </c>
      <c r="E2" s="40">
        <v>45332</v>
      </c>
    </row>
  </sheetData>
  <pageMargins bottom="0.75" footer="0.3" header="0.3" left="0.7" right="0.7" top="0.75"/>
</worksheet>
</file>

<file path=xl/worksheets/sheet5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46D62-1A05-4CC2-A672-78B90F2AFB42}">
  <dimension ref="A1:B2"/>
  <sheetViews>
    <sheetView workbookViewId="0">
      <selection activeCell="I10" sqref="I10"/>
    </sheetView>
  </sheetViews>
  <sheetFormatPr defaultRowHeight="14.4" x14ac:dyDescent="0.3"/>
  <cols>
    <col min="1" max="1" customWidth="true" width="20.77734375" collapsed="true"/>
  </cols>
  <sheetData>
    <row r="1" spans="1:1" x14ac:dyDescent="0.3">
      <c r="A1" t="s">
        <v>351</v>
      </c>
    </row>
    <row r="2" spans="1:1" x14ac:dyDescent="0.3">
      <c r="A2" t="str">
        <f>"r"&amp;'TC19- Sales Order No'!$A$2&amp;"-04"</f>
        <v>rss1702-2310001-04</v>
      </c>
    </row>
  </sheetData>
  <pageMargins bottom="0.75" footer="0.3" header="0.3" left="0.7" right="0.7" top="0.75"/>
</worksheet>
</file>

<file path=xl/worksheets/sheet5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FFAE2-9695-4BBF-A4B6-845817944B45}">
  <dimension ref="A1:W6"/>
  <sheetViews>
    <sheetView topLeftCell="Q2" workbookViewId="0">
      <selection activeCell="U27" sqref="U26:U27"/>
    </sheetView>
  </sheetViews>
  <sheetFormatPr defaultRowHeight="14.4" x14ac:dyDescent="0.3"/>
  <cols>
    <col min="1" max="1" customWidth="true" width="21.77734375" collapsed="true"/>
    <col min="2" max="2" customWidth="true" width="31.0" collapsed="true"/>
    <col min="3" max="21" customWidth="true" width="21.77734375" collapsed="true"/>
    <col min="22" max="22" customWidth="true" width="23.44140625" collapsed="true"/>
  </cols>
  <sheetData>
    <row r="1" spans="1:22" x14ac:dyDescent="0.3">
      <c r="A1" t="s">
        <v>180</v>
      </c>
      <c r="B1" t="s">
        <v>186</v>
      </c>
      <c r="C1" t="s">
        <v>182</v>
      </c>
      <c r="D1" t="s">
        <v>145</v>
      </c>
      <c r="E1" t="s">
        <v>146</v>
      </c>
      <c r="F1" t="s">
        <v>147</v>
      </c>
      <c r="G1" t="s">
        <v>20</v>
      </c>
      <c r="H1" t="s">
        <v>19</v>
      </c>
      <c r="I1" t="s">
        <v>148</v>
      </c>
      <c r="J1" t="s">
        <v>136</v>
      </c>
      <c r="K1" t="s">
        <v>149</v>
      </c>
      <c r="L1" t="s">
        <v>150</v>
      </c>
      <c r="M1" t="s">
        <v>151</v>
      </c>
      <c r="N1" t="s">
        <v>202</v>
      </c>
      <c r="O1" t="s">
        <v>204</v>
      </c>
      <c r="P1" t="s">
        <v>203</v>
      </c>
      <c r="Q1" t="s">
        <v>350</v>
      </c>
      <c r="R1" t="s">
        <v>205</v>
      </c>
      <c r="S1" t="s">
        <v>207</v>
      </c>
      <c r="T1" t="s">
        <v>208</v>
      </c>
      <c r="U1" t="s">
        <v>206</v>
      </c>
      <c r="V1" t="s">
        <v>254</v>
      </c>
    </row>
    <row r="2" spans="1:22" x14ac:dyDescent="0.3">
      <c r="A2" t="s">
        <v>80</v>
      </c>
      <c r="B2" t="s">
        <v>79</v>
      </c>
      <c r="C2" t="s">
        <v>26</v>
      </c>
      <c r="E2" t="s">
        <v>83</v>
      </c>
      <c r="F2" t="s">
        <v>28</v>
      </c>
      <c r="G2">
        <v>10</v>
      </c>
      <c r="H2">
        <v>10</v>
      </c>
      <c r="I2" s="32">
        <v>1200</v>
      </c>
      <c r="J2" s="32">
        <v>1200</v>
      </c>
      <c r="K2">
        <v>0</v>
      </c>
      <c r="L2" t="s">
        <v>157</v>
      </c>
      <c r="N2" s="32"/>
      <c r="O2" s="32">
        <v>1200</v>
      </c>
      <c r="R2" s="32"/>
      <c r="S2" s="32">
        <v>1200</v>
      </c>
    </row>
    <row r="3" spans="1:22" x14ac:dyDescent="0.3">
      <c r="A3" t="s">
        <v>83</v>
      </c>
      <c r="B3" t="s">
        <v>82</v>
      </c>
      <c r="C3" t="s">
        <v>32</v>
      </c>
      <c r="E3" t="s">
        <v>80</v>
      </c>
      <c r="F3" t="s">
        <v>28</v>
      </c>
      <c r="G3">
        <v>10</v>
      </c>
      <c r="H3">
        <v>10</v>
      </c>
      <c r="I3" s="32">
        <v>1200</v>
      </c>
      <c r="J3" s="32">
        <v>1200</v>
      </c>
      <c r="K3">
        <v>0</v>
      </c>
      <c r="L3" t="s">
        <v>157</v>
      </c>
      <c r="N3" s="32">
        <v>500</v>
      </c>
      <c r="O3">
        <v>700</v>
      </c>
      <c r="R3" s="32">
        <v>500</v>
      </c>
      <c r="S3">
        <v>700</v>
      </c>
    </row>
    <row r="4" spans="1:22" x14ac:dyDescent="0.3">
      <c r="A4" t="s">
        <v>85</v>
      </c>
      <c r="B4" t="s">
        <v>84</v>
      </c>
      <c r="C4" t="s">
        <v>35</v>
      </c>
      <c r="E4" t="s">
        <v>87</v>
      </c>
      <c r="F4" t="s">
        <v>37</v>
      </c>
      <c r="G4">
        <v>10</v>
      </c>
      <c r="H4">
        <v>10</v>
      </c>
      <c r="I4" s="32">
        <v>900</v>
      </c>
      <c r="J4" s="32">
        <v>900</v>
      </c>
      <c r="K4">
        <v>0</v>
      </c>
      <c r="L4" t="s">
        <v>157</v>
      </c>
      <c r="N4" s="32"/>
      <c r="O4" s="32"/>
      <c r="P4">
        <v>800</v>
      </c>
      <c r="Q4">
        <v>100</v>
      </c>
      <c r="S4" s="32"/>
      <c r="T4" s="32">
        <v>800</v>
      </c>
      <c r="U4">
        <v>100</v>
      </c>
    </row>
    <row r="5" spans="1:22" x14ac:dyDescent="0.3">
      <c r="A5" t="s">
        <v>87</v>
      </c>
      <c r="B5" t="s">
        <v>86</v>
      </c>
      <c r="C5" t="s">
        <v>40</v>
      </c>
      <c r="E5" t="s">
        <v>85</v>
      </c>
      <c r="F5" t="s">
        <v>42</v>
      </c>
      <c r="G5">
        <v>10</v>
      </c>
      <c r="H5">
        <v>10</v>
      </c>
      <c r="I5" s="32">
        <v>1500</v>
      </c>
      <c r="J5" s="32">
        <v>1700</v>
      </c>
      <c r="K5">
        <v>0</v>
      </c>
      <c r="L5" t="s">
        <v>157</v>
      </c>
      <c r="N5" s="32"/>
      <c r="O5" s="32"/>
      <c r="P5" s="32">
        <v>1500</v>
      </c>
      <c r="S5" s="32"/>
      <c r="T5" s="32">
        <v>1400</v>
      </c>
      <c r="U5">
        <v>200</v>
      </c>
      <c r="V5">
        <v>100</v>
      </c>
    </row>
    <row r="6" spans="1:22" x14ac:dyDescent="0.3">
      <c r="A6" t="s">
        <v>90</v>
      </c>
      <c r="B6" t="s">
        <v>89</v>
      </c>
      <c r="C6" t="s">
        <v>40</v>
      </c>
      <c r="F6" t="s">
        <v>43</v>
      </c>
      <c r="G6">
        <v>10</v>
      </c>
      <c r="H6">
        <v>10</v>
      </c>
      <c r="I6">
        <v>0</v>
      </c>
      <c r="J6">
        <v>0</v>
      </c>
      <c r="K6">
        <v>0</v>
      </c>
      <c r="L6" t="s">
        <v>157</v>
      </c>
      <c r="N6" s="32"/>
      <c r="O6" s="32"/>
      <c r="S6" s="32"/>
    </row>
  </sheetData>
  <pageMargins bottom="0.75" footer="0.3" header="0.3" left="0.7" right="0.7" top="0.75"/>
  <pageSetup orientation="portrait" r:id="rId1"/>
</worksheet>
</file>

<file path=xl/worksheets/sheet5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9EC5C-738D-46A4-B507-DE2D70B89DAC}">
  <dimension ref="A1:V6"/>
  <sheetViews>
    <sheetView topLeftCell="A2" workbookViewId="0">
      <selection activeCell="C27" sqref="C26:C27"/>
    </sheetView>
  </sheetViews>
  <sheetFormatPr defaultRowHeight="14.4" x14ac:dyDescent="0.3"/>
  <cols>
    <col min="1" max="22" customWidth="true" width="32.33203125" collapsed="true"/>
  </cols>
  <sheetData>
    <row r="1" spans="1:21" x14ac:dyDescent="0.3">
      <c r="A1" t="s">
        <v>180</v>
      </c>
      <c r="B1" t="s">
        <v>186</v>
      </c>
      <c r="C1" t="s">
        <v>182</v>
      </c>
      <c r="D1" t="s">
        <v>145</v>
      </c>
      <c r="E1" t="s">
        <v>146</v>
      </c>
      <c r="F1" t="s">
        <v>147</v>
      </c>
      <c r="G1" t="s">
        <v>20</v>
      </c>
      <c r="H1" t="s">
        <v>19</v>
      </c>
      <c r="I1" t="s">
        <v>148</v>
      </c>
      <c r="J1" t="s">
        <v>136</v>
      </c>
      <c r="K1" t="s">
        <v>149</v>
      </c>
      <c r="L1" t="s">
        <v>150</v>
      </c>
      <c r="M1" t="s">
        <v>151</v>
      </c>
      <c r="N1" t="s">
        <v>202</v>
      </c>
      <c r="O1" t="s">
        <v>204</v>
      </c>
      <c r="P1" t="s">
        <v>203</v>
      </c>
      <c r="Q1" t="s">
        <v>205</v>
      </c>
      <c r="R1" t="s">
        <v>207</v>
      </c>
      <c r="S1" t="s">
        <v>208</v>
      </c>
      <c r="T1" t="s">
        <v>206</v>
      </c>
      <c r="U1" t="s">
        <v>254</v>
      </c>
    </row>
    <row r="2" spans="1:21" x14ac:dyDescent="0.3">
      <c r="A2" t="s">
        <v>80</v>
      </c>
      <c r="B2" t="s">
        <v>79</v>
      </c>
      <c r="C2" t="s">
        <v>26</v>
      </c>
      <c r="F2" t="s">
        <v>28</v>
      </c>
      <c r="G2">
        <v>10</v>
      </c>
      <c r="H2">
        <v>10</v>
      </c>
      <c r="I2" s="32">
        <v>1000</v>
      </c>
      <c r="J2" s="32">
        <v>1200</v>
      </c>
      <c r="K2">
        <v>0</v>
      </c>
      <c r="L2" t="s">
        <v>157</v>
      </c>
      <c r="N2" s="32"/>
      <c r="O2" s="32">
        <v>1000</v>
      </c>
      <c r="Q2" s="32"/>
      <c r="R2" s="32">
        <v>1200</v>
      </c>
    </row>
    <row r="3" spans="1:21" x14ac:dyDescent="0.3">
      <c r="A3" t="s">
        <v>83</v>
      </c>
      <c r="B3" t="s">
        <v>82</v>
      </c>
      <c r="C3" t="s">
        <v>32</v>
      </c>
      <c r="F3" t="s">
        <v>28</v>
      </c>
      <c r="G3">
        <v>10</v>
      </c>
      <c r="H3">
        <v>10</v>
      </c>
      <c r="I3" s="32">
        <v>1000</v>
      </c>
      <c r="J3" s="32">
        <v>1200</v>
      </c>
      <c r="K3">
        <v>0</v>
      </c>
      <c r="L3" t="s">
        <v>157</v>
      </c>
      <c r="N3" s="32">
        <v>500</v>
      </c>
      <c r="O3">
        <v>500</v>
      </c>
      <c r="Q3" s="32">
        <v>500</v>
      </c>
      <c r="R3">
        <v>700</v>
      </c>
    </row>
    <row r="4" spans="1:21" x14ac:dyDescent="0.3">
      <c r="A4" t="s">
        <v>85</v>
      </c>
      <c r="B4" t="s">
        <v>84</v>
      </c>
      <c r="C4" t="s">
        <v>35</v>
      </c>
      <c r="F4" t="s">
        <v>37</v>
      </c>
      <c r="G4">
        <v>10</v>
      </c>
      <c r="H4">
        <v>10</v>
      </c>
      <c r="I4" s="32">
        <v>800</v>
      </c>
      <c r="J4" s="32">
        <v>900</v>
      </c>
      <c r="K4">
        <v>0</v>
      </c>
      <c r="L4" t="s">
        <v>157</v>
      </c>
      <c r="N4" s="32"/>
      <c r="O4" s="32"/>
      <c r="P4">
        <v>800</v>
      </c>
      <c r="R4" s="32"/>
      <c r="S4" s="32">
        <v>800</v>
      </c>
      <c r="T4">
        <v>100</v>
      </c>
    </row>
    <row r="5" spans="1:21" x14ac:dyDescent="0.3">
      <c r="A5" t="s">
        <v>87</v>
      </c>
      <c r="B5" t="s">
        <v>86</v>
      </c>
      <c r="C5" t="s">
        <v>40</v>
      </c>
      <c r="F5" t="s">
        <v>42</v>
      </c>
      <c r="G5">
        <v>10</v>
      </c>
      <c r="H5">
        <v>10</v>
      </c>
      <c r="I5" s="32">
        <v>1600</v>
      </c>
      <c r="J5" s="32">
        <v>1700</v>
      </c>
      <c r="K5">
        <v>0</v>
      </c>
      <c r="L5" t="s">
        <v>157</v>
      </c>
      <c r="N5" s="32"/>
      <c r="O5" s="32"/>
      <c r="P5" s="32">
        <v>1600</v>
      </c>
      <c r="R5" s="32"/>
      <c r="S5" s="32">
        <v>1400</v>
      </c>
      <c r="T5">
        <v>200</v>
      </c>
      <c r="U5" s="32">
        <v>100</v>
      </c>
    </row>
    <row r="6" spans="1:21" x14ac:dyDescent="0.3">
      <c r="A6" t="s">
        <v>90</v>
      </c>
      <c r="B6" t="s">
        <v>89</v>
      </c>
      <c r="C6" t="s">
        <v>40</v>
      </c>
      <c r="F6" t="s">
        <v>43</v>
      </c>
      <c r="G6">
        <v>10</v>
      </c>
      <c r="H6">
        <v>10</v>
      </c>
      <c r="I6" s="32">
        <v>1000</v>
      </c>
      <c r="J6" s="33">
        <v>0</v>
      </c>
      <c r="K6">
        <v>0</v>
      </c>
      <c r="L6" t="s">
        <v>157</v>
      </c>
      <c r="N6" s="32"/>
      <c r="O6" s="32">
        <v>400</v>
      </c>
      <c r="P6">
        <v>600</v>
      </c>
      <c r="R6" s="32"/>
    </row>
  </sheetData>
  <pageMargins bottom="0.75" footer="0.3" header="0.3" left="0.7" right="0.7" top="0.75"/>
</worksheet>
</file>

<file path=xl/worksheets/sheet5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7727B-1DDD-4CFF-AA09-5D5BC85D3018}">
  <dimension ref="A1:G6"/>
  <sheetViews>
    <sheetView workbookViewId="0">
      <selection activeCell="E13" sqref="E13"/>
    </sheetView>
  </sheetViews>
  <sheetFormatPr defaultRowHeight="14.4" x14ac:dyDescent="0.3"/>
  <cols>
    <col min="2" max="7" customWidth="true" width="21.0" collapsed="true"/>
  </cols>
  <sheetData>
    <row r="1" spans="1:6" x14ac:dyDescent="0.3">
      <c r="A1" t="s">
        <v>124</v>
      </c>
      <c r="B1" t="s">
        <v>136</v>
      </c>
      <c r="C1" t="s">
        <v>139</v>
      </c>
      <c r="D1" t="s">
        <v>140</v>
      </c>
      <c r="E1" t="s">
        <v>138</v>
      </c>
      <c r="F1" t="s">
        <v>197</v>
      </c>
    </row>
    <row r="2" spans="1:6" x14ac:dyDescent="0.3">
      <c r="A2" t="s">
        <v>80</v>
      </c>
      <c r="B2" s="31">
        <v>1200</v>
      </c>
      <c r="C2" s="31"/>
      <c r="D2" s="31">
        <v>1200</v>
      </c>
      <c r="E2" s="31"/>
    </row>
    <row r="3" spans="1:6" x14ac:dyDescent="0.3">
      <c r="A3" t="s">
        <v>83</v>
      </c>
      <c r="B3" s="31">
        <v>1200</v>
      </c>
      <c r="C3" s="31">
        <v>500</v>
      </c>
      <c r="D3" s="31">
        <v>700</v>
      </c>
      <c r="E3" s="31"/>
    </row>
    <row r="4" spans="1:6" x14ac:dyDescent="0.3">
      <c r="A4" t="s">
        <v>85</v>
      </c>
      <c r="B4" s="31">
        <v>900</v>
      </c>
      <c r="C4" s="31"/>
      <c r="D4" s="31"/>
      <c r="E4" s="31">
        <v>800</v>
      </c>
      <c r="F4">
        <v>100</v>
      </c>
    </row>
    <row r="5" spans="1:6" x14ac:dyDescent="0.3">
      <c r="A5" t="s">
        <v>87</v>
      </c>
      <c r="B5" s="31">
        <v>1700</v>
      </c>
      <c r="C5" s="31"/>
      <c r="D5" s="31"/>
      <c r="E5" s="31">
        <v>1700</v>
      </c>
    </row>
    <row r="6" spans="1:6" x14ac:dyDescent="0.3">
      <c r="A6" t="s">
        <v>90</v>
      </c>
      <c r="B6" s="31">
        <v>0</v>
      </c>
      <c r="C6" s="31"/>
      <c r="D6" s="31"/>
      <c r="E6" s="31"/>
    </row>
  </sheetData>
  <pageMargins bottom="0.75" footer="0.3" header="0.3" left="0.7" right="0.7" top="0.75"/>
</worksheet>
</file>

<file path=xl/worksheets/sheet5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D9144-0E0B-49C9-886E-4A2CDDD2CEB0}">
  <dimension ref="A1:E2"/>
  <sheetViews>
    <sheetView workbookViewId="0">
      <selection activeCell="C8" activeCellId="1" sqref="D8 C8"/>
    </sheetView>
  </sheetViews>
  <sheetFormatPr defaultRowHeight="14.4" x14ac:dyDescent="0.3"/>
  <cols>
    <col min="1" max="4" customWidth="true" width="31.44140625" collapsed="true"/>
  </cols>
  <sheetData>
    <row r="1" spans="1:4" x14ac:dyDescent="0.3">
      <c r="A1" s="29" t="s">
        <v>198</v>
      </c>
      <c r="B1" s="29" t="s">
        <v>199</v>
      </c>
      <c r="C1" s="29" t="s">
        <v>200</v>
      </c>
      <c r="D1" s="29" t="s">
        <v>201</v>
      </c>
    </row>
    <row r="2" spans="1:4" x14ac:dyDescent="0.3">
      <c r="A2" s="41" t="n">
        <f>'TC55- New Outbound Date'!A2</f>
        <v>45232.0</v>
      </c>
      <c r="B2" s="41" t="n">
        <f>'TC55- New Outbound Date'!B2</f>
        <v>45235.0</v>
      </c>
      <c r="C2" s="41" t="n">
        <f>'TC55- New Outbound Date'!C2</f>
        <v>45245.0</v>
      </c>
      <c r="D2" s="40" t="n">
        <f>'TC55- New Outbound Date'!D2</f>
        <v>45268.0</v>
      </c>
    </row>
  </sheetData>
  <pageMargins bottom="0.75" footer="0.3" header="0.3" left="0.7" right="0.7" top="0.75"/>
</worksheet>
</file>

<file path=xl/worksheets/sheet5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ABB38-A115-43EF-A0AC-CEE6A4BC3E6C}">
  <dimension ref="A1:B2"/>
  <sheetViews>
    <sheetView workbookViewId="0">
      <selection activeCell="E27" sqref="E27"/>
    </sheetView>
  </sheetViews>
  <sheetFormatPr defaultRowHeight="14.4" x14ac:dyDescent="0.3"/>
  <cols>
    <col min="1" max="1" customWidth="true" width="21.6640625" collapsed="true"/>
  </cols>
  <sheetData>
    <row r="1" spans="1:1" x14ac:dyDescent="0.3">
      <c r="A1" t="s">
        <v>351</v>
      </c>
    </row>
    <row r="2" spans="1:1" x14ac:dyDescent="0.3">
      <c r="A2" t="str">
        <f>'TC55- Request No'!$A$2</f>
        <v>rss1702-2310001-04</v>
      </c>
    </row>
  </sheetData>
  <pageMargins bottom="0.75" footer="0.3" header="0.3" left="0.7" right="0.7" top="0.75"/>
</worksheet>
</file>

<file path=xl/worksheets/sheet5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D413F-7C90-4167-9ECC-358646B148B3}">
  <dimension ref="A1:AO2"/>
  <sheetViews>
    <sheetView workbookViewId="0">
      <selection activeCell="F27" sqref="F27"/>
    </sheetView>
  </sheetViews>
  <sheetFormatPr defaultRowHeight="14.4" x14ac:dyDescent="0.3"/>
  <cols>
    <col min="1" max="2" customWidth="true" width="14.6640625" collapsed="true"/>
    <col min="3" max="3" customWidth="true" width="26.33203125" collapsed="true"/>
    <col min="4" max="6" customWidth="true" width="14.6640625" collapsed="true"/>
    <col min="7" max="7" customWidth="true" width="24.88671875" collapsed="true"/>
    <col min="8" max="32" customWidth="true" width="14.6640625" collapsed="true"/>
    <col min="33" max="33" customWidth="true" width="18.0" collapsed="true"/>
    <col min="34" max="35" customWidth="true" width="14.6640625" collapsed="true"/>
    <col min="36" max="36" customWidth="true" width="21.33203125" collapsed="true"/>
    <col min="37" max="43" customWidth="true" width="14.6640625" collapsed="true"/>
  </cols>
  <sheetData>
    <row r="1" spans="1:40" x14ac:dyDescent="0.3">
      <c r="A1" t="s">
        <v>255</v>
      </c>
      <c r="B1" t="s">
        <v>216</v>
      </c>
      <c r="C1" t="s">
        <v>217</v>
      </c>
      <c r="D1" t="s">
        <v>218</v>
      </c>
      <c r="E1" t="s">
        <v>256</v>
      </c>
      <c r="F1" t="s">
        <v>219</v>
      </c>
      <c r="G1" t="s">
        <v>221</v>
      </c>
      <c r="H1" t="s">
        <v>222</v>
      </c>
      <c r="I1" t="s">
        <v>223</v>
      </c>
      <c r="J1" t="s">
        <v>224</v>
      </c>
      <c r="K1" t="s">
        <v>225</v>
      </c>
      <c r="L1" t="s">
        <v>128</v>
      </c>
      <c r="M1" t="s">
        <v>226</v>
      </c>
      <c r="N1" t="s">
        <v>257</v>
      </c>
      <c r="O1" t="s">
        <v>258</v>
      </c>
      <c r="P1" t="s">
        <v>228</v>
      </c>
      <c r="Q1" t="s">
        <v>259</v>
      </c>
      <c r="R1" t="s">
        <v>260</v>
      </c>
      <c r="S1" t="s">
        <v>261</v>
      </c>
      <c r="T1" t="s">
        <v>265</v>
      </c>
      <c r="U1" t="s">
        <v>268</v>
      </c>
      <c r="V1" t="s">
        <v>269</v>
      </c>
      <c r="W1" t="s">
        <v>232</v>
      </c>
      <c r="X1" t="s">
        <v>233</v>
      </c>
      <c r="Y1" t="s">
        <v>266</v>
      </c>
      <c r="Z1" t="s">
        <v>270</v>
      </c>
      <c r="AA1" t="s">
        <v>271</v>
      </c>
      <c r="AB1" t="s">
        <v>236</v>
      </c>
      <c r="AC1" t="s">
        <v>262</v>
      </c>
      <c r="AD1" t="s">
        <v>267</v>
      </c>
      <c r="AE1" t="s">
        <v>272</v>
      </c>
      <c r="AF1" t="s">
        <v>273</v>
      </c>
      <c r="AG1" t="s">
        <v>243</v>
      </c>
      <c r="AH1" t="s">
        <v>244</v>
      </c>
      <c r="AI1" t="s">
        <v>245</v>
      </c>
      <c r="AJ1" t="s">
        <v>246</v>
      </c>
      <c r="AK1" t="s">
        <v>247</v>
      </c>
      <c r="AL1" t="s">
        <v>263</v>
      </c>
      <c r="AM1" t="s">
        <v>248</v>
      </c>
      <c r="AN1" t="s">
        <v>249</v>
      </c>
    </row>
    <row r="2" spans="1:40" x14ac:dyDescent="0.3">
      <c r="A2">
        <v>1</v>
      </c>
      <c r="B2" t="s">
        <v>71</v>
      </c>
      <c r="C2" t="str">
        <f>"o-PK-SUP-POC-230720003-"&amp;AutoIncrement!A2</f>
        <v>o-PK-SUP-POC-230720003-02</v>
      </c>
      <c r="D2" s="30">
        <v>45218</v>
      </c>
      <c r="F2" t="s">
        <v>220</v>
      </c>
      <c r="G2" t="s">
        <v>87</v>
      </c>
      <c r="H2" t="s">
        <v>42</v>
      </c>
      <c r="I2">
        <v>100</v>
      </c>
      <c r="J2" t="s">
        <v>69</v>
      </c>
      <c r="K2" t="s">
        <v>227</v>
      </c>
      <c r="L2" t="s">
        <v>72</v>
      </c>
      <c r="M2" t="s">
        <v>72</v>
      </c>
      <c r="P2" t="s">
        <v>264</v>
      </c>
      <c r="W2" t="s">
        <v>240</v>
      </c>
      <c r="X2" t="s">
        <v>241</v>
      </c>
      <c r="Y2">
        <v>100.01</v>
      </c>
      <c r="Z2">
        <v>100.01</v>
      </c>
      <c r="AA2">
        <v>100.01</v>
      </c>
      <c r="AG2" t="str">
        <f>'TC19- Sales Order No'!$A$2</f>
        <v>ss1702-2310001</v>
      </c>
      <c r="AH2" t="s">
        <v>71</v>
      </c>
      <c r="AI2" t="s">
        <v>86</v>
      </c>
      <c r="AJ2" t="s">
        <v>86</v>
      </c>
      <c r="AK2" t="s">
        <v>40</v>
      </c>
      <c r="AM2">
        <v>10</v>
      </c>
      <c r="AN2">
        <v>100</v>
      </c>
    </row>
  </sheetData>
  <pageMargins bottom="0.75" footer="0.3" header="0.3" left="0.7" right="0.7" top="0.75"/>
  <pageSetup orientation="portrait" r:id="rId1"/>
</worksheet>
</file>

<file path=xl/worksheets/sheet5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92A14-B736-4BE2-B5C8-4BD774DAC054}">
  <dimension ref="A1:W4"/>
  <sheetViews>
    <sheetView topLeftCell="O1" workbookViewId="0">
      <selection activeCell="S15" sqref="S15"/>
    </sheetView>
  </sheetViews>
  <sheetFormatPr defaultRowHeight="14.4" x14ac:dyDescent="0.3"/>
  <cols>
    <col min="1" max="2" customWidth="true" width="25.33203125" collapsed="true"/>
    <col min="3" max="3" customWidth="true" width="38.21875" collapsed="true"/>
    <col min="4" max="4" customWidth="true" width="41.109375" collapsed="true"/>
    <col min="5" max="23" customWidth="true" width="25.33203125" collapsed="true"/>
  </cols>
  <sheetData>
    <row r="1" spans="1:22" x14ac:dyDescent="0.3">
      <c r="A1" s="5" t="s">
        <v>274</v>
      </c>
      <c r="B1" s="5" t="s">
        <v>275</v>
      </c>
      <c r="C1" s="5" t="s">
        <v>297</v>
      </c>
      <c r="D1" s="5" t="s">
        <v>298</v>
      </c>
      <c r="E1" s="5" t="s">
        <v>299</v>
      </c>
      <c r="F1" s="5" t="s">
        <v>165</v>
      </c>
      <c r="G1" s="5" t="s">
        <v>276</v>
      </c>
      <c r="H1" s="5" t="s">
        <v>277</v>
      </c>
      <c r="I1" s="5" t="s">
        <v>278</v>
      </c>
      <c r="J1" s="5" t="s">
        <v>279</v>
      </c>
      <c r="K1" s="5" t="s">
        <v>280</v>
      </c>
      <c r="L1" s="5" t="s">
        <v>281</v>
      </c>
      <c r="M1" s="5" t="s">
        <v>282</v>
      </c>
      <c r="N1" s="5" t="s">
        <v>283</v>
      </c>
      <c r="O1" s="44" t="s">
        <v>284</v>
      </c>
      <c r="P1" s="5" t="s">
        <v>285</v>
      </c>
      <c r="Q1" s="5" t="s">
        <v>286</v>
      </c>
      <c r="R1" s="5" t="s">
        <v>287</v>
      </c>
      <c r="S1" s="5" t="s">
        <v>288</v>
      </c>
      <c r="T1" s="5" t="s">
        <v>289</v>
      </c>
      <c r="U1" s="5" t="s">
        <v>290</v>
      </c>
      <c r="V1" s="5" t="s">
        <v>291</v>
      </c>
    </row>
    <row r="2" spans="1:22" x14ac:dyDescent="0.3">
      <c r="A2" s="5" t="s">
        <v>220</v>
      </c>
      <c r="B2" s="5" t="s">
        <v>229</v>
      </c>
      <c r="C2" s="5" t="s">
        <v>300</v>
      </c>
      <c r="D2" s="5" t="s">
        <v>301</v>
      </c>
      <c r="E2" s="5" t="s">
        <v>302</v>
      </c>
      <c r="F2" s="5" t="s">
        <v>303</v>
      </c>
      <c r="G2" s="45" t="s">
        <v>292</v>
      </c>
      <c r="H2" s="5" t="s">
        <v>293</v>
      </c>
      <c r="I2" s="5" t="s">
        <v>294</v>
      </c>
      <c r="J2" s="5" t="s">
        <v>294</v>
      </c>
      <c r="K2" s="5" t="s">
        <v>294</v>
      </c>
      <c r="L2" s="5" t="s">
        <v>294</v>
      </c>
      <c r="M2" s="5" t="s">
        <v>294</v>
      </c>
      <c r="N2" s="5" t="s">
        <v>294</v>
      </c>
      <c r="O2" s="5" t="s">
        <v>294</v>
      </c>
      <c r="P2" s="5" t="s">
        <v>294</v>
      </c>
      <c r="Q2" s="5" t="s">
        <v>294</v>
      </c>
      <c r="R2" s="5" t="s">
        <v>294</v>
      </c>
      <c r="S2" s="5" t="s">
        <v>294</v>
      </c>
      <c r="T2" s="5" t="s">
        <v>294</v>
      </c>
      <c r="U2" s="5" t="s">
        <v>294</v>
      </c>
      <c r="V2" s="5" t="s">
        <v>294</v>
      </c>
    </row>
    <row r="3" spans="1:22" x14ac:dyDescent="0.3">
      <c r="A3" s="5" t="s">
        <v>296</v>
      </c>
      <c r="B3" s="5" t="s">
        <v>264</v>
      </c>
      <c r="C3" s="5" t="s">
        <v>300</v>
      </c>
      <c r="D3" s="5" t="s">
        <v>301</v>
      </c>
      <c r="E3" s="5" t="s">
        <v>302</v>
      </c>
      <c r="F3" s="5" t="s">
        <v>303</v>
      </c>
      <c r="G3" s="5" t="s">
        <v>292</v>
      </c>
      <c r="H3" s="5" t="s">
        <v>293</v>
      </c>
      <c r="I3" s="5" t="s">
        <v>294</v>
      </c>
      <c r="J3" s="5" t="s">
        <v>294</v>
      </c>
      <c r="K3" s="5" t="s">
        <v>294</v>
      </c>
      <c r="L3" s="5" t="s">
        <v>294</v>
      </c>
      <c r="M3" s="5" t="s">
        <v>294</v>
      </c>
      <c r="N3" s="5" t="s">
        <v>294</v>
      </c>
      <c r="O3" s="5" t="s">
        <v>294</v>
      </c>
      <c r="P3" s="5" t="s">
        <v>294</v>
      </c>
      <c r="Q3" s="5" t="s">
        <v>294</v>
      </c>
      <c r="R3" s="5" t="s">
        <v>294</v>
      </c>
      <c r="S3" s="5" t="s">
        <v>294</v>
      </c>
      <c r="T3" s="5" t="s">
        <v>294</v>
      </c>
      <c r="U3" s="5" t="s">
        <v>294</v>
      </c>
      <c r="V3" s="5" t="s">
        <v>294</v>
      </c>
    </row>
    <row r="4" spans="1:22" x14ac:dyDescent="0.3">
      <c r="A4" s="5" t="s">
        <v>295</v>
      </c>
      <c r="B4" s="5" t="s">
        <v>230</v>
      </c>
      <c r="C4" s="5" t="s">
        <v>300</v>
      </c>
      <c r="D4" s="5" t="s">
        <v>301</v>
      </c>
      <c r="E4" s="5" t="s">
        <v>302</v>
      </c>
      <c r="F4" s="5" t="s">
        <v>303</v>
      </c>
      <c r="G4" s="5" t="s">
        <v>292</v>
      </c>
      <c r="H4" s="5" t="s">
        <v>293</v>
      </c>
      <c r="I4" s="5" t="s">
        <v>294</v>
      </c>
      <c r="J4" s="5" t="s">
        <v>294</v>
      </c>
      <c r="K4" s="5" t="s">
        <v>294</v>
      </c>
      <c r="L4" s="5" t="s">
        <v>294</v>
      </c>
      <c r="M4" s="5" t="s">
        <v>294</v>
      </c>
      <c r="N4" s="5" t="s">
        <v>294</v>
      </c>
      <c r="O4" s="5" t="s">
        <v>294</v>
      </c>
      <c r="P4" s="5" t="s">
        <v>294</v>
      </c>
      <c r="Q4" s="5" t="s">
        <v>294</v>
      </c>
      <c r="R4" s="5" t="s">
        <v>294</v>
      </c>
      <c r="S4" s="5" t="s">
        <v>294</v>
      </c>
      <c r="T4" s="5" t="s">
        <v>294</v>
      </c>
      <c r="U4" s="5" t="s">
        <v>294</v>
      </c>
      <c r="V4" s="5" t="s">
        <v>294</v>
      </c>
    </row>
  </sheetData>
  <phoneticPr fontId="6" type="noConversion"/>
  <pageMargins bottom="0.75" footer="0.3" header="0.3" left="0.7" right="0.7" top="0.75"/>
</worksheet>
</file>

<file path=xl/worksheets/sheet5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7525D-DCF3-42E0-8A83-320500061703}">
  <dimension ref="A1:C4"/>
  <sheetViews>
    <sheetView workbookViewId="0">
      <selection activeCell="C23" sqref="C23"/>
    </sheetView>
  </sheetViews>
  <sheetFormatPr defaultRowHeight="14.4" x14ac:dyDescent="0.3"/>
  <cols>
    <col min="1" max="2" customWidth="true" width="20.77734375" collapsed="true"/>
  </cols>
  <sheetData>
    <row r="1" spans="1:2" x14ac:dyDescent="0.3">
      <c r="A1" t="s">
        <v>320</v>
      </c>
      <c r="B1" t="s">
        <v>275</v>
      </c>
    </row>
    <row r="2" spans="1:2" x14ac:dyDescent="0.3">
      <c r="A2" t="s">
        <v>220</v>
      </c>
      <c r="B2" t="s">
        <v>229</v>
      </c>
    </row>
    <row r="3" spans="1:2" x14ac:dyDescent="0.3">
      <c r="A3" t="s">
        <v>220</v>
      </c>
      <c r="B3" t="s">
        <v>230</v>
      </c>
    </row>
    <row r="4" spans="1:2" x14ac:dyDescent="0.3">
      <c r="A4" t="s">
        <v>220</v>
      </c>
      <c r="B4" t="s">
        <v>264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2F613-B9FC-4721-BAE7-2427DC0B0AB7}">
  <dimension ref="A1:L6"/>
  <sheetViews>
    <sheetView topLeftCell="B1" workbookViewId="0">
      <selection activeCell="C7" sqref="C7"/>
    </sheetView>
  </sheetViews>
  <sheetFormatPr defaultRowHeight="14.4" x14ac:dyDescent="0.3"/>
  <cols>
    <col min="1" max="1" customWidth="true" width="43.0" collapsed="true"/>
    <col min="2" max="2" customWidth="true" width="31.109375" collapsed="true"/>
    <col min="3" max="3" customWidth="true" width="29.77734375" collapsed="true"/>
    <col min="4" max="4" customWidth="true" width="42.0" collapsed="true"/>
    <col min="5" max="5" customWidth="true" width="15.77734375" collapsed="true"/>
    <col min="6" max="6" customWidth="true" width="32.44140625" collapsed="true"/>
    <col min="7" max="9" customWidth="true" width="15.77734375" collapsed="true"/>
    <col min="11" max="11" customWidth="true" width="15.77734375" collapsed="true"/>
    <col min="32" max="16384" width="8.88671875" collapsed="true"/>
  </cols>
  <sheetData>
    <row r="1" spans="1:11" x14ac:dyDescent="0.3">
      <c r="A1" s="7" t="s">
        <v>98</v>
      </c>
      <c r="B1" s="7" t="s">
        <v>10</v>
      </c>
      <c r="C1" s="7" t="s">
        <v>91</v>
      </c>
      <c r="D1" s="7" t="s">
        <v>92</v>
      </c>
      <c r="E1" s="7" t="s">
        <v>93</v>
      </c>
      <c r="F1" s="7" t="s">
        <v>94</v>
      </c>
      <c r="G1" s="7" t="s">
        <v>95</v>
      </c>
      <c r="H1" s="8" t="s">
        <v>76</v>
      </c>
      <c r="I1" s="8" t="s">
        <v>77</v>
      </c>
      <c r="J1" s="7" t="s">
        <v>96</v>
      </c>
      <c r="K1" s="11" t="s">
        <v>97</v>
      </c>
    </row>
    <row r="2" spans="1:11" x14ac:dyDescent="0.3">
      <c r="A2" s="6" t="s">
        <v>79</v>
      </c>
      <c r="B2" s="6" t="s">
        <v>80</v>
      </c>
      <c r="C2" s="6" t="s">
        <v>79</v>
      </c>
      <c r="D2" s="6" t="str">
        <f>'TC2- ReceivedRequestAddNewPart'!$B$2</f>
        <v>PKSUPTOPKCUS17001-s1702-002</v>
      </c>
      <c r="E2" s="13">
        <v>0.5</v>
      </c>
      <c r="F2" s="13">
        <v>1</v>
      </c>
      <c r="G2" s="6" t="s">
        <v>78</v>
      </c>
      <c r="H2" s="15">
        <v>0</v>
      </c>
      <c r="I2" s="8" t="s">
        <v>81</v>
      </c>
      <c r="J2" s="7">
        <v>8</v>
      </c>
      <c r="K2" s="12">
        <v>4</v>
      </c>
    </row>
    <row r="3" spans="1:11" x14ac:dyDescent="0.3">
      <c r="A3" s="6" t="s">
        <v>82</v>
      </c>
      <c r="B3" s="6" t="s">
        <v>83</v>
      </c>
      <c r="C3" s="6" t="s">
        <v>82</v>
      </c>
      <c r="D3" s="6" t="str">
        <f>'TC2- ReceivedRequestAddNewPart'!$B$2</f>
        <v>PKSUPTOPKCUS17001-s1702-002</v>
      </c>
      <c r="E3" s="13">
        <v>0.5</v>
      </c>
      <c r="F3" s="13">
        <v>1</v>
      </c>
      <c r="G3" s="6" t="s">
        <v>78</v>
      </c>
      <c r="H3" s="15">
        <v>0</v>
      </c>
      <c r="I3" s="8" t="s">
        <v>81</v>
      </c>
      <c r="J3" s="7">
        <v>8</v>
      </c>
      <c r="K3" s="12">
        <v>4</v>
      </c>
    </row>
    <row r="4" spans="1:11" x14ac:dyDescent="0.3">
      <c r="A4" s="6" t="s">
        <v>84</v>
      </c>
      <c r="B4" s="6" t="s">
        <v>85</v>
      </c>
      <c r="C4" s="6" t="s">
        <v>84</v>
      </c>
      <c r="D4" s="6" t="str">
        <f>'TC2- ReceivedRequestAddNewPart'!$B$2</f>
        <v>PKSUPTOPKCUS17001-s1702-002</v>
      </c>
      <c r="E4" s="13">
        <v>0.5</v>
      </c>
      <c r="F4" s="13">
        <v>1</v>
      </c>
      <c r="G4" s="6" t="s">
        <v>37</v>
      </c>
      <c r="H4" s="15">
        <v>1</v>
      </c>
      <c r="I4" s="8" t="s">
        <v>81</v>
      </c>
      <c r="J4" s="7">
        <v>10</v>
      </c>
      <c r="K4" s="12">
        <v>6</v>
      </c>
    </row>
    <row r="5" spans="1:11" x14ac:dyDescent="0.3">
      <c r="A5" s="6" t="s">
        <v>86</v>
      </c>
      <c r="B5" s="6" t="s">
        <v>87</v>
      </c>
      <c r="C5" s="6" t="s">
        <v>86</v>
      </c>
      <c r="D5" s="6" t="str">
        <f>'TC2- ReceivedRequestAddNewPart'!$B$2</f>
        <v>PKSUPTOPKCUS17001-s1702-002</v>
      </c>
      <c r="E5" s="13">
        <v>0.5</v>
      </c>
      <c r="F5" s="13">
        <v>1</v>
      </c>
      <c r="G5" s="6" t="s">
        <v>88</v>
      </c>
      <c r="H5" s="17">
        <v>1000</v>
      </c>
      <c r="I5" s="8" t="s">
        <v>81</v>
      </c>
      <c r="J5" s="7">
        <v>10</v>
      </c>
      <c r="K5" s="12">
        <v>6</v>
      </c>
    </row>
    <row customFormat="1" ht="13.2" r="6" s="10" spans="1:11" x14ac:dyDescent="0.25">
      <c r="A6" s="6" t="s">
        <v>89</v>
      </c>
      <c r="B6" s="6" t="s">
        <v>90</v>
      </c>
      <c r="C6" s="6" t="s">
        <v>89</v>
      </c>
      <c r="D6" s="6" t="str">
        <f>'TC2- ReceivedRequestAddNewPart'!$B$2</f>
        <v>PKSUPTOPKCUS17001-s1702-002</v>
      </c>
      <c r="E6" s="14">
        <v>0.5</v>
      </c>
      <c r="F6" s="14">
        <v>1</v>
      </c>
      <c r="G6" s="10" t="s">
        <v>43</v>
      </c>
      <c r="H6" s="16">
        <v>1</v>
      </c>
      <c r="I6" s="9" t="s">
        <v>81</v>
      </c>
      <c r="J6" s="9">
        <v>101</v>
      </c>
      <c r="K6" s="12">
        <v>2</v>
      </c>
    </row>
  </sheetData>
  <phoneticPr fontId="6" type="noConversion"/>
  <pageMargins bottom="0.75" footer="0.3" header="0.3" left="0.7" right="0.7" top="0.75"/>
</worksheet>
</file>

<file path=xl/worksheets/sheet6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31E43-540D-4AB5-B799-C1C9E8C3480D}">
  <dimension ref="A1:C8"/>
  <sheetViews>
    <sheetView workbookViewId="0">
      <selection activeCell="B27" sqref="B27"/>
    </sheetView>
  </sheetViews>
  <sheetFormatPr defaultRowHeight="14.4" x14ac:dyDescent="0.3"/>
  <cols>
    <col min="1" max="1" customWidth="true" width="30.77734375" collapsed="true"/>
    <col min="2" max="2" customWidth="true" width="21.6640625" collapsed="true"/>
  </cols>
  <sheetData>
    <row r="1" spans="1:2" x14ac:dyDescent="0.3">
      <c r="A1" t="s">
        <v>321</v>
      </c>
      <c r="B1" t="s">
        <v>322</v>
      </c>
    </row>
    <row r="2" spans="1:2" x14ac:dyDescent="0.3">
      <c r="A2" t="s">
        <v>323</v>
      </c>
      <c r="B2" s="40">
        <v>45125</v>
      </c>
    </row>
    <row r="3" spans="1:2" x14ac:dyDescent="0.3">
      <c r="A3" t="s">
        <v>323</v>
      </c>
      <c r="B3" s="40">
        <v>45125</v>
      </c>
    </row>
    <row r="4" spans="1:2" x14ac:dyDescent="0.3">
      <c r="A4" t="s">
        <v>323</v>
      </c>
      <c r="B4" s="40">
        <v>45125</v>
      </c>
    </row>
    <row r="5" spans="1:2" x14ac:dyDescent="0.3">
      <c r="A5" t="s">
        <v>323</v>
      </c>
      <c r="B5" s="40">
        <v>45125</v>
      </c>
    </row>
    <row r="6" spans="1:2" x14ac:dyDescent="0.3">
      <c r="A6" t="s">
        <v>323</v>
      </c>
      <c r="B6" s="40">
        <v>45125</v>
      </c>
    </row>
    <row r="7" spans="1:2" x14ac:dyDescent="0.3">
      <c r="A7" t="s">
        <v>323</v>
      </c>
      <c r="B7" s="40">
        <v>45125</v>
      </c>
    </row>
    <row r="8" spans="1:2" x14ac:dyDescent="0.3">
      <c r="A8" t="s">
        <v>323</v>
      </c>
      <c r="B8" s="40">
        <v>45125</v>
      </c>
    </row>
  </sheetData>
  <pageMargins bottom="0.75" footer="0.3" header="0.3" left="0.7" right="0.7" top="0.75"/>
</worksheet>
</file>

<file path=xl/worksheets/sheet6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1966F-68FA-4203-8F7A-1605789961DD}">
  <dimension ref="A1:C4"/>
  <sheetViews>
    <sheetView workbookViewId="0">
      <selection activeCell="B4" sqref="B4"/>
    </sheetView>
  </sheetViews>
  <sheetFormatPr defaultRowHeight="14.4" x14ac:dyDescent="0.3"/>
  <cols>
    <col min="1" max="1" customWidth="true" width="26.33203125" collapsed="true"/>
    <col min="2" max="2" customWidth="true" width="28.21875" collapsed="true"/>
  </cols>
  <sheetData>
    <row r="1" spans="1:2" x14ac:dyDescent="0.3">
      <c r="A1" t="s">
        <v>324</v>
      </c>
      <c r="B1" s="50" t="s">
        <v>325</v>
      </c>
    </row>
    <row r="2" spans="1:2" x14ac:dyDescent="0.3">
      <c r="A2" t="str">
        <f>'TC51- Outbound Details'!$C$2</f>
        <v>o-PK-SUP-POC-230720001-02</v>
      </c>
      <c r="B2" t="s">
        <v>361</v>
      </c>
    </row>
    <row r="3" spans="1:2" x14ac:dyDescent="0.3">
      <c r="A3" t="str">
        <f>'TC51- Outbound Details'!$C$6</f>
        <v>o-PK-SUP-POC-230720002-02</v>
      </c>
      <c r="B3" t="s">
        <v>362</v>
      </c>
    </row>
    <row r="4" spans="1:2" x14ac:dyDescent="0.3">
      <c r="A4" t="str">
        <f>'TC69- Outbound Details'!$C$2</f>
        <v>o-PK-SUP-POC-230720003-02</v>
      </c>
      <c r="B4" t="s">
        <v>363</v>
      </c>
    </row>
  </sheetData>
  <pageMargins bottom="0.75" footer="0.3" header="0.3" left="0.7" right="0.7" top="0.75"/>
</worksheet>
</file>

<file path=xl/worksheets/sheet6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B465A-06B6-4028-A3DE-171E9F4E873E}">
  <dimension ref="A1:C2"/>
  <sheetViews>
    <sheetView workbookViewId="0">
      <selection activeCell="H18" sqref="H18"/>
    </sheetView>
  </sheetViews>
  <sheetFormatPr defaultRowHeight="14.4" x14ac:dyDescent="0.3"/>
  <cols>
    <col min="1" max="1" customWidth="true" width="14.88671875" collapsed="true"/>
    <col min="2" max="2" customWidth="true" width="11.0" collapsed="true"/>
  </cols>
  <sheetData>
    <row r="1" spans="1:2" x14ac:dyDescent="0.3">
      <c r="A1" t="s">
        <v>332</v>
      </c>
      <c r="B1" t="s">
        <v>339</v>
      </c>
    </row>
    <row r="2" spans="1:2" x14ac:dyDescent="0.3">
      <c r="A2" t="s">
        <v>71</v>
      </c>
      <c r="B2" s="26">
        <v>140000</v>
      </c>
    </row>
  </sheetData>
  <pageMargins bottom="0.75" footer="0.3" header="0.3" left="0.7" right="0.7" top="0.75"/>
</worksheet>
</file>

<file path=xl/worksheets/sheet6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C15B5-BFA5-453B-8BB1-2BD28A10985D}">
  <dimension ref="A1:G2"/>
  <sheetViews>
    <sheetView workbookViewId="0">
      <selection activeCell="D24" sqref="D24"/>
    </sheetView>
  </sheetViews>
  <sheetFormatPr defaultRowHeight="14.4" x14ac:dyDescent="0.3"/>
  <cols>
    <col min="1" max="5" customWidth="true" width="18.109375" collapsed="true"/>
    <col min="6" max="6" customWidth="true" width="20.88671875" collapsed="true"/>
    <col min="7" max="7" customWidth="true" width="18.109375" collapsed="true"/>
  </cols>
  <sheetData>
    <row r="1" spans="1:6" x14ac:dyDescent="0.3">
      <c r="A1" t="s">
        <v>332</v>
      </c>
      <c r="B1" t="s">
        <v>334</v>
      </c>
      <c r="C1" t="s">
        <v>335</v>
      </c>
      <c r="D1" t="s">
        <v>336</v>
      </c>
      <c r="E1" t="s">
        <v>337</v>
      </c>
      <c r="F1" t="s">
        <v>338</v>
      </c>
    </row>
    <row r="2" spans="1:6" x14ac:dyDescent="0.3">
      <c r="A2" t="s">
        <v>71</v>
      </c>
      <c r="B2" t="s">
        <v>70</v>
      </c>
      <c r="C2">
        <v>5</v>
      </c>
      <c r="D2" s="51">
        <v>1</v>
      </c>
      <c r="E2">
        <v>19.8</v>
      </c>
      <c r="F2">
        <v>21.6</v>
      </c>
    </row>
  </sheetData>
  <pageMargins bottom="0.75" footer="0.3" header="0.3" left="0.7" right="0.7" top="0.75"/>
</worksheet>
</file>

<file path=xl/worksheets/sheet6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66E76-E31A-42AB-9082-4A7187A8DFDB}">
  <dimension ref="A1:D4"/>
  <sheetViews>
    <sheetView tabSelected="1" workbookViewId="0">
      <selection activeCell="C11" sqref="C11"/>
    </sheetView>
  </sheetViews>
  <sheetFormatPr defaultRowHeight="14.4" x14ac:dyDescent="0.3"/>
  <cols>
    <col min="1" max="1" customWidth="true" width="9.21875" collapsed="true"/>
    <col min="2" max="3" customWidth="true" width="30.44140625" collapsed="true"/>
    <col min="4" max="4" customWidth="true" width="9.21875" collapsed="true"/>
  </cols>
  <sheetData>
    <row r="1" spans="1:3" x14ac:dyDescent="0.3">
      <c r="A1" t="s">
        <v>99</v>
      </c>
      <c r="B1" t="s">
        <v>325</v>
      </c>
      <c r="C1" s="50" t="s">
        <v>326</v>
      </c>
    </row>
    <row r="2" spans="1:3" x14ac:dyDescent="0.3">
      <c r="A2">
        <v>1</v>
      </c>
      <c r="B2" t="str">
        <f>'TC75- Outbound Nos'!$B$2</f>
        <v>o-PK-SUP-POC-231024001</v>
      </c>
      <c r="C2" t="s">
        <v>364</v>
      </c>
    </row>
    <row r="3" spans="1:3" x14ac:dyDescent="0.3">
      <c r="A3">
        <v>2</v>
      </c>
      <c r="B3" t="str">
        <f>'TC75- Outbound Nos'!$B$3</f>
        <v>o-PK-SUP-POC-231024002</v>
      </c>
      <c r="C3" t="s">
        <v>365</v>
      </c>
    </row>
    <row r="4" spans="1:3" x14ac:dyDescent="0.3">
      <c r="A4">
        <v>3</v>
      </c>
      <c r="B4" t="str">
        <f>'TC75- Outbound Nos'!$B$4</f>
        <v>o-PK-SUP-POC-231024003</v>
      </c>
      <c r="C4" t="s">
        <v>366</v>
      </c>
    </row>
  </sheetData>
  <phoneticPr fontId="6" type="noConversion"/>
  <pageMargins bottom="0.75" footer="0.3" header="0.3" left="0.7" right="0.7" top="0.75"/>
  <pageSetup orientation="portrait" r:id="rId1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A75C4-CFB3-461E-9746-0710E05709C6}">
  <dimension ref="A1:W6"/>
  <sheetViews>
    <sheetView workbookViewId="0">
      <selection activeCell="F15" sqref="F15"/>
    </sheetView>
  </sheetViews>
  <sheetFormatPr defaultRowHeight="14.4" x14ac:dyDescent="0.3"/>
  <cols>
    <col min="1" max="1" customWidth="true" width="8.88671875" collapsed="true"/>
    <col min="2" max="2" customWidth="true" width="41.33203125" collapsed="true"/>
    <col min="3" max="3" customWidth="true" width="19.88671875" collapsed="true"/>
    <col min="4" max="11" customWidth="true" width="23.6640625" collapsed="true"/>
    <col min="12" max="12" customWidth="true" width="30.33203125" collapsed="true"/>
    <col min="13" max="14" customWidth="true" width="23.6640625" collapsed="true"/>
    <col min="15" max="18" customWidth="true" width="17.44140625" collapsed="true"/>
    <col min="19" max="19" customWidth="true" width="37.6640625" collapsed="true"/>
    <col min="20" max="20" customWidth="true" width="11.5546875" collapsed="true"/>
    <col min="21" max="21" customWidth="true" width="10.88671875" collapsed="true"/>
    <col min="22" max="22" customWidth="true" width="13.88671875" collapsed="true"/>
  </cols>
  <sheetData>
    <row r="1" spans="1:22" x14ac:dyDescent="0.3">
      <c r="A1" s="18" t="s">
        <v>99</v>
      </c>
      <c r="B1" s="18" t="s">
        <v>126</v>
      </c>
      <c r="C1" s="18" t="s">
        <v>121</v>
      </c>
      <c r="D1" t="s">
        <v>106</v>
      </c>
      <c r="E1" t="s">
        <v>107</v>
      </c>
      <c r="F1" t="s">
        <v>108</v>
      </c>
      <c r="G1" t="s">
        <v>109</v>
      </c>
      <c r="H1" t="s">
        <v>110</v>
      </c>
      <c r="I1" t="s">
        <v>111</v>
      </c>
      <c r="J1" t="s">
        <v>112</v>
      </c>
      <c r="K1" t="s">
        <v>113</v>
      </c>
      <c r="L1" t="s">
        <v>123</v>
      </c>
      <c r="M1" t="s">
        <v>114</v>
      </c>
      <c r="N1" t="s">
        <v>115</v>
      </c>
      <c r="O1" t="s">
        <v>116</v>
      </c>
      <c r="P1" t="s">
        <v>117</v>
      </c>
      <c r="Q1" t="s">
        <v>118</v>
      </c>
      <c r="R1" t="s">
        <v>344</v>
      </c>
      <c r="S1" t="s">
        <v>119</v>
      </c>
      <c r="T1" t="s">
        <v>120</v>
      </c>
      <c r="U1" t="s">
        <v>104</v>
      </c>
      <c r="V1" t="s">
        <v>105</v>
      </c>
    </row>
    <row r="2" spans="1:22" x14ac:dyDescent="0.3">
      <c r="A2" s="18">
        <v>1</v>
      </c>
      <c r="B2" s="6" t="str">
        <f>"PKSUPTOPKCUS17001-"&amp;'TC2- ReceivedRequestAddNewPart'!K2&amp;"-0"&amp;AutoIncrement!A2</f>
        <v>PKSUPTOPKCUS17001-s1702-002</v>
      </c>
      <c r="C2" s="18" t="s">
        <v>72</v>
      </c>
      <c r="D2" t="s">
        <v>102</v>
      </c>
      <c r="E2" t="s">
        <v>122</v>
      </c>
      <c r="F2">
        <v>1</v>
      </c>
      <c r="G2">
        <v>1</v>
      </c>
      <c r="H2">
        <v>1</v>
      </c>
      <c r="I2">
        <v>1</v>
      </c>
      <c r="J2">
        <v>1</v>
      </c>
      <c r="K2" s="18" t="str">
        <f>"s17"&amp;AutoIncrement!A2</f>
        <v>s1702</v>
      </c>
      <c r="L2" t="s">
        <v>341</v>
      </c>
      <c r="M2" t="s">
        <v>81</v>
      </c>
      <c r="N2" t="s">
        <v>100</v>
      </c>
      <c r="Q2" t="s">
        <v>103</v>
      </c>
      <c r="R2" t="str">
        <f>'TC1-Description'!$A$2</f>
        <v>s1702</v>
      </c>
      <c r="S2" s="5" t="s">
        <v>342</v>
      </c>
      <c r="T2" t="s">
        <v>101</v>
      </c>
    </row>
    <row r="6" spans="1:22" x14ac:dyDescent="0.3">
      <c r="B6" s="53"/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BFDB1-9F80-4554-8F12-819F55F4808D}">
  <dimension ref="A1:C2"/>
  <sheetViews>
    <sheetView workbookViewId="0">
      <selection activeCell="C8" sqref="C8"/>
    </sheetView>
  </sheetViews>
  <sheetFormatPr defaultRowHeight="14.4" x14ac:dyDescent="0.3"/>
  <cols>
    <col min="1" max="1" customWidth="true" width="21.109375" collapsed="true"/>
    <col min="2" max="2" customWidth="true" width="21.21875" collapsed="true"/>
  </cols>
  <sheetData>
    <row r="1" spans="1:2" x14ac:dyDescent="0.3">
      <c r="A1" t="s">
        <v>2</v>
      </c>
      <c r="B1" s="48" t="s">
        <v>75</v>
      </c>
    </row>
    <row r="2" spans="1:2" x14ac:dyDescent="0.3">
      <c r="A2" t="str">
        <f>'TC2- ReceivedRequestAddNewPart'!$K$2</f>
        <v>s1702</v>
      </c>
      <c r="B2" t="s">
        <v>355</v>
      </c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CEB6C-D089-4254-844E-E707AAF69C74}">
  <dimension ref="A1:AD6"/>
  <sheetViews>
    <sheetView workbookViewId="0" zoomScale="85" zoomScaleNormal="85">
      <selection activeCell="H34" sqref="H34"/>
    </sheetView>
  </sheetViews>
  <sheetFormatPr defaultRowHeight="14.4" x14ac:dyDescent="0.3"/>
  <cols>
    <col min="1" max="1" customWidth="true" width="33.21875" collapsed="true"/>
    <col min="2" max="5" customWidth="true" width="45.21875" collapsed="true"/>
    <col min="6" max="6" customWidth="true" width="25.44140625" collapsed="true"/>
    <col min="7" max="10" customWidth="true" width="19.33203125" collapsed="true"/>
    <col min="12" max="17" customWidth="true" width="13.77734375" collapsed="true"/>
    <col min="20" max="20" customWidth="true" width="14.5546875" collapsed="true"/>
    <col min="21" max="21" customWidth="true" width="17.77734375" collapsed="true"/>
    <col min="22" max="22" customWidth="true" width="16.0" collapsed="true"/>
    <col min="28" max="28" customWidth="true" width="12.5546875" collapsed="true"/>
    <col min="29" max="29" customWidth="true" width="16.109375" collapsed="true"/>
  </cols>
  <sheetData>
    <row r="1" spans="1:29" x14ac:dyDescent="0.3">
      <c r="A1" t="s">
        <v>129</v>
      </c>
      <c r="B1" t="s">
        <v>124</v>
      </c>
      <c r="C1" t="s">
        <v>98</v>
      </c>
      <c r="D1" t="s">
        <v>304</v>
      </c>
      <c r="E1" t="s">
        <v>11</v>
      </c>
      <c r="F1" t="s">
        <v>48</v>
      </c>
      <c r="G1" t="s">
        <v>93</v>
      </c>
      <c r="H1" t="s">
        <v>305</v>
      </c>
      <c r="I1" t="s">
        <v>306</v>
      </c>
      <c r="J1" t="s">
        <v>307</v>
      </c>
      <c r="K1" t="s">
        <v>308</v>
      </c>
      <c r="L1" t="s">
        <v>309</v>
      </c>
      <c r="M1" t="s">
        <v>310</v>
      </c>
      <c r="N1" t="s">
        <v>311</v>
      </c>
      <c r="O1" t="s">
        <v>312</v>
      </c>
      <c r="P1" t="s">
        <v>313</v>
      </c>
      <c r="Q1" t="s">
        <v>314</v>
      </c>
      <c r="R1" t="s">
        <v>19</v>
      </c>
      <c r="S1" t="s">
        <v>20</v>
      </c>
      <c r="T1" t="s">
        <v>315</v>
      </c>
      <c r="U1" t="s">
        <v>95</v>
      </c>
      <c r="V1" t="s">
        <v>76</v>
      </c>
      <c r="W1" t="s">
        <v>21</v>
      </c>
      <c r="X1" t="s">
        <v>316</v>
      </c>
      <c r="Y1" t="s">
        <v>317</v>
      </c>
      <c r="Z1" t="s">
        <v>318</v>
      </c>
      <c r="AA1" t="s">
        <v>22</v>
      </c>
      <c r="AB1" t="s">
        <v>23</v>
      </c>
      <c r="AC1" t="s">
        <v>319</v>
      </c>
    </row>
    <row r="2" spans="1:29" x14ac:dyDescent="0.3">
      <c r="A2" t="s">
        <v>79</v>
      </c>
      <c r="B2" t="s">
        <v>80</v>
      </c>
      <c r="C2" t="s">
        <v>79</v>
      </c>
      <c r="D2" t="s">
        <v>25</v>
      </c>
      <c r="E2" t="s">
        <v>79</v>
      </c>
      <c r="F2" t="s">
        <v>68</v>
      </c>
      <c r="G2" s="46">
        <v>0.5</v>
      </c>
      <c r="H2" s="46">
        <v>1</v>
      </c>
      <c r="I2">
        <v>8</v>
      </c>
      <c r="J2" s="49" t="str">
        <f ca="1">TEXT(TODAY(), "mmm d, yyyy")</f>
        <v>Oct 25, 2023</v>
      </c>
      <c r="R2">
        <v>10</v>
      </c>
      <c r="S2">
        <v>10</v>
      </c>
      <c r="T2" t="s">
        <v>28</v>
      </c>
      <c r="U2" t="s">
        <v>78</v>
      </c>
      <c r="V2" s="47">
        <v>0</v>
      </c>
      <c r="W2">
        <v>1</v>
      </c>
      <c r="X2">
        <v>0</v>
      </c>
      <c r="Y2">
        <v>0</v>
      </c>
      <c r="Z2">
        <v>0</v>
      </c>
      <c r="AA2">
        <v>1</v>
      </c>
      <c r="AB2">
        <v>1</v>
      </c>
      <c r="AC2">
        <v>4</v>
      </c>
    </row>
    <row r="3" spans="1:29" x14ac:dyDescent="0.3">
      <c r="A3" t="s">
        <v>82</v>
      </c>
      <c r="B3" t="s">
        <v>83</v>
      </c>
      <c r="C3" t="s">
        <v>82</v>
      </c>
      <c r="D3" t="s">
        <v>30</v>
      </c>
      <c r="E3" t="s">
        <v>82</v>
      </c>
      <c r="F3" t="s">
        <v>68</v>
      </c>
      <c r="G3" s="46">
        <v>0.5</v>
      </c>
      <c r="H3" s="46">
        <v>1</v>
      </c>
      <c r="I3">
        <v>8</v>
      </c>
      <c r="J3" s="49" t="str">
        <f ca="1" ref="J3:J6" si="0" t="shared">TEXT(TODAY(), "mmm d, yyyy")</f>
        <v>Oct 25, 2023</v>
      </c>
      <c r="R3">
        <v>10</v>
      </c>
      <c r="S3">
        <v>10</v>
      </c>
      <c r="T3" t="s">
        <v>28</v>
      </c>
      <c r="U3" t="s">
        <v>78</v>
      </c>
      <c r="V3" s="47">
        <v>0</v>
      </c>
      <c r="W3">
        <v>1</v>
      </c>
      <c r="X3">
        <v>0</v>
      </c>
      <c r="Y3">
        <v>0</v>
      </c>
      <c r="Z3">
        <v>0</v>
      </c>
      <c r="AA3">
        <v>1</v>
      </c>
      <c r="AB3">
        <v>1</v>
      </c>
      <c r="AC3">
        <v>4</v>
      </c>
    </row>
    <row r="4" spans="1:29" x14ac:dyDescent="0.3">
      <c r="A4" t="s">
        <v>84</v>
      </c>
      <c r="B4" t="s">
        <v>85</v>
      </c>
      <c r="C4" t="s">
        <v>84</v>
      </c>
      <c r="D4" t="s">
        <v>34</v>
      </c>
      <c r="E4" t="s">
        <v>84</v>
      </c>
      <c r="F4" t="s">
        <v>68</v>
      </c>
      <c r="G4" s="46">
        <v>0.5</v>
      </c>
      <c r="H4" s="46">
        <v>1</v>
      </c>
      <c r="I4">
        <v>10</v>
      </c>
      <c r="J4" s="49" t="str">
        <f ca="1" si="0" t="shared"/>
        <v>Oct 25, 2023</v>
      </c>
      <c r="R4">
        <v>10</v>
      </c>
      <c r="S4">
        <v>10</v>
      </c>
      <c r="T4" t="s">
        <v>37</v>
      </c>
      <c r="U4" t="s">
        <v>37</v>
      </c>
      <c r="V4" s="47">
        <v>1</v>
      </c>
      <c r="W4">
        <v>2</v>
      </c>
      <c r="X4">
        <v>0</v>
      </c>
      <c r="Y4">
        <v>0</v>
      </c>
      <c r="Z4">
        <v>0</v>
      </c>
      <c r="AA4">
        <v>2</v>
      </c>
      <c r="AB4">
        <v>2</v>
      </c>
      <c r="AC4">
        <v>6</v>
      </c>
    </row>
    <row r="5" spans="1:29" x14ac:dyDescent="0.3">
      <c r="A5" t="s">
        <v>86</v>
      </c>
      <c r="B5" t="s">
        <v>87</v>
      </c>
      <c r="C5" t="s">
        <v>86</v>
      </c>
      <c r="D5" t="s">
        <v>38</v>
      </c>
      <c r="E5" t="s">
        <v>86</v>
      </c>
      <c r="F5" t="s">
        <v>68</v>
      </c>
      <c r="G5" s="46">
        <v>0.5</v>
      </c>
      <c r="H5" s="46">
        <v>1</v>
      </c>
      <c r="I5">
        <v>10</v>
      </c>
      <c r="J5" s="49" t="str">
        <f ca="1" si="0" t="shared"/>
        <v>Oct 25, 2023</v>
      </c>
      <c r="R5">
        <v>10</v>
      </c>
      <c r="S5">
        <v>10</v>
      </c>
      <c r="T5" t="s">
        <v>42</v>
      </c>
      <c r="U5" t="s">
        <v>88</v>
      </c>
      <c r="V5" s="47">
        <v>1</v>
      </c>
      <c r="W5">
        <v>2</v>
      </c>
      <c r="X5">
        <v>0</v>
      </c>
      <c r="Y5">
        <v>0</v>
      </c>
      <c r="Z5">
        <v>0</v>
      </c>
      <c r="AA5">
        <v>2</v>
      </c>
      <c r="AB5">
        <v>2</v>
      </c>
      <c r="AC5">
        <v>6</v>
      </c>
    </row>
    <row r="6" spans="1:29" x14ac:dyDescent="0.3">
      <c r="A6" t="s">
        <v>89</v>
      </c>
      <c r="B6" t="s">
        <v>90</v>
      </c>
      <c r="C6" t="s">
        <v>89</v>
      </c>
      <c r="D6" t="s">
        <v>45</v>
      </c>
      <c r="E6" t="s">
        <v>89</v>
      </c>
      <c r="F6" t="s">
        <v>327</v>
      </c>
      <c r="G6" s="46">
        <v>0.5</v>
      </c>
      <c r="H6" s="46">
        <v>1</v>
      </c>
      <c r="I6">
        <v>101</v>
      </c>
      <c r="J6" s="49" t="str">
        <f ca="1" si="0" t="shared"/>
        <v>Oct 25, 2023</v>
      </c>
      <c r="R6">
        <v>10</v>
      </c>
      <c r="S6">
        <v>10</v>
      </c>
      <c r="T6" t="s">
        <v>43</v>
      </c>
      <c r="U6" t="s">
        <v>43</v>
      </c>
      <c r="V6" s="47">
        <v>1</v>
      </c>
      <c r="W6">
        <v>1</v>
      </c>
      <c r="X6">
        <v>0</v>
      </c>
      <c r="Y6">
        <v>0</v>
      </c>
      <c r="Z6">
        <v>0</v>
      </c>
      <c r="AA6">
        <v>1</v>
      </c>
      <c r="AB6">
        <v>1</v>
      </c>
      <c r="AC6">
        <v>2</v>
      </c>
    </row>
  </sheetData>
  <phoneticPr fontId="6" type="noConversion"/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64</vt:i4>
      </vt:variant>
    </vt:vector>
  </HeadingPairs>
  <TitlesOfParts>
    <vt:vector baseType="lpstr" size="64">
      <vt:lpstr>AutoIncrement</vt:lpstr>
      <vt:lpstr>TC1- Add New Parts</vt:lpstr>
      <vt:lpstr>TC1-Description</vt:lpstr>
      <vt:lpstr>TC1.1- Payment Terms</vt:lpstr>
      <vt:lpstr>TC1.2- Shipping Route</vt:lpstr>
      <vt:lpstr>TC2- Contract Parts Info</vt:lpstr>
      <vt:lpstr>TC2- ReceivedRequestAddNewPart</vt:lpstr>
      <vt:lpstr>TC3-Description</vt:lpstr>
      <vt:lpstr>TC5- Contract Parts</vt:lpstr>
      <vt:lpstr>TC6- Part List </vt:lpstr>
      <vt:lpstr>TC6- Contract Route Code</vt:lpstr>
      <vt:lpstr>TC7- Request to Parts Master</vt:lpstr>
      <vt:lpstr>TC7- RequestNo</vt:lpstr>
      <vt:lpstr>TC8- Contract Parts Info</vt:lpstr>
      <vt:lpstr>TC9- Contract List</vt:lpstr>
      <vt:lpstr>TC10- Parts List</vt:lpstr>
      <vt:lpstr>T11- RequestNo</vt:lpstr>
      <vt:lpstr>TC16- New Firm Qty</vt:lpstr>
      <vt:lpstr>TC16- New Inbound Date1</vt:lpstr>
      <vt:lpstr>TC17- Regular Customer No</vt:lpstr>
      <vt:lpstr>TC19-Delivery Plan</vt:lpstr>
      <vt:lpstr>TC19- Order Price</vt:lpstr>
      <vt:lpstr>TC19- Sales Order No</vt:lpstr>
      <vt:lpstr>TC21- Forecast Change</vt:lpstr>
      <vt:lpstr>TC21- RequestNo</vt:lpstr>
      <vt:lpstr>TC22- Parts Detail</vt:lpstr>
      <vt:lpstr>TC26- Parts Detail</vt:lpstr>
      <vt:lpstr>TC27-Change Firm Qty</vt:lpstr>
      <vt:lpstr> T27- Change Inbound Date</vt:lpstr>
      <vt:lpstr>TC27- Request No</vt:lpstr>
      <vt:lpstr>TC28- Parts Detail</vt:lpstr>
      <vt:lpstr>T31-Parts Detail</vt:lpstr>
      <vt:lpstr>TC32- Sales Order Info</vt:lpstr>
      <vt:lpstr>TC33- Customer Forecast Detail</vt:lpstr>
      <vt:lpstr>TC34- Request No</vt:lpstr>
      <vt:lpstr>T35- Parts Detail</vt:lpstr>
      <vt:lpstr>TC38- Change Firm Qty</vt:lpstr>
      <vt:lpstr>TC40- Units Part Master</vt:lpstr>
      <vt:lpstr>TC41- Temp Firm Quantity</vt:lpstr>
      <vt:lpstr>TC41.1-Temp Outbound Date</vt:lpstr>
      <vt:lpstr>TC42- Edit Firm Quantity1</vt:lpstr>
      <vt:lpstr>TC42- Request No</vt:lpstr>
      <vt:lpstr>TC43- Parts Detail</vt:lpstr>
      <vt:lpstr>TC46- Parts Detail</vt:lpstr>
      <vt:lpstr>TC50- Request No</vt:lpstr>
      <vt:lpstr>TC51- Outbound Details</vt:lpstr>
      <vt:lpstr>TC54-Purchase Amount By Sup</vt:lpstr>
      <vt:lpstr>TC55- Complete Deliveries List</vt:lpstr>
      <vt:lpstr>TC55- New Firm Quantity</vt:lpstr>
      <vt:lpstr>TC55- New Outbound Date</vt:lpstr>
      <vt:lpstr>TC55- Request No</vt:lpstr>
      <vt:lpstr>TC56- Part Details</vt:lpstr>
      <vt:lpstr>TC60- Parts Detail1</vt:lpstr>
      <vt:lpstr>TC63- New Firm Quantity</vt:lpstr>
      <vt:lpstr>TC63- New Oubound Date</vt:lpstr>
      <vt:lpstr>TC63- Request No</vt:lpstr>
      <vt:lpstr>TC69- Outbound Details</vt:lpstr>
      <vt:lpstr>TC71 &amp; 72- CargoTrackingDetail </vt:lpstr>
      <vt:lpstr>T73- Shipping Detail</vt:lpstr>
      <vt:lpstr>TC75- Customer Inbound Details</vt:lpstr>
      <vt:lpstr>TC75- Outbound Nos</vt:lpstr>
      <vt:lpstr>TC76- Purchase Amount By Sup</vt:lpstr>
      <vt:lpstr>TC76- Complete Deliveries List</vt:lpstr>
      <vt:lpstr>TC78 - Supplier SellerGIInvoice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:creator>MUHAMMAD NASARUDIN MOHD RAZALI</dc:creator>
  <cp:lastModifiedBy>Muhammad Nasarudin Mohd Razali</cp:lastModifiedBy>
  <dcterms:modified xsi:type="dcterms:W3CDTF">2023-10-25T02:36:41Z</dcterms:modified>
</cp:coreProperties>
</file>