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7597E00E-DA7A-4990-A1B2-AC7BA6A2F27C}" xr6:coauthVersionLast="47" xr6:coauthVersionMax="47" xr10:uidLastSave="{00000000-0000-0000-0000-000000000000}"/>
  <bookViews>
    <workbookView xWindow="-108" yWindow="-108" windowWidth="23256" windowHeight="12456" tabRatio="621" firstSheet="18" activeTab="18" xr2:uid="{00000000-000D-0000-FFFF-FFFF00000000}"/>
  </bookViews>
  <sheets>
    <sheet name="AutoIncrement" sheetId="5" r:id="rId1"/>
    <sheet name="TC1" sheetId="71" r:id="rId2"/>
    <sheet name="TC2" sheetId="72" r:id="rId3"/>
    <sheet name="TC3" sheetId="1" r:id="rId4"/>
    <sheet name="TC3-Req to Parts Master" sheetId="73" r:id="rId5"/>
    <sheet name="TC3.1" sheetId="74" r:id="rId6"/>
    <sheet name="TC4-Contract Parts Info" sheetId="4" r:id="rId7"/>
    <sheet name="TC4" sheetId="3" r:id="rId8"/>
    <sheet name="TC5" sheetId="6" r:id="rId9"/>
    <sheet name="TC6" sheetId="7" r:id="rId10"/>
    <sheet name="TC6.1" sheetId="75" r:id="rId11"/>
    <sheet name="TC6.2" sheetId="9" r:id="rId12"/>
    <sheet name="TC6.2_ETAnWeek" sheetId="10" r:id="rId13"/>
    <sheet name="TC7-Contract Parts Info" sheetId="76" r:id="rId14"/>
    <sheet name="TC7" sheetId="11" r:id="rId15"/>
    <sheet name="TC8" sheetId="53" r:id="rId16"/>
    <sheet name="TC9" sheetId="12" r:id="rId17"/>
    <sheet name="TC10" sheetId="13" r:id="rId18"/>
    <sheet name="TC11-Period Generator" sheetId="77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2" sheetId="54" r:id="rId25"/>
    <sheet name="TC14-BU SO" sheetId="19" r:id="rId26"/>
    <sheet name="TC15-BU PO" sheetId="20" r:id="rId27"/>
    <sheet name="TC16-Supplier SO" sheetId="21" r:id="rId28"/>
    <sheet name="TC17-Supplier SO -Regular" sheetId="23" r:id="rId29"/>
    <sheet name="TC17-Supplier SO -Spot" sheetId="24" r:id="rId30"/>
    <sheet name="TC18-Forecast Change" sheetId="26" r:id="rId31"/>
    <sheet name="TC20-BU Change Request" sheetId="28" r:id="rId32"/>
    <sheet name="TC19-Customer Change Request" sheetId="27" r:id="rId33"/>
    <sheet name="TC21-Supplier Approve Change " sheetId="29" r:id="rId34"/>
    <sheet name="TC22-Customer Forecast CO " sheetId="30" r:id="rId35"/>
    <sheet name="TC23-BU Forecast SO" sheetId="31" r:id="rId36"/>
    <sheet name="TC24-BU Forecast PO" sheetId="32" r:id="rId37"/>
    <sheet name="TC25-Customer Order Change" sheetId="33" r:id="rId38"/>
    <sheet name="TC25-Change Inbound Date" sheetId="34" r:id="rId39"/>
    <sheet name="TC25-Change Request No" sheetId="40" r:id="rId40"/>
    <sheet name="TC26-Customer AutoGen Change" sheetId="35" r:id="rId41"/>
    <sheet name="TC27-BU AutoGen Change" sheetId="38" r:id="rId42"/>
    <sheet name="TC28-Supplier Approve Change" sheetId="39" r:id="rId43"/>
    <sheet name="TC29-Customer Check CO" sheetId="43" r:id="rId44"/>
    <sheet name="TC30-BU Check SO" sheetId="44" r:id="rId45"/>
    <sheet name="TC31-BU Check PO" sheetId="45" r:id="rId46"/>
    <sheet name="TC32-Supplier Check SO" sheetId="46" r:id="rId47"/>
    <sheet name="TC33-New Outbound Date" sheetId="55" r:id="rId48"/>
    <sheet name="TC33-New Firm Qty" sheetId="70" r:id="rId49"/>
    <sheet name="TC33-Change Request No" sheetId="56" r:id="rId50"/>
    <sheet name="TC34" sheetId="67" r:id="rId51"/>
    <sheet name="TC35" sheetId="68" r:id="rId52"/>
    <sheet name="TC36" sheetId="57" r:id="rId53"/>
    <sheet name="TC44-Supplier Outbound -Regular" sheetId="47" r:id="rId54"/>
    <sheet name="TC44-Supplier Outbound -Spot" sheetId="49" r:id="rId55"/>
    <sheet name="TC44-Outbound No" sheetId="50" r:id="rId56"/>
    <sheet name="TC45-Supplier SellerGI Invoice" sheetId="52" r:id="rId57"/>
    <sheet name="TC50.1-Customer Cargo -Regular" sheetId="59" r:id="rId58"/>
    <sheet name="TC50.2-Customer Cargo -Spot" sheetId="60" r:id="rId59"/>
    <sheet name="TC53-Shipping Detail" sheetId="62" r:id="rId60"/>
    <sheet name="TC61-BU SellerGI Invoice" sheetId="64" r:id="rId61"/>
    <sheet name="TC68-DC Inbound" sheetId="65" r:id="rId62"/>
  </sheets>
  <externalReferences>
    <externalReference r:id="rId63"/>
  </externalReferences>
  <definedNames>
    <definedName name="activeFlagListArr" localSheetId="4">#REF!</definedName>
    <definedName name="activeFlagListArr">[1]activeFlagListArr!$A$1:$A$2</definedName>
    <definedName name="activeFlagStrArr">#REF!</definedName>
    <definedName name="CURRENCY_CODE">#REF!</definedName>
    <definedName name="findAllUomArr" localSheetId="4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4">#REF!</definedName>
    <definedName name="partsTypeArr">[1]partsTypeArr!$A$1:$A$4</definedName>
    <definedName name="REPACKING_TYPE">#REF!</definedName>
    <definedName name="rolledPartsFlagArr" localSheetId="4">#REF!</definedName>
    <definedName name="rolledPartsFlagArr">[1]rolledPartsFlagArr!$A$1:$A$2</definedName>
    <definedName name="rolledPartsUomArr" localSheetId="4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7" l="1"/>
  <c r="N3" i="45" l="1"/>
  <c r="N4" i="45"/>
  <c r="N5" i="45"/>
  <c r="N6" i="45"/>
  <c r="N2" i="45"/>
  <c r="B2" i="18"/>
  <c r="A2" i="40"/>
  <c r="B3" i="30"/>
  <c r="B4" i="30"/>
  <c r="B5" i="30"/>
  <c r="B6" i="30"/>
  <c r="B7" i="30"/>
  <c r="B2" i="30"/>
  <c r="D2" i="26"/>
  <c r="A2" i="12"/>
  <c r="A2" i="34"/>
  <c r="B2" i="64"/>
  <c r="B5" i="50"/>
  <c r="B4" i="50"/>
  <c r="B3" i="50"/>
  <c r="B2" i="50"/>
  <c r="C10" i="49"/>
  <c r="C9" i="49"/>
  <c r="C8" i="49"/>
  <c r="C7" i="49"/>
  <c r="C6" i="49"/>
  <c r="C5" i="49"/>
  <c r="C4" i="49"/>
  <c r="C3" i="49"/>
  <c r="A8" i="47"/>
  <c r="A7" i="47"/>
  <c r="A6" i="47"/>
  <c r="A5" i="47"/>
  <c r="A4" i="47"/>
  <c r="A3" i="47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B15" i="65"/>
  <c r="B14" i="65"/>
  <c r="B13" i="65"/>
  <c r="B12" i="65"/>
  <c r="B11" i="65"/>
  <c r="B10" i="65"/>
  <c r="B9" i="65"/>
  <c r="B8" i="65"/>
  <c r="B7" i="65"/>
  <c r="B6" i="65"/>
  <c r="B5" i="65"/>
  <c r="B4" i="65"/>
  <c r="B3" i="65"/>
  <c r="C2" i="65"/>
  <c r="B2" i="65"/>
  <c r="B5" i="64"/>
  <c r="B4" i="64"/>
  <c r="B3" i="64"/>
  <c r="B9" i="62"/>
  <c r="B8" i="62"/>
  <c r="B7" i="62"/>
  <c r="B6" i="62"/>
  <c r="B5" i="62"/>
  <c r="B4" i="62"/>
  <c r="B3" i="62"/>
  <c r="B2" i="5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AJ9" i="49"/>
  <c r="AJ10" i="49" s="1"/>
  <c r="AJ8" i="49"/>
  <c r="AJ7" i="49"/>
  <c r="AJ6" i="49"/>
  <c r="AJ5" i="49"/>
  <c r="AJ3" i="49"/>
  <c r="AJ4" i="49" s="1"/>
  <c r="AI3" i="49"/>
  <c r="AI4" i="49" s="1"/>
  <c r="AI6" i="49"/>
  <c r="AI7" i="49"/>
  <c r="AI8" i="49"/>
  <c r="AI9" i="49"/>
  <c r="AI10" i="49" s="1"/>
  <c r="AI5" i="49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C2" i="16"/>
  <c r="B2" i="16"/>
  <c r="E2" i="7" l="1"/>
  <c r="H2" i="3"/>
  <c r="B2" i="1" s="1"/>
  <c r="O2" i="9"/>
  <c r="H2" i="11" l="1"/>
  <c r="C2" i="11" s="1"/>
  <c r="C2" i="21"/>
  <c r="AG10" i="49" s="1"/>
  <c r="B2" i="21"/>
  <c r="A2" i="23" s="1"/>
  <c r="C2" i="20"/>
  <c r="B2" i="20"/>
  <c r="I7" i="23" s="1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23"/>
  <c r="I2" i="11"/>
  <c r="I6" i="24"/>
  <c r="I7" i="24"/>
  <c r="I4" i="24"/>
  <c r="I5" i="24"/>
  <c r="I2" i="24"/>
  <c r="I3" i="24"/>
  <c r="I6" i="23"/>
  <c r="I4" i="23"/>
  <c r="I5" i="23"/>
  <c r="I3" i="23"/>
  <c r="A2" i="24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<sst xmlns="http://schemas.openxmlformats.org/spreadsheetml/2006/main" count="1958" uniqueCount="494">
  <si>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</si>
  <si>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</si>
  <si>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</si>
  <si>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</si>
  <si>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</si>
  <si>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</si>
  <si>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</si>
  <si>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</si>
  <si>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</si>
  <si>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</si>
  <si>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</si>
  <si>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</si>
  <si>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</si>
  <si>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</si>
  <si>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</si>
  <si>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</si>
  <si>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</si>
  <si>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</si>
  <si>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</si>
  <si>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</si>
  <si>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</si>
  <si>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</si>
  <si>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</si>
  <si>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</si>
  <si>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</si>
  <si>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</si>
  <si>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</si>
  <si>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</si>
  <si>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</si>
  <si>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</si>
  <si>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</si>
  <si>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</si>
  <si>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</si>
  <si>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</si>
  <si>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</si>
  <si>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</si>
  <si>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</si>
  <si>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</si>
  <si>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</si>
  <si>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</si>
  <si>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</si>
  <si>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</si>
  <si>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</si>
  <si>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</si>
  <si>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</si>
  <si>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</si>
  <si>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</si>
  <si>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</si>
  <si>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</si>
  <si>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</si>
  <si>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</si>
  <si>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</si>
  <si>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</si>
  <si>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</si>
  <si>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</si>
  <si>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</si>
  <si>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</si>
  <si>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</si>
  <si>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</si>
  <si>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</si>
  <si>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</si>
  <si>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</si>
  <si>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</si>
  <si>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</si>
  <si>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</si>
  <si>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</si>
  <si>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</si>
  <si>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</si>
  <si>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</si>
  <si>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</si>
  <si>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</si>
  <si>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</si>
  <si>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</si>
  <si>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</si>
  <si>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</si>
  <si>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</si>
  <si>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</si>
  <si>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</si>
  <si>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</si>
  <si>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</si>
  <si>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</si>
  <si>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</si>
  <si>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</si>
  <si>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</si>
  <si>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</si>
  <si>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</si>
  <si>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</si>
  <si>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</si>
  <si>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</si>
  <si>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</si>
  <si>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</si>
  <si>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</si>
  <si>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</si>
  <si>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</si>
  <si>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</si>
  <si>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</si>
  <si>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</si>
  <si>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</si>
  <si>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</si>
  <si>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</si>
  <si>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</si>
  <si>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</si>
  <si>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</si>
  <si>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</si>
  <si>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</si>
  <si>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</si>
  <si>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</si>
  <si>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</si>
  <si>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</si>
  <si>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</si>
  <si>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</si>
  <si>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</si>
  <si>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</si>
  <si>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</si>
  <si>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</si>
  <si>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</si>
  <si>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</si>
  <si>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</si>
  <si>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</si>
  <si>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</si>
  <si>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</si>
  <si>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</si>
  <si>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</si>
  <si>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</si>
  <si>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</si>
  <si>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</si>
  <si>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</si>
  <si>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</si>
  <si>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</si>
  <si>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</si>
  <si>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</si>
  <si>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</si>
  <si>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</si>
  <si>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</si>
  <si>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</si>
  <si>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</si>
  <si>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</si>
  <si>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</si>
  <si>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</si>
  <si>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</si>
  <si>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</si>
  <si>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</si>
  <si>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</si>
  <si>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</si>
  <si>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</si>
  <si>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</si>
  <si>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</si>
  <si>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</si>
  <si>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</si>
  <si>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</si>
  <si>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</si>
  <si>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</si>
  <si>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</si>
  <si>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</si>
  <si>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</si>
  <si>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</si>
  <si>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</si>
  <si>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</si>
  <si>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</si>
  <si>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</si>
  <si>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</si>
  <si>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</si>
  <si>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</si>
  <si>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</si>
  <si>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</si>
  <si>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</si>
  <si>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</si>
  <si>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</si>
  <si>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</si>
  <si>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</si>
  <si>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</si>
  <si>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</si>
  <si>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</si>
  <si>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</si>
  <si>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</si>
  <si>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</si>
  <si>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</si>
  <si>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</si>
  <si>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</si>
  <si>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</si>
  <si>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</si>
  <si>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</si>
  <si>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</si>
  <si>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</si>
  <si>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</si>
  <si>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</si>
  <si>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</si>
  <si>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</si>
  <si>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</si>
  <si>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</si>
  <si>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</si>
  <si>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</si>
  <si>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</si>
  <si>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</si>
  <si>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</si>
  <si>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</si>
  <si>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</si>
  <si>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</si>
  <si>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</si>
  <si>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</si>
  <si>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</si>
  <si>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</si>
  <si>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</si>
  <si>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</si>
  <si>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</si>
  <si>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</si>
  <si>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</si>
  <si>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</si>
  <si>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</si>
  <si>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</si>
  <si>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</si>
  <si>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</si>
  <si>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</si>
  <si>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</si>
  <si>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</si>
  <si>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</si>
  <si>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</si>
  <si>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</si>
  <si>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</si>
  <si>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</si>
  <si>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</si>
  <si>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</si>
  <si>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</si>
  <si>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</si>
  <si>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</si>
  <si>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</si>
  <si>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</si>
  <si>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</si>
  <si>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</si>
  <si>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</si>
  <si>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</si>
  <si>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</si>
  <si>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</si>
  <si>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</si>
  <si>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</si>
  <si>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</si>
  <si>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</si>
  <si>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</si>
  <si>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</si>
  <si>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</si>
  <si>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</si>
  <si>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</si>
  <si>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</si>
  <si>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</si>
  <si>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</si>
  <si>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</si>
  <si>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</si>
  <si>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</si>
  <si>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</si>
  <si>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</si>
  <si>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</si>
  <si>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</si>
  <si>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</si>
  <si>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</si>
  <si>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</si>
  <si>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</si>
  <si>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</si>
  <si>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</si>
  <si>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</si>
  <si>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</si>
  <si>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</si>
  <si>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</si>
  <si>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</si>
  <si>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</si>
  <si>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</si>
  <si>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</si>
  <si>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</si>
  <si>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</si>
  <si>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</si>
  <si>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</si>
  <si>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</si>
  <si>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</si>
  <si>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</si>
  <si>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</si>
  <si>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</si>
  <si>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</si>
  <si>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</si>
  <si>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</si>
  <si>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</si>
  <si>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</si>
  <si>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</si>
  <si>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</si>
  <si>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</si>
  <si>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</si>
  <si>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</si>
  <si>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</si>
  <si>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</si>
  <si>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</si>
  <si>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</si>
  <si>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</si>
  <si>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</si>
  <si>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</si>
  <si>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</si>
  <si>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</si>
  <si>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</si>
  <si>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</si>
  <si>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</si>
  <si>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</si>
  <si>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</si>
  <si>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</si>
  <si>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</si>
  <si>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</si>
  <si>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</si>
  <si>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</si>
  <si>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</si>
  <si>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</si>
  <si>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</si>
  <si>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</si>
  <si>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</si>
  <si>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</si>
  <si>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</si>
  <si>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</si>
  <si>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</si>
  <si>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</si>
  <si>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</si>
  <si>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</si>
  <si>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</si>
  <si>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</si>
  <si>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</si>
  <si>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</si>
  <si>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</si>
  <si>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</si>
  <si>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</si>
  <si>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</si>
  <si>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</si>
  <si>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</si>
  <si>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</si>
  <si>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</si>
  <si>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</si>
  <si>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</si>
  <si>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</si>
  <si>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</si>
  <si>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</si>
  <si>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</si>
  <si>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</si>
  <si>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</si>
  <si>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</si>
  <si>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</si>
  <si>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</si>
  <si>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</si>
  <si>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</si>
  <si>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</si>
  <si>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</si>
  <si>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</si>
  <si>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</si>
  <si>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</si>
  <si>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</si>
  <si>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</si>
  <si>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</si>
  <si>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</si>
  <si>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</si>
  <si>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</si>
  <si>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</si>
  <si>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</si>
  <si>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</si>
  <si>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</si>
  <si>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</si>
  <si>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</si>
  <si>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</si>
  <si>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</si>
  <si>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</si>
  <si>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</si>
  <si>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</si>
  <si>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</si>
  <si>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</si>
  <si>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</si>
  <si>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</si>
  <si>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</si>
  <si>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</si>
  <si>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</si>
  <si>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</si>
  <si>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</si>
  <si>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</si>
  <si>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</si>
  <si>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</si>
  <si>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</si>
  <si>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</si>
  <si>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</si>
  <si>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</si>
  <si>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</si>
  <si>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</si>
  <si>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</si>
  <si>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</si>
  <si>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</si>
  <si>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</si>
  <si>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</si>
  <si>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</si>
  <si>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</si>
  <si>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</si>
  <si>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</si>
  <si>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</si>
  <si>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</si>
  <si>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</si>
  <si>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</si>
  <si>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</si>
  <si>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</si>
  <si>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</si>
  <si>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</si>
  <si>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</si>
  <si>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</si>
  <si>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</si>
  <si>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</si>
  <si>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</si>
  <si>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</si>
  <si>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</si>
  <si>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</si>
  <si>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</si>
  <si>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</si>
  <si>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</si>
  <si>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</si>
  <si>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</si>
  <si>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</si>
  <si>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</si>
  <si>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</si>
  <si>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</si>
  <si>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</si>
  <si>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</si>
  <si>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</si>
  <si>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</si>
  <si>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</si>
  <si>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</si>
  <si>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</si>
  <si>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</si>
  <si>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</si>
  <si>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</si>
  <si>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</si>
  <si>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</si>
  <si>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</si>
  <si>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</si>
  <si>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</si>
  <si>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</si>
  <si>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</si>
  <si>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</si>
  <si>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</si>
  <si>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</si>
  <si>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</si>
  <si>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</si>
  <si>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</si>
  <si>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</si>
  <si>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</si>
  <si>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</si>
  <si>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</si>
  <si>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</si>
  <si>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</si>
  <si>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</si>
  <si>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</si>
  <si>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</si>
  <si>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</si>
  <si>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</si>
  <si>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</si>
  <si>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</si>
  <si>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</si>
  <si>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</si>
  <si>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</si>
  <si>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</si>
  <si>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</si>
  <si>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</si>
  <si>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</si>
  <si>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</si>
  <si>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</si>
  <si>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</si>
  <si>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</si>
  <si>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</si>
  <si>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</si>
  <si>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</si>
  <si>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</si>
  <si>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</si>
  <si>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</si>
  <si>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</si>
  <si>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</si>
  <si>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</si>
  <si>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</si>
  <si>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</si>
  <si>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Inbound_plan_4</t>
  </si>
  <si>
    <t>Inbound_status_4</t>
  </si>
  <si>
    <t>NG-1000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</si>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</sst>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_ "/>
    <numFmt numFmtId="166" formatCode="#,##0.00_ "/>
    <numFmt numFmtId="167" formatCode="_-* #,##0_-;\-* #,##0_-;_-* &quot;-&quot;??_-;_-@_-"/>
    <numFmt numFmtId="168" formatCode="0.000_ "/>
    <numFmt numFmtId="169" formatCode="#,##0.000"/>
    <numFmt numFmtId="170" formatCode="0_ "/>
    <numFmt numFmtId="171" formatCode="0.00_ "/>
    <numFmt numFmtId="172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8" fillId="0" borderId="0"/>
    <xf numFmtId="164" fontId="6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/>
    <xf numFmtId="0" fontId="4" fillId="3" borderId="0" xfId="0" applyFont="1" applyFill="1"/>
    <xf numFmtId="0" fontId="3" fillId="4" borderId="0" xfId="1" applyFill="1" applyBorder="1" applyAlignment="1"/>
    <xf numFmtId="0" fontId="4" fillId="4" borderId="0" xfId="0" applyFont="1" applyFill="1"/>
    <xf numFmtId="0" fontId="3" fillId="3" borderId="0" xfId="1" applyFill="1" applyBorder="1" applyAlignme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5" fontId="6" fillId="0" borderId="0" xfId="2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4" fillId="5" borderId="0" xfId="0" applyFont="1" applyFill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7" fontId="0" fillId="0" borderId="0" xfId="4" applyNumberFormat="1" applyFont="1" applyBorder="1"/>
    <xf numFmtId="166" fontId="0" fillId="0" borderId="0" xfId="2" applyNumberFormat="1" applyFont="1" applyProtection="1">
      <alignment vertical="center"/>
      <protection locked="0"/>
    </xf>
    <xf numFmtId="165" fontId="0" fillId="0" borderId="0" xfId="2" applyNumberFormat="1" applyFont="1" applyProtection="1">
      <alignment vertical="center"/>
      <protection locked="0"/>
    </xf>
    <xf numFmtId="49" fontId="0" fillId="0" borderId="0" xfId="0" applyNumberFormat="1" applyAlignment="1">
      <alignment horizontal="left"/>
    </xf>
    <xf numFmtId="167" fontId="0" fillId="0" borderId="0" xfId="4" applyNumberFormat="1" applyFont="1"/>
    <xf numFmtId="1" fontId="0" fillId="0" borderId="0" xfId="4" applyNumberFormat="1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1" fillId="0" borderId="0" xfId="5" applyNumberFormat="1" applyFont="1" applyAlignment="1" applyProtection="1">
      <alignment horizontal="right" vertical="top"/>
      <protection locked="0"/>
    </xf>
    <xf numFmtId="169" fontId="1" fillId="0" borderId="0" xfId="5" applyNumberFormat="1" applyFont="1" applyAlignment="1" applyProtection="1">
      <alignment horizontal="left" vertical="top"/>
      <protection locked="0"/>
    </xf>
    <xf numFmtId="170" fontId="1" fillId="0" borderId="0" xfId="5" applyNumberFormat="1" applyFont="1" applyAlignment="1" applyProtection="1">
      <alignment horizontal="right" vertical="top"/>
      <protection locked="0"/>
    </xf>
    <xf numFmtId="1" fontId="0" fillId="0" borderId="0" xfId="0" applyNumberFormat="1" applyAlignment="1">
      <alignment vertical="top"/>
    </xf>
    <xf numFmtId="168" fontId="1" fillId="0" borderId="0" xfId="5" applyNumberFormat="1" applyFont="1" applyAlignment="1" applyProtection="1">
      <alignment horizontal="right" vertical="center"/>
      <protection locked="0"/>
    </xf>
    <xf numFmtId="169" fontId="1" fillId="0" borderId="0" xfId="5" applyNumberFormat="1" applyFont="1" applyAlignment="1" applyProtection="1">
      <alignment horizontal="left" vertical="center"/>
      <protection locked="0"/>
    </xf>
    <xf numFmtId="17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top"/>
    </xf>
    <xf numFmtId="171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169" fontId="1" fillId="0" borderId="0" xfId="5" applyNumberFormat="1" applyFont="1" applyAlignment="1" applyProtection="1">
      <alignment vertical="center"/>
      <protection locked="0"/>
    </xf>
    <xf numFmtId="171" fontId="13" fillId="6" borderId="1" xfId="6" applyNumberFormat="1" applyFont="1" applyFill="1" applyBorder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172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7" fontId="0" fillId="0" borderId="0" xfId="4" applyNumberFormat="1" applyFont="1" applyAlignment="1"/>
  </cellXfs>
  <cellStyles count="12">
    <cellStyle name="Comma" xfId="4" builtinId="3"/>
    <cellStyle name="Hyperlink" xfId="1" builtinId="8"/>
    <cellStyle name="Normal" xfId="0" builtin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G4"/>
  <sheetViews>
    <sheetView workbookViewId="0">
      <selection activeCell="C13" sqref="C13"/>
    </sheetView>
  </sheetViews>
  <sheetFormatPr defaultRowHeight="14.4" x14ac:dyDescent="0.3"/>
  <cols>
    <col min="1" max="1" width="21.5546875" bestFit="1" customWidth="1" collapsed="1"/>
    <col min="2" max="3" width="15.77734375" customWidth="1" collapsed="1"/>
    <col min="5" max="5" width="15.77734375" customWidth="1" collapsed="1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476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31" sqref="C31"/>
    </sheetView>
  </sheetViews>
  <sheetFormatPr defaultRowHeight="14.4" x14ac:dyDescent="0.3"/>
  <cols>
    <col min="1" max="2" width="25.77734375" customWidth="1" collapsed="1"/>
    <col min="3" max="3" width="15.77734375" customWidth="1" collapsed="1"/>
    <col min="4" max="4" width="25.77734375" customWidth="1" collapsed="1"/>
    <col min="5" max="6" width="15.77734375" customWidth="1" collapsed="1"/>
  </cols>
  <sheetData>
    <row r="1" spans="1:6" s="6" customFormat="1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F13" sqref="F13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topLeftCell="J1" zoomScale="90" zoomScaleNormal="90" workbookViewId="0">
      <selection activeCell="D16" sqref="D16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ref="O1" location="RANGE!A1" display="ETDWeekDay (click here to set ETD days)" xr:uid="{1C7673BD-D021-4EBC-A8EA-37195950B339}"/>
    <hyperlink ref="X1" location="RANGE!A1" display="Shipping Frequency Weeks (Click here to add week)" xr:uid="{6C9F0010-90E9-4E4F-A948-C184B314A4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G14" sqref="G14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R8"/>
  <sheetViews>
    <sheetView workbookViewId="0">
      <selection activeCell="B2" sqref="B2:B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4" width="26.77734375" customWidth="1" collapsed="1"/>
    <col min="5" max="11" width="15.77734375" customWidth="1" collapsed="1"/>
    <col min="17" max="17" width="8.88671875" collapsed="1"/>
    <col min="19" max="16384" width="8.88671875" collapsed="1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topLeftCell="G1" workbookViewId="0">
      <selection activeCell="S1" sqref="S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2" width="15.77734375" customWidth="1" collapsed="1"/>
    <col min="13" max="14" width="25.77734375" customWidth="1" collapsed="1"/>
    <col min="15" max="19" width="15.77734375" customWidth="1" collapsed="1"/>
    <col min="20" max="20" width="25.77734375" customWidth="1" collapsed="1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479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E14" sqref="E14"/>
    </sheetView>
  </sheetViews>
  <sheetFormatPr defaultRowHeight="14.4" x14ac:dyDescent="0.3"/>
  <cols>
    <col min="1" max="1" width="24.109375" customWidth="1" collapsed="1"/>
    <col min="2" max="2" width="31.44140625" customWidth="1" collapsed="1"/>
    <col min="3" max="3" width="12.21875" customWidth="1" collapsed="1"/>
    <col min="4" max="4" width="31.109375" customWidth="1" collapsed="1"/>
    <col min="5" max="5" width="15.44140625" customWidth="1" collapsed="1"/>
    <col min="6" max="6" width="18.77734375" customWidth="1" collapsed="1"/>
    <col min="7" max="7" width="21" customWidth="1" collapsed="1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A3" sqref="A3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A2" sqref="A2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ECF-E9BE-4D6E-8DC6-0D5B67DB1A0A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493</v>
      </c>
    </row>
    <row r="2" spans="1:1" x14ac:dyDescent="0.3">
      <c r="A2" t="str">
        <f ca="1">TEXT(TODAY() - WEEKDAY(TODAY(), 2) + 1, "mmm d, yyyy") &amp; " ~ " &amp; TEXT(TODAY() - WEEKDAY(TODAY(), 2) + 7, "mmm d, yyyy")</f>
        <v>Oct 30, 2023 ~ Nov 5, 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/>
  </sheetViews>
  <sheetFormatPr defaultRowHeight="13.8" x14ac:dyDescent="0.3"/>
  <cols>
    <col min="1" max="1" width="15.77734375" style="45" customWidth="1" collapsed="1"/>
    <col min="2" max="3" width="25.77734375" style="45" customWidth="1" collapsed="1"/>
    <col min="4" max="13" width="15.77734375" style="45" customWidth="1" collapsed="1"/>
    <col min="14" max="16384" width="8.88671875" style="45" collapsed="1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05 Jan 2024</v>
      </c>
      <c r="C2" t="str">
        <f ca="1">TEXT(DATE(YEAR(TODAY()), MONTH(TODAY())+3, DAY(TODAY())), "dd MMM yyyy")</f>
        <v>05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F20" sqref="F20"/>
    </sheetView>
  </sheetViews>
  <sheetFormatPr defaultRowHeight="14.4" x14ac:dyDescent="0.3"/>
  <cols>
    <col min="2" max="2" width="20.77734375" customWidth="1"/>
  </cols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15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B2" sqref="B2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cEA05-2311001</v>
      </c>
      <c r="C2" t="str">
        <f ca="1">"c" &amp; AutoIncrement!B2&amp;AutoIncrement!A2&amp;"-23"&amp;TEXT(TODAY(),"mm")&amp;"002"</f>
        <v>cEA05-2311002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>
      <selection activeCell="F20" sqref="F20"/>
    </sheetView>
  </sheetViews>
  <sheetFormatPr defaultRowHeight="14.4" x14ac:dyDescent="0.3"/>
  <cols>
    <col min="2" max="2" width="25" customWidth="1" collapsed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topLeftCell="A7" workbookViewId="0">
      <selection activeCell="E33" sqref="E33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sEA05-2311001</v>
      </c>
      <c r="C2" t="str">
        <f ca="1">"s" &amp; AutoIncrement!B2&amp;AutoIncrement!A2&amp;"-23"&amp;TEXT(TODAY(),"mm")&amp;"002"</f>
        <v>sEA05-2311002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>
      <selection activeCell="G19" sqref="G19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pEAs05-2311001</v>
      </c>
      <c r="C2" t="str">
        <f ca="1">"p" &amp; AutoIncrement!C2&amp;AutoIncrement!A2&amp;"-23"&amp;TEXT(TODAY(),"mm")&amp;"002"</f>
        <v>pEAs05-2311002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>
      <selection activeCell="J16" sqref="J16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sEAs05-2311001</v>
      </c>
      <c r="C2" t="str">
        <f ca="1">"s" &amp; AutoIncrement!C2&amp;AutoIncrement!A2&amp;"-23"&amp;TEXT(TODAY(),"mm")&amp;"002"</f>
        <v>sEAs05-2311002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Y7"/>
  <sheetViews>
    <sheetView topLeftCell="G1" workbookViewId="0">
      <selection activeCell="P3" sqref="P3:P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r="2" spans="1:25" ht="15.75" customHeight="1" x14ac:dyDescent="0.3">
      <c r="A2" s="13" t="str">
        <f ca="1">'TC16-Supplier SO'!B2</f>
        <v>sEAs05-2311001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pEAs05-2311001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pEAs05-2311001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pEAs05-2311001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pEAs05-2311001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pEAs05-2311001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pEAs05-2311001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L1" sqref="L1"/>
    </sheetView>
  </sheetViews>
  <sheetFormatPr defaultRowHeight="13.8" x14ac:dyDescent="0.3"/>
  <cols>
    <col min="1" max="1" width="15.77734375" style="45" customWidth="1" collapsed="1"/>
    <col min="2" max="4" width="25.77734375" style="45" customWidth="1" collapsed="1"/>
    <col min="5" max="16" width="15.77734375" style="45" customWidth="1" collapsed="1"/>
    <col min="17" max="16384" width="8.88671875" style="45" collapsed="1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V7"/>
  <sheetViews>
    <sheetView topLeftCell="F1" workbookViewId="0">
      <selection activeCell="F2" sqref="F2:F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2" s="1" customFormat="1" ht="43.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sEAs05-2311002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pEAs05-2311002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pEAs05-2311002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pEAs05-2311002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pEAs05-2311002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pEAs05-2311002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pEAs05-2311002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G29" sqref="G29"/>
    </sheetView>
  </sheetViews>
  <sheetFormatPr defaultRowHeight="14.4" x14ac:dyDescent="0.3"/>
  <cols>
    <col min="1" max="1" width="6.5546875" customWidth="1" collapsed="1"/>
    <col min="2" max="2" width="26.33203125" customWidth="1" collapsed="1"/>
    <col min="3" max="3" width="15.77734375" customWidth="1" collapsed="1"/>
    <col min="4" max="4" width="24.77734375" customWidth="1" collapsed="1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rcEA05-2311001-01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L1048576"/>
    </sheetView>
  </sheetViews>
  <sheetFormatPr defaultRowHeight="14.4" x14ac:dyDescent="0.3"/>
  <cols>
    <col min="1" max="1" width="15.77734375" customWidth="1" collapsed="1"/>
    <col min="2" max="2" width="20.44140625" bestFit="1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1" sqref="C1:L1048576"/>
    </sheetView>
  </sheetViews>
  <sheetFormatPr defaultRowHeight="14.4" x14ac:dyDescent="0.3"/>
  <cols>
    <col min="1" max="1" width="22.33203125" customWidth="1" collapsed="1"/>
    <col min="2" max="2" width="26.44140625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F23" sqref="F23"/>
    </sheetView>
  </sheetViews>
  <sheetFormatPr defaultRowHeight="14.4" x14ac:dyDescent="0.3"/>
  <cols>
    <col min="1" max="2" width="20.77734375" customWidth="1" collapsed="1"/>
    <col min="3" max="4" width="15.77734375" customWidth="1" collapsed="1"/>
    <col min="5" max="5" width="22.21875" customWidth="1" collapsed="1"/>
    <col min="6" max="11" width="15.77734375" customWidth="1" collapsed="1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B1" sqref="B1"/>
    </sheetView>
  </sheetViews>
  <sheetFormatPr defaultRowHeight="14.4" x14ac:dyDescent="0.3"/>
  <cols>
    <col min="1" max="1" width="22.6640625" customWidth="1" collapsed="1"/>
    <col min="2" max="2" width="36.109375" customWidth="1" collapsed="1"/>
    <col min="3" max="8" width="15.77734375" customWidth="1" collapsed="1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J7"/>
  <sheetViews>
    <sheetView workbookViewId="0">
      <selection activeCell="D14" sqref="D14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cEA05-2311001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cEA05-2311001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cEA05-2311001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cEA05-2311001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cEA05-2311001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cEA05-2311001</v>
      </c>
      <c r="E7" t="s">
        <v>36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J7"/>
  <sheetViews>
    <sheetView workbookViewId="0">
      <selection activeCell="H12" sqref="H12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E2" sqref="E2"/>
    </sheetView>
  </sheetViews>
  <sheetFormatPr defaultRowHeight="14.4" x14ac:dyDescent="0.3"/>
  <cols>
    <col min="2" max="2" width="23.5546875" customWidth="1" collapsed="1"/>
    <col min="3" max="3" width="15.77734375" customWidth="1" collapsed="1"/>
    <col min="4" max="4" width="20.88671875" customWidth="1" collapsed="1"/>
    <col min="5" max="5" width="22.109375" customWidth="1" collapsed="1"/>
    <col min="6" max="7" width="25.77734375" customWidth="1" collapsed="1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A2" sqref="A2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05 Jan 2024</v>
      </c>
      <c r="B2" t="str">
        <f ca="1">TEXT(DATE(YEAR(TODAY()), MONTH(TODAY())+3, DAY(TODAY())), "dd MMM yyyy")</f>
        <v>05 Feb 2024</v>
      </c>
      <c r="C2" t="str">
        <f ca="1">TEXT(DATE(YEAR(TODAY()), MONTH(TODAY())+4, DAY(TODAY())), "dd MMM yyyy")</f>
        <v>05 Mar 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>
      <selection activeCell="H11" sqref="H11"/>
    </sheetView>
  </sheetViews>
  <sheetFormatPr defaultRowHeight="14.4" x14ac:dyDescent="0.3"/>
  <cols>
    <col min="1" max="1" width="23.6640625" customWidth="1" collapsed="1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rcEA05-2311001-02</v>
      </c>
      <c r="B2" t="s">
        <v>357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F31" sqref="F3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K17" sqref="K17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B1" zoomScale="90" zoomScaleNormal="90" workbookViewId="0">
      <selection activeCell="I20" sqref="I20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4" width="15.77734375" customWidth="1" collapsed="1"/>
    <col min="5" max="5" width="22.77734375" customWidth="1" collapsed="1"/>
    <col min="6" max="18" width="15.77734375" customWidth="1" collapsed="1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G1" zoomScale="80" zoomScaleNormal="80" workbookViewId="0">
      <selection activeCell="W18" sqref="W18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3" width="15.77734375" customWidth="1" collapsed="1"/>
    <col min="4" max="4" width="26.44140625" customWidth="1" collapsed="1"/>
    <col min="5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sEA05-2311001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sEA05-2311001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sEA05-2311001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sEA05-2311001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sEA05-2311001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sEA05-2311001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zoomScale="80" zoomScaleNormal="80" workbookViewId="0">
      <selection activeCell="T25" sqref="T25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5" width="15.77734375" customWidth="1" collapsed="1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cEA05-2311001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cEA05-2311001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cEA05-2311001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cEA05-2311001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cEA05-2311001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cEA05-2311001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U7"/>
  <sheetViews>
    <sheetView topLeftCell="L1" zoomScale="90" zoomScaleNormal="90" workbookViewId="0">
      <selection activeCell="O11" sqref="O11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1" width="15.77734375" customWidth="1" collapsed="1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473</v>
      </c>
      <c r="U1" t="s">
        <v>474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sEA05-2311001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>
        <f>'TC25-Customer Order Change'!D2</f>
        <v>500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sEA05-2311001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>
        <f>'TC25-Customer Order Change'!D3</f>
        <v>500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sEA05-2311001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>
        <f>'TC25-Customer Order Change'!D4</f>
        <v>500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sEA05-2311001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>
        <f>'TC25-Customer Order Change'!D5</f>
        <v>500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sEA05-2311001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>
        <f>'TC25-Customer Order Change'!D6</f>
        <v>1000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sEA05-2311001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475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V7"/>
  <sheetViews>
    <sheetView topLeftCell="H1" zoomScale="90" zoomScaleNormal="90" workbookViewId="0">
      <selection activeCell="Q17" sqref="Q17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473</v>
      </c>
      <c r="V1" t="s">
        <v>474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pEAs05-2311001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pEAs05-2311001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pEAs05-2311001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pEAs05-2311001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pEAs05-2311001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pEAs05-2311001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475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D2"/>
  <sheetViews>
    <sheetView zoomScale="90" zoomScaleNormal="90" workbookViewId="0">
      <selection activeCell="B8" sqref="B8"/>
    </sheetView>
  </sheetViews>
  <sheetFormatPr defaultRowHeight="14.4" x14ac:dyDescent="0.3"/>
  <cols>
    <col min="1" max="1" width="12.33203125" bestFit="1" customWidth="1" collapsed="1"/>
    <col min="2" max="2" width="12.88671875" customWidth="1" collapsed="1"/>
    <col min="3" max="3" width="12.77734375" customWidth="1" collapsed="1"/>
    <col min="4" max="4" width="12.44140625" customWidth="1" collapsed="1"/>
  </cols>
  <sheetData>
    <row r="1" spans="1:4" ht="28.8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05 Dec 2023</v>
      </c>
      <c r="B2" t="str">
        <f ca="1">TEXT(DATE(YEAR(TODAY()), MONTH(TODAY())+2, DAY(TODAY())), "dd MMM yyyy")</f>
        <v>05 Jan 2024</v>
      </c>
      <c r="C2" t="str">
        <f ca="1">TEXT(DATE(YEAR(TODAY()), MONTH(TODAY())+3, DAY(TODAY())), "dd MMM yyyy")</f>
        <v>05 Feb 2024</v>
      </c>
      <c r="D2" t="str">
        <f ca="1">TEXT(DATE(YEAR(TODAY()), MONTH(TODAY())+4, DAY(TODAY())), "dd MMM yyyy")</f>
        <v>05 Mar 2024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G7"/>
  <sheetViews>
    <sheetView zoomScale="90" zoomScaleNormal="90" workbookViewId="0">
      <selection activeCell="O13" sqref="O13"/>
    </sheetView>
  </sheetViews>
  <sheetFormatPr defaultRowHeight="14.4" x14ac:dyDescent="0.3"/>
  <cols>
    <col min="1" max="1" width="4.77734375" customWidth="1" collapsed="1"/>
    <col min="2" max="2" width="31.33203125" customWidth="1" collapsed="1"/>
    <col min="3" max="3" width="11.44140625" bestFit="1" customWidth="1" collapsed="1"/>
    <col min="4" max="4" width="12.33203125" bestFit="1" customWidth="1" collapsed="1"/>
    <col min="5" max="5" width="12.88671875" customWidth="1" collapsed="1"/>
    <col min="6" max="6" width="12.77734375" customWidth="1" collapsed="1"/>
    <col min="7" max="7" width="12.44140625" customWidth="1" collapsed="1"/>
  </cols>
  <sheetData>
    <row r="1" spans="1:7" ht="28.8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47" customWidth="1" collapsed="1"/>
    <col min="2" max="5" width="25.77734375" style="52" customWidth="1" collapsed="1"/>
    <col min="6" max="9" width="15.77734375" style="52" customWidth="1" collapsed="1"/>
    <col min="10" max="10" width="25.77734375" style="52" customWidth="1" collapsed="1"/>
    <col min="11" max="17" width="15.77734375" style="52" customWidth="1" collapsed="1"/>
    <col min="18" max="16384" width="8.88671875" style="52" collapsed="1"/>
  </cols>
  <sheetData>
    <row r="1" spans="1:17" s="5" customFormat="1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r="2" spans="1:17" s="5" customFormat="1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r="3" spans="1:17" s="5" customFormat="1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r="4" spans="1:17" s="5" customFormat="1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r="5" spans="1:17" s="5" customFormat="1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r="6" spans="1:17" s="5" customFormat="1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r="7" spans="1:17" s="5" customFormat="1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rsEAs05-2311001-01</v>
      </c>
      <c r="B2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width="25.6640625" customWidth="1" collapsed="1"/>
    <col min="2" max="2" width="49.44140625" customWidth="1" collapsed="1"/>
    <col min="4" max="4" width="11.5546875" customWidth="1" collapsed="1"/>
    <col min="5" max="5" width="22.44140625" customWidth="1" collapsed="1"/>
    <col min="6" max="6" width="12.88671875" customWidth="1" collapsed="1"/>
    <col min="11" max="11" width="24.109375" customWidth="1" collapsed="1"/>
    <col min="14" max="14" width="19.6640625" customWidth="1" collapsed="1"/>
    <col min="15" max="16" width="30.109375" customWidth="1" collapsed="1"/>
    <col min="17" max="17" width="22.33203125" customWidth="1" collapsed="1"/>
    <col min="18" max="18" width="17.77734375" customWidth="1" collapsed="1"/>
    <col min="19" max="19" width="17.109375" customWidth="1" collapsed="1"/>
    <col min="20" max="20" width="24.21875" customWidth="1" collapsed="1"/>
    <col min="21" max="21" width="18.6640625" customWidth="1" collapsed="1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workbookViewId="0">
      <selection activeCell="B23" sqref="B23"/>
    </sheetView>
  </sheetViews>
  <sheetFormatPr defaultRowHeight="14.4" x14ac:dyDescent="0.3"/>
  <cols>
    <col min="1" max="1" width="45.33203125" customWidth="1" collapsed="1"/>
    <col min="2" max="2" width="52" customWidth="1" collapsed="1"/>
    <col min="4" max="4" width="13" customWidth="1" collapsed="1"/>
    <col min="6" max="6" width="12.6640625" customWidth="1" collapsed="1"/>
    <col min="15" max="19" width="19.21875" customWidth="1" collapsed="1"/>
    <col min="20" max="20" width="15.77734375" customWidth="1" collapsed="1"/>
    <col min="21" max="21" width="13.6640625" customWidth="1" collapsed="1"/>
    <col min="22" max="22" width="18.6640625" customWidth="1" collapsed="1"/>
    <col min="23" max="23" width="15.77734375" customWidth="1" collapsed="1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B7"/>
  <sheetViews>
    <sheetView zoomScale="80" zoomScaleNormal="80" workbookViewId="0">
      <selection activeCell="C36" sqref="C36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6.44140625" customWidth="1" collapsed="1"/>
    <col min="7" max="28" width="15.77734375" customWidth="1" collapsed="1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B18" sqref="B18"/>
    </sheetView>
  </sheetViews>
  <sheetFormatPr defaultRowHeight="14.4" x14ac:dyDescent="0.3"/>
  <cols>
    <col min="1" max="2" width="25.77734375" style="29" customWidth="1" collapsed="1"/>
    <col min="3" max="3" width="22.44140625" style="29" customWidth="1" collapsed="1"/>
    <col min="4" max="13" width="15.77734375" style="29" customWidth="1" collapsed="1"/>
    <col min="14" max="14" width="20.77734375" style="29" customWidth="1" collapsed="1"/>
    <col min="15" max="18" width="15.77734375" style="29" customWidth="1" collapsed="1"/>
    <col min="19" max="19" width="20.77734375" style="29" customWidth="1" collapsed="1"/>
    <col min="20" max="20" width="15.77734375" style="29" customWidth="1" collapsed="1"/>
    <col min="21" max="24" width="20.77734375" style="29" customWidth="1" collapsed="1"/>
    <col min="25" max="16384" width="8.88671875" style="29" collapsed="1"/>
  </cols>
  <sheetData>
    <row r="1" spans="1:23" ht="13.8" customHeight="1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o-SG-BAFCO-2311-01-005</v>
      </c>
      <c r="B3" s="29" t="str">
        <f ca="1">TEXT(DATE(YEAR(TODAY()), MONTH(TODAY()), DAY(TODAY())-1), "dd MMM yyyy")</f>
        <v>04 Nov 2023</v>
      </c>
      <c r="C3" s="29" t="str">
        <f ca="1">"B-"&amp;TEXT(TODAY(),"yymm")&amp;"-"&amp;AutoIncrement!B2&amp; "-01-0"&amp;AutoIncrement!A2</f>
        <v>B-2311-EA-01-005</v>
      </c>
      <c r="D3" s="44">
        <v>1000</v>
      </c>
      <c r="E3" s="29" t="str">
        <f t="shared" ref="E3:E8" ca="1" si="0">TEXT(DATE(YEAR(TODAY()), MONTH(TODAY()), DAY(TODAY())+2), "dd MMM yyyy")</f>
        <v>07 Nov 2023</v>
      </c>
      <c r="F3" s="29" t="str">
        <f ca="1">TEXT(DATE(YEAR(TODAY()), MONTH(TODAY()), DAY(TODAY())+10), "dd MMM yyyy")</f>
        <v>15 Nov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OP-231105-01-005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IP-231105-01-005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o-SG-BAFCO-2311-01-005</v>
      </c>
      <c r="B4" s="29" t="str">
        <f t="shared" ref="B4:B8" ca="1" si="1">TEXT(DATE(YEAR(TODAY()), MONTH(TODAY()), DAY(TODAY())-1), "dd MMM yyyy")</f>
        <v>04 Nov 2023</v>
      </c>
      <c r="C4" s="29" t="str">
        <f ca="1">"B-"&amp;TEXT(TODAY(),"yymm")&amp;"-"&amp;AutoIncrement!B2&amp; "-01-0"&amp;AutoIncrement!A2</f>
        <v>B-2311-EA-01-005</v>
      </c>
      <c r="D4" s="44">
        <v>800</v>
      </c>
      <c r="E4" s="29" t="str">
        <f t="shared" ca="1" si="0"/>
        <v>07 Nov 2023</v>
      </c>
      <c r="F4" s="29" t="str">
        <f t="shared" ref="F4:F8" ca="1" si="2">TEXT(DATE(YEAR(TODAY()), MONTH(TODAY()), DAY(TODAY())+10), "dd MMM yyyy")</f>
        <v>15 Nov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OP-231105-01-005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IP-231105-02-005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o-SG-BAFCO-2311-01-005</v>
      </c>
      <c r="B5" s="29" t="str">
        <f t="shared" ca="1" si="1"/>
        <v>04 Nov 2023</v>
      </c>
      <c r="C5" s="29" t="str">
        <f ca="1">"B-"&amp;TEXT(TODAY(),"yymm")&amp;"-"&amp;AutoIncrement!B2&amp; "-01-0"&amp;AutoIncrement!A2</f>
        <v>B-2311-EA-01-005</v>
      </c>
      <c r="D5" s="44">
        <v>900</v>
      </c>
      <c r="E5" s="29" t="str">
        <f t="shared" ca="1" si="0"/>
        <v>07 Nov 2023</v>
      </c>
      <c r="F5" s="29" t="str">
        <f t="shared" ca="1" si="2"/>
        <v>15 Nov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OP-231105-02-005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o-SG-BAFCO-2311-01-005</v>
      </c>
      <c r="B6" s="29" t="str">
        <f t="shared" ca="1" si="1"/>
        <v>04 Nov 2023</v>
      </c>
      <c r="C6" s="29" t="str">
        <f ca="1">"B-"&amp;TEXT(TODAY(),"yymm")&amp;"-"&amp;AutoIncrement!B2&amp; "-01-0"&amp;AutoIncrement!A2</f>
        <v>B-2311-EA-01-005</v>
      </c>
      <c r="D6" s="44">
        <v>1200</v>
      </c>
      <c r="E6" s="29" t="str">
        <f t="shared" ca="1" si="0"/>
        <v>07 Nov 2023</v>
      </c>
      <c r="F6" s="29" t="str">
        <f t="shared" ca="1" si="2"/>
        <v>15 Nov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OP-231105-02-005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o-SG-BAFCO-2311-01-005</v>
      </c>
      <c r="B7" s="29" t="str">
        <f t="shared" ca="1" si="1"/>
        <v>04 Nov 2023</v>
      </c>
      <c r="C7" s="29" t="str">
        <f ca="1">"B-"&amp;TEXT(TODAY(),"yymm")&amp;"-"&amp;AutoIncrement!B2&amp; "-01-0"&amp;AutoIncrement!A2</f>
        <v>B-2311-EA-01-005</v>
      </c>
      <c r="D7" s="44">
        <v>1000</v>
      </c>
      <c r="E7" s="29" t="str">
        <f t="shared" ca="1" si="0"/>
        <v>07 Nov 2023</v>
      </c>
      <c r="F7" s="29" t="str">
        <f t="shared" ca="1" si="2"/>
        <v>15 Nov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OP-231105-03-005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IP-231105-01-005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o-SG-BAFCO-2311-01-005</v>
      </c>
      <c r="B8" s="29" t="str">
        <f t="shared" ca="1" si="1"/>
        <v>04 Nov 2023</v>
      </c>
      <c r="C8" s="29" t="str">
        <f ca="1">"B-"&amp;TEXT(TODAY(),"yymm")&amp;"-"&amp;AutoIncrement!B2&amp; "-01-0"&amp;AutoIncrement!A2</f>
        <v>B-2311-EA-01-005</v>
      </c>
      <c r="D8" s="44">
        <v>1100</v>
      </c>
      <c r="E8" s="29" t="str">
        <f t="shared" ca="1" si="0"/>
        <v>07 Nov 2023</v>
      </c>
      <c r="F8" s="29" t="str">
        <f t="shared" ca="1" si="2"/>
        <v>15 Nov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OP-231105-03-005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IP-231105-02-005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zoomScale="90" zoomScaleNormal="90" workbookViewId="0">
      <selection activeCell="D33" sqref="D33"/>
    </sheetView>
  </sheetViews>
  <sheetFormatPr defaultRowHeight="14.4" x14ac:dyDescent="0.3"/>
  <cols>
    <col min="1" max="1" width="8.88671875" style="29" collapsed="1"/>
    <col min="2" max="2" width="10.77734375" style="29" customWidth="1" collapsed="1"/>
    <col min="3" max="3" width="25.77734375" style="29" customWidth="1" collapsed="1"/>
    <col min="4" max="5" width="15.77734375" style="29" customWidth="1" collapsed="1"/>
    <col min="6" max="6" width="18.77734375" style="29" customWidth="1" collapsed="1"/>
    <col min="7" max="7" width="30.33203125" style="29" customWidth="1" collapsed="1"/>
    <col min="8" max="8" width="18.77734375" style="29" customWidth="1" collapsed="1"/>
    <col min="9" max="22" width="15.77734375" style="29" customWidth="1" collapsed="1"/>
    <col min="23" max="23" width="29" style="29" customWidth="1" collapsed="1"/>
    <col min="24" max="27" width="15.77734375" style="29" customWidth="1" collapsed="1"/>
    <col min="28" max="28" width="33.109375" style="29" customWidth="1" collapsed="1"/>
    <col min="29" max="29" width="15.77734375" style="29" customWidth="1" collapsed="1"/>
    <col min="30" max="32" width="20.77734375" style="29" customWidth="1" collapsed="1"/>
    <col min="33" max="34" width="15.77734375" style="29" customWidth="1" collapsed="1"/>
    <col min="35" max="35" width="25.77734375" style="29" customWidth="1" collapsed="1"/>
    <col min="36" max="36" width="27.77734375" style="29" customWidth="1" collapsed="1"/>
    <col min="37" max="43" width="15.77734375" style="29" customWidth="1" collapsed="1"/>
    <col min="44" max="16384" width="8.88671875" style="29" collapsed="1"/>
  </cols>
  <sheetData>
    <row r="1" spans="1:40" ht="13.8" customHeight="1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o-SG-BAFCO-2311-02-005</v>
      </c>
      <c r="D3" s="29" t="str">
        <f ca="1">TEXT(DATE(YEAR(TODAY()), MONTH(TODAY()), DAY(TODAY())-1), "dd MMM yyyy")</f>
        <v>04 Nov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t="shared" ref="N3:N10" ca="1" si="0">TEXT(DATE(YEAR(TODAY()), MONTH(TODAY()), DAY(TODAY())+2), "dd MMM yyyy")</f>
        <v>07 Nov 2023</v>
      </c>
      <c r="O3" s="29" t="str">
        <f ca="1">TEXT(DATE(YEAR(TODAY()), MONTH(TODAY()), DAY(TODAY())+10), "dd MMM yyyy")</f>
        <v>15 Nov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OP-231105-02-005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IP-231105-01-005</v>
      </c>
      <c r="AC3" s="37" t="s">
        <v>273</v>
      </c>
      <c r="AD3" s="36"/>
      <c r="AE3" s="36"/>
      <c r="AF3" s="36"/>
      <c r="AG3" s="29" t="str">
        <f ca="1">'TC16-Supplier SO'!C2</f>
        <v>sEAs05-2311002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o-SG-BAFCO-2311-02-005</v>
      </c>
      <c r="D4" s="29" t="str">
        <f t="shared" ref="D4:D10" ca="1" si="1">TEXT(DATE(YEAR(TODAY()), MONTH(TODAY()), DAY(TODAY())-1), "dd MMM yyyy")</f>
        <v>04 Nov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t="shared" ca="1" si="0"/>
        <v>07 Nov 2023</v>
      </c>
      <c r="O4" s="29" t="str">
        <f t="shared" ref="O4:O10" ca="1" si="2">TEXT(DATE(YEAR(TODAY()), MONTH(TODAY()), DAY(TODAY())+10), "dd MMM yyyy")</f>
        <v>15 Nov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OP-231105-02-005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IP-231105-02-005</v>
      </c>
      <c r="AC4" s="37" t="s">
        <v>274</v>
      </c>
      <c r="AD4" s="36"/>
      <c r="AE4" s="36"/>
      <c r="AF4" s="36"/>
      <c r="AG4" s="29" t="str">
        <f ca="1">'TC16-Supplier SO'!C2</f>
        <v>sEAs05-2311002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o-SG-BAFCO-2311-02-005</v>
      </c>
      <c r="D5" s="29" t="str">
        <f t="shared" ca="1" si="1"/>
        <v>04 Nov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t="shared" ca="1" si="0"/>
        <v>07 Nov 2023</v>
      </c>
      <c r="O5" s="29" t="str">
        <f t="shared" ca="1" si="2"/>
        <v>15 Nov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OP-231105-01-005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IP-231105-02-005</v>
      </c>
      <c r="AC5" s="33" t="s">
        <v>276</v>
      </c>
      <c r="AD5" s="32"/>
      <c r="AE5" s="32"/>
      <c r="AF5" s="32"/>
      <c r="AG5" s="29" t="str">
        <f ca="1">'TC16-Supplier SO'!C2</f>
        <v>sEAs05-2311002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o-SG-BAFCO-2311-02-005</v>
      </c>
      <c r="D6" s="29" t="str">
        <f t="shared" ca="1" si="1"/>
        <v>04 Nov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t="shared" ca="1" si="0"/>
        <v>07 Nov 2023</v>
      </c>
      <c r="O6" s="29" t="str">
        <f t="shared" ca="1" si="2"/>
        <v>15 Nov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OP-231105-01-005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IP-231105-01-005</v>
      </c>
      <c r="AC6" s="37"/>
      <c r="AD6" s="36"/>
      <c r="AE6" s="36"/>
      <c r="AF6" s="36"/>
      <c r="AG6" s="29" t="str">
        <f ca="1">'TC16-Supplier SO'!C2</f>
        <v>sEAs05-2311002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o-SG-BAFCO-2311-03-005</v>
      </c>
      <c r="D7" s="29" t="str">
        <f t="shared" ca="1" si="1"/>
        <v>04 Nov 2023</v>
      </c>
      <c r="F7" s="29" t="str">
        <f ca="1">"B-"&amp;TEXT(TODAY(),"yymm")&amp;"-"&amp;AutoIncrement!B2&amp; "-02-0"&amp;AutoIncrement!A2</f>
        <v>B-2311-EA-02-005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t="shared" ca="1" si="0"/>
        <v>07 Nov 2023</v>
      </c>
      <c r="O7" s="29" t="str">
        <f t="shared" ca="1" si="2"/>
        <v>15 Nov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OP-231105-01-005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sEAs05-2311002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o-SG-BAFCO-2311-03-005</v>
      </c>
      <c r="D8" s="29" t="str">
        <f t="shared" ca="1" si="1"/>
        <v>04 Nov 2023</v>
      </c>
      <c r="F8" s="29" t="str">
        <f ca="1">"B-"&amp;TEXT(TODAY(),"yymm")&amp;"-"&amp;AutoIncrement!B2&amp; "-02-0"&amp;AutoIncrement!A2</f>
        <v>B-2311-EA-02-005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t="shared" ca="1" si="0"/>
        <v>07 Nov 2023</v>
      </c>
      <c r="O8" s="29" t="str">
        <f t="shared" ca="1" si="2"/>
        <v>15 Nov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OP-231105-02-005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sEAs05-2311002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o-SG-BAFCO-2311-03-005</v>
      </c>
      <c r="D9" s="29" t="str">
        <f t="shared" ca="1" si="1"/>
        <v>04 Nov 2023</v>
      </c>
      <c r="F9" s="29" t="str">
        <f ca="1">"B-"&amp;TEXT(TODAY(),"yymm")&amp;"-"&amp;AutoIncrement!B2&amp; "-02-0"&amp;AutoIncrement!A2</f>
        <v>B-2311-EA-02-005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t="shared" ca="1" si="0"/>
        <v>07 Nov 2023</v>
      </c>
      <c r="O9" s="29" t="str">
        <f t="shared" ca="1" si="2"/>
        <v>15 Nov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OP-231105-03-005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IP-231105-01-005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sEAs05-2311002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o-SG-BAFCO-2311-04-005</v>
      </c>
      <c r="D10" s="29" t="str">
        <f t="shared" ca="1" si="1"/>
        <v>04 Nov 2023</v>
      </c>
      <c r="F10" s="29" t="str">
        <f ca="1">"B-"&amp;TEXT(TODAY(),"yymm")&amp;"-"&amp;AutoIncrement!B2&amp; "-03-0"&amp;AutoIncrement!A2</f>
        <v>B-2311-EA-03-005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t="shared" ca="1" si="0"/>
        <v>07 Nov 2023</v>
      </c>
      <c r="O10" s="29" t="str">
        <f t="shared" ca="1" si="2"/>
        <v>15 Nov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OP-231105-03-005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IP-231105-01-005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sEAs05-2311002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>
      <selection activeCell="E17" sqref="E17"/>
    </sheetView>
  </sheetViews>
  <sheetFormatPr defaultRowHeight="14.4" x14ac:dyDescent="0.3"/>
  <cols>
    <col min="1" max="1" width="8.88671875" customWidth="1" collapsed="1"/>
    <col min="2" max="3" width="25.77734375" customWidth="1" collapsed="1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o-SG-BAFCO-2311-01-005</v>
      </c>
      <c r="C2" t="s">
        <v>480</v>
      </c>
    </row>
    <row r="3" spans="1:3" x14ac:dyDescent="0.3">
      <c r="A3">
        <v>2</v>
      </c>
      <c r="B3" t="str">
        <f ca="1">"o-SG-BAFCO-"&amp;TEXT(TODAY()-4,"yymm") &amp; "-02-0"&amp;AutoIncrement!A2</f>
        <v>o-SG-BAFCO-2311-02-005</v>
      </c>
      <c r="C3" t="s">
        <v>481</v>
      </c>
    </row>
    <row r="4" spans="1:3" x14ac:dyDescent="0.3">
      <c r="A4">
        <v>3</v>
      </c>
      <c r="B4" t="str">
        <f ca="1">"o-SG-BAFCO-"&amp;TEXT(TODAY()-4,"yymm") &amp; "-03-0"&amp;AutoIncrement!A2</f>
        <v>o-SG-BAFCO-2311-03-005</v>
      </c>
      <c r="C4" t="s">
        <v>482</v>
      </c>
    </row>
    <row r="5" spans="1:3" x14ac:dyDescent="0.3">
      <c r="A5">
        <v>4</v>
      </c>
      <c r="B5" t="str">
        <f ca="1">"o-SG-BAFCO-"&amp;TEXT(TODAY()-4,"yymm") &amp; "-04-0"&amp;AutoIncrement!A2</f>
        <v>o-SG-BAFCO-2311-04-005</v>
      </c>
      <c r="C5" t="s">
        <v>483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>
      <selection activeCell="D25" sqref="D25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484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485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486</v>
      </c>
    </row>
    <row r="5" spans="1:4" x14ac:dyDescent="0.3">
      <c r="A5">
        <v>4</v>
      </c>
      <c r="B5" t="str">
        <f>'TC44-Outbound No'!C5</f>
        <v>o-SG-BAFCO-231013012</v>
      </c>
      <c r="C5" t="s">
        <v>487</v>
      </c>
    </row>
    <row r="6" spans="1:4" x14ac:dyDescent="0.3">
      <c r="C6" t="s">
        <v>488</v>
      </c>
      <c r="D6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C21" sqref="C21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-Regular'!C3</f>
        <v>B-2311-EA-01-005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 t="str">
        <f ca="1">'TC44-Supplier Outbound -Regular'!C3</f>
        <v>B-2311-EA-01-005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-Regular'!C3</f>
        <v>B-2311-EA-01-005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B-2311-EA-01-005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27" sqref="C27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-Spot'!F7</f>
        <v>B-2311-EA-02-005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-Spot'!F8</f>
        <v>B-2311-EA-02-005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B-2311-EA-03-005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>
      <selection activeCell="H27" sqref="H27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D10"/>
  <sheetViews>
    <sheetView workbookViewId="0">
      <selection activeCell="E12" sqref="E12"/>
    </sheetView>
  </sheetViews>
  <sheetFormatPr defaultRowHeight="14.4" x14ac:dyDescent="0.3"/>
  <cols>
    <col min="1" max="4" width="20.77734375" customWidth="1" collapsed="1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B-2311-EA-01-005</v>
      </c>
    </row>
    <row r="3" spans="1:2" x14ac:dyDescent="0.3">
      <c r="A3" s="1" t="str">
        <f ca="1">'TC44-Supplier Outbound -Regular'!C8</f>
        <v>B-2311-EA-01-005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B-2311-EA-01-005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B-2311-EA-03-005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489</v>
      </c>
    </row>
    <row r="3" spans="1:3" x14ac:dyDescent="0.3">
      <c r="A3">
        <v>2</v>
      </c>
      <c r="B3" t="str">
        <f>'TC44-Outbound No'!C3</f>
        <v>o-SG-BAFCO-231013010</v>
      </c>
      <c r="C3" t="s">
        <v>490</v>
      </c>
    </row>
    <row r="4" spans="1:3" x14ac:dyDescent="0.3">
      <c r="A4">
        <v>3</v>
      </c>
      <c r="B4" t="str">
        <f>'TC44-Outbound No'!C4</f>
        <v>o-SG-BAFCO-231013011</v>
      </c>
      <c r="C4" t="s">
        <v>491</v>
      </c>
    </row>
    <row r="5" spans="1:3" x14ac:dyDescent="0.3">
      <c r="A5">
        <v>4</v>
      </c>
      <c r="B5" t="str">
        <f>'TC44-Outbound No'!C5</f>
        <v>o-SG-BAFCO-231013012</v>
      </c>
      <c r="C5" t="s">
        <v>492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>
      <selection activeCell="C27" sqref="C27"/>
    </sheetView>
  </sheetViews>
  <sheetFormatPr defaultRowHeight="14.4" x14ac:dyDescent="0.3"/>
  <cols>
    <col min="2" max="2" width="27.5546875" customWidth="1" collapsed="1"/>
    <col min="3" max="3" width="20.88671875" customWidth="1" collapsed="1"/>
    <col min="4" max="6" width="15.77734375" customWidth="1" collapsed="1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i-VN-AKIRA-231105-01-005</v>
      </c>
      <c r="C2" s="29" t="str">
        <f ca="1">TEXT(DATE(YEAR(TODAY()), MONTH(TODAY()), DAY(TODAY())), "dd MMM yyyy")</f>
        <v>05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i-VN-AKIRA-231105-01-005</v>
      </c>
      <c r="C3" s="29" t="str">
        <f t="shared" ref="C3:C15" ca="1" si="0">TEXT(DATE(YEAR(TODAY()), MONTH(TODAY()), DAY(TODAY())), "dd MMM yyyy")</f>
        <v>05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i-VN-AKIRA-231105-01-005</v>
      </c>
      <c r="C4" s="29" t="str">
        <f t="shared" ca="1" si="0"/>
        <v>05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i-VN-AKIRA-231105-01-005</v>
      </c>
      <c r="C5" s="29" t="str">
        <f t="shared" ca="1" si="0"/>
        <v>05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i-VN-AKIRA-231105-01-005</v>
      </c>
      <c r="C6" s="29" t="str">
        <f t="shared" ca="1" si="0"/>
        <v>05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i-VN-AKIRA-231105-01-005</v>
      </c>
      <c r="C7" s="29" t="str">
        <f t="shared" ca="1" si="0"/>
        <v>05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i-VN-AKIRA-231105-01-005</v>
      </c>
      <c r="C8" s="29" t="str">
        <f t="shared" ca="1" si="0"/>
        <v>05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i-VN-AKIRA-231105-01-005</v>
      </c>
      <c r="C9" s="29" t="str">
        <f t="shared" ca="1" si="0"/>
        <v>05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i-VN-AKIRA-231105-01-005</v>
      </c>
      <c r="C10" s="29" t="str">
        <f t="shared" ca="1" si="0"/>
        <v>05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i-VN-AKIRA-231105-01-005</v>
      </c>
      <c r="C11" s="29" t="str">
        <f t="shared" ca="1" si="0"/>
        <v>05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i-VN-AKIRA-231105-01-005</v>
      </c>
      <c r="C12" s="29" t="str">
        <f t="shared" ca="1" si="0"/>
        <v>05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i-VN-AKIRA-231105-01-005</v>
      </c>
      <c r="C13" s="29" t="str">
        <f t="shared" ca="1" si="0"/>
        <v>05 Nov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i-VN-AKIRA-231105-02-005</v>
      </c>
      <c r="C14" s="29" t="str">
        <f t="shared" ca="1" si="0"/>
        <v>05 Nov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i-VN-AKIRA-231105-02-005</v>
      </c>
      <c r="C15" s="29" t="str">
        <f t="shared" ca="1" si="0"/>
        <v>05 Nov 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>
      <selection activeCell="C3" sqref="C3"/>
    </sheetView>
  </sheetViews>
  <sheetFormatPr defaultRowHeight="14.4" x14ac:dyDescent="0.3"/>
  <cols>
    <col min="1" max="1" width="4.77734375" customWidth="1" collapsed="1"/>
    <col min="2" max="4" width="25.77734375" customWidth="1" collapsed="1"/>
    <col min="5" max="5" width="26.77734375" customWidth="1" collapsed="1"/>
    <col min="6" max="18" width="15.77734375" customWidth="1" collapsed="1"/>
    <col min="19" max="16384" width="8.88671875" collapsed="1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zoomScale="90" zoomScaleNormal="90" workbookViewId="0">
      <selection activeCell="K29" sqref="K29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477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478</v>
      </c>
      <c r="V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F17" sqref="F17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2023-11-04T19:07:06Z</dcterms:modified>
</cp:coreProperties>
</file>