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asin\git\tb-ttap-brivge-v2\Excel Files\Scenario 1\"/>
    </mc:Choice>
  </mc:AlternateContent>
  <xr:revisionPtr revIDLastSave="0" documentId="13_ncr:1_{23DAA0FA-CA69-4B9B-8196-A78601898C2D}" xr6:coauthVersionLast="47" xr6:coauthVersionMax="47" xr10:uidLastSave="{00000000-0000-0000-0000-000000000000}"/>
  <bookViews>
    <workbookView xWindow="-108" yWindow="-108" windowWidth="23256" windowHeight="12456" tabRatio="547" firstSheet="24" activeTab="24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3-Parts Detail" sheetId="143" r:id="rId96"/>
    <sheet name="TC144" sheetId="144" r:id="rId97"/>
    <sheet name="TC144-Shipping Info" sheetId="145" r:id="rId98"/>
    <sheet name="TC145" sheetId="146" r:id="rId99"/>
    <sheet name="TC145-Parts Detail" sheetId="147" r:id="rId100"/>
    <sheet name="TC146" sheetId="148" r:id="rId101"/>
    <sheet name="TC146-Shipping Info" sheetId="149" r:id="rId102"/>
    <sheet name="TC147" sheetId="162" r:id="rId103"/>
    <sheet name="TC147-Parts Detail" sheetId="163" r:id="rId104"/>
    <sheet name="TC148" sheetId="152" r:id="rId105"/>
    <sheet name="TC148-Shipping Plan List" sheetId="153" r:id="rId106"/>
    <sheet name="TC149-Customer Cargo Tracking" sheetId="108" r:id="rId107"/>
    <sheet name="TC151-BU2 Cargo Tracking" sheetId="109" r:id="rId108"/>
    <sheet name="TC156-Sup2 SellerGI Invoice" sheetId="110" r:id="rId109"/>
    <sheet name="TC159-Sup2 Revise Shipment" sheetId="111" r:id="rId110"/>
    <sheet name="TC162-Customer Cargo Tracking" sheetId="112" r:id="rId111"/>
    <sheet name="TC165-Customer Cargo Tracking" sheetId="113" r:id="rId112"/>
    <sheet name="TC168-DC2 Inbound Details" sheetId="114" r:id="rId113"/>
    <sheet name="TC169-Sup2 SO" sheetId="117" r:id="rId114"/>
    <sheet name="TC170-BU2 PO" sheetId="118" r:id="rId115"/>
    <sheet name="TC171-BU2 SO" sheetId="119" r:id="rId116"/>
    <sheet name="TC172-BU1 PO" sheetId="120" r:id="rId117"/>
    <sheet name="TC173-BU1 SO" sheetId="121" r:id="rId118"/>
    <sheet name="TC174-DC2 Outbound Details" sheetId="115" r:id="rId119"/>
    <sheet name="TC174-OutboundNo" sheetId="116" r:id="rId120"/>
    <sheet name="TC175" sheetId="154" r:id="rId121"/>
    <sheet name="TC175-Parts Detail" sheetId="155" r:id="rId122"/>
    <sheet name="TC176" sheetId="156" r:id="rId123"/>
    <sheet name="TC176-Shipping Info" sheetId="157" r:id="rId124"/>
    <sheet name="TC177" sheetId="150" r:id="rId125"/>
    <sheet name="TC178-Customer Cargo Tracking" sheetId="168" r:id="rId126"/>
    <sheet name="TC177-Parts Detail" sheetId="151" r:id="rId127"/>
    <sheet name="TC186-BU2 SellerGI Invoice" sheetId="123" r:id="rId128"/>
    <sheet name="TC189-Customer Cargo Tracking" sheetId="124" r:id="rId129"/>
    <sheet name="TC192-DC1 Inbound Details" sheetId="125" r:id="rId130"/>
    <sheet name="TC193" sheetId="158" r:id="rId131"/>
    <sheet name="TC193-Parts Detail" sheetId="159" r:id="rId132"/>
    <sheet name="TC194" sheetId="160" r:id="rId133"/>
    <sheet name="TC194-Shipping Info" sheetId="161" r:id="rId134"/>
    <sheet name="TC195" sheetId="164" r:id="rId135"/>
    <sheet name="TC195-Parts Detail" sheetId="165" r:id="rId136"/>
    <sheet name="TC196" sheetId="166" r:id="rId137"/>
    <sheet name="TC196-Shipping Plan List" sheetId="167" r:id="rId138"/>
    <sheet name="TC197-DC1 Shipping Detail" sheetId="126" r:id="rId139"/>
    <sheet name="TC198-Customer Cargo Tracking" sheetId="127" r:id="rId140"/>
    <sheet name="TC202.1-BU3 Cargo Tracking" sheetId="131" r:id="rId141"/>
    <sheet name="TC202.2-BU3 Cargo Tracking" sheetId="132" r:id="rId142"/>
    <sheet name="TC202.3-BU3 Cargo Tracking" sheetId="133" r:id="rId143"/>
    <sheet name="TC202.4-BU3 Cargo Tracking" sheetId="134" r:id="rId144"/>
    <sheet name="TC204-DC1 Outbound Details" sheetId="135" r:id="rId145"/>
    <sheet name="TC204-OutboundNo" sheetId="136" r:id="rId146"/>
    <sheet name="TC205.1-BU1 SO-Regular" sheetId="137" r:id="rId147"/>
    <sheet name="TC205.2-BU1 SO-Spot" sheetId="98" r:id="rId148"/>
    <sheet name="TC206.1-Customer CO-Regular" sheetId="139" r:id="rId149"/>
    <sheet name="TC206.2-Customer CO-Spot" sheetId="140" r:id="rId150"/>
  </sheets>
  <externalReferences>
    <externalReference r:id="rId151"/>
    <externalReference r:id="rId152"/>
    <externalReference r:id="rId153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106">[1]activeFlagListArr!$A$1:$A$2</definedName>
    <definedName name="activeFlagListArr" localSheetId="23">[1]activeFlagListArr!$A$1:$A$2</definedName>
    <definedName name="activeFlagListArr" localSheetId="107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25">[1]activeFlagListArr!$A$1:$A$2</definedName>
    <definedName name="activeFlagListArr" localSheetId="12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2">[1]activeFlagListArr!$A$1:$A$2</definedName>
    <definedName name="activeFlagListArr" localSheetId="143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106">[2]activeFlagStrArr!$A$1:$A$2</definedName>
    <definedName name="activeFlagStrArr" localSheetId="23">[2]activeFlagStrArr!$A$1:$A$2</definedName>
    <definedName name="activeFlagStrArr" localSheetId="107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25">[2]activeFlagStrArr!$A$1:$A$2</definedName>
    <definedName name="activeFlagStrArr" localSheetId="12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2">[2]activeFlagStrArr!$A$1:$A$2</definedName>
    <definedName name="activeFlagStrArr" localSheetId="143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106">[3]CURRENCY_CODE!$A$1:$A$13</definedName>
    <definedName name="CURRENCY_CODE" localSheetId="23">[3]CURRENCY_CODE!$A$1:$A$13</definedName>
    <definedName name="CURRENCY_CODE" localSheetId="107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25">[3]CURRENCY_CODE!$A$1:$A$13</definedName>
    <definedName name="CURRENCY_CODE" localSheetId="12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2">[3]CURRENCY_CODE!$A$1:$A$13</definedName>
    <definedName name="CURRENCY_CODE" localSheetId="143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106">[1]findAllUomArr!$A$1:$A$29</definedName>
    <definedName name="findAllUomArr" localSheetId="23">[1]findAllUomArr!$A$1:$A$29</definedName>
    <definedName name="findAllUomArr" localSheetId="107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25">[1]findAllUomArr!$A$1:$A$29</definedName>
    <definedName name="findAllUomArr" localSheetId="12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2">[1]findAllUomArr!$A$1:$A$29</definedName>
    <definedName name="findAllUomArr" localSheetId="143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106">#REF!</definedName>
    <definedName name="PAIRED_FLAG" localSheetId="23">#REF!</definedName>
    <definedName name="PAIRED_FLAG" localSheetId="107">#REF!</definedName>
    <definedName name="PAIRED_FLAG" localSheetId="110">#REF!</definedName>
    <definedName name="PAIRED_FLAG" localSheetId="111">#REF!</definedName>
    <definedName name="PAIRED_FLAG" localSheetId="125">#REF!</definedName>
    <definedName name="PAIRED_FLAG" localSheetId="12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2">#REF!</definedName>
    <definedName name="PAIRED_FLAG" localSheetId="143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106">#REF!</definedName>
    <definedName name="PAIRED_ORDER_FLAG" localSheetId="23">#REF!</definedName>
    <definedName name="PAIRED_ORDER_FLAG" localSheetId="107">#REF!</definedName>
    <definedName name="PAIRED_ORDER_FLAG" localSheetId="110">#REF!</definedName>
    <definedName name="PAIRED_ORDER_FLAG" localSheetId="111">#REF!</definedName>
    <definedName name="PAIRED_ORDER_FLAG" localSheetId="125">#REF!</definedName>
    <definedName name="PAIRED_ORDER_FLAG" localSheetId="12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2">#REF!</definedName>
    <definedName name="PAIRED_ORDER_FLAG" localSheetId="143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106">[2]pairedPartsFlagStrArr!$A$1:$A$2</definedName>
    <definedName name="pairedPartsFlagStrArr" localSheetId="23">[2]pairedPartsFlagStrArr!$A$1:$A$2</definedName>
    <definedName name="pairedPartsFlagStrArr" localSheetId="107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25">[2]pairedPartsFlagStrArr!$A$1:$A$2</definedName>
    <definedName name="pairedPartsFlagStrArr" localSheetId="12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2">[2]pairedPartsFlagStrArr!$A$1:$A$2</definedName>
    <definedName name="pairedPartsFlagStrArr" localSheetId="143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106">[1]partsTypeArr!$A$1:$A$4</definedName>
    <definedName name="partsTypeArr" localSheetId="23">[1]partsTypeArr!$A$1:$A$4</definedName>
    <definedName name="partsTypeArr" localSheetId="107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25">[1]partsTypeArr!$A$1:$A$4</definedName>
    <definedName name="partsTypeArr" localSheetId="12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2">[1]partsTypeArr!$A$1:$A$4</definedName>
    <definedName name="partsTypeArr" localSheetId="143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106">#REF!</definedName>
    <definedName name="REPACKING_TYPE" localSheetId="23">#REF!</definedName>
    <definedName name="REPACKING_TYPE" localSheetId="107">#REF!</definedName>
    <definedName name="REPACKING_TYPE" localSheetId="110">#REF!</definedName>
    <definedName name="REPACKING_TYPE" localSheetId="111">#REF!</definedName>
    <definedName name="REPACKING_TYPE" localSheetId="125">#REF!</definedName>
    <definedName name="REPACKING_TYPE" localSheetId="12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2">#REF!</definedName>
    <definedName name="REPACKING_TYPE" localSheetId="143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106">[1]rolledPartsFlagArr!$A$1:$A$2</definedName>
    <definedName name="rolledPartsFlagArr" localSheetId="23">[1]rolledPartsFlagArr!$A$1:$A$2</definedName>
    <definedName name="rolledPartsFlagArr" localSheetId="107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25">[1]rolledPartsFlagArr!$A$1:$A$2</definedName>
    <definedName name="rolledPartsFlagArr" localSheetId="12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2">[1]rolledPartsFlagArr!$A$1:$A$2</definedName>
    <definedName name="rolledPartsFlagArr" localSheetId="143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106">[1]rolledPartsUomArr!$A$1:$A$29</definedName>
    <definedName name="rolledPartsUomArr" localSheetId="23">[1]rolledPartsUomArr!$A$1:$A$29</definedName>
    <definedName name="rolledPartsUomArr" localSheetId="107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25">[1]rolledPartsUomArr!$A$1:$A$29</definedName>
    <definedName name="rolledPartsUomArr" localSheetId="12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2">[1]rolledPartsUomArr!$A$1:$A$29</definedName>
    <definedName name="rolledPartsUomArr" localSheetId="143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106">#REF!</definedName>
    <definedName name="UOM_CODE" localSheetId="23">#REF!</definedName>
    <definedName name="UOM_CODE" localSheetId="107">#REF!</definedName>
    <definedName name="UOM_CODE" localSheetId="110">#REF!</definedName>
    <definedName name="UOM_CODE" localSheetId="111">#REF!</definedName>
    <definedName name="UOM_CODE" localSheetId="125">#REF!</definedName>
    <definedName name="UOM_CODE" localSheetId="12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2">#REF!</definedName>
    <definedName name="UOM_CODE" localSheetId="143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68" l="1"/>
  <c r="B7" i="168"/>
  <c r="B6" i="168"/>
  <c r="B5" i="168"/>
  <c r="B4" i="168"/>
  <c r="B3" i="168"/>
  <c r="B2" i="168"/>
  <c r="E2" i="115" l="1"/>
  <c r="A2" i="127" l="1"/>
  <c r="A2" i="168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E3" i="115"/>
  <c r="A2" i="124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S5" i="106"/>
  <c r="S3" i="106"/>
  <c r="S2" i="106"/>
  <c r="N5" i="106"/>
  <c r="N4" i="106"/>
  <c r="N3" i="106"/>
  <c r="N2" i="106"/>
  <c r="E2" i="106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3" i="124" l="1"/>
  <c r="A3" i="168"/>
  <c r="A4" i="124"/>
  <c r="A4" i="168"/>
  <c r="A2" i="108"/>
  <c r="A6" i="168"/>
  <c r="A3" i="108"/>
  <c r="A7" i="168"/>
  <c r="D2" i="137"/>
  <c r="D4" i="137"/>
  <c r="D6" i="137"/>
  <c r="D3" i="137"/>
  <c r="D5" i="137"/>
  <c r="D7" i="137"/>
  <c r="A4" i="127"/>
  <c r="A6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31" l="1"/>
  <c r="A2" i="92"/>
  <c r="A2" i="105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<sst xmlns="http://schemas.openxmlformats.org/spreadsheetml/2006/main" count="5853" uniqueCount="540">
  <si>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</si>
  <si>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</si>
  <si>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</si>
  <si>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</si>
  <si>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</si>
  <si>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</si>
  <si>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</si>
  <si>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</si>
  <si>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</si>
  <si>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</si>
  <si>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</si>
  <si>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</si>
  <si>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</si>
  <si>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</si>
  <si>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</si>
  <si>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</si>
  <si>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</si>
  <si>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</si>
  <si>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</si>
  <si>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</si>
  <si>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</si>
  <si>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</si>
  <si>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</si>
  <si>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</si>
  <si>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</si>
  <si>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</si>
  <si>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</si>
  <si>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</si>
  <si>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</si>
  <si>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</si>
  <si>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</si>
  <si>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</si>
  <si>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</si>
  <si>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</si>
  <si>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</si>
  <si>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</si>
  <si>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</si>
  <si>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</si>
  <si>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</si>
  <si>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</si>
  <si>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</si>
  <si>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</si>
  <si>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</si>
  <si>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</si>
  <si>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</si>
  <si>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</si>
  <si>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</si>
  <si>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</si>
  <si>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</si>
  <si>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</si>
  <si>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</si>
  <si>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</si>
  <si>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</si>
  <si>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</si>
  <si>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</si>
  <si>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</si>
  <si>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</si>
  <si>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</si>
  <si>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</si>
  <si>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</si>
  <si>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</si>
  <si>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</si>
  <si>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</si>
  <si>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</si>
  <si>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</si>
  <si>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</si>
  <si>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</si>
  <si>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</si>
  <si>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</si>
  <si>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</si>
  <si>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</si>
  <si>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</si>
  <si>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</si>
  <si>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</si>
  <si>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</si>
  <si>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</si>
  <si>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</si>
  <si>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</si>
  <si>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</si>
  <si>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</si>
  <si>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</si>
  <si>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</si>
  <si>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</si>
  <si>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</si>
  <si>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</si>
  <si>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</si>
  <si>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</si>
  <si>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</si>
  <si>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</si>
  <si>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</si>
  <si>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</si>
  <si>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</si>
  <si>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</si>
  <si>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</si>
  <si>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</si>
  <si>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</si>
  <si>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</si>
  <si>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</si>
  <si>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</si>
  <si>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</si>
  <si>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</si>
  <si>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</si>
  <si>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</si>
  <si>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</si>
  <si>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</si>
  <si>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</si>
  <si>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</si>
  <si>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</si>
  <si>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</si>
  <si>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</si>
  <si>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</si>
  <si>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</si>
  <si>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</si>
  <si>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</si>
  <si>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</si>
  <si>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</si>
  <si>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</si>
  <si>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</si>
  <si>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</si>
  <si>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</si>
  <si>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</si>
  <si>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</si>
  <si>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</si>
  <si>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</si>
  <si>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</si>
  <si>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</si>
  <si>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</si>
  <si>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</si>
  <si>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</si>
  <si>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</si>
  <si>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</si>
  <si>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</si>
  <si>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</si>
  <si>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</si>
  <si>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</si>
  <si>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</si>
  <si>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</si>
  <si>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</si>
  <si>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</si>
  <si>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</si>
  <si>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</si>
  <si>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</si>
  <si>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</si>
  <si>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</si>
  <si>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</si>
  <si>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</si>
  <si>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</si>
  <si>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</si>
  <si>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</si>
  <si>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</si>
  <si>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</si>
  <si>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</si>
  <si>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</si>
  <si>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</si>
  <si>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</si>
  <si>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</si>
  <si>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</si>
  <si>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</si>
  <si>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</si>
  <si>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</si>
  <si>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</si>
  <si>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</si>
  <si>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</si>
  <si>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</si>
  <si>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</si>
  <si>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</si>
  <si>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</si>
  <si>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</si>
  <si>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</si>
  <si>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</si>
  <si>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</si>
  <si>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</si>
  <si>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</si>
  <si>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</si>
  <si>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</si>
  <si>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</si>
  <si>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</si>
  <si>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</si>
  <si>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</si>
  <si>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</si>
  <si>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</si>
  <si>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</si>
  <si>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</si>
  <si>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</si>
  <si>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</si>
  <si>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</si>
  <si>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</si>
  <si>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</si>
  <si>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</si>
  <si>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</si>
  <si>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</si>
  <si>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</si>
  <si>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</si>
  <si>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</si>
  <si>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</si>
  <si>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</si>
  <si>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</si>
  <si>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</si>
  <si>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</si>
  <si>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</si>
  <si>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</si>
  <si>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</si>
  <si>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</si>
  <si>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</si>
  <si>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</si>
  <si>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</si>
  <si>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</si>
  <si>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</si>
  <si>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</si>
  <si>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</si>
  <si>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</si>
  <si>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</si>
  <si>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</si>
  <si>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</si>
  <si>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</si>
  <si>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</si>
  <si>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</si>
  <si>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</si>
  <si>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</si>
  <si>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</si>
  <si>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</si>
  <si>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</si>
  <si>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</si>
  <si>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</si>
  <si>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</si>
  <si>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</si>
  <si>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</si>
  <si>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</si>
  <si>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</si>
  <si>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</si>
  <si>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</si>
  <si>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</si>
  <si>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</si>
  <si>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</si>
  <si>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</si>
  <si>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</si>
  <si>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</si>
  <si>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</si>
  <si>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</si>
  <si>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</si>
  <si>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</si>
  <si>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</si>
  <si>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</si>
  <si>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</si>
  <si>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</si>
  <si>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</si>
  <si>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</si>
  <si>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</si>
  <si>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</si>
  <si>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</si>
  <si>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</si>
  <si>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</si>
  <si>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</si>
  <si>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</si>
  <si>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</si>
  <si>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</si>
  <si>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</si>
  <si>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</si>
  <si>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</si>
  <si>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</si>
  <si>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</si>
  <si>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</si>
  <si>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</si>
  <si>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</si>
  <si>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</si>
  <si>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</si>
  <si>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</si>
  <si>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</si>
  <si>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</si>
  <si>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</si>
  <si>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</si>
  <si>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</si>
  <si>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</si>
  <si>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</si>
  <si>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</si>
  <si>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</si>
  <si>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</si>
  <si>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</si>
  <si>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</si>
  <si>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</si>
  <si>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</si>
  <si>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</si>
  <si>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</si>
  <si>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</si>
  <si>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</si>
  <si>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</si>
  <si>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</si>
  <si>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</si>
  <si>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</si>
  <si>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</si>
  <si>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</si>
  <si>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</si>
  <si>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</si>
  <si>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</si>
  <si>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</si>
  <si>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</si>
  <si>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</si>
  <si>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</si>
  <si>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</si>
  <si>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</si>
  <si>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</si>
  <si>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</si>
  <si>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</si>
  <si>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</si>
  <si>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</si>
  <si>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</si>
  <si>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</si>
  <si>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</si>
  <si>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</si>
  <si>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</si>
  <si>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</si>
  <si>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</si>
  <si>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</si>
  <si>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</si>
  <si>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</si>
  <si>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</si>
  <si>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</si>
  <si>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</si>
  <si>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</si>
  <si>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</si>
  <si>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</si>
  <si>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</si>
  <si>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</si>
  <si>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</si>
  <si>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</si>
  <si>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</si>
  <si>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</si>
  <si>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</si>
  <si>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</si>
  <si>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</si>
  <si>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</si>
  <si>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</si>
  <si>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</si>
  <si>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</si>
  <si>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</si>
  <si>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</si>
  <si>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</si>
  <si>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</si>
  <si>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</si>
  <si>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</si>
  <si>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</si>
  <si>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</si>
  <si>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</si>
  <si>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</si>
  <si>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</si>
  <si>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</si>
  <si>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</si>
  <si>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</si>
  <si>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</si>
  <si>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</si>
  <si>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</si>
  <si>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</si>
  <si>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</si>
  <si>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</si>
  <si>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</si>
  <si>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</si>
  <si>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</si>
  <si>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</si>
  <si>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</si>
  <si>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</si>
  <si>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</si>
  <si>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</si>
  <si>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</si>
  <si>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</si>
  <si>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</si>
  <si>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</si>
  <si>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</si>
  <si>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</si>
  <si>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</si>
  <si>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</si>
  <si>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</si>
  <si>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</si>
  <si>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</si>
  <si>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</si>
  <si>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</si>
  <si>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</si>
  <si>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</si>
  <si>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</si>
  <si>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</si>
  <si>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</si>
  <si>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</si>
  <si>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</si>
  <si>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</si>
  <si>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</si>
  <si>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</si>
  <si>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</si>
  <si>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</si>
  <si>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</si>
  <si>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</si>
  <si>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</si>
  <si>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</si>
  <si>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</si>
  <si>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</si>
  <si>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</si>
  <si>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</si>
  <si>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</si>
  <si>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</si>
  <si>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</si>
  <si>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</si>
  <si>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</si>
  <si>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</si>
  <si>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</si>
  <si>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</si>
  <si>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</si>
  <si>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</si>
  <si>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</si>
  <si>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</si>
  <si>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</si>
  <si>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</si>
  <si>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</si>
  <si>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</si>
  <si>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</si>
  <si>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</si>
  <si>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</si>
  <si>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</si>
  <si>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</si>
  <si>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</si>
  <si>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</si>
  <si>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</si>
  <si>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</si>
  <si>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</si>
  <si>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</si>
  <si>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</si>
  <si>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</si>
  <si>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</si>
  <si>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</si>
  <si>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</si>
  <si>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</si>
  <si>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</si>
  <si>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</si>
  <si>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</si>
  <si>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</si>
  <si>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</si>
  <si>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</si>
  <si>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</si>
  <si>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</si>
  <si>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</si>
  <si>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</si>
  <si>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</si>
  <si>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</si>
  <si>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</si>
  <si>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</si>
  <si>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</si>
  <si>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</si>
  <si>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</si>
  <si>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</si>
  <si>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</si>
  <si>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</si>
  <si>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</si>
  <si>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</si>
  <si>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</si>
  <si>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</si>
  <si>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</si>
  <si>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</si>
  <si>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</si>
  <si>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</si>
  <si>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</si>
  <si>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</si>
  <si>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</si>
  <si>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</si>
  <si>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</si>
  <si>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</si>
  <si>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</si>
  <si>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</si>
  <si>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</si>
  <si>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</si>
  <si>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</si>
  <si>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</si>
  <si>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</si>
  <si>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</si>
  <si>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</si>
  <si>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</si>
  <si>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</si>
  <si>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</si>
  <si>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</si>
  <si>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</si>
  <si>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</si>
  <si>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</si>
  <si>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</si>
  <si>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</si>
  <si>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</si>
  <si>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</si>
  <si>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</si>
  <si>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</si>
  <si>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</si>
  <si>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</si>
  <si>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</si>
  <si>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</si>
  <si>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</si>
  <si>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</si>
  <si>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</si>
  <si>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</si>
  <si>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</si>
  <si>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</si>
  <si>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</si>
  <si>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</si>
  <si>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</si>
  <si>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</si>
  <si>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</si>
  <si>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</si>
  <si>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</si>
  <si>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</si>
  <si>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</si>
  <si>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</si>
  <si>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</si>
  <si>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</si>
  <si>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</si>
  <si>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</si>
  <si>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</si>
  <si>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</si>
  <si>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</si>
  <si>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</si>
  <si>
    <t>scenario1220230504001</t>
  </si>
  <si>
    <t>scenario1220230504002</t>
  </si>
  <si>
    <t>scenario1220230504003</t>
  </si>
  <si>
    <t>scenario1220230504004</t>
  </si>
  <si>
    <t>scenario1220230504005</t>
  </si>
  <si>
    <t>SG-TTVP:20230504-001</t>
  </si>
  <si>
    <t>SG-TTVP:20230504-002</t>
  </si>
  <si>
    <t>SG-TTVP:20230504-003</t>
  </si>
  <si>
    <t>SG-TTVP:20230504-004</t>
  </si>
  <si>
    <t>SG-TTVP:20230504-005</t>
  </si>
  <si>
    <t>SG-TTVP:20230504-006</t>
  </si>
  <si>
    <t>scenario1220230504006</t>
  </si>
  <si>
    <t>BN001</t>
  </si>
  <si>
    <t>BN002</t>
  </si>
  <si>
    <t>BN003</t>
  </si>
  <si>
    <t>BN004</t>
  </si>
  <si>
    <t>BN005</t>
  </si>
  <si>
    <t>BN006</t>
  </si>
  <si>
    <t>cAB01-2311001</t>
  </si>
  <si>
    <t>VN-TTVN</t>
  </si>
  <si>
    <t>PlanInOutDatePlan4</t>
  </si>
  <si>
    <t>PlanInOutDateStatus4</t>
  </si>
  <si>
    <t>sAB01-2311001</t>
  </si>
  <si>
    <t>pCB301-2311002</t>
  </si>
  <si>
    <t>sCB101-2311002</t>
  </si>
  <si>
    <t>sCB101-2311003</t>
  </si>
  <si>
    <t>sCB101-2311004</t>
  </si>
  <si>
    <t>cCB101-2311002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</si>
</sst>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#,##0.0000"/>
    <numFmt numFmtId="166" formatCode="#,##0;[Red]#,##0"/>
    <numFmt numFmtId="167" formatCode="#,##0.00000"/>
    <numFmt numFmtId="168" formatCode="0.000_ "/>
    <numFmt numFmtId="169" formatCode="#,##0_ "/>
    <numFmt numFmtId="170" formatCode="dd\ mmm\ yyyy"/>
    <numFmt numFmtId="171" formatCode="_-* #,##0_-;\-* #,##0_-;_-* &quot;-&quot;??_-;_-@_-"/>
    <numFmt numFmtId="172" formatCode="d\ mmm\ yyyy"/>
    <numFmt numFmtId="173" formatCode="0.00_ "/>
    <numFmt numFmtId="174" formatCode="#,##0.000"/>
    <numFmt numFmtId="175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164" fontId="5" fillId="0" borderId="0" applyFont="0" applyFill="0" applyBorder="0" applyAlignment="0" applyProtection="0"/>
    <xf numFmtId="0" fontId="13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6" fontId="1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168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70" fontId="0" fillId="0" borderId="0" xfId="0" applyNumberFormat="1"/>
    <xf numFmtId="169" fontId="1" fillId="0" borderId="0" xfId="3" applyNumberFormat="1" applyFont="1" applyProtection="1">
      <alignment vertical="center"/>
      <protection locked="0"/>
    </xf>
    <xf numFmtId="170" fontId="1" fillId="0" borderId="0" xfId="0" applyNumberFormat="1" applyFont="1"/>
    <xf numFmtId="171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64" fontId="0" fillId="0" borderId="0" xfId="5" applyFont="1"/>
    <xf numFmtId="170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2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3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8" fontId="4" fillId="0" borderId="0" xfId="6" applyNumberFormat="1" applyFont="1" applyAlignment="1" applyProtection="1">
      <alignment horizontal="right" vertical="center"/>
      <protection locked="0"/>
    </xf>
    <xf numFmtId="174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1" fontId="0" fillId="0" borderId="15" xfId="5" applyNumberFormat="1" applyFont="1" applyBorder="1" applyAlignment="1">
      <alignment horizontal="center" vertical="center"/>
    </xf>
    <xf numFmtId="171" fontId="0" fillId="0" borderId="1" xfId="5" applyNumberFormat="1" applyFont="1" applyBorder="1" applyAlignment="1">
      <alignment horizontal="center" vertical="center"/>
    </xf>
    <xf numFmtId="171" fontId="0" fillId="0" borderId="12" xfId="5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9" fontId="20" fillId="0" borderId="11" xfId="3" applyNumberFormat="1" applyFont="1" applyBorder="1" applyAlignment="1">
      <alignment horizontal="center" vertical="center"/>
    </xf>
    <xf numFmtId="49" fontId="20" fillId="0" borderId="12" xfId="3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49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7" borderId="7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 wrapText="1"/>
    </xf>
    <xf numFmtId="0" fontId="19" fillId="7" borderId="18" xfId="4" applyFont="1" applyFill="1" applyBorder="1" applyAlignment="1">
      <alignment horizontal="center" vertical="center" wrapText="1"/>
    </xf>
    <xf numFmtId="0" fontId="19" fillId="7" borderId="8" xfId="4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21" fillId="0" borderId="9" xfId="3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49" fontId="21" fillId="0" borderId="11" xfId="3" applyNumberFormat="1" applyFont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/>
    </xf>
    <xf numFmtId="4" fontId="21" fillId="0" borderId="12" xfId="0" applyNumberFormat="1" applyFont="1" applyBorder="1" applyAlignment="1">
      <alignment horizontal="center" vertical="center"/>
    </xf>
    <xf numFmtId="3" fontId="21" fillId="0" borderId="13" xfId="0" applyNumberFormat="1" applyFont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7" xfId="4" applyFont="1" applyFill="1" applyBorder="1" applyAlignment="1">
      <alignment horizontal="center" vertical="center" wrapText="1"/>
    </xf>
    <xf numFmtId="0" fontId="22" fillId="7" borderId="8" xfId="4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/>
    </xf>
    <xf numFmtId="175" fontId="13" fillId="0" borderId="15" xfId="0" applyNumberFormat="1" applyFont="1" applyBorder="1" applyAlignment="1">
      <alignment horizontal="center" vertical="center"/>
    </xf>
    <xf numFmtId="175" fontId="13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175" fontId="13" fillId="0" borderId="12" xfId="0" applyNumberFormat="1" applyFont="1" applyBorder="1" applyAlignment="1">
      <alignment horizontal="center" vertical="center"/>
    </xf>
    <xf numFmtId="49" fontId="20" fillId="0" borderId="4" xfId="3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customXml" Target="../customXml/item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externalLink" Target="externalLinks/externalLink1.xml"/><Relationship Id="rId156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49" t="s">
        <v>109</v>
      </c>
      <c r="E11" s="149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49"/>
      <c r="E12" s="149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49"/>
      <c r="E13" s="149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49" t="s">
        <v>109</v>
      </c>
      <c r="E16" s="149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49"/>
      <c r="E17" s="149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49"/>
      <c r="E18" s="149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T4"/>
  <sheetViews>
    <sheetView workbookViewId="0">
      <selection activeCell="H14" sqref="H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S4"/>
  <sheetViews>
    <sheetView workbookViewId="0">
      <selection activeCell="G16" sqref="G16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C68-0837-4E74-AD8C-B903D38816EA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454D-F961-4A72-AE4A-49C0154ECB37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505</v>
      </c>
      <c r="C2" s="76" t="s">
        <v>383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U7"/>
  <sheetViews>
    <sheetView workbookViewId="0">
      <selection activeCell="B1" sqref="B1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9" width="24.21875" customWidth="1"/>
    <col min="20" max="21" width="21.77734375" bestFit="1" customWidth="1"/>
    <col min="22" max="22" width="21.33203125" bestFit="1" customWidth="1"/>
  </cols>
  <sheetData>
    <row r="1" spans="1:21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0" t="s">
        <v>503</v>
      </c>
      <c r="R1" s="140" t="s">
        <v>509</v>
      </c>
      <c r="S1" s="140" t="s">
        <v>510</v>
      </c>
      <c r="T1" s="140" t="s">
        <v>497</v>
      </c>
      <c r="U1" s="141" t="s">
        <v>496</v>
      </c>
    </row>
    <row r="2" spans="1:21" s="80" customFormat="1" x14ac:dyDescent="0.3">
      <c r="A2" s="131" t="s">
        <v>290</v>
      </c>
      <c r="B2" s="132" t="s">
        <v>284</v>
      </c>
      <c r="C2" s="132" t="s">
        <v>19</v>
      </c>
      <c r="D2" s="133" t="s">
        <v>498</v>
      </c>
      <c r="E2" s="134" t="s">
        <v>93</v>
      </c>
      <c r="F2" s="135">
        <v>10</v>
      </c>
      <c r="G2" s="135">
        <v>10</v>
      </c>
      <c r="H2" s="135">
        <v>1620</v>
      </c>
      <c r="I2" s="135">
        <v>0</v>
      </c>
      <c r="J2" s="136">
        <v>2.0499999999999998</v>
      </c>
      <c r="K2" s="132" t="s">
        <v>147</v>
      </c>
      <c r="L2" s="132" t="s">
        <v>381</v>
      </c>
      <c r="M2" s="135">
        <v>1620</v>
      </c>
      <c r="N2" s="135">
        <v>1620</v>
      </c>
      <c r="O2" s="135" t="s">
        <v>264</v>
      </c>
      <c r="P2" s="135">
        <v>0</v>
      </c>
      <c r="Q2" s="135" t="s">
        <v>264</v>
      </c>
      <c r="R2" s="135">
        <v>0</v>
      </c>
      <c r="S2" s="135" t="s">
        <v>264</v>
      </c>
      <c r="T2" s="135">
        <v>0</v>
      </c>
      <c r="U2" s="137">
        <v>0</v>
      </c>
    </row>
    <row r="3" spans="1:21" x14ac:dyDescent="0.3">
      <c r="A3" s="122" t="s">
        <v>291</v>
      </c>
      <c r="B3" s="117" t="s">
        <v>285</v>
      </c>
      <c r="C3" s="117" t="s">
        <v>468</v>
      </c>
      <c r="D3" s="133" t="s">
        <v>498</v>
      </c>
      <c r="E3" s="121" t="s">
        <v>93</v>
      </c>
      <c r="F3" s="118">
        <v>10</v>
      </c>
      <c r="G3" s="118">
        <v>10</v>
      </c>
      <c r="H3" s="118">
        <v>1620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1620</v>
      </c>
      <c r="N3" s="118">
        <v>1620</v>
      </c>
      <c r="O3" s="118" t="s">
        <v>264</v>
      </c>
      <c r="P3" s="118">
        <v>0</v>
      </c>
      <c r="Q3" s="118" t="s">
        <v>264</v>
      </c>
      <c r="R3" s="118">
        <v>0</v>
      </c>
      <c r="S3" s="118" t="s">
        <v>264</v>
      </c>
      <c r="T3" s="118">
        <v>0</v>
      </c>
      <c r="U3" s="123">
        <v>0</v>
      </c>
    </row>
    <row r="4" spans="1:21" x14ac:dyDescent="0.3">
      <c r="A4" s="122" t="s">
        <v>292</v>
      </c>
      <c r="B4" s="117" t="s">
        <v>286</v>
      </c>
      <c r="C4" s="117" t="s">
        <v>23</v>
      </c>
      <c r="D4" s="133" t="s">
        <v>498</v>
      </c>
      <c r="E4" s="120" t="s">
        <v>79</v>
      </c>
      <c r="F4" s="121">
        <v>5</v>
      </c>
      <c r="G4" s="118">
        <v>10</v>
      </c>
      <c r="H4" s="118">
        <v>620</v>
      </c>
      <c r="I4" s="118">
        <v>0</v>
      </c>
      <c r="J4" s="119">
        <v>2.0499999999999998</v>
      </c>
      <c r="K4" s="117" t="s">
        <v>147</v>
      </c>
      <c r="L4" s="117" t="s">
        <v>263</v>
      </c>
      <c r="M4" s="118">
        <v>0</v>
      </c>
      <c r="N4" s="118">
        <v>620</v>
      </c>
      <c r="O4" s="118" t="s">
        <v>264</v>
      </c>
      <c r="P4" s="118">
        <v>0</v>
      </c>
      <c r="Q4" s="118" t="s">
        <v>264</v>
      </c>
      <c r="R4" s="118">
        <v>0</v>
      </c>
      <c r="S4" s="118" t="s">
        <v>264</v>
      </c>
      <c r="T4" s="118">
        <v>0</v>
      </c>
      <c r="U4" s="123">
        <v>0</v>
      </c>
    </row>
    <row r="5" spans="1:21" x14ac:dyDescent="0.3">
      <c r="A5" s="122" t="s">
        <v>293</v>
      </c>
      <c r="B5" s="117" t="s">
        <v>287</v>
      </c>
      <c r="C5" s="117" t="s">
        <v>25</v>
      </c>
      <c r="D5" s="133" t="s">
        <v>498</v>
      </c>
      <c r="E5" s="120" t="s">
        <v>79</v>
      </c>
      <c r="F5" s="121">
        <v>5</v>
      </c>
      <c r="G5" s="118">
        <v>10</v>
      </c>
      <c r="H5" s="118">
        <v>620</v>
      </c>
      <c r="I5" s="118">
        <v>0</v>
      </c>
      <c r="J5" s="119">
        <v>2.0499999999999998</v>
      </c>
      <c r="K5" s="117" t="s">
        <v>147</v>
      </c>
      <c r="L5" s="117" t="s">
        <v>263</v>
      </c>
      <c r="M5" s="118">
        <v>0</v>
      </c>
      <c r="N5" s="118">
        <v>620</v>
      </c>
      <c r="O5" s="118" t="s">
        <v>264</v>
      </c>
      <c r="P5" s="118">
        <v>0</v>
      </c>
      <c r="Q5" s="118" t="s">
        <v>264</v>
      </c>
      <c r="R5" s="118">
        <v>0</v>
      </c>
      <c r="S5" s="118" t="s">
        <v>264</v>
      </c>
      <c r="T5" s="118">
        <v>0</v>
      </c>
      <c r="U5" s="123">
        <v>0</v>
      </c>
    </row>
    <row r="6" spans="1:21" x14ac:dyDescent="0.3">
      <c r="A6" s="122" t="s">
        <v>294</v>
      </c>
      <c r="B6" s="117" t="s">
        <v>288</v>
      </c>
      <c r="C6" s="117" t="s">
        <v>27</v>
      </c>
      <c r="D6" s="133" t="s">
        <v>498</v>
      </c>
      <c r="E6" s="121" t="s">
        <v>93</v>
      </c>
      <c r="F6" s="121">
        <v>5</v>
      </c>
      <c r="G6" s="118">
        <v>10</v>
      </c>
      <c r="H6" s="118">
        <v>800</v>
      </c>
      <c r="I6" s="118">
        <v>0</v>
      </c>
      <c r="J6" s="119">
        <v>2.0499999999999998</v>
      </c>
      <c r="K6" s="117" t="s">
        <v>147</v>
      </c>
      <c r="L6" s="117" t="s">
        <v>383</v>
      </c>
      <c r="M6" s="118">
        <v>600</v>
      </c>
      <c r="N6" s="118">
        <v>600</v>
      </c>
      <c r="O6" s="118" t="s">
        <v>264</v>
      </c>
      <c r="P6" s="118">
        <v>0</v>
      </c>
      <c r="Q6" s="118" t="s">
        <v>264</v>
      </c>
      <c r="R6" s="118">
        <v>200</v>
      </c>
      <c r="S6" s="118" t="s">
        <v>264</v>
      </c>
      <c r="T6" s="118">
        <v>200</v>
      </c>
      <c r="U6" s="123">
        <v>200</v>
      </c>
    </row>
    <row r="7" spans="1:21" ht="15" thickBot="1" x14ac:dyDescent="0.35">
      <c r="A7" s="124" t="s">
        <v>295</v>
      </c>
      <c r="B7" s="125" t="s">
        <v>289</v>
      </c>
      <c r="C7" s="125" t="s">
        <v>34</v>
      </c>
      <c r="D7" s="142" t="s">
        <v>498</v>
      </c>
      <c r="E7" s="126" t="s">
        <v>79</v>
      </c>
      <c r="F7" s="127">
        <v>5</v>
      </c>
      <c r="G7" s="128">
        <v>10</v>
      </c>
      <c r="H7" s="128">
        <v>820</v>
      </c>
      <c r="I7" s="128">
        <v>0</v>
      </c>
      <c r="J7" s="129">
        <v>2.0499999999999998</v>
      </c>
      <c r="K7" s="125" t="s">
        <v>147</v>
      </c>
      <c r="L7" s="125" t="s">
        <v>263</v>
      </c>
      <c r="M7" s="128">
        <v>0</v>
      </c>
      <c r="N7" s="128">
        <v>620</v>
      </c>
      <c r="O7" s="128" t="s">
        <v>264</v>
      </c>
      <c r="P7" s="128">
        <v>200</v>
      </c>
      <c r="Q7" s="128" t="s">
        <v>264</v>
      </c>
      <c r="R7" s="128">
        <v>0</v>
      </c>
      <c r="S7" s="128" t="s">
        <v>264</v>
      </c>
      <c r="T7" s="128">
        <v>0</v>
      </c>
      <c r="U7" s="130">
        <v>0</v>
      </c>
    </row>
  </sheetData>
  <phoneticPr fontId="8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topLeftCell="A7"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25 Nov 2023</v>
      </c>
      <c r="D2" t="str">
        <f ca="1">TEXT(DATE(YEAR(TODAY()), MONTH(TODAY()), DAY(TODAY()+20)), "dd MMM yyyy")</f>
        <v>05 Nov 2023</v>
      </c>
      <c r="E2" t="s">
        <v>397</v>
      </c>
      <c r="F2" t="str">
        <f ca="1">TEXT(DATE(YEAR(TODAY()), MONTH(TODAY()), DAY(TODAY()+30)), "dd MMM yyyy")</f>
        <v>15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25 Nov 2023</v>
      </c>
      <c r="D3" t="str">
        <f ca="1">TEXT(DATE(YEAR(TODAY()), MONTH(TODAY()), DAY(TODAY()+20)), "dd MMM yyyy")</f>
        <v>05 Nov 2023</v>
      </c>
      <c r="E3" t="s">
        <v>400</v>
      </c>
      <c r="F3" t="str">
        <f ca="1">TEXT(DATE(YEAR(TODAY()), MONTH(TODAY()), DAY(TODAY()+30)), "dd MMM yyyy")</f>
        <v>15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25 Nov 2023</v>
      </c>
      <c r="D4" t="str">
        <f ca="1">TEXT(DATE(YEAR(TODAY()), MONTH(TODAY()), DAY(TODAY()+20)), "dd MMM yyyy")</f>
        <v>05 Nov 2023</v>
      </c>
      <c r="E4" t="s">
        <v>400</v>
      </c>
      <c r="F4" t="str">
        <f ca="1">TEXT(DATE(YEAR(TODAY()), MONTH(TODAY()), DAY(TODAY()+30)), "dd MMM yyyy")</f>
        <v>15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25 Nov 2023</v>
      </c>
      <c r="D5" t="str">
        <f ca="1">TEXT(DATE(YEAR(TODAY()), MONTH(TODAY()), DAY(TODAY()+20)), "dd MMM yyyy")</f>
        <v>05 Nov 2023</v>
      </c>
      <c r="E5" t="s">
        <v>400</v>
      </c>
      <c r="F5" t="str">
        <f ca="1">TEXT(DATE(YEAR(TODAY()), MONTH(TODAY()), DAY(TODAY()+30)), "dd MMM yyyy")</f>
        <v>15 Nov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15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t="shared" ref="B3:B5" ca="1" si="0">TEXT(DATE(YEAR(TODAY()), MONTH(TODAY()), DAY(TODAY())), "dd MMM yyyy")</f>
        <v>15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t="shared" ca="1" si="0"/>
        <v>15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t="shared" ca="1" si="0"/>
        <v>15 Nov 2023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workbookViewId="0">
      <selection activeCell="E2" sqref="E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15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15 Dec 2023</v>
      </c>
      <c r="N2" s="68" t="str">
        <f ca="1">TEXT(DATE(YEAR(TODAY()), MONTH(TODAY())+1, DAY(TODAY())+1), "dd MMM yyyy")</f>
        <v>16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t="shared" ref="D3:D5" ca="1" si="0">TEXT(DATE(YEAR(TODAY()), MONTH(TODAY()), DAY(TODAY())), "dd MMM yyyy")</f>
        <v>15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15 Dec 2023</v>
      </c>
      <c r="N3" s="68" t="str">
        <f ca="1">TEXT(DATE(YEAR(TODAY()), MONTH(TODAY())+1, DAY(TODAY())+1), "dd MMM yyyy")</f>
        <v>16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t="shared" ca="1" si="0"/>
        <v>15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15 Dec 2023</v>
      </c>
      <c r="N4" s="68" t="str">
        <f ca="1">TEXT(DATE(YEAR(TODAY()), MONTH(TODAY())+1, DAY(TODAY())+1), "dd MMM yyyy")</f>
        <v>16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t="shared" ca="1" si="0"/>
        <v>15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15 Dec 2023</v>
      </c>
      <c r="N5" s="68" t="str">
        <f ca="1">TEXT(DATE(YEAR(TODAY()), MONTH(TODAY())+1, DAY(TODAY())+1), "dd MMM yyyy")</f>
        <v>16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A2" sqref="A2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9D44-5A09-4247-8EE1-3E005AEA89DD}">
  <dimension ref="A1:C2"/>
  <sheetViews>
    <sheetView workbookViewId="0">
      <selection activeCell="B9" activeCellId="1" sqref="B2 B9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9F41-A3F4-4974-8E31-95BC1AC0972B}">
  <dimension ref="A1:T4"/>
  <sheetViews>
    <sheetView workbookViewId="0">
      <selection activeCell="D13" sqref="D13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C41-DF89-4ADC-B024-C8CB34B49AA8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D6FD-8404-433F-B15A-60C280C2F71F}">
  <dimension ref="A1:S4"/>
  <sheetViews>
    <sheetView workbookViewId="0">
      <selection activeCell="C8" sqref="C8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22D2-29C5-412B-95A7-CBC60927A2A7}">
  <dimension ref="A1:Z8"/>
  <sheetViews>
    <sheetView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4" width="20.6640625" style="2" customWidth="1" collapsed="1"/>
    <col min="5" max="5" width="21.109375" style="2" bestFit="1" customWidth="1" collapsed="1"/>
    <col min="6" max="6" width="22.109375" style="2" customWidth="1" collapsed="1"/>
    <col min="7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honeticPr fontId="8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15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t="shared" ref="B3:B9" ca="1" si="0">TEXT(DATE(YEAR(TODAY()), MONTH(TODAY()), DAY(TODAY())), "dd MMM yyyy")</f>
        <v>15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t="shared" ca="1" si="0"/>
        <v>15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t="shared" ca="1" si="0"/>
        <v>15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t="shared" ca="1" si="0"/>
        <v>15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t="shared" ca="1" si="0"/>
        <v>15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t="shared" ca="1" si="0"/>
        <v>15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t="shared" ca="1" si="0"/>
        <v>15 Nov 2023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D6C-1F57-4E91-89A5-BCC39E8550A4}">
  <dimension ref="A1:C2"/>
  <sheetViews>
    <sheetView workbookViewId="0">
      <selection activeCell="C1" sqref="C1"/>
    </sheetView>
  </sheetViews>
  <sheetFormatPr defaultRowHeight="14.4" x14ac:dyDescent="0.3"/>
  <cols>
    <col min="2" max="2" width="20.6640625" bestFit="1" customWidth="1"/>
    <col min="3" max="3" width="10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534</v>
      </c>
      <c r="C2" s="76" t="s">
        <v>381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BD4-8177-4858-8814-0381415812C0}">
  <dimension ref="A1:V7"/>
  <sheetViews>
    <sheetView workbookViewId="0">
      <selection activeCell="E14" sqref="E14"/>
    </sheetView>
  </sheetViews>
  <sheetFormatPr defaultRowHeight="14.4" x14ac:dyDescent="0.3"/>
  <cols>
    <col min="1" max="1" width="21.3320312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19" width="21.77734375" bestFit="1" customWidth="1"/>
    <col min="20" max="20" width="24.21875" customWidth="1"/>
    <col min="21" max="21" width="21.77734375" bestFit="1" customWidth="1"/>
    <col min="22" max="22" width="24.21875" customWidth="1"/>
    <col min="23" max="23" width="21.33203125" bestFit="1" customWidth="1"/>
  </cols>
  <sheetData>
    <row r="1" spans="1:22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0" t="s">
        <v>492</v>
      </c>
      <c r="P1" s="110" t="s">
        <v>495</v>
      </c>
      <c r="Q1" s="110" t="s">
        <v>493</v>
      </c>
      <c r="R1" s="110" t="s">
        <v>494</v>
      </c>
      <c r="S1" s="110" t="s">
        <v>506</v>
      </c>
      <c r="T1" s="110" t="s">
        <v>507</v>
      </c>
      <c r="U1" s="110" t="s">
        <v>532</v>
      </c>
      <c r="V1" s="113" t="s">
        <v>533</v>
      </c>
    </row>
    <row r="2" spans="1:22" s="80" customFormat="1" x14ac:dyDescent="0.3">
      <c r="A2" s="104" t="s">
        <v>512</v>
      </c>
      <c r="B2" s="105" t="s">
        <v>517</v>
      </c>
      <c r="C2" s="105" t="s">
        <v>524</v>
      </c>
      <c r="D2" s="105" t="s">
        <v>530</v>
      </c>
      <c r="E2" s="105" t="s">
        <v>531</v>
      </c>
      <c r="F2" s="106">
        <v>5</v>
      </c>
      <c r="G2" s="106">
        <v>10</v>
      </c>
      <c r="H2" s="106">
        <v>1000</v>
      </c>
      <c r="I2" s="143">
        <v>10.5</v>
      </c>
      <c r="J2" s="105" t="s">
        <v>174</v>
      </c>
      <c r="K2" s="105" t="s">
        <v>381</v>
      </c>
      <c r="L2" s="106">
        <v>1000</v>
      </c>
      <c r="M2" s="106">
        <v>0</v>
      </c>
      <c r="N2" s="106">
        <v>1000</v>
      </c>
      <c r="O2" s="106">
        <v>500</v>
      </c>
      <c r="P2" s="106" t="s">
        <v>264</v>
      </c>
      <c r="Q2" s="106">
        <v>500</v>
      </c>
      <c r="R2" s="106" t="s">
        <v>264</v>
      </c>
      <c r="S2" s="106">
        <v>0</v>
      </c>
      <c r="T2" s="106" t="s">
        <v>264</v>
      </c>
      <c r="U2" s="106">
        <v>0</v>
      </c>
      <c r="V2" s="107" t="s">
        <v>264</v>
      </c>
    </row>
    <row r="3" spans="1:22" x14ac:dyDescent="0.3">
      <c r="A3" s="98" t="s">
        <v>513</v>
      </c>
      <c r="B3" s="96" t="s">
        <v>518</v>
      </c>
      <c r="C3" s="96" t="s">
        <v>525</v>
      </c>
      <c r="D3" s="105" t="s">
        <v>530</v>
      </c>
      <c r="E3" s="96" t="s">
        <v>531</v>
      </c>
      <c r="F3" s="97">
        <v>5</v>
      </c>
      <c r="G3" s="97">
        <v>10</v>
      </c>
      <c r="H3" s="97">
        <v>800</v>
      </c>
      <c r="I3" s="144">
        <v>10.5</v>
      </c>
      <c r="J3" s="96" t="s">
        <v>174</v>
      </c>
      <c r="K3" s="96" t="s">
        <v>381</v>
      </c>
      <c r="L3" s="97">
        <v>800</v>
      </c>
      <c r="M3" s="97">
        <v>0</v>
      </c>
      <c r="N3" s="97">
        <v>800</v>
      </c>
      <c r="O3" s="97">
        <v>0</v>
      </c>
      <c r="P3" s="97" t="s">
        <v>264</v>
      </c>
      <c r="Q3" s="97">
        <v>800</v>
      </c>
      <c r="R3" s="97" t="s">
        <v>264</v>
      </c>
      <c r="S3" s="97">
        <v>0</v>
      </c>
      <c r="T3" s="97" t="s">
        <v>264</v>
      </c>
      <c r="U3" s="97">
        <v>0</v>
      </c>
      <c r="V3" s="99" t="s">
        <v>264</v>
      </c>
    </row>
    <row r="4" spans="1:22" x14ac:dyDescent="0.3">
      <c r="A4" s="98" t="s">
        <v>514</v>
      </c>
      <c r="B4" s="96" t="s">
        <v>519</v>
      </c>
      <c r="C4" s="96" t="s">
        <v>526</v>
      </c>
      <c r="D4" s="105" t="s">
        <v>530</v>
      </c>
      <c r="E4" s="96" t="s">
        <v>531</v>
      </c>
      <c r="F4" s="97">
        <v>5</v>
      </c>
      <c r="G4" s="97">
        <v>10</v>
      </c>
      <c r="H4" s="97">
        <v>900</v>
      </c>
      <c r="I4" s="144">
        <v>10.5</v>
      </c>
      <c r="J4" s="96" t="s">
        <v>174</v>
      </c>
      <c r="K4" s="96" t="s">
        <v>381</v>
      </c>
      <c r="L4" s="97">
        <v>900</v>
      </c>
      <c r="M4" s="97">
        <v>0</v>
      </c>
      <c r="N4" s="97">
        <v>900</v>
      </c>
      <c r="O4" s="97">
        <v>500</v>
      </c>
      <c r="P4" s="97" t="s">
        <v>264</v>
      </c>
      <c r="Q4" s="97">
        <v>400</v>
      </c>
      <c r="R4" s="97" t="s">
        <v>264</v>
      </c>
      <c r="S4" s="97">
        <v>0</v>
      </c>
      <c r="T4" s="97" t="s">
        <v>264</v>
      </c>
      <c r="U4" s="97">
        <v>0</v>
      </c>
      <c r="V4" s="99" t="s">
        <v>264</v>
      </c>
    </row>
    <row r="5" spans="1:22" x14ac:dyDescent="0.3">
      <c r="A5" s="98" t="s">
        <v>515</v>
      </c>
      <c r="B5" s="96" t="s">
        <v>520</v>
      </c>
      <c r="C5" s="96" t="s">
        <v>527</v>
      </c>
      <c r="D5" s="105" t="s">
        <v>530</v>
      </c>
      <c r="E5" s="96" t="s">
        <v>531</v>
      </c>
      <c r="F5" s="97">
        <v>5</v>
      </c>
      <c r="G5" s="97">
        <v>10</v>
      </c>
      <c r="H5" s="97">
        <v>1200</v>
      </c>
      <c r="I5" s="144">
        <v>10.5</v>
      </c>
      <c r="J5" s="96" t="s">
        <v>174</v>
      </c>
      <c r="K5" s="96" t="s">
        <v>381</v>
      </c>
      <c r="L5" s="97">
        <v>1200</v>
      </c>
      <c r="M5" s="97">
        <v>0</v>
      </c>
      <c r="N5" s="97">
        <v>1200</v>
      </c>
      <c r="O5" s="97">
        <v>1000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200</v>
      </c>
      <c r="V5" s="99" t="s">
        <v>264</v>
      </c>
    </row>
    <row r="6" spans="1:22" x14ac:dyDescent="0.3">
      <c r="A6" s="98" t="s">
        <v>516</v>
      </c>
      <c r="B6" s="96" t="s">
        <v>521</v>
      </c>
      <c r="C6" s="96" t="s">
        <v>528</v>
      </c>
      <c r="D6" s="105" t="s">
        <v>530</v>
      </c>
      <c r="E6" s="96" t="s">
        <v>531</v>
      </c>
      <c r="F6" s="97">
        <v>10</v>
      </c>
      <c r="G6" s="97">
        <v>10</v>
      </c>
      <c r="H6" s="97">
        <v>1000</v>
      </c>
      <c r="I6" s="144">
        <v>10.5</v>
      </c>
      <c r="J6" s="96" t="s">
        <v>174</v>
      </c>
      <c r="K6" s="96" t="s">
        <v>381</v>
      </c>
      <c r="L6" s="97">
        <v>1000</v>
      </c>
      <c r="M6" s="97">
        <v>0</v>
      </c>
      <c r="N6" s="97">
        <v>1000</v>
      </c>
      <c r="O6" s="97">
        <v>500</v>
      </c>
      <c r="P6" s="97" t="s">
        <v>264</v>
      </c>
      <c r="Q6" s="97">
        <v>500</v>
      </c>
      <c r="R6" s="97" t="s">
        <v>264</v>
      </c>
      <c r="S6" s="97">
        <v>0</v>
      </c>
      <c r="T6" s="97" t="s">
        <v>264</v>
      </c>
      <c r="U6" s="97">
        <v>0</v>
      </c>
      <c r="V6" s="99" t="s">
        <v>264</v>
      </c>
    </row>
    <row r="7" spans="1:22" ht="15" thickBot="1" x14ac:dyDescent="0.35">
      <c r="A7" s="145" t="s">
        <v>523</v>
      </c>
      <c r="B7" s="101" t="s">
        <v>522</v>
      </c>
      <c r="C7" s="101" t="s">
        <v>529</v>
      </c>
      <c r="D7" s="105" t="s">
        <v>530</v>
      </c>
      <c r="E7" s="101" t="s">
        <v>531</v>
      </c>
      <c r="F7" s="102">
        <v>10</v>
      </c>
      <c r="G7" s="102">
        <v>10</v>
      </c>
      <c r="H7" s="102">
        <v>1100</v>
      </c>
      <c r="I7" s="146">
        <v>10.5</v>
      </c>
      <c r="J7" s="101" t="s">
        <v>174</v>
      </c>
      <c r="K7" s="101" t="s">
        <v>381</v>
      </c>
      <c r="L7" s="102">
        <v>1100</v>
      </c>
      <c r="M7" s="102">
        <v>0</v>
      </c>
      <c r="N7" s="102">
        <v>1100</v>
      </c>
      <c r="O7" s="102">
        <v>500</v>
      </c>
      <c r="P7" s="102" t="s">
        <v>264</v>
      </c>
      <c r="Q7" s="102">
        <v>500</v>
      </c>
      <c r="R7" s="102" t="s">
        <v>264</v>
      </c>
      <c r="S7" s="102">
        <v>100</v>
      </c>
      <c r="T7" s="102" t="s">
        <v>264</v>
      </c>
      <c r="U7" s="102">
        <v>0</v>
      </c>
      <c r="V7" s="103" t="s">
        <v>264</v>
      </c>
    </row>
  </sheetData>
  <phoneticPr fontId="8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5CED-8431-4A68-81A5-DDD69A3AACA5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/>
    <col min="3" max="3" width="14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535</v>
      </c>
      <c r="C2" s="76" t="s">
        <v>381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B03A-0012-4866-88DE-240EC1F1D147}">
  <dimension ref="A1:Q4"/>
  <sheetViews>
    <sheetView workbookViewId="0">
      <selection sqref="A1:Q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</cols>
  <sheetData>
    <row r="1" spans="1:17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3" t="s">
        <v>503</v>
      </c>
    </row>
    <row r="2" spans="1:17" s="80" customFormat="1" x14ac:dyDescent="0.3">
      <c r="A2" s="104" t="s">
        <v>292</v>
      </c>
      <c r="B2" s="105" t="s">
        <v>298</v>
      </c>
      <c r="C2" s="105"/>
      <c r="D2" s="105" t="s">
        <v>536</v>
      </c>
      <c r="E2" s="105" t="s">
        <v>79</v>
      </c>
      <c r="F2" s="105" t="s">
        <v>64</v>
      </c>
      <c r="G2" s="106">
        <v>5</v>
      </c>
      <c r="H2" s="106">
        <v>10</v>
      </c>
      <c r="I2" s="106">
        <v>660</v>
      </c>
      <c r="J2" s="106">
        <v>100</v>
      </c>
      <c r="K2" s="105" t="s">
        <v>147</v>
      </c>
      <c r="L2" s="105" t="s">
        <v>381</v>
      </c>
      <c r="M2" s="106">
        <v>660</v>
      </c>
      <c r="N2" s="106">
        <v>0</v>
      </c>
      <c r="O2" s="106" t="s">
        <v>264</v>
      </c>
      <c r="P2" s="106">
        <v>660</v>
      </c>
      <c r="Q2" s="107" t="s">
        <v>264</v>
      </c>
    </row>
    <row r="3" spans="1:17" x14ac:dyDescent="0.3">
      <c r="A3" s="98" t="s">
        <v>293</v>
      </c>
      <c r="B3" s="96" t="s">
        <v>299</v>
      </c>
      <c r="C3" s="96"/>
      <c r="D3" s="105" t="s">
        <v>537</v>
      </c>
      <c r="E3" s="105" t="s">
        <v>79</v>
      </c>
      <c r="F3" s="96" t="s">
        <v>64</v>
      </c>
      <c r="G3" s="106">
        <v>5</v>
      </c>
      <c r="H3" s="97">
        <v>10</v>
      </c>
      <c r="I3" s="106">
        <v>660</v>
      </c>
      <c r="J3" s="97">
        <v>100</v>
      </c>
      <c r="K3" s="105" t="s">
        <v>147</v>
      </c>
      <c r="L3" s="105" t="s">
        <v>381</v>
      </c>
      <c r="M3" s="106">
        <v>660</v>
      </c>
      <c r="N3" s="97">
        <v>660</v>
      </c>
      <c r="O3" s="97" t="s">
        <v>264</v>
      </c>
      <c r="P3" s="97">
        <v>0</v>
      </c>
      <c r="Q3" s="99" t="s">
        <v>264</v>
      </c>
    </row>
    <row r="4" spans="1:17" ht="15" thickBot="1" x14ac:dyDescent="0.35">
      <c r="A4" s="100" t="s">
        <v>295</v>
      </c>
      <c r="B4" s="101" t="s">
        <v>301</v>
      </c>
      <c r="C4" s="101"/>
      <c r="D4" s="147" t="s">
        <v>538</v>
      </c>
      <c r="E4" s="147" t="s">
        <v>79</v>
      </c>
      <c r="F4" s="101" t="s">
        <v>64</v>
      </c>
      <c r="G4" s="148">
        <v>5</v>
      </c>
      <c r="H4" s="102">
        <v>10</v>
      </c>
      <c r="I4" s="148">
        <v>660</v>
      </c>
      <c r="J4" s="102">
        <v>100</v>
      </c>
      <c r="K4" s="147" t="s">
        <v>147</v>
      </c>
      <c r="L4" s="147" t="s">
        <v>381</v>
      </c>
      <c r="M4" s="148">
        <v>660</v>
      </c>
      <c r="N4" s="102">
        <v>600</v>
      </c>
      <c r="O4" s="102" t="s">
        <v>264</v>
      </c>
      <c r="P4" s="102">
        <v>60</v>
      </c>
      <c r="Q4" s="103" t="s">
        <v>264</v>
      </c>
    </row>
  </sheetData>
  <phoneticPr fontId="8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73F4-F763-4C87-B4CA-E41BEABC7BEA}">
  <dimension ref="A1:C2"/>
  <sheetViews>
    <sheetView workbookViewId="0">
      <selection activeCell="E6" sqref="E6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536</v>
      </c>
      <c r="C2" s="76" t="s">
        <v>381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7435-A2D7-46CD-906D-B000366EFC1F}">
  <dimension ref="A1:R4"/>
  <sheetViews>
    <sheetView workbookViewId="0">
      <selection activeCell="F14" sqref="F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</cols>
  <sheetData>
    <row r="1" spans="1:18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</row>
    <row r="2" spans="1:18" x14ac:dyDescent="0.3">
      <c r="A2" s="96" t="s">
        <v>292</v>
      </c>
      <c r="B2" s="96" t="s">
        <v>298</v>
      </c>
      <c r="C2" s="96" t="s">
        <v>23</v>
      </c>
      <c r="D2" s="96" t="s">
        <v>539</v>
      </c>
      <c r="E2" s="96" t="s">
        <v>69</v>
      </c>
      <c r="F2" s="97">
        <v>5</v>
      </c>
      <c r="G2" s="97">
        <v>10</v>
      </c>
      <c r="H2" s="97">
        <v>660</v>
      </c>
      <c r="I2" s="116">
        <v>2.0499999999999998</v>
      </c>
      <c r="J2" s="96" t="s">
        <v>147</v>
      </c>
      <c r="K2" s="96" t="s">
        <v>381</v>
      </c>
      <c r="L2" s="97">
        <v>660</v>
      </c>
      <c r="M2" s="97">
        <v>0</v>
      </c>
      <c r="N2" s="97">
        <v>660</v>
      </c>
      <c r="O2" s="97">
        <v>0</v>
      </c>
      <c r="P2" s="97" t="s">
        <v>264</v>
      </c>
      <c r="Q2" s="97">
        <v>660</v>
      </c>
      <c r="R2" s="97" t="s">
        <v>264</v>
      </c>
    </row>
    <row r="3" spans="1:18" x14ac:dyDescent="0.3">
      <c r="A3" s="96" t="s">
        <v>293</v>
      </c>
      <c r="B3" s="96" t="s">
        <v>299</v>
      </c>
      <c r="C3" s="96" t="s">
        <v>25</v>
      </c>
      <c r="D3" s="96" t="s">
        <v>539</v>
      </c>
      <c r="E3" s="96" t="s">
        <v>69</v>
      </c>
      <c r="F3" s="97">
        <v>5</v>
      </c>
      <c r="G3" s="97">
        <v>10</v>
      </c>
      <c r="H3" s="97">
        <v>660</v>
      </c>
      <c r="I3" s="116">
        <v>2.0499999999999998</v>
      </c>
      <c r="J3" s="96" t="s">
        <v>147</v>
      </c>
      <c r="K3" s="96" t="s">
        <v>381</v>
      </c>
      <c r="L3" s="97">
        <v>660</v>
      </c>
      <c r="M3" s="97">
        <v>0</v>
      </c>
      <c r="N3" s="97">
        <v>660</v>
      </c>
      <c r="O3" s="97">
        <v>660</v>
      </c>
      <c r="P3" s="97" t="s">
        <v>264</v>
      </c>
      <c r="Q3" s="97">
        <v>0</v>
      </c>
      <c r="R3" s="97" t="s">
        <v>264</v>
      </c>
    </row>
    <row r="4" spans="1:18" x14ac:dyDescent="0.3">
      <c r="A4" s="96" t="s">
        <v>295</v>
      </c>
      <c r="B4" s="96" t="s">
        <v>301</v>
      </c>
      <c r="C4" s="96" t="s">
        <v>34</v>
      </c>
      <c r="D4" s="96" t="s">
        <v>539</v>
      </c>
      <c r="E4" s="96" t="s">
        <v>69</v>
      </c>
      <c r="F4" s="97">
        <v>5</v>
      </c>
      <c r="G4" s="97">
        <v>10</v>
      </c>
      <c r="H4" s="97">
        <v>660</v>
      </c>
      <c r="I4" s="116">
        <v>2.0499999999999998</v>
      </c>
      <c r="J4" s="96" t="s">
        <v>147</v>
      </c>
      <c r="K4" s="96" t="s">
        <v>381</v>
      </c>
      <c r="L4" s="97">
        <v>660</v>
      </c>
      <c r="M4" s="97">
        <v>0</v>
      </c>
      <c r="N4" s="97">
        <v>660</v>
      </c>
      <c r="O4" s="97">
        <v>600</v>
      </c>
      <c r="P4" s="97" t="s">
        <v>264</v>
      </c>
      <c r="Q4" s="97">
        <v>60</v>
      </c>
      <c r="R4" s="97" t="s">
        <v>264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062F-7462-4416-BE4B-5E065E4C3BE8}">
  <dimension ref="A1:C2"/>
  <sheetViews>
    <sheetView workbookViewId="0">
      <selection activeCell="E9" sqref="E9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539</v>
      </c>
      <c r="C2" s="76" t="s">
        <v>381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6672-BD86-49A2-93C5-491F05D9AFF8}">
  <dimension ref="A1:Q4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7" width="24.21875" customWidth="1"/>
  </cols>
  <sheetData>
    <row r="1" spans="1:17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1" t="s">
        <v>503</v>
      </c>
    </row>
    <row r="2" spans="1:17" x14ac:dyDescent="0.3">
      <c r="A2" s="122" t="s">
        <v>292</v>
      </c>
      <c r="B2" s="117" t="s">
        <v>286</v>
      </c>
      <c r="C2" s="117" t="s">
        <v>23</v>
      </c>
      <c r="D2" s="133" t="s">
        <v>536</v>
      </c>
      <c r="E2" s="120" t="s">
        <v>79</v>
      </c>
      <c r="F2" s="121">
        <v>5</v>
      </c>
      <c r="G2" s="118">
        <v>10</v>
      </c>
      <c r="H2" s="118">
        <v>660</v>
      </c>
      <c r="I2" s="118">
        <v>0</v>
      </c>
      <c r="J2" s="119">
        <v>2.0499999999999998</v>
      </c>
      <c r="K2" s="117" t="s">
        <v>147</v>
      </c>
      <c r="L2" s="117" t="s">
        <v>381</v>
      </c>
      <c r="M2" s="118">
        <v>660</v>
      </c>
      <c r="N2" s="118">
        <v>0</v>
      </c>
      <c r="O2" s="118" t="s">
        <v>264</v>
      </c>
      <c r="P2" s="118">
        <v>660</v>
      </c>
      <c r="Q2" s="123" t="s">
        <v>264</v>
      </c>
    </row>
    <row r="3" spans="1:17" x14ac:dyDescent="0.3">
      <c r="A3" s="122" t="s">
        <v>293</v>
      </c>
      <c r="B3" s="117" t="s">
        <v>287</v>
      </c>
      <c r="C3" s="117" t="s">
        <v>25</v>
      </c>
      <c r="D3" s="133" t="s">
        <v>536</v>
      </c>
      <c r="E3" s="120" t="s">
        <v>79</v>
      </c>
      <c r="F3" s="121">
        <v>5</v>
      </c>
      <c r="G3" s="118">
        <v>10</v>
      </c>
      <c r="H3" s="118">
        <v>660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660</v>
      </c>
      <c r="N3" s="118">
        <v>660</v>
      </c>
      <c r="O3" s="118" t="s">
        <v>264</v>
      </c>
      <c r="P3" s="118">
        <v>0</v>
      </c>
      <c r="Q3" s="123" t="s">
        <v>264</v>
      </c>
    </row>
    <row r="4" spans="1:17" ht="15" thickBot="1" x14ac:dyDescent="0.35">
      <c r="A4" s="124" t="s">
        <v>295</v>
      </c>
      <c r="B4" s="125" t="s">
        <v>289</v>
      </c>
      <c r="C4" s="125" t="s">
        <v>34</v>
      </c>
      <c r="D4" s="142" t="s">
        <v>536</v>
      </c>
      <c r="E4" s="126" t="s">
        <v>79</v>
      </c>
      <c r="F4" s="127">
        <v>5</v>
      </c>
      <c r="G4" s="128">
        <v>10</v>
      </c>
      <c r="H4" s="128">
        <v>660</v>
      </c>
      <c r="I4" s="128">
        <v>0</v>
      </c>
      <c r="J4" s="129">
        <v>2.0499999999999998</v>
      </c>
      <c r="K4" s="125" t="s">
        <v>147</v>
      </c>
      <c r="L4" s="125" t="s">
        <v>381</v>
      </c>
      <c r="M4" s="128">
        <v>660</v>
      </c>
      <c r="N4" s="128">
        <v>600</v>
      </c>
      <c r="O4" s="128" t="s">
        <v>264</v>
      </c>
      <c r="P4" s="128">
        <v>60</v>
      </c>
      <c r="Q4" s="130" t="s">
        <v>264</v>
      </c>
    </row>
  </sheetData>
  <phoneticPr fontId="8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A13" sqref="A1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15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t="shared" ref="D3:D9" ca="1" si="0">TEXT(DATE(YEAR(TODAY()), MONTH(TODAY()), DAY(TODAY())), "dd MMM yyyy")</f>
        <v>15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t="shared" ca="1" si="0"/>
        <v>15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t="shared" ca="1" si="0"/>
        <v>15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t="shared" ca="1" si="0"/>
        <v>15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t="shared" ca="1" si="0"/>
        <v>15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t="shared" ca="1" si="0"/>
        <v>15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t="shared" ca="1" si="0"/>
        <v>15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tabSelected="1" workbookViewId="0">
      <selection activeCell="E16" sqref="E16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05 Jan 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"c"&amp;AutoIncrement!B2&amp;"B1"&amp;AutoIncrement!A2&amp;"-"&amp;B1&amp;"001"</f>
        <v>cPB106-2311001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05 Jan 2024</v>
      </c>
      <c r="B2" s="49" t="str">
        <f ca="1">TEXT(DATE(YEAR(TODAY()), MONTH(TODAY())+2, DAY(TODAY())+1), "dd MMM yyyy")</f>
        <v>16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rcPB106-2311001-01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sPB106-2311001</v>
      </c>
      <c r="B2" t="str">
        <f ca="1">"p"&amp;AutoIncrement!B2&amp;"B2"&amp;AutoIncrement!A2&amp;"-"&amp;I1&amp;"001"</f>
        <v>pPB206-2311001</v>
      </c>
      <c r="C2" t="str">
        <f ca="1">"s"&amp;AutoIncrement!B2&amp;"B2"&amp;AutoIncrement!A2&amp;"-"&amp;I1&amp;"001"</f>
        <v>sPB206-2311001</v>
      </c>
      <c r="D2" t="str">
        <f ca="1">"p"&amp;AutoIncrement!B2&amp;"S2"&amp;AutoIncrement!A2&amp;"-"&amp;I1&amp;"001"</f>
        <v>pPS206-2311001</v>
      </c>
      <c r="E2" t="str">
        <f ca="1">"s"&amp;AutoIncrement!B2&amp;"B3"&amp;AutoIncrement!A2&amp;"-"&amp;I1&amp;"001"</f>
        <v>sPB306-2311001</v>
      </c>
      <c r="F2" t="str">
        <f ca="1">"p"&amp;AutoIncrement!B2&amp;"S1"&amp;AutoIncrement!A2&amp;"-"&amp;I1&amp;"001"</f>
        <v>pPS106-2311001</v>
      </c>
      <c r="G2" t="str">
        <f ca="1">"s"&amp;AutoIncrement!B2&amp;"S1"&amp;AutoIncrement!A2&amp;"-"&amp;I1&amp;"001"</f>
        <v>sPS106-2311001</v>
      </c>
      <c r="H2" t="str">
        <f ca="1">"s"&amp;AutoIncrement!B2&amp;"S2"&amp;AutoIncrement!A2&amp;"-"&amp;I1&amp;"001"</f>
        <v>sPS206-2311001</v>
      </c>
    </row>
    <row r="3" spans="1:9" x14ac:dyDescent="0.3">
      <c r="B3" t="str">
        <f ca="1">"p"&amp;AutoIncrement!B2&amp;"B3"&amp;AutoIncrement!A2&amp;"-"&amp;I1&amp;"001"</f>
        <v>pPB306-2311001</v>
      </c>
    </row>
    <row r="4" spans="1:9" x14ac:dyDescent="0.3">
      <c r="A4" s="150" t="s">
        <v>89</v>
      </c>
      <c r="B4" s="150"/>
      <c r="C4" s="150" t="s">
        <v>90</v>
      </c>
      <c r="D4" s="150"/>
      <c r="E4" s="150" t="s">
        <v>91</v>
      </c>
      <c r="F4" s="15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15 Dec 2023</v>
      </c>
      <c r="B5" t="str">
        <f ca="1">TEXT(DATE(YEAR(TODAY()), MONTH(TODAY())+2, DAY(TODAY())), "dd MMM yyyy")</f>
        <v>15 Jan 2024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cPB106-2311002</v>
      </c>
      <c r="B2" t="str">
        <f ca="1">"s"&amp;AutoIncrement!B2&amp;"B1"&amp;AutoIncrement!A2&amp;"-"&amp;G1&amp;"002"</f>
        <v>sPB106-2311002</v>
      </c>
      <c r="C2" t="str">
        <f ca="1">"p"&amp;AutoIncrement!B2&amp;"B3"&amp;AutoIncrement!A2&amp;"-"&amp;G1&amp;"002"</f>
        <v>pPB306-2311002</v>
      </c>
      <c r="D2" t="str">
        <f ca="1">"s"&amp;AutoIncrement!B2&amp;"B3"&amp;AutoIncrement!A2&amp;"-"&amp;G1&amp;"002"</f>
        <v>sPB306-2311002</v>
      </c>
      <c r="E2" t="str">
        <f ca="1">"p"&amp;AutoIncrement!B2&amp;"S1"&amp;AutoIncrement!A2&amp;"-"&amp;G1&amp;"002"</f>
        <v>pPS106-2311002</v>
      </c>
      <c r="F2" t="str">
        <f ca="1">"s"&amp;AutoIncrement!B2&amp;"S1"&amp;AutoIncrement!A2&amp;"-"&amp;G1&amp;"002"</f>
        <v>sPS106-2311002</v>
      </c>
    </row>
    <row r="3" spans="1:7" x14ac:dyDescent="0.3">
      <c r="B3" s="150" t="s">
        <v>89</v>
      </c>
      <c r="C3" s="150"/>
      <c r="D3" s="150" t="s">
        <v>91</v>
      </c>
      <c r="E3" s="15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15 Dec 2023</v>
      </c>
      <c r="B5" t="str">
        <f ca="1">TEXT(DATE(YEAR(TODAY()), MONTH(TODAY())+2, DAY(TODAY())), "dd MMM yyyy")</f>
        <v>15 Jan 2024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"rs"&amp;AutoIncrement!B2&amp;"S1"&amp;AutoIncrement!A2&amp;"-"&amp;C1&amp;"002-01"</f>
        <v>rsPS106-2311002-01</v>
      </c>
      <c r="B2" t="str">
        <f ca="1">"rs"&amp;AutoIncrement!B2&amp;"S2"&amp;AutoIncrement!A2&amp;"-"&amp;C1&amp;"001-01"</f>
        <v>rsPS206-2311001-01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15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15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15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15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25 Nov 2023</v>
      </c>
      <c r="D2" t="str">
        <f ca="1">TEXT(DATE(YEAR(TODAY()), MONTH(TODAY()), DAY(TODAY()+20)), "dd MMM yyyy")</f>
        <v>05 Nov 2023</v>
      </c>
      <c r="E2" t="s">
        <v>397</v>
      </c>
      <c r="F2" t="str">
        <f ca="1">TEXT(DATE(YEAR(TODAY()), MONTH(TODAY()), DAY(TODAY()+30)), "dd MMM yyyy")</f>
        <v>15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25 Nov 2023</v>
      </c>
      <c r="D3" t="str">
        <f ca="1">TEXT(DATE(YEAR(TODAY()), MONTH(TODAY()), DAY(TODAY()+20)), "dd MMM yyyy")</f>
        <v>05 Nov 2023</v>
      </c>
      <c r="E3" t="s">
        <v>400</v>
      </c>
      <c r="F3" t="str">
        <f ca="1">TEXT(DATE(YEAR(TODAY()), MONTH(TODAY()), DAY(TODAY()+30)), "dd MMM yyyy")</f>
        <v>15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25 Nov 2023</v>
      </c>
      <c r="D4" t="str">
        <f ca="1">TEXT(DATE(YEAR(TODAY()), MONTH(TODAY()), DAY(TODAY()+20)), "dd MMM yyyy")</f>
        <v>05 Nov 2023</v>
      </c>
      <c r="E4" t="s">
        <v>400</v>
      </c>
      <c r="F4" t="str">
        <f ca="1">TEXT(DATE(YEAR(TODAY()), MONTH(TODAY()), DAY(TODAY()+30)), "dd MMM yyyy")</f>
        <v>15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25 Nov 2023</v>
      </c>
      <c r="D5" t="str">
        <f ca="1">TEXT(DATE(YEAR(TODAY()), MONTH(TODAY()), DAY(TODAY()+20)), "dd MMM yyyy")</f>
        <v>05 Nov 2023</v>
      </c>
      <c r="E5" t="s">
        <v>400</v>
      </c>
      <c r="F5" t="str">
        <f ca="1">TEXT(DATE(YEAR(TODAY()), MONTH(TODAY()), DAY(TODAY()+30)), "dd MMM yyyy")</f>
        <v>15 Nov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15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t="shared" ref="B3:B5" ca="1" si="0">TEXT(DATE(YEAR(TODAY()), MONTH(TODAY()), DAY(TODAY())), "dd MMM yyyy")</f>
        <v>15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t="shared" ca="1" si="0"/>
        <v>15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t="shared" ca="1" si="0"/>
        <v>15 Nov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15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t="shared" ref="D3:D4" ca="1" si="0">TEXT(DATE(YEAR(TODAY()), MONTH(TODAY()), DAY(TODAY())), "dd MMM yyyy")</f>
        <v>15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t="shared" ca="1" si="0"/>
        <v>15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25 Nov 2023</v>
      </c>
      <c r="D2" t="str">
        <f ca="1">TEXT(DATE(YEAR(TODAY()), MONTH(TODAY()), DAY(TODAY()+20)), "dd MMM yyyy")</f>
        <v>05 Nov 2023</v>
      </c>
      <c r="E2" t="s">
        <v>397</v>
      </c>
      <c r="F2" t="str">
        <f ca="1">TEXT(DATE(YEAR(TODAY()), MONTH(TODAY()), DAY(TODAY()+30)), "dd MMM yyyy")</f>
        <v>15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25 Nov 2023</v>
      </c>
      <c r="D3" t="str">
        <f ca="1">TEXT(DATE(YEAR(TODAY()), MONTH(TODAY()), DAY(TODAY()+20)), "dd MMM yyyy")</f>
        <v>05 Nov 2023</v>
      </c>
      <c r="E3" t="s">
        <v>400</v>
      </c>
      <c r="F3" t="str">
        <f ca="1">TEXT(DATE(YEAR(TODAY()), MONTH(TODAY()), DAY(TODAY()+30)), "dd MMM yyyy")</f>
        <v>15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25 Nov 2023</v>
      </c>
      <c r="D4" t="str">
        <f ca="1">TEXT(DATE(YEAR(TODAY()), MONTH(TODAY()), DAY(TODAY()+20)), "dd MMM yyyy")</f>
        <v>05 Nov 2023</v>
      </c>
      <c r="E4" t="s">
        <v>400</v>
      </c>
      <c r="F4" t="str">
        <f ca="1">TEXT(DATE(YEAR(TODAY()), MONTH(TODAY()), DAY(TODAY()+30)), "dd MMM yyyy")</f>
        <v>15 Nov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15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15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15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15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C2"/>
  <sheetViews>
    <sheetView workbookViewId="0">
      <selection activeCell="E11" sqref="E11"/>
    </sheetView>
  </sheetViews>
  <sheetFormatPr defaultRowHeight="14.4" x14ac:dyDescent="0.3"/>
  <cols>
    <col min="2" max="2" width="14.6640625" bestFit="1" customWidth="1"/>
    <col min="3" max="3" width="10.1093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75" t="s">
        <v>476</v>
      </c>
      <c r="C2" s="76" t="s">
        <v>383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R4"/>
  <sheetViews>
    <sheetView workbookViewId="0">
      <selection activeCell="H13" sqref="H13"/>
    </sheetView>
  </sheetViews>
  <sheetFormatPr defaultRowHeight="14.4" x14ac:dyDescent="0.3"/>
  <cols>
    <col min="2" max="2" width="20.5546875" bestFit="1" customWidth="1"/>
    <col min="4" max="4" width="15.5546875" bestFit="1" customWidth="1"/>
    <col min="5" max="5" width="12.109375" bestFit="1" customWidth="1"/>
    <col min="8" max="8" width="9.33203125" bestFit="1" customWidth="1"/>
    <col min="11" max="11" width="9.88671875" bestFit="1" customWidth="1"/>
    <col min="12" max="12" width="11.5546875" bestFit="1" customWidth="1"/>
    <col min="13" max="13" width="11.5546875" customWidth="1"/>
    <col min="14" max="14" width="17.77734375" bestFit="1" customWidth="1"/>
    <col min="15" max="15" width="16.44140625" bestFit="1" customWidth="1"/>
    <col min="16" max="16" width="18.109375" bestFit="1" customWidth="1"/>
    <col min="17" max="17" width="18.6640625" bestFit="1" customWidth="1"/>
    <col min="18" max="18" width="19.109375" bestFit="1" customWidth="1"/>
    <col min="19" max="19" width="18.6640625" bestFit="1" customWidth="1"/>
    <col min="20" max="21" width="21.33203125" bestFit="1" customWidth="1"/>
  </cols>
  <sheetData>
    <row r="1" spans="1:18" s="80" customFormat="1" ht="15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r="2" spans="1:18" s="80" customFormat="1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r="3" spans="1:18" s="80" customFormat="1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r="4" spans="1:18" s="80" customFormat="1" ht="15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C2"/>
  <sheetViews>
    <sheetView workbookViewId="0">
      <selection activeCell="K16" sqref="K16"/>
    </sheetView>
  </sheetViews>
  <sheetFormatPr defaultRowHeight="14.4" x14ac:dyDescent="0.3"/>
  <cols>
    <col min="1" max="1" width="3.44140625" bestFit="1" customWidth="1"/>
    <col min="2" max="2" width="14.7773437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75" t="s">
        <v>478</v>
      </c>
      <c r="C2" s="76" t="s">
        <v>383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R4"/>
  <sheetViews>
    <sheetView workbookViewId="0">
      <selection activeCell="O11" sqref="O11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7.44140625" bestFit="1" customWidth="1"/>
    <col min="4" max="4" width="14.77734375" bestFit="1" customWidth="1"/>
    <col min="5" max="6" width="14.33203125" bestFit="1" customWidth="1"/>
    <col min="7" max="7" width="4.44140625" bestFit="1" customWidth="1"/>
    <col min="8" max="8" width="8.44140625" bestFit="1" customWidth="1"/>
    <col min="9" max="9" width="8.77734375" bestFit="1" customWidth="1"/>
    <col min="12" max="12" width="9.88671875" bestFit="1" customWidth="1"/>
    <col min="13" max="13" width="13.44140625" bestFit="1" customWidth="1"/>
    <col min="14" max="14" width="16" bestFit="1" customWidth="1"/>
    <col min="15" max="15" width="18.33203125" bestFit="1" customWidth="1"/>
    <col min="16" max="16" width="16" bestFit="1" customWidth="1"/>
    <col min="17" max="17" width="18.33203125" bestFit="1" customWidth="1"/>
    <col min="18" max="18" width="19.77734375" bestFit="1" customWidth="1"/>
  </cols>
  <sheetData>
    <row r="1" spans="1:18" ht="15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r="4" spans="1:18" ht="15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C2"/>
  <sheetViews>
    <sheetView workbookViewId="0">
      <selection activeCell="H14" sqref="H14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150</vt:i4>
      </vt:variant>
    </vt:vector>
  </HeadingPairs>
  <TitlesOfParts>
    <vt:vector size="150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TC178-Customer Cargo Tracking</vt:lpstr>
      <vt:lpstr>TC177-Parts Detail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Muhammad Nasarudin Mohd Razali</cp:lastModifiedBy>
  <dcterms:created xsi:type="dcterms:W3CDTF">2015-06-05T18:17:20Z</dcterms:created>
  <dcterms:modified xsi:type="dcterms:W3CDTF">2023-11-15T07:58:15Z</dcterms:modified>
</cp:coreProperties>
</file>