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195158FD-9543-4CBD-A07F-03874A5CA4CA}" xr6:coauthVersionLast="47" xr6:coauthVersionMax="47" xr10:uidLastSave="{00000000-0000-0000-0000-000000000000}"/>
  <bookViews>
    <workbookView xWindow="-108" yWindow="-108" windowWidth="23256" windowHeight="12576" tabRatio="547" firstSheet="102" activeTab="106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4-BU1 SO" sheetId="98" r:id="rId79"/>
    <sheet name="TC115-Customer CO" sheetId="99" r:id="rId80"/>
    <sheet name="TC116.1-Customer Cargo Tracking" sheetId="92" r:id="rId81"/>
    <sheet name="TC116.2-Customer Cargo Tracking" sheetId="93" r:id="rId82"/>
    <sheet name="TC116.3-Customer Cargo Tracking" sheetId="94" r:id="rId83"/>
    <sheet name="TC116.4-Customer Cargo Tracking" sheetId="95" r:id="rId84"/>
    <sheet name="TC120-DC3 Shipping Details" sheetId="81" r:id="rId85"/>
    <sheet name="TC124-DC3 Revise Shipment" sheetId="82" r:id="rId86"/>
    <sheet name="TC128.1-Customer Cargo Tracking" sheetId="100" r:id="rId87"/>
    <sheet name="TC128.2-Customer Cargo Tracking" sheetId="101" r:id="rId88"/>
    <sheet name="TC128.3-Customer Cargo Tracking" sheetId="102" r:id="rId89"/>
    <sheet name="TC128.4-Customer Cargo Tracking" sheetId="103" r:id="rId90"/>
    <sheet name="TC132-BU2 SellerGI Invoice" sheetId="83" r:id="rId91"/>
    <sheet name="TC136-BU3 Cargo Tracking" sheetId="104" r:id="rId92"/>
    <sheet name="TC138-BU1 Cargo Tracking" sheetId="105" r:id="rId93"/>
    <sheet name="TC142-Sup2 Outbound Details" sheetId="106" r:id="rId94"/>
    <sheet name="TC142-OutboundNo" sheetId="107" r:id="rId95"/>
    <sheet name="TC149-Customer Cargo Tracking" sheetId="108" r:id="rId96"/>
    <sheet name="TC151-BU2 Cargo Tracking" sheetId="109" r:id="rId97"/>
    <sheet name="TC156-Sup2 SellerGI Invoice" sheetId="110" r:id="rId98"/>
    <sheet name="TC159-Sup2 Revise Shipment" sheetId="111" r:id="rId99"/>
    <sheet name="TC162-Customer Cargo Tracking" sheetId="112" r:id="rId100"/>
    <sheet name="TC165-Customer Cargo Tracking" sheetId="113" r:id="rId101"/>
    <sheet name="TC168-DC2 Inbound Details" sheetId="114" r:id="rId102"/>
    <sheet name="TC169-Sup2 SO" sheetId="117" r:id="rId103"/>
    <sheet name="TC170-BU2 PO" sheetId="118" r:id="rId104"/>
    <sheet name="TC171-BU2 SO" sheetId="119" r:id="rId105"/>
    <sheet name="TC172-BU1 PO" sheetId="120" r:id="rId106"/>
    <sheet name="TC173-BU1 SO" sheetId="121" r:id="rId107"/>
    <sheet name="TC174-DC2 Outbound Details" sheetId="115" r:id="rId108"/>
    <sheet name="TC174-OutboundNo" sheetId="116" r:id="rId109"/>
  </sheets>
  <externalReferences>
    <externalReference r:id="rId110"/>
    <externalReference r:id="rId111"/>
    <externalReference r:id="rId112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83">[1]activeFlagListArr!$A$1:$A$2</definedName>
    <definedName name="activeFlagListArr" localSheetId="20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89">[1]activeFlagListArr!$A$1:$A$2</definedName>
    <definedName name="activeFlagListArr" localSheetId="21">[1]activeFlagListArr!$A$1:$A$2</definedName>
    <definedName name="activeFlagListArr" localSheetId="91">[1]activeFlagListArr!$A$1:$A$2</definedName>
    <definedName name="activeFlagListArr" localSheetId="92">[1]activeFlagListArr!$A$1:$A$2</definedName>
    <definedName name="activeFlagListArr" localSheetId="22">[1]activeFlagListArr!$A$1:$A$2</definedName>
    <definedName name="activeFlagListArr" localSheetId="95">[1]activeFlagListArr!$A$1:$A$2</definedName>
    <definedName name="activeFlagListArr" localSheetId="23">[1]activeFlagListArr!$A$1:$A$2</definedName>
    <definedName name="activeFlagListArr" localSheetId="96">[1]activeFlagListArr!$A$1:$A$2</definedName>
    <definedName name="activeFlagListArr" localSheetId="99">[1]activeFlagListArr!$A$1:$A$2</definedName>
    <definedName name="activeFlagListArr" localSheetId="100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83">[2]activeFlagStrArr!$A$1:$A$2</definedName>
    <definedName name="activeFlagStrArr" localSheetId="20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89">[2]activeFlagStrArr!$A$1:$A$2</definedName>
    <definedName name="activeFlagStrArr" localSheetId="21">[2]activeFlagStrArr!$A$1:$A$2</definedName>
    <definedName name="activeFlagStrArr" localSheetId="91">[2]activeFlagStrArr!$A$1:$A$2</definedName>
    <definedName name="activeFlagStrArr" localSheetId="92">[2]activeFlagStrArr!$A$1:$A$2</definedName>
    <definedName name="activeFlagStrArr" localSheetId="22">[2]activeFlagStrArr!$A$1:$A$2</definedName>
    <definedName name="activeFlagStrArr" localSheetId="95">[2]activeFlagStrArr!$A$1:$A$2</definedName>
    <definedName name="activeFlagStrArr" localSheetId="23">[2]activeFlagStrArr!$A$1:$A$2</definedName>
    <definedName name="activeFlagStrArr" localSheetId="96">[2]activeFlagStrArr!$A$1:$A$2</definedName>
    <definedName name="activeFlagStrArr" localSheetId="99">[2]activeFlagStrArr!$A$1:$A$2</definedName>
    <definedName name="activeFlagStrArr" localSheetId="100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83">[3]CURRENCY_CODE!$A$1:$A$13</definedName>
    <definedName name="CURRENCY_CODE" localSheetId="20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89">[3]CURRENCY_CODE!$A$1:$A$13</definedName>
    <definedName name="CURRENCY_CODE" localSheetId="21">[3]CURRENCY_CODE!$A$1:$A$13</definedName>
    <definedName name="CURRENCY_CODE" localSheetId="91">[3]CURRENCY_CODE!$A$1:$A$13</definedName>
    <definedName name="CURRENCY_CODE" localSheetId="92">[3]CURRENCY_CODE!$A$1:$A$13</definedName>
    <definedName name="CURRENCY_CODE" localSheetId="22">[3]CURRENCY_CODE!$A$1:$A$13</definedName>
    <definedName name="CURRENCY_CODE" localSheetId="95">[3]CURRENCY_CODE!$A$1:$A$13</definedName>
    <definedName name="CURRENCY_CODE" localSheetId="23">[3]CURRENCY_CODE!$A$1:$A$13</definedName>
    <definedName name="CURRENCY_CODE" localSheetId="96">[3]CURRENCY_CODE!$A$1:$A$13</definedName>
    <definedName name="CURRENCY_CODE" localSheetId="99">[3]CURRENCY_CODE!$A$1:$A$13</definedName>
    <definedName name="CURRENCY_CODE" localSheetId="100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83">[1]findAllUomArr!$A$1:$A$29</definedName>
    <definedName name="findAllUomArr" localSheetId="20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89">[1]findAllUomArr!$A$1:$A$29</definedName>
    <definedName name="findAllUomArr" localSheetId="21">[1]findAllUomArr!$A$1:$A$29</definedName>
    <definedName name="findAllUomArr" localSheetId="91">[1]findAllUomArr!$A$1:$A$29</definedName>
    <definedName name="findAllUomArr" localSheetId="92">[1]findAllUomArr!$A$1:$A$29</definedName>
    <definedName name="findAllUomArr" localSheetId="22">[1]findAllUomArr!$A$1:$A$29</definedName>
    <definedName name="findAllUomArr" localSheetId="95">[1]findAllUomArr!$A$1:$A$29</definedName>
    <definedName name="findAllUomArr" localSheetId="23">[1]findAllUomArr!$A$1:$A$29</definedName>
    <definedName name="findAllUomArr" localSheetId="96">[1]findAllUomArr!$A$1:$A$29</definedName>
    <definedName name="findAllUomArr" localSheetId="99">[1]findAllUomArr!$A$1:$A$29</definedName>
    <definedName name="findAllUomArr" localSheetId="100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83">#REF!</definedName>
    <definedName name="PAIRED_FLAG" localSheetId="20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89">#REF!</definedName>
    <definedName name="PAIRED_FLAG" localSheetId="21">#REF!</definedName>
    <definedName name="PAIRED_FLAG" localSheetId="91">#REF!</definedName>
    <definedName name="PAIRED_FLAG" localSheetId="92">#REF!</definedName>
    <definedName name="PAIRED_FLAG" localSheetId="22">#REF!</definedName>
    <definedName name="PAIRED_FLAG" localSheetId="95">#REF!</definedName>
    <definedName name="PAIRED_FLAG" localSheetId="23">#REF!</definedName>
    <definedName name="PAIRED_FLAG" localSheetId="96">#REF!</definedName>
    <definedName name="PAIRED_FLAG" localSheetId="99">#REF!</definedName>
    <definedName name="PAIRED_FLAG" localSheetId="100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83">#REF!</definedName>
    <definedName name="PAIRED_ORDER_FLAG" localSheetId="20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89">#REF!</definedName>
    <definedName name="PAIRED_ORDER_FLAG" localSheetId="21">#REF!</definedName>
    <definedName name="PAIRED_ORDER_FLAG" localSheetId="91">#REF!</definedName>
    <definedName name="PAIRED_ORDER_FLAG" localSheetId="92">#REF!</definedName>
    <definedName name="PAIRED_ORDER_FLAG" localSheetId="22">#REF!</definedName>
    <definedName name="PAIRED_ORDER_FLAG" localSheetId="95">#REF!</definedName>
    <definedName name="PAIRED_ORDER_FLAG" localSheetId="23">#REF!</definedName>
    <definedName name="PAIRED_ORDER_FLAG" localSheetId="96">#REF!</definedName>
    <definedName name="PAIRED_ORDER_FLAG" localSheetId="99">#REF!</definedName>
    <definedName name="PAIRED_ORDER_FLAG" localSheetId="100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83">[2]pairedPartsFlagStrArr!$A$1:$A$2</definedName>
    <definedName name="pairedPartsFlagStrArr" localSheetId="20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89">[2]pairedPartsFlagStrArr!$A$1:$A$2</definedName>
    <definedName name="pairedPartsFlagStrArr" localSheetId="21">[2]pairedPartsFlagStrArr!$A$1:$A$2</definedName>
    <definedName name="pairedPartsFlagStrArr" localSheetId="91">[2]pairedPartsFlagStrArr!$A$1:$A$2</definedName>
    <definedName name="pairedPartsFlagStrArr" localSheetId="92">[2]pairedPartsFlagStrArr!$A$1:$A$2</definedName>
    <definedName name="pairedPartsFlagStrArr" localSheetId="22">[2]pairedPartsFlagStrArr!$A$1:$A$2</definedName>
    <definedName name="pairedPartsFlagStrArr" localSheetId="95">[2]pairedPartsFlagStrArr!$A$1:$A$2</definedName>
    <definedName name="pairedPartsFlagStrArr" localSheetId="23">[2]pairedPartsFlagStrArr!$A$1:$A$2</definedName>
    <definedName name="pairedPartsFlagStrArr" localSheetId="96">[2]pairedPartsFlagStrArr!$A$1:$A$2</definedName>
    <definedName name="pairedPartsFlagStrArr" localSheetId="99">[2]pairedPartsFlagStrArr!$A$1:$A$2</definedName>
    <definedName name="pairedPartsFlagStrArr" localSheetId="100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83">[1]partsTypeArr!$A$1:$A$4</definedName>
    <definedName name="partsTypeArr" localSheetId="20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89">[1]partsTypeArr!$A$1:$A$4</definedName>
    <definedName name="partsTypeArr" localSheetId="21">[1]partsTypeArr!$A$1:$A$4</definedName>
    <definedName name="partsTypeArr" localSheetId="91">[1]partsTypeArr!$A$1:$A$4</definedName>
    <definedName name="partsTypeArr" localSheetId="92">[1]partsTypeArr!$A$1:$A$4</definedName>
    <definedName name="partsTypeArr" localSheetId="22">[1]partsTypeArr!$A$1:$A$4</definedName>
    <definedName name="partsTypeArr" localSheetId="95">[1]partsTypeArr!$A$1:$A$4</definedName>
    <definedName name="partsTypeArr" localSheetId="23">[1]partsTypeArr!$A$1:$A$4</definedName>
    <definedName name="partsTypeArr" localSheetId="96">[1]partsTypeArr!$A$1:$A$4</definedName>
    <definedName name="partsTypeArr" localSheetId="99">[1]partsTypeArr!$A$1:$A$4</definedName>
    <definedName name="partsTypeArr" localSheetId="100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83">#REF!</definedName>
    <definedName name="REPACKING_TYPE" localSheetId="20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89">#REF!</definedName>
    <definedName name="REPACKING_TYPE" localSheetId="21">#REF!</definedName>
    <definedName name="REPACKING_TYPE" localSheetId="91">#REF!</definedName>
    <definedName name="REPACKING_TYPE" localSheetId="92">#REF!</definedName>
    <definedName name="REPACKING_TYPE" localSheetId="22">#REF!</definedName>
    <definedName name="REPACKING_TYPE" localSheetId="95">#REF!</definedName>
    <definedName name="REPACKING_TYPE" localSheetId="23">#REF!</definedName>
    <definedName name="REPACKING_TYPE" localSheetId="96">#REF!</definedName>
    <definedName name="REPACKING_TYPE" localSheetId="99">#REF!</definedName>
    <definedName name="REPACKING_TYPE" localSheetId="100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83">[1]rolledPartsFlagArr!$A$1:$A$2</definedName>
    <definedName name="rolledPartsFlagArr" localSheetId="20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89">[1]rolledPartsFlagArr!$A$1:$A$2</definedName>
    <definedName name="rolledPartsFlagArr" localSheetId="21">[1]rolledPartsFlagArr!$A$1:$A$2</definedName>
    <definedName name="rolledPartsFlagArr" localSheetId="91">[1]rolledPartsFlagArr!$A$1:$A$2</definedName>
    <definedName name="rolledPartsFlagArr" localSheetId="92">[1]rolledPartsFlagArr!$A$1:$A$2</definedName>
    <definedName name="rolledPartsFlagArr" localSheetId="22">[1]rolledPartsFlagArr!$A$1:$A$2</definedName>
    <definedName name="rolledPartsFlagArr" localSheetId="95">[1]rolledPartsFlagArr!$A$1:$A$2</definedName>
    <definedName name="rolledPartsFlagArr" localSheetId="23">[1]rolledPartsFlagArr!$A$1:$A$2</definedName>
    <definedName name="rolledPartsFlagArr" localSheetId="96">[1]rolledPartsFlagArr!$A$1:$A$2</definedName>
    <definedName name="rolledPartsFlagArr" localSheetId="99">[1]rolledPartsFlagArr!$A$1:$A$2</definedName>
    <definedName name="rolledPartsFlagArr" localSheetId="100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83">[1]rolledPartsUomArr!$A$1:$A$29</definedName>
    <definedName name="rolledPartsUomArr" localSheetId="20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89">[1]rolledPartsUomArr!$A$1:$A$29</definedName>
    <definedName name="rolledPartsUomArr" localSheetId="21">[1]rolledPartsUomArr!$A$1:$A$29</definedName>
    <definedName name="rolledPartsUomArr" localSheetId="91">[1]rolledPartsUomArr!$A$1:$A$29</definedName>
    <definedName name="rolledPartsUomArr" localSheetId="92">[1]rolledPartsUomArr!$A$1:$A$29</definedName>
    <definedName name="rolledPartsUomArr" localSheetId="22">[1]rolledPartsUomArr!$A$1:$A$29</definedName>
    <definedName name="rolledPartsUomArr" localSheetId="95">[1]rolledPartsUomArr!$A$1:$A$29</definedName>
    <definedName name="rolledPartsUomArr" localSheetId="23">[1]rolledPartsUomArr!$A$1:$A$29</definedName>
    <definedName name="rolledPartsUomArr" localSheetId="96">[1]rolledPartsUomArr!$A$1:$A$29</definedName>
    <definedName name="rolledPartsUomArr" localSheetId="99">[1]rolledPartsUomArr!$A$1:$A$29</definedName>
    <definedName name="rolledPartsUomArr" localSheetId="100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83">#REF!</definedName>
    <definedName name="UOM_CODE" localSheetId="20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89">#REF!</definedName>
    <definedName name="UOM_CODE" localSheetId="21">#REF!</definedName>
    <definedName name="UOM_CODE" localSheetId="91">#REF!</definedName>
    <definedName name="UOM_CODE" localSheetId="92">#REF!</definedName>
    <definedName name="UOM_CODE" localSheetId="22">#REF!</definedName>
    <definedName name="UOM_CODE" localSheetId="95">#REF!</definedName>
    <definedName name="UOM_CODE" localSheetId="23">#REF!</definedName>
    <definedName name="UOM_CODE" localSheetId="96">#REF!</definedName>
    <definedName name="UOM_CODE" localSheetId="99">#REF!</definedName>
    <definedName name="UOM_CODE" localSheetId="100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20" l="1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4" i="115"/>
  <c r="S3" i="115"/>
  <c r="X4" i="115"/>
  <c r="X3" i="115"/>
  <c r="X2" i="115"/>
  <c r="S2" i="115"/>
  <c r="N5" i="115"/>
  <c r="M5" i="115"/>
  <c r="N4" i="115"/>
  <c r="M4" i="115"/>
  <c r="N3" i="115"/>
  <c r="M3" i="115"/>
  <c r="N2" i="115"/>
  <c r="M2" i="115"/>
  <c r="D2" i="115"/>
  <c r="E4" i="115"/>
  <c r="E3" i="115"/>
  <c r="E2" i="115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A3" i="108" s="1"/>
  <c r="S5" i="106"/>
  <c r="S3" i="106"/>
  <c r="S2" i="106"/>
  <c r="N5" i="106"/>
  <c r="N4" i="106"/>
  <c r="N3" i="106"/>
  <c r="N2" i="106"/>
  <c r="E2" i="106"/>
  <c r="A2" i="108" s="1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D7" i="121" l="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3" i="120" l="1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19" l="1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N5" i="79"/>
  <c r="A2" i="70"/>
  <c r="A3" i="70"/>
  <c r="S2" i="58"/>
  <c r="E2" i="58"/>
  <c r="N4" i="79"/>
  <c r="C5" i="58"/>
  <c r="A3" i="59" s="1"/>
  <c r="N5" i="58"/>
  <c r="E4" i="79"/>
  <c r="N3" i="79"/>
  <c r="C4" i="58"/>
  <c r="N4" i="58"/>
  <c r="E3" i="79"/>
  <c r="A2" i="105" s="1"/>
  <c r="N2" i="79"/>
  <c r="C3" i="58"/>
  <c r="N3" i="58"/>
  <c r="E2" i="79"/>
  <c r="A4" i="105" s="1"/>
  <c r="C2" i="58"/>
  <c r="A2" i="59" s="1"/>
  <c r="N2" i="58"/>
  <c r="S5" i="79"/>
  <c r="C5" i="79"/>
  <c r="C2" i="79"/>
  <c r="E5" i="58"/>
  <c r="S4" i="79"/>
  <c r="C4" i="79"/>
  <c r="A5" i="70"/>
  <c r="S5" i="58"/>
  <c r="E4" i="58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00" l="1"/>
  <c r="A3" i="100"/>
  <c r="A2" i="103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<sst xmlns="http://schemas.openxmlformats.org/spreadsheetml/2006/main" count="3891" uniqueCount="462">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</sst>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7" borderId="1" xfId="0" applyFont="1" applyFill="1" applyBorder="1" applyAlignment="1">
      <alignment vertical="center"/>
    </xf>
    <xf numFmtId="3" fontId="16" fillId="0" borderId="1" xfId="0" applyNumberFormat="1" applyFont="1" applyBorder="1" applyAlignment="1">
      <alignment horizontal="right" vertical="center"/>
    </xf>
    <xf numFmtId="0" fontId="17" fillId="7" borderId="1" xfId="6" applyFont="1" applyFill="1" applyBorder="1" applyAlignment="1" applyProtection="1">
      <alignment vertical="center"/>
      <protection locked="0"/>
    </xf>
    <xf numFmtId="173" fontId="17" fillId="7" borderId="1" xfId="6" applyNumberFormat="1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3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theme" Target="theme/theme1.xml"/><Relationship Id="rId118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115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C4" sqref="C4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71" t="s">
        <v>109</v>
      </c>
      <c r="E11" s="71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71"/>
      <c r="E12" s="71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71"/>
      <c r="E13" s="71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71" t="s">
        <v>109</v>
      </c>
      <c r="E16" s="71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71"/>
      <c r="E17" s="71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71"/>
      <c r="E18" s="71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4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topLeftCell="M1" workbookViewId="0">
      <selection activeCell="Q18" sqref="Q1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i-SG-TTAP-DC-PS2-06-2310001</v>
      </c>
      <c r="B2" t="str">
        <f ca="1">TEXT(DATE(YEAR(TODAY()), MONTH(TODAY()), DAY(TODAY())), "dd MMM yyyy")</f>
        <v>30 Oct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i-SG-TTAP-DC-PS2-06-2310001</v>
      </c>
      <c r="B3" t="str">
        <f t="shared" ref="B3:B5" ca="1" si="0">TEXT(DATE(YEAR(TODAY()), MONTH(TODAY()), DAY(TODAY())), "dd MMM yyyy")</f>
        <v>30 Oct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i-SG-TTAP-DC-PS2-06-2310001</v>
      </c>
      <c r="B4" t="str">
        <f t="shared" ca="1" si="0"/>
        <v>30 Oct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i-SG-TTAP-DC-PS2-06-2310002</v>
      </c>
      <c r="B5" t="str">
        <f t="shared" ca="1" si="0"/>
        <v>30 Oct 2023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pPS206-2310001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pPS206-2310001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N2" sqref="N2:Q4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sPB206-2310001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sPB206-2310001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sPB206-2310001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pPB206-2310001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pPB206-2310001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sPB106-2310001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sPB106-2310001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sPB106-2310001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abSelected="1" topLeftCell="B1" workbookViewId="0">
      <selection activeCell="H5" sqref="H5"/>
    </sheetView>
  </sheetViews>
  <sheetFormatPr defaultRowHeight="14.4" x14ac:dyDescent="0.3"/>
  <cols>
    <col min="1" max="18" width="15.77734375" customWidth="1" collapsed="1"/>
    <col min="19" max="22" width="15.77734375" customWidth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>
    <tabColor rgb="FFFF0000"/>
  </sheetPr>
  <dimension ref="A1:AH5"/>
  <sheetViews>
    <sheetView workbookViewId="0">
      <selection activeCell="AE13" sqref="AE1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2" width="15.77734375" customWidth="1" collapsed="1"/>
    <col min="13" max="14" width="15.77734375" customWidth="1"/>
    <col min="15" max="15" width="15.77734375" customWidth="1" collapsed="1"/>
    <col min="16" max="17" width="15.77734375" customWidth="1"/>
    <col min="18" max="18" width="15.77734375" customWidth="1" collapsed="1"/>
    <col min="19" max="19" width="24.109375" customWidth="1" collapsed="1"/>
    <col min="20" max="23" width="15.77734375" customWidth="1" collapsed="1"/>
    <col min="24" max="24" width="22.5546875" customWidth="1" collapsed="1"/>
    <col min="25" max="30" width="15.77734375" customWidth="1" collapsed="1"/>
    <col min="31" max="31" width="21.109375" customWidth="1" collapsed="1"/>
    <col min="32" max="32" width="25.6640625" customWidth="1" collapsed="1"/>
    <col min="33" max="33" width="15.77734375" customWidth="1" collapsed="1"/>
    <col min="34" max="34" width="27.21875" customWidth="1" collapsed="1"/>
  </cols>
  <sheetData>
    <row r="1" spans="1:34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450</v>
      </c>
      <c r="N1" t="s">
        <v>393</v>
      </c>
      <c r="O1" t="s">
        <v>333</v>
      </c>
      <c r="P1" t="s">
        <v>452</v>
      </c>
      <c r="Q1" t="s">
        <v>453</v>
      </c>
      <c r="R1" t="s">
        <v>454</v>
      </c>
      <c r="S1" t="s">
        <v>337</v>
      </c>
      <c r="T1" t="s">
        <v>320</v>
      </c>
      <c r="U1" t="s">
        <v>339</v>
      </c>
      <c r="V1" t="s">
        <v>340</v>
      </c>
      <c r="W1" t="s">
        <v>341</v>
      </c>
      <c r="X1" t="s">
        <v>338</v>
      </c>
      <c r="Y1" t="s">
        <v>321</v>
      </c>
      <c r="Z1" t="s">
        <v>342</v>
      </c>
      <c r="AA1" t="s">
        <v>343</v>
      </c>
      <c r="AB1" t="s">
        <v>344</v>
      </c>
      <c r="AC1" t="s">
        <v>345</v>
      </c>
      <c r="AD1" t="s">
        <v>322</v>
      </c>
      <c r="AE1" t="s">
        <v>131</v>
      </c>
      <c r="AF1" t="s">
        <v>323</v>
      </c>
      <c r="AG1" t="s">
        <v>324</v>
      </c>
      <c r="AH1" t="s">
        <v>325</v>
      </c>
    </row>
    <row r="2" spans="1:34" x14ac:dyDescent="0.3">
      <c r="A2">
        <v>1</v>
      </c>
      <c r="B2" t="s">
        <v>72</v>
      </c>
      <c r="C2" t="str">
        <f ca="1">"o-SG-TTAP-DC-"&amp;AutoIncrement!F3&amp;"-"&amp;TEXT(DATE(YEAR(TODAY()), MONTH(TODAY()), DAY(TODAY())), "yymm")&amp;"001"</f>
        <v>o-SG-TTAP-DC-PS2-06-2310001</v>
      </c>
      <c r="D2" t="str">
        <f ca="1">TEXT(DATE(YEAR(TODAY()), MONTH(TODAY()), DAY(TODAY())), "dd MMM yyyy")</f>
        <v>30 Oct 2023</v>
      </c>
      <c r="E2" t="str">
        <f ca="1">"DC2-"&amp;AutoIncrement!F3&amp;"-"&amp;TEXT(DATE(YEAR(TODAY()), MONTH(TODAY()), DAY(TODAY())), "yymm")&amp;"001"</f>
        <v>DC2-PS2-06-2310001</v>
      </c>
      <c r="F2" t="s">
        <v>290</v>
      </c>
      <c r="G2" t="s">
        <v>29</v>
      </c>
      <c r="H2">
        <v>1620</v>
      </c>
      <c r="I2" t="s">
        <v>70</v>
      </c>
      <c r="J2" t="s">
        <v>328</v>
      </c>
      <c r="K2" t="s">
        <v>68</v>
      </c>
      <c r="L2" t="s">
        <v>89</v>
      </c>
      <c r="M2" t="str">
        <f ca="1">TEXT(DATE(YEAR(TODAY()), MONTH(TODAY()), DAY(TODAY()+4)), "dd MMM yyyy")</f>
        <v>03 Oct 2023</v>
      </c>
      <c r="N2" t="str">
        <f ca="1">TEXT(DATE(YEAR(TODAY()), MONTH(TODAY()), DAY(TODAY()+8)), "dd MMM yyyy")</f>
        <v>07 Oct 2023</v>
      </c>
      <c r="O2" s="67" t="s">
        <v>451</v>
      </c>
      <c r="P2" s="68">
        <v>162</v>
      </c>
      <c r="Q2" s="69">
        <v>162</v>
      </c>
      <c r="R2" s="69">
        <v>162</v>
      </c>
      <c r="S2" t="str">
        <f ca="1">"DC2-OP-"&amp;AutoIncrement!F3&amp;"-"&amp;TEXT(DATE(YEAR(TODAY()), MONTH(TODAY()), DAY(TODAY())), "yymm")&amp;"-01"</f>
        <v>DC2-OP-PS2-06-2310-01</v>
      </c>
      <c r="T2" t="s">
        <v>455</v>
      </c>
      <c r="U2" s="68">
        <v>162</v>
      </c>
      <c r="V2" s="70">
        <v>162</v>
      </c>
      <c r="W2" s="70">
        <v>162</v>
      </c>
      <c r="X2" t="str">
        <f ca="1">"DC2-IP-"&amp;AutoIncrement!F3&amp;"-"&amp;TEXT(DATE(YEAR(TODAY()), MONTH(TODAY()), DAY(TODAY())), "yymm")&amp;"-01"</f>
        <v>DC2-IP-PS2-06-2310-01</v>
      </c>
      <c r="Y2" s="70" t="s">
        <v>456</v>
      </c>
      <c r="Z2" s="68">
        <v>162</v>
      </c>
      <c r="AA2" s="70">
        <v>162</v>
      </c>
      <c r="AB2" s="68">
        <v>162</v>
      </c>
      <c r="AC2" t="str">
        <f ca="1">'TC20-Autogen SOPO'!C2</f>
        <v>sPB206-2310001</v>
      </c>
      <c r="AD2" t="s">
        <v>90</v>
      </c>
    </row>
    <row r="3" spans="1:34" x14ac:dyDescent="0.3">
      <c r="A3">
        <v>2</v>
      </c>
      <c r="B3" t="s">
        <v>72</v>
      </c>
      <c r="C3" t="str">
        <f ca="1">"o-SG-TTAP-DC-"&amp;AutoIncrement!F3&amp;"-"&amp;TEXT(DATE(YEAR(TODAY()), MONTH(TODAY()), DAY(TODAY())), "yymm")&amp;"001"</f>
        <v>o-SG-TTAP-DC-PS2-06-2310001</v>
      </c>
      <c r="D3" t="str">
        <f t="shared" ref="D3:D5" ca="1" si="0">TEXT(DATE(YEAR(TODAY()), MONTH(TODAY()), DAY(TODAY())), "dd MMM yyyy")</f>
        <v>30 Oct 2023</v>
      </c>
      <c r="E3" t="str">
        <f ca="1">"DC2-"&amp;AutoIncrement!F3&amp;"-"&amp;TEXT(DATE(YEAR(TODAY()), MONTH(TODAY()), DAY(TODAY())), "yymm")&amp;"001"</f>
        <v>DC2-PS2-06-2310001</v>
      </c>
      <c r="F3" t="s">
        <v>294</v>
      </c>
      <c r="G3" t="s">
        <v>21</v>
      </c>
      <c r="H3">
        <v>300</v>
      </c>
      <c r="I3" t="s">
        <v>70</v>
      </c>
      <c r="J3" t="s">
        <v>328</v>
      </c>
      <c r="K3" t="s">
        <v>68</v>
      </c>
      <c r="L3" t="s">
        <v>89</v>
      </c>
      <c r="M3" t="str">
        <f ca="1">TEXT(DATE(YEAR(TODAY()), MONTH(TODAY()), DAY(TODAY()+4)), "dd MMM yyyy")</f>
        <v>03 Oct 2023</v>
      </c>
      <c r="N3" t="str">
        <f ca="1">TEXT(DATE(YEAR(TODAY()), MONTH(TODAY()), DAY(TODAY()+8)), "dd MMM yyyy")</f>
        <v>07 Oct 2023</v>
      </c>
      <c r="O3" s="67" t="s">
        <v>445</v>
      </c>
      <c r="P3" s="68">
        <v>100.001</v>
      </c>
      <c r="Q3" s="69">
        <v>100.001</v>
      </c>
      <c r="R3" s="69">
        <v>100.001</v>
      </c>
      <c r="S3" t="str">
        <f ca="1">"DC2-OP-"&amp;AutoIncrement!F3&amp;"-"&amp;TEXT(DATE(YEAR(TODAY()), MONTH(TODAY()), DAY(TODAY())), "yymm")&amp;"-02"</f>
        <v>DC2-OP-PS2-06-2310-02</v>
      </c>
      <c r="T3" t="s">
        <v>455</v>
      </c>
      <c r="U3" s="68">
        <v>100.001</v>
      </c>
      <c r="V3" s="70">
        <v>100.001</v>
      </c>
      <c r="W3" s="70">
        <v>100.001</v>
      </c>
      <c r="X3" t="str">
        <f ca="1">"DC2-IP-"&amp;AutoIncrement!F3&amp;"-"&amp;TEXT(DATE(YEAR(TODAY()), MONTH(TODAY()), DAY(TODAY())), "yymm")&amp;"-02"</f>
        <v>DC2-IP-PS2-06-2310-02</v>
      </c>
      <c r="Y3" s="70" t="s">
        <v>457</v>
      </c>
      <c r="Z3" s="68">
        <v>10.000999999999999</v>
      </c>
      <c r="AA3" s="70">
        <v>10.000999999999999</v>
      </c>
      <c r="AB3" s="68">
        <v>10.000999999999999</v>
      </c>
      <c r="AC3" t="str">
        <f ca="1">'TC20-Autogen SOPO'!C2</f>
        <v>sPB206-2310001</v>
      </c>
      <c r="AD3" t="s">
        <v>90</v>
      </c>
    </row>
    <row r="4" spans="1:34" x14ac:dyDescent="0.3">
      <c r="A4">
        <v>3</v>
      </c>
      <c r="B4" t="s">
        <v>72</v>
      </c>
      <c r="C4" t="str">
        <f ca="1">"o-SG-TTAP-DC-"&amp;AutoIncrement!F3&amp;"-"&amp;TEXT(DATE(YEAR(TODAY()), MONTH(TODAY()), DAY(TODAY())), "yymm")&amp;"001"</f>
        <v>o-SG-TTAP-DC-PS2-06-2310001</v>
      </c>
      <c r="D4" t="str">
        <f t="shared" ca="1" si="0"/>
        <v>30 Oct 2023</v>
      </c>
      <c r="E4" t="str">
        <f ca="1">"DC2-"&amp;AutoIncrement!F3&amp;"-"&amp;TEXT(DATE(YEAR(TODAY()), MONTH(TODAY()), DAY(TODAY())), "yymm")&amp;"001"</f>
        <v>DC2-PS2-06-2310001</v>
      </c>
      <c r="F4" t="s">
        <v>291</v>
      </c>
      <c r="G4" t="s">
        <v>29</v>
      </c>
      <c r="H4">
        <v>1620</v>
      </c>
      <c r="I4" t="s">
        <v>70</v>
      </c>
      <c r="J4" t="s">
        <v>328</v>
      </c>
      <c r="K4" t="s">
        <v>68</v>
      </c>
      <c r="L4" t="s">
        <v>89</v>
      </c>
      <c r="M4" t="str">
        <f ca="1">TEXT(DATE(YEAR(TODAY()), MONTH(TODAY()), DAY(TODAY()+4)), "dd MMM yyyy")</f>
        <v>03 Oct 2023</v>
      </c>
      <c r="N4" t="str">
        <f ca="1">TEXT(DATE(YEAR(TODAY()), MONTH(TODAY()), DAY(TODAY()+8)), "dd MMM yyyy")</f>
        <v>07 Oct 2023</v>
      </c>
      <c r="O4" s="67" t="s">
        <v>444</v>
      </c>
      <c r="P4" s="68">
        <v>10.000999999999999</v>
      </c>
      <c r="Q4" s="69">
        <v>10.000999999999999</v>
      </c>
      <c r="R4" s="69">
        <v>10.000999999999999</v>
      </c>
      <c r="S4" t="str">
        <f ca="1">"DC2-OP-"&amp;AutoIncrement!F3&amp;"-"&amp;TEXT(DATE(YEAR(TODAY()), MONTH(TODAY()), DAY(TODAY())), "yymm")&amp;"-01"</f>
        <v>DC2-OP-PS2-06-2310-01</v>
      </c>
      <c r="T4" t="s">
        <v>335</v>
      </c>
      <c r="U4" s="68">
        <v>10.000999999999999</v>
      </c>
      <c r="V4" s="70">
        <v>10.000999999999999</v>
      </c>
      <c r="W4" s="70">
        <v>10.000999999999999</v>
      </c>
      <c r="X4" t="str">
        <f ca="1">"DC2-IP-"&amp;AutoIncrement!F3&amp;"-"&amp;TEXT(DATE(YEAR(TODAY()), MONTH(TODAY()), DAY(TODAY())), "yymm")&amp;"-02"</f>
        <v>DC2-IP-PS2-06-2310-02</v>
      </c>
      <c r="Y4" s="70" t="s">
        <v>457</v>
      </c>
      <c r="Z4" s="68">
        <v>10.000999999999999</v>
      </c>
      <c r="AA4" s="70">
        <v>10.000999999999999</v>
      </c>
      <c r="AB4" s="68">
        <v>10.000999999999999</v>
      </c>
      <c r="AC4" t="str">
        <f ca="1">'TC20-Autogen SOPO'!C2</f>
        <v>sPB206-2310001</v>
      </c>
      <c r="AD4" t="s">
        <v>90</v>
      </c>
    </row>
    <row r="5" spans="1:34" x14ac:dyDescent="0.3">
      <c r="A5">
        <v>4</v>
      </c>
      <c r="B5" t="s">
        <v>72</v>
      </c>
      <c r="C5" t="str">
        <f ca="1">"o-SG-TTAP-DC-"&amp;AutoIncrement!F3&amp;"-"&amp;TEXT(DATE(YEAR(TODAY()), MONTH(TODAY()), DAY(TODAY())), "yymm")&amp;"002"</f>
        <v>o-SG-TTAP-DC-PS2-06-2310002</v>
      </c>
      <c r="D5" t="str">
        <f t="shared" ca="1" si="0"/>
        <v>30 Oct 2023</v>
      </c>
      <c r="F5" t="s">
        <v>294</v>
      </c>
      <c r="G5" t="s">
        <v>21</v>
      </c>
      <c r="H5">
        <v>500</v>
      </c>
      <c r="I5" t="s">
        <v>70</v>
      </c>
      <c r="J5" t="s">
        <v>328</v>
      </c>
      <c r="K5" t="s">
        <v>68</v>
      </c>
      <c r="L5" t="s">
        <v>89</v>
      </c>
      <c r="M5" t="str">
        <f ca="1">TEXT(DATE(YEAR(TODAY()), MONTH(TODAY()), DAY(TODAY()+4)), "dd MMM yyyy")</f>
        <v>03 Oct 2023</v>
      </c>
      <c r="N5" t="str">
        <f ca="1">TEXT(DATE(YEAR(TODAY()), MONTH(TODAY()), DAY(TODAY()+8)), "dd MMM yyyy")</f>
        <v>07 Oct 2023</v>
      </c>
      <c r="O5" s="67" t="s">
        <v>444</v>
      </c>
      <c r="P5" s="68">
        <v>100.001</v>
      </c>
      <c r="Q5" s="69">
        <v>100.001</v>
      </c>
      <c r="R5" s="69">
        <v>100.001</v>
      </c>
      <c r="S5" t="str">
        <f ca="1">"DC2-OP-"&amp;AutoIncrement!F3&amp;"-"&amp;TEXT(DATE(YEAR(TODAY()), MONTH(TODAY()), DAY(TODAY())), "yymm")&amp;"-01"</f>
        <v>DC2-OP-PS2-06-2310-01</v>
      </c>
      <c r="T5" t="s">
        <v>336</v>
      </c>
      <c r="U5" s="68">
        <v>100.001</v>
      </c>
      <c r="V5" s="70">
        <v>100.001</v>
      </c>
      <c r="W5" s="70">
        <v>100.001</v>
      </c>
      <c r="AC5" t="str">
        <f ca="1">'TC20-Autogen SOPO'!C2</f>
        <v>sPB206-2310001</v>
      </c>
      <c r="AD5" t="s">
        <v>90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>
    <tabColor rgb="FFFF0000"/>
  </sheetPr>
  <dimension ref="A1:B3"/>
  <sheetViews>
    <sheetView workbookViewId="0">
      <selection activeCell="B2" sqref="B2: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o-SG-TTAP-DC-PS2-06-2310001</v>
      </c>
    </row>
    <row r="3" spans="1:2" x14ac:dyDescent="0.3">
      <c r="A3" t="str">
        <f ca="1">'TC174-DC2 Outbound Details'!C5</f>
        <v>o-SG-TTAP-DC-PS2-06-2310002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21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2310</v>
      </c>
    </row>
    <row r="2" spans="1:2" x14ac:dyDescent="0.3">
      <c r="A2" t="str">
        <f ca="1">"c"&amp;AutoIncrement!B2&amp;"B1"&amp;AutoIncrement!A2&amp;"-"&amp;B1&amp;"001"</f>
        <v>cPB106-2310001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21 Dec 2023</v>
      </c>
      <c r="B2" s="49" t="str">
        <f ca="1">TEXT(DATE(YEAR(TODAY()), MONTH(TODAY())+2, DAY(TODAY())+1), "dd MMM yyyy")</f>
        <v>31 Dec 2023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2310</v>
      </c>
    </row>
    <row r="2" spans="1:2" x14ac:dyDescent="0.3">
      <c r="A2" s="2" t="str">
        <f ca="1">"rc"&amp;AutoIncrement!B2&amp;"B1"&amp;AutoIncrement!A2&amp;"-"&amp;B1&amp;"001"&amp;"-01"</f>
        <v>rcPB106-2310001-01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2310</v>
      </c>
    </row>
    <row r="2" spans="1:9" x14ac:dyDescent="0.3">
      <c r="A2" t="str">
        <f ca="1">"s"&amp;AutoIncrement!B2&amp;"B1"&amp;AutoIncrement!A2&amp;"-"&amp;I1&amp;"001"</f>
        <v>sPB106-2310001</v>
      </c>
      <c r="B2" t="str">
        <f ca="1">"p"&amp;AutoIncrement!B2&amp;"B2"&amp;AutoIncrement!A2&amp;"-"&amp;I1&amp;"001"</f>
        <v>pPB206-2310001</v>
      </c>
      <c r="C2" t="str">
        <f ca="1">"s"&amp;AutoIncrement!B2&amp;"B2"&amp;AutoIncrement!A2&amp;"-"&amp;I1&amp;"001"</f>
        <v>sPB206-2310001</v>
      </c>
      <c r="D2" t="str">
        <f ca="1">"p"&amp;AutoIncrement!B2&amp;"S2"&amp;AutoIncrement!A2&amp;"-"&amp;I1&amp;"001"</f>
        <v>pPS206-2310001</v>
      </c>
      <c r="E2" t="str">
        <f ca="1">"s"&amp;AutoIncrement!B2&amp;"B3"&amp;AutoIncrement!A2&amp;"-"&amp;I1&amp;"001"</f>
        <v>sPB306-2310001</v>
      </c>
      <c r="F2" t="str">
        <f ca="1">"p"&amp;AutoIncrement!B2&amp;"S1"&amp;AutoIncrement!A2&amp;"-"&amp;I1&amp;"001"</f>
        <v>pPS106-2310001</v>
      </c>
      <c r="G2" t="str">
        <f ca="1">"s"&amp;AutoIncrement!B2&amp;"S1"&amp;AutoIncrement!A2&amp;"-"&amp;I1&amp;"001"</f>
        <v>sPS106-2310001</v>
      </c>
      <c r="H2" t="str">
        <f ca="1">"s"&amp;AutoIncrement!B2&amp;"S2"&amp;AutoIncrement!A2&amp;"-"&amp;I1&amp;"001"</f>
        <v>sPS206-2310001</v>
      </c>
    </row>
    <row r="3" spans="1:9" x14ac:dyDescent="0.3">
      <c r="B3" t="str">
        <f ca="1">"p"&amp;AutoIncrement!B2&amp;"B3"&amp;AutoIncrement!A2&amp;"-"&amp;I1&amp;"001"</f>
        <v>pPB306-2310001</v>
      </c>
    </row>
    <row r="4" spans="1:9" x14ac:dyDescent="0.3">
      <c r="A4" s="72" t="s">
        <v>89</v>
      </c>
      <c r="B4" s="72"/>
      <c r="C4" s="72" t="s">
        <v>90</v>
      </c>
      <c r="D4" s="72"/>
      <c r="E4" s="72" t="s">
        <v>91</v>
      </c>
      <c r="F4" s="72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sPB106-2310001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sPB106-2310001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sPB106-2310001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sPB106-2310001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sPB106-2310001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sPB106-2310001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30 Nov 2023</v>
      </c>
      <c r="B5" t="str">
        <f ca="1">TEXT(DATE(YEAR(TODAY()), MONTH(TODAY())+2, DAY(TODAY())), "dd MMM yyyy")</f>
        <v>30 Dec 2023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topLeftCell="A7"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2310</v>
      </c>
    </row>
    <row r="2" spans="1:7" x14ac:dyDescent="0.3">
      <c r="A2" t="str">
        <f ca="1">"c"&amp;AutoIncrement!B2&amp;"B1"&amp;AutoIncrement!A2&amp;"-"&amp;G1&amp;"002"</f>
        <v>cPB106-2310002</v>
      </c>
      <c r="B2" t="str">
        <f ca="1">"s"&amp;AutoIncrement!B2&amp;"B1"&amp;AutoIncrement!A2&amp;"-"&amp;G1&amp;"002"</f>
        <v>sPB106-2310002</v>
      </c>
      <c r="C2" t="str">
        <f ca="1">"p"&amp;AutoIncrement!B2&amp;"B3"&amp;AutoIncrement!A2&amp;"-"&amp;G1&amp;"002"</f>
        <v>pPB306-2310002</v>
      </c>
      <c r="D2" t="str">
        <f ca="1">"s"&amp;AutoIncrement!B2&amp;"B3"&amp;AutoIncrement!A2&amp;"-"&amp;G1&amp;"002"</f>
        <v>sPB306-2310002</v>
      </c>
      <c r="E2" t="str">
        <f ca="1">"p"&amp;AutoIncrement!B2&amp;"S1"&amp;AutoIncrement!A2&amp;"-"&amp;G1&amp;"002"</f>
        <v>pPS106-2310002</v>
      </c>
      <c r="F2" t="str">
        <f ca="1">"s"&amp;AutoIncrement!B2&amp;"S1"&amp;AutoIncrement!A2&amp;"-"&amp;G1&amp;"002"</f>
        <v>sPS106-2310002</v>
      </c>
    </row>
    <row r="3" spans="1:7" x14ac:dyDescent="0.3">
      <c r="B3" s="72" t="s">
        <v>89</v>
      </c>
      <c r="C3" s="72"/>
      <c r="D3" s="72" t="s">
        <v>91</v>
      </c>
      <c r="E3" s="72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ht="27.6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30 Nov 2023</v>
      </c>
      <c r="B5" t="str">
        <f ca="1">TEXT(DATE(YEAR(TODAY()), MONTH(TODAY())+2, DAY(TODAY())), "dd MMM yyyy")</f>
        <v>30 Dec 2023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2310</v>
      </c>
    </row>
    <row r="2" spans="1:3" x14ac:dyDescent="0.3">
      <c r="A2" s="53" t="str">
        <f ca="1">"rs"&amp;AutoIncrement!B2&amp;"S1"&amp;AutoIncrement!A2&amp;"-"&amp;C1&amp;"002-01"</f>
        <v>rsPS106-2310002-01</v>
      </c>
      <c r="B2" t="str">
        <f ca="1">"rs"&amp;AutoIncrement!B2&amp;"S2"&amp;AutoIncrement!A2&amp;"-"&amp;C1&amp;"001-01"</f>
        <v>rsPS206-2310001-01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o-MY-ELA-SUP-PS2-06-2310001</v>
      </c>
      <c r="D2" t="str">
        <f ca="1">TEXT(DATE(YEAR(TODAY()), MONTH(TODAY()), DAY(TODAY())), "dd MMM yyyy")</f>
        <v>30 Oct 2023</v>
      </c>
      <c r="E2" t="str">
        <f ca="1">"SP1-"&amp;AutoIncrement!F3&amp;"-"&amp;TEXT(DATE(YEAR(TODAY()), MONTH(TODAY()), DAY(TODAY())), "yymm")&amp;"001"</f>
        <v>SP1-PS2-06-2310001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SP1-OP-PS2-06-2310-01</v>
      </c>
      <c r="O2" t="s">
        <v>334</v>
      </c>
      <c r="S2" t="str">
        <f ca="1">"SP1-IP-"&amp;AutoIncrement!F3&amp;"-"&amp;TEXT(DATE(YEAR(TODAY()), MONTH(TODAY()), DAY(TODAY())), "yymm")&amp;"-01"</f>
        <v>SP1-IP-PS2-06-2310-01</v>
      </c>
      <c r="X2" t="str">
        <f ca="1">'TC47-Autogen OrderNo Spot'!F2</f>
        <v>sPS106-2310002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o-MY-ELA-SUP-PS2-06-2310001</v>
      </c>
      <c r="D3" t="str">
        <f ca="1">TEXT(DATE(YEAR(TODAY()), MONTH(TODAY()), DAY(TODAY())), "dd MMM yyyy")</f>
        <v>30 Oct 2023</v>
      </c>
      <c r="E3" t="str">
        <f ca="1">"SP1-"&amp;AutoIncrement!F3&amp;"-"&amp;TEXT(DATE(YEAR(TODAY()), MONTH(TODAY()), DAY(TODAY())), "yymm")&amp;"001"</f>
        <v>SP1-PS2-06-2310001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SP1-OP-PS2-06-2310-01</v>
      </c>
      <c r="O3" t="s">
        <v>335</v>
      </c>
      <c r="S3" t="str">
        <f ca="1">"SP1-IP-"&amp;AutoIncrement!F3&amp;"-"&amp;TEXT(DATE(YEAR(TODAY()), MONTH(TODAY()), DAY(TODAY())), "yymm")&amp;"-02"</f>
        <v>SP1-IP-PS2-06-2310-02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sPS106-2310002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o-MY-ELA-SUP-PS2-06-2310001</v>
      </c>
      <c r="D4" t="str">
        <f ca="1">TEXT(DATE(YEAR(TODAY()), MONTH(TODAY()), DAY(TODAY())), "dd MMM yyyy")</f>
        <v>30 Oct 2023</v>
      </c>
      <c r="E4" t="str">
        <f ca="1">"SP1-"&amp;AutoIncrement!F3&amp;"-"&amp;TEXT(DATE(YEAR(TODAY()), MONTH(TODAY()), DAY(TODAY())), "yymm")&amp;"001"</f>
        <v>SP1-PS2-06-2310001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SP1-OP-PS2-06-2310-01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sPS106-2310002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o-MY-ELA-SUP-PS2-06-2310002</v>
      </c>
      <c r="D5" t="str">
        <f ca="1">TEXT(DATE(YEAR(TODAY()), MONTH(TODAY()), DAY(TODAY())), "dd MMM yyyy")</f>
        <v>30 Oct 2023</v>
      </c>
      <c r="E5" t="str">
        <f ca="1">"SP1-"&amp;AutoIncrement!F3&amp;"-"&amp;TEXT(DATE(YEAR(TODAY()), MONTH(TODAY()), DAY(TODAY())), "yymm")&amp;"002"</f>
        <v>SP1-PS2-06-2310002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SP1-OP-PS2-06-2310-02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sPS106-2310002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o-MY-ELA-SUP-PS2-06-2310001</v>
      </c>
      <c r="B2" t="s">
        <v>440</v>
      </c>
    </row>
    <row r="3" spans="1:2" x14ac:dyDescent="0.3">
      <c r="A3" t="str">
        <f ca="1">'TC74-Sup1 Outbound Details'!C5</f>
        <v>o-MY-ELA-SUP-PS2-06-2310002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SP1-PS2-06-2310002</v>
      </c>
      <c r="B2" t="s">
        <v>331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SP1-PS2-06-2310001</v>
      </c>
      <c r="B3" t="s">
        <v>332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SP1-PS2-06-2310001</v>
      </c>
      <c r="B4" t="s">
        <v>331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SP1-PS2-06-2310001</v>
      </c>
      <c r="B5" t="s">
        <v>330</v>
      </c>
      <c r="C5" t="str">
        <f ca="1">TEXT(DATE(YEAR(TODAY()), MONTH(TODAY()), DAY(TODAY()+10)), "dd MMM yyyy")</f>
        <v>09 Oct 2023</v>
      </c>
      <c r="D5" t="str">
        <f ca="1">TEXT(DATE(YEAR(TODAY()), MONTH(TODAY()), DAY(TODAY()+20)), "dd MMM yyyy")</f>
        <v>19 Oct 2023</v>
      </c>
      <c r="E5" t="s">
        <v>400</v>
      </c>
      <c r="F5" t="str">
        <f ca="1">TEXT(DATE(YEAR(TODAY()), MONTH(TODAY()), DAY(TODAY()+30)), "dd MMM yyyy")</f>
        <v>29 Oct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i-MY-PNA-DC-PS2-06-2310001</v>
      </c>
      <c r="B2" t="str">
        <f ca="1">TEXT(DATE(YEAR(TODAY()), MONTH(TODAY()), DAY(TODAY())), "dd MMM yyyy")</f>
        <v>30 Oct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i-MY-PNA-DC-PS2-06-2310001</v>
      </c>
      <c r="B3" t="str">
        <f t="shared" ref="B3:B5" ca="1" si="0">TEXT(DATE(YEAR(TODAY()), MONTH(TODAY()), DAY(TODAY())), "dd MMM yyyy")</f>
        <v>30 Oct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i-MY-PNA-DC-PS2-06-2310001</v>
      </c>
      <c r="B4" t="str">
        <f t="shared" ca="1" si="0"/>
        <v>30 Oct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i-MY-PNA-DC-PS2-06-2310001</v>
      </c>
      <c r="B5" t="str">
        <f t="shared" ca="1" si="0"/>
        <v>30 Oct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SP1-PS2-06-2310002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SP1-PS2-06-2310001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SP1-PS2-06-2310001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SP1-PS2-06-2310001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E3" sqref="E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o-MY-PNA-DC-PS2-06-2310001</v>
      </c>
      <c r="D2" t="str">
        <f ca="1">TEXT(DATE(YEAR(TODAY()), MONTH(TODAY()), DAY(TODAY())), "dd MMM yyyy")</f>
        <v>30 Oct 2023</v>
      </c>
      <c r="E2" t="str">
        <f ca="1">"DC3-"&amp;AutoIncrement!F3&amp;"-"&amp;TEXT(DATE(YEAR(TODAY()), MONTH(TODAY()), DAY(TODAY())), "yymm")&amp;"001"</f>
        <v>DC3-PS2-06-2310001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DC3-OP-PS2-06-2310-01</v>
      </c>
      <c r="O2" t="s">
        <v>335</v>
      </c>
      <c r="S2" t="str">
        <f ca="1">"DC3-IP-"&amp;AutoIncrement!F3&amp;"-"&amp;TEXT(DATE(YEAR(TODAY()), MONTH(TODAY()), DAY(TODAY())), "yymm")&amp;"-01"</f>
        <v>DC3-IP-PS2-06-2310-01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sPB306-2310002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o-MY-PNA-DC-PS2-06-2310001</v>
      </c>
      <c r="D3" t="str">
        <f t="shared" ref="D3:D4" ca="1" si="0">TEXT(DATE(YEAR(TODAY()), MONTH(TODAY()), DAY(TODAY())), "dd MMM yyyy")</f>
        <v>30 Oct 2023</v>
      </c>
      <c r="E3" t="str">
        <f ca="1">"DC3-"&amp;AutoIncrement!F3&amp;"-"&amp;TEXT(DATE(YEAR(TODAY()), MONTH(TODAY()), DAY(TODAY())), "yymm")&amp;"001"</f>
        <v>DC3-PS2-06-2310001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DC3-OP-PS2-06-2310-01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sPB306-2310002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o-MY-PNA-DC-PS2-06-2310001</v>
      </c>
      <c r="D4" t="str">
        <f t="shared" ca="1" si="0"/>
        <v>30 Oct 2023</v>
      </c>
      <c r="E4" t="str">
        <f ca="1">"DC3-"&amp;AutoIncrement!F3&amp;"-"&amp;TEXT(DATE(YEAR(TODAY()), MONTH(TODAY()), DAY(TODAY())), "yymm")&amp;"001"</f>
        <v>DC3-PS2-06-2310001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DC3-OP-PS2-06-2310-02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DC3-IP-PS2-06-2310-02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sPB306-2310002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o-MY-PNA-DC-PS2-06-2310002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DC3-OP-PS2-06-2310-02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sPB306-2310002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o-MY-PNA-DC-PS2-06-2310001</v>
      </c>
      <c r="B2" t="s">
        <v>432</v>
      </c>
    </row>
    <row r="3" spans="1:2" x14ac:dyDescent="0.3">
      <c r="A3" t="str">
        <f ca="1">'TC111-DC3 Outbound Details'!C5</f>
        <v>o-MY-PNA-DC-PS2-06-2310002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S4"/>
  <sheetViews>
    <sheetView topLeftCell="C1" workbookViewId="0">
      <selection activeCell="G36" sqref="G36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DC3-PS2-06-2310001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DC3-PS2-06-2310001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DC3-PS2-06-2310001</v>
      </c>
      <c r="B3" t="str">
        <f>'TC111-DC3 Outbound Details'!M2</f>
        <v>CAIU9500009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DC3-PS2-06-2310001</v>
      </c>
      <c r="B4" t="str">
        <f>'TC111-DC3 Outbound Details'!M4</f>
        <v>CAIU9492794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topLeftCell="J1" workbookViewId="0">
      <selection activeCell="S1" sqref="S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E17" sqref="E17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topLeftCell="C1" workbookViewId="0">
      <selection activeCell="E19" sqref="E19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o-CNTW-SUP-POC-PS2-06-2310001</v>
      </c>
      <c r="D2" s="2" t="str">
        <f ca="1">TEXT(DATE(YEAR(TODAY()), MONTH(TODAY()), DAY(TODAY())), "dd MMM yyyy")</f>
        <v>30 Oct 2023</v>
      </c>
      <c r="E2" s="2" t="str">
        <f ca="1">"SP2-"&amp;AutoIncrement!F3&amp;"-"&amp;TEXT(DATE(YEAR(TODAY()), MONTH(TODAY()), DAY(TODAY())), "yymm")&amp;"001"</f>
        <v>SP2-PS2-06-2310001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SP2-OP-PS2-06-2310-01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SP2-IP-PS2-06-2310-01</v>
      </c>
      <c r="T2" s="66"/>
      <c r="U2" s="65"/>
      <c r="V2" s="65"/>
      <c r="W2" s="65"/>
      <c r="X2" s="64" t="str">
        <f ca="1">'TC20-Autogen SOPO'!H2</f>
        <v>sPS206-2310001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o-CNTW-SUP-POC-PS2-06-2310001</v>
      </c>
      <c r="D3" s="2" t="str">
        <f ca="1">TEXT(DATE(YEAR(TODAY()), MONTH(TODAY()), DAY(TODAY())), "dd MMM yyyy")</f>
        <v>30 Oct 2023</v>
      </c>
      <c r="E3" s="2" t="str">
        <f ca="1">"SP2-"&amp;AutoIncrement!F3&amp;"-"&amp;TEXT(DATE(YEAR(TODAY()), MONTH(TODAY()), DAY(TODAY())), "yymm")&amp;"001"</f>
        <v>SP2-PS2-06-2310001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SP2-OP-PS2-06-2310-01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SP2-IP-PS2-06-2310-02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sPS206-2310001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o-CNTW-SUP-POC-PS2-06-2310002</v>
      </c>
      <c r="D4" s="2" t="str">
        <f ca="1">TEXT(DATE(YEAR(TODAY()), MONTH(TODAY()), DAY(TODAY())), "dd MMM yyyy")</f>
        <v>30 Oct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SP2-OP-PS2-06-2310-01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sPS206-2310001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o-CNTW-SUP-POC-PS2-06-2310002</v>
      </c>
      <c r="D5" s="2" t="str">
        <f ca="1">TEXT(DATE(YEAR(TODAY()), MONTH(TODAY()), DAY(TODAY())), "dd MMM yyyy")</f>
        <v>30 Oct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SP2-OP-PS2-06-2310-02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SP2-IP-PS2-06-2310-02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sPS206-2310001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o-CNTW-SUP-POC-PS2-06-2310001</v>
      </c>
      <c r="B2" t="s">
        <v>446</v>
      </c>
    </row>
    <row r="3" spans="1:2" x14ac:dyDescent="0.3">
      <c r="A3" t="str">
        <f ca="1">'TC142-Sup2 Outbound Details'!C4</f>
        <v>o-CNTW-SUP-POC-PS2-06-2310002</v>
      </c>
      <c r="B3" t="s">
        <v>447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2" sqref="C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workbookViewId="0">
      <selection activeCell="B2" sqref="B2:B3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E20" sqref="E20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SP2-PS2-06-2310001</v>
      </c>
      <c r="B4" t="str">
        <f>'TC142-Sup2 Outbound Details'!M3</f>
        <v>ONEU1162511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SP2-PS2-06-2310001</v>
      </c>
      <c r="B5" t="str">
        <f>'TC142-Sup2 Outbound Details'!M2</f>
        <v>CAIU9500009</v>
      </c>
      <c r="C5" t="str">
        <f ca="1">TEXT(DATE(YEAR(TODAY()), MONTH(TODAY()), DAY(TODAY()+10)), "dd MMM yyyy")</f>
        <v>09 Oct 2023</v>
      </c>
      <c r="D5" t="str">
        <f ca="1">TEXT(DATE(YEAR(TODAY()), MONTH(TODAY()), DAY(TODAY()+20)), "dd MMM yyyy")</f>
        <v>19 Oct 2023</v>
      </c>
      <c r="E5" t="s">
        <v>400</v>
      </c>
      <c r="F5" t="str">
        <f ca="1">TEXT(DATE(YEAR(TODAY()), MONTH(TODAY()), DAY(TODAY()+30)), "dd MMM yyyy")</f>
        <v>29 Oct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Huawei Testbits</cp:lastModifiedBy>
  <dcterms:created xsi:type="dcterms:W3CDTF">2015-06-05T18:17:20Z</dcterms:created>
  <dcterms:modified xsi:type="dcterms:W3CDTF">2023-10-30T06:28:44Z</dcterms:modified>
</cp:coreProperties>
</file>