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 codeName="ThisWorkbook"/>
  <mc:AlternateContent>
    <mc:Choice Requires="x15">
      <x15ac:absPath xmlns:x15ac="http://schemas.microsoft.com/office/spreadsheetml/2010/11/ac" url="C:\Users\huawe\git\tb-ttap-brivge-v2-fatin\Excel Files\Scenario 1\"/>
    </mc:Choice>
  </mc:AlternateContent>
  <xr:revisionPtr documentId="13_ncr:1_{B1B03021-38EE-41C7-8E4A-424DA78C49C2}" revIDLastSave="0" xr10:uidLastSave="{00000000-0000-0000-0000-000000000000}" xr6:coauthVersionLast="47" xr6:coauthVersionMax="47"/>
  <bookViews>
    <workbookView activeTab="84" firstSheet="81" tabRatio="620" windowHeight="15840" windowWidth="29040" xWindow="28680" xr2:uid="{00000000-000D-0000-FFFF-FFFF00000000}" yWindow="-120"/>
  </bookViews>
  <sheets>
    <sheet name="AutoIncrement" r:id="rId1" sheetId="1"/>
    <sheet name="TC001-Req to Parts Master" r:id="rId2" sheetId="2"/>
    <sheet name="TC001-Description" r:id="rId3" sheetId="3"/>
    <sheet name="TC001-Autogen" r:id="rId4" sheetId="4"/>
    <sheet name="TC001.1" r:id="rId5" sheetId="5"/>
    <sheet name="TC2-Contract Parts Info" r:id="rId6" sheetId="13"/>
    <sheet name="TC2-BU1 to Customer Contract" r:id="rId7" sheetId="12"/>
    <sheet name="TC002.1" r:id="rId8" sheetId="6"/>
    <sheet name="TC3-Contract Parts Info" r:id="rId9" sheetId="17"/>
    <sheet name="TC3-BU2 to BU1 Contract" r:id="rId10" sheetId="18"/>
    <sheet name="TC003.1" r:id="rId11" sheetId="7"/>
    <sheet name="TC4-Contract Parts Info" r:id="rId12" sheetId="22"/>
    <sheet name="TC4-Sup2 to BU2 Contract" r:id="rId13" sheetId="23"/>
    <sheet name="TC005.1" r:id="rId14" sheetId="8"/>
    <sheet name="TC6-Contract Parts Info" r:id="rId15" sheetId="24"/>
    <sheet name="TC6-BU3 to BU1 Contract" r:id="rId16" sheetId="25"/>
    <sheet name="TC006.1" r:id="rId17" sheetId="9"/>
    <sheet name="TC7-Contract Parts Info" r:id="rId18" sheetId="26"/>
    <sheet name="TC7-Sup1 to BU3 Contract" r:id="rId19" sheetId="27"/>
    <sheet name="TC10-Supplier2 Cargo Status" r:id="rId20" sheetId="28"/>
    <sheet name="TC11-BU2 Cargo Status" r:id="rId21" sheetId="30"/>
    <sheet name="TC12-Supplier1 Cargo Status" r:id="rId22" sheetId="32"/>
    <sheet name="TC13-BU3 Cargo Status" r:id="rId23" sheetId="31"/>
    <sheet name="TC14-BU1 Cargo Status" r:id="rId24" sheetId="33"/>
    <sheet name="TC15-Customer Place Order" r:id="rId25" sheetId="29"/>
    <sheet name="TC15-Inbound Date" r:id="rId26" sheetId="34"/>
    <sheet name="TC15-Customer Order No" r:id="rId27" sheetId="37"/>
    <sheet name="TC17-Customer Change Order" r:id="rId28" sheetId="35"/>
    <sheet name="TC17-Inbound Date Change" r:id="rId29" sheetId="36"/>
    <sheet name="TC17-AutoGen ChangeRequestNo" r:id="rId30" sheetId="38"/>
    <sheet name="TC18-Customer Change" r:id="rId31" sheetId="145"/>
    <sheet name="TC20-Autogen SOPO" r:id="rId32" sheetId="39"/>
    <sheet name="TC20-Autogen SOPO (2)" r:id="rId33" sheetId="156"/>
    <sheet name="TC022" r:id="rId34" sheetId="146"/>
    <sheet name="TC024" r:id="rId35" sheetId="147"/>
    <sheet name="TC026" r:id="rId36" sheetId="148"/>
    <sheet name="TC027" r:id="rId37" sheetId="149"/>
    <sheet name="TC028" r:id="rId38" sheetId="150"/>
    <sheet name="TC31-AutoGen ChangeRequestNo" r:id="rId39" sheetId="40"/>
    <sheet name="TC34-BU1 Check Change1" r:id="rId40" sheetId="41"/>
    <sheet name="TC34-BU1 Check Change2" r:id="rId41" sheetId="42"/>
    <sheet name="TC35-BU2 Check Change" r:id="rId42" sheetId="43"/>
    <sheet name="TC36-BU3 Check Change" r:id="rId43" sheetId="44"/>
    <sheet name="TC37-Sup1 Check Change" r:id="rId44" sheetId="45"/>
    <sheet name="TC38-Sup2 Check Change" r:id="rId45" sheetId="46"/>
    <sheet name="TC43-BU1-Check Purchase Order2" r:id="rId46" sheetId="48"/>
    <sheet name="TC43-BU1-Check Purchase Order3" r:id="rId47" sheetId="49"/>
    <sheet name="TC44-BU1-Check Sales Order" r:id="rId48" sheetId="47"/>
    <sheet name="TC45-Cus Check Customer Order" r:id="rId49" sheetId="50"/>
    <sheet name="TC46-Cus Spot Order" r:id="rId50" sheetId="51"/>
    <sheet name="TC46-Spot Date" r:id="rId51" sheetId="52"/>
    <sheet name="TC046" r:id="rId52" sheetId="151"/>
    <sheet name="TC47-Autogen OrderNo Spot" r:id="rId53" sheetId="54"/>
    <sheet name="TC47-Autogen OrderNo Spot (2)" r:id="rId54" sheetId="157"/>
    <sheet name="TC048" r:id="rId55" sheetId="152"/>
    <sheet name="TC049" r:id="rId56" sheetId="153"/>
    <sheet name="TC051" r:id="rId57" sheetId="158"/>
    <sheet name="TC054" r:id="rId58" sheetId="154"/>
    <sheet name="TC54-Change RequestNo" r:id="rId59" sheetId="57"/>
    <sheet name="TC54-Sup2 Order Change Reg" r:id="rId60" sheetId="55"/>
    <sheet name="TC54-Change Date" r:id="rId61" sheetId="56"/>
    <sheet name="TC068-BU2" r:id="rId62" sheetId="159"/>
    <sheet name="TC070-BU1" r:id="rId63" sheetId="160"/>
    <sheet name="TC072-Cus" r:id="rId64" sheetId="161"/>
    <sheet name="TC73-BU SO Delivery Plan" r:id="rId65" sheetId="162"/>
    <sheet name="TC73-BU SO Delivery Plan (Date)" r:id="rId66" sheetId="163"/>
    <sheet name="TC73-BU SO Price" r:id="rId67" sheetId="164"/>
    <sheet name="TC74-Sup1 Outbound Details" r:id="rId68" sheetId="58"/>
    <sheet name="TC74-OutboundNo" r:id="rId69" sheetId="59"/>
    <sheet name="TC75.1-Sup1 Cargo Tracking" r:id="rId70" sheetId="60"/>
    <sheet name="TC75.2-Sup1 Cargo Tracking" r:id="rId71" sheetId="84"/>
    <sheet name="TC75.3-Sup1 Cargo Tracking" r:id="rId72" sheetId="85"/>
    <sheet name="TC79" r:id="rId73" sheetId="165"/>
    <sheet name="TC82-Sup1 SO" r:id="rId74" sheetId="62"/>
    <sheet name="TC83-BU3 PO" r:id="rId75" sheetId="63"/>
    <sheet name="TC84-BU3 SO" r:id="rId76" sheetId="64"/>
    <sheet name="TC85-BU1 PO" r:id="rId77" sheetId="65"/>
    <sheet name="TC86-BU1 SO" r:id="rId78" sheetId="66"/>
    <sheet name="TC87-Customer CO" r:id="rId79" sheetId="67"/>
    <sheet name="TC88-Sup1 SellerGI Invoice" r:id="rId80" sheetId="61"/>
    <sheet name="TC90-Sup1 Revise Shipment" r:id="rId81" sheetId="68"/>
    <sheet name="TC93.1-Customer Cargo Tracking" r:id="rId82" sheetId="86"/>
    <sheet name="TC93.2-Customer Cargo Tracking" r:id="rId83" sheetId="87"/>
    <sheet name="TC93.3-Customer Cargo Tracking" r:id="rId84" sheetId="88"/>
    <sheet name="TC97-DC3 Inbound Details" r:id="rId85" sheetId="70"/>
    <sheet name="TC98-Sup1 SO" r:id="rId86" sheetId="71"/>
    <sheet name="TC99-BU3 PO" r:id="rId87" sheetId="72"/>
    <sheet name="TC100-BU3 SO" r:id="rId88" sheetId="73"/>
    <sheet name="TC101-BU1 PO" r:id="rId89" sheetId="74"/>
    <sheet name="TC102-BU1 SO" r:id="rId90" sheetId="75"/>
    <sheet name="TC103-DC3 Revise Shipment" r:id="rId91" sheetId="76"/>
    <sheet name="TC106.1-Sup1 Cargo Tracking" r:id="rId92" sheetId="89"/>
    <sheet name="TC106.2-Sup1 Cargo Tracking" r:id="rId93" sheetId="90"/>
    <sheet name="TC106.3-Sup1 Cargo Tracking" r:id="rId94" sheetId="91"/>
    <sheet name="TC111-DC3 Outbound Details" r:id="rId95" sheetId="79"/>
    <sheet name="TC111-OutboundNo" r:id="rId96" sheetId="80"/>
    <sheet name="TC112-BU3 SO" r:id="rId97" sheetId="96"/>
    <sheet name="TC113-BU1 PO" r:id="rId98" sheetId="97"/>
    <sheet name="TC114-BU1 SO" r:id="rId99" sheetId="166"/>
    <sheet name="TC115-Customer CO" r:id="rId100" sheetId="99"/>
    <sheet name="TC116.1-Customer Cargo Tracking" r:id="rId101" sheetId="92"/>
    <sheet name="TC116.2-Customer Cargo Tracking" r:id="rId102" sheetId="93"/>
    <sheet name="TC116.3-Customer Cargo Tracking" r:id="rId103" sheetId="94"/>
    <sheet name="TC116.4-Customer Cargo Tracking" r:id="rId104" sheetId="95"/>
    <sheet name="TC120-DC3 Shipping Details" r:id="rId105" sheetId="81"/>
    <sheet name="TC124-DC3 Revise Shipment" r:id="rId106" sheetId="82"/>
    <sheet name="TC128.1-Customer Cargo Tracking" r:id="rId107" sheetId="100"/>
    <sheet name="TC128.2-Customer Cargo Tracking" r:id="rId108" sheetId="101"/>
    <sheet name="TC128.3-Customer Cargo Tracking" r:id="rId109" sheetId="102"/>
    <sheet name="TC128.4-Customer Cargo Tracking" r:id="rId110" sheetId="103"/>
    <sheet name="TC132-BU2 SellerGI Invoice" r:id="rId111" sheetId="83"/>
    <sheet name="TC136-BU3 Cargo Tracking" r:id="rId112" sheetId="104"/>
    <sheet name="TC138-BU1 Cargo Tracking" r:id="rId113" sheetId="105"/>
    <sheet name="TC141-SUP2 SO Delivery Plan" r:id="rId114" sheetId="167"/>
    <sheet name="TC141-SUP2 SODeliveryPlan(Date)" r:id="rId115" sheetId="168"/>
    <sheet name="TC141-SUP2 SO Price" r:id="rId116" sheetId="169"/>
    <sheet name="TC142-Sup2 Outbound Details" r:id="rId117" sheetId="106"/>
    <sheet name="TC142-OutboundNo" r:id="rId118" sheetId="107"/>
    <sheet name="TC149-Customer Cargo Tracking" r:id="rId119" sheetId="108"/>
    <sheet name="TC151-BU2 Cargo Tracking" r:id="rId120" sheetId="109"/>
    <sheet name="TC156-Sup2 SellerGI Invoice" r:id="rId121" sheetId="110"/>
    <sheet name="TC159-Sup2 Revise Shipment" r:id="rId122" sheetId="111"/>
    <sheet name="TC162-Customer Cargo Tracking" r:id="rId123" sheetId="112"/>
    <sheet name="TC165-Customer Cargo Tracking" r:id="rId124" sheetId="113"/>
    <sheet name="TC168-DC2 Inbound Details" r:id="rId125" sheetId="114"/>
    <sheet name="TC169-Sup2 SO" r:id="rId126" sheetId="117"/>
    <sheet name="TC170-BU2 PO" r:id="rId127" sheetId="118"/>
    <sheet name="TC171-BU2 SO" r:id="rId128" sheetId="119"/>
    <sheet name="TC172-BU1 PO" r:id="rId129" sheetId="120"/>
    <sheet name="TC173-BU1 SO" r:id="rId130" sheetId="121"/>
    <sheet name="TC174-DC2 Outbound Details" r:id="rId131" sheetId="115"/>
    <sheet name="TC174-OutboundNo" r:id="rId132" sheetId="116"/>
    <sheet name="TC182-185-Shipping Detail List" r:id="rId133" sheetId="170"/>
    <sheet name="TC186-BU2 SellerGI Invoice" r:id="rId134" sheetId="123"/>
    <sheet name="TC189-Customer Cargo Tracking" r:id="rId135" sheetId="124"/>
    <sheet name="TC192-DC1 Inbound Details" r:id="rId136" sheetId="125"/>
    <sheet name="TC197-DC1 Shipping Detail" r:id="rId137" sheetId="126"/>
    <sheet name="TC198-Customer Cargo Tracking" r:id="rId138" sheetId="127"/>
    <sheet name="TC202.1-BU3 Cargo Tracking" r:id="rId139" sheetId="131"/>
    <sheet name="TC202.2-BU3 Cargo Tracking" r:id="rId140" sheetId="132"/>
    <sheet name="TC202.3-BU3 Cargo Tracking" r:id="rId141" sheetId="133"/>
    <sheet name="TC202.4-BU3 Cargo Tracking" r:id="rId142" sheetId="134"/>
    <sheet name="TC204-DC1 Outbound Details" r:id="rId143" sheetId="135"/>
    <sheet name="TC204-OutboundNo" r:id="rId144" sheetId="136"/>
    <sheet name="TC205.1-BU1 SO-Regular" r:id="rId145" sheetId="137"/>
    <sheet name="TC205.2-BU1 SO-Spot" r:id="rId146" sheetId="98"/>
    <sheet name="TC206.1-Customer CO-Regular" r:id="rId147" sheetId="139"/>
    <sheet name="TC206.2-Customer CO-Spot" r:id="rId148" sheetId="140"/>
    <sheet name="TC207-BU1 Revise Shipment" r:id="rId149" sheetId="141"/>
    <sheet name="TC208.1-Customer CT-Regular" r:id="rId150" sheetId="174"/>
    <sheet name="TC208.2-Customer CT-Regular" r:id="rId151" sheetId="177"/>
    <sheet name="TC208.3-Customer CT-Regular" r:id="rId152" sheetId="175"/>
    <sheet name="TC208.1-Customer CT-Spot" r:id="rId153" sheetId="144"/>
    <sheet name="TC208.2-Customer CT-Spot" r:id="rId154" sheetId="171"/>
    <sheet name="TC208.3-Customer CT-Spot" r:id="rId155" sheetId="172"/>
    <sheet name="TC208.4-Customer CT-Spot" r:id="rId156" sheetId="173"/>
    <sheet name="TC208.5-Customer CT-Spot" r:id="rId157" sheetId="176"/>
    <sheet name="TC214-BU1 SellerGI Invoice" r:id="rId158" sheetId="142"/>
    <sheet name="TC217-Customer Inbound Details" r:id="rId159" sheetId="143"/>
    <sheet name="TC218.1-BU1 SO-Regular" r:id="rId160" sheetId="178"/>
    <sheet name="TC218.2-BU1 SO-Spot" r:id="rId161" sheetId="179"/>
    <sheet name="TC219.1-Customer CO-Regular" r:id="rId162" sheetId="180"/>
    <sheet name="TC219.2-Customer CO-Spot" r:id="rId163" sheetId="181"/>
    <sheet name="TC220-Cus Shipping Detail" r:id="rId164" sheetId="182"/>
    <sheet name="TC221.1-Customer CT-Regular" r:id="rId165" sheetId="183"/>
    <sheet name="TC221.2-Customer CT-Regular" r:id="rId166" sheetId="184"/>
    <sheet name="TC221.3-Customer CT-Regular" r:id="rId167" sheetId="185"/>
    <sheet name="TC221.1-Customer CT-Spot" r:id="rId168" sheetId="186"/>
    <sheet name="TC221.2-Customer CT-Spot" r:id="rId169" sheetId="187"/>
    <sheet name="TC221.3-Customer CT-Spot" r:id="rId170" sheetId="188"/>
    <sheet name="TC221.4-Customer CT-Spot" r:id="rId171" sheetId="189"/>
    <sheet name="TC221.5-Customer CT-Spot" r:id="rId172" sheetId="190"/>
  </sheets>
  <externalReferences>
    <externalReference r:id="rId173"/>
    <externalReference r:id="rId174"/>
    <externalReference r:id="rId175"/>
  </externalReferences>
  <definedNames>
    <definedName localSheetId="91" name="activeFlagListArr">[1]activeFlagListArr!$A$1:$A$2</definedName>
    <definedName localSheetId="92" name="activeFlagListArr">[1]activeFlagListArr!$A$1:$A$2</definedName>
    <definedName localSheetId="93" name="activeFlagListArr">[1]activeFlagListArr!$A$1:$A$2</definedName>
    <definedName localSheetId="19" name="activeFlagListArr">[1]activeFlagListArr!$A$1:$A$2</definedName>
    <definedName localSheetId="100" name="activeFlagListArr">[1]activeFlagListArr!$A$1:$A$2</definedName>
    <definedName localSheetId="101" name="activeFlagListArr">[1]activeFlagListArr!$A$1:$A$2</definedName>
    <definedName localSheetId="102" name="activeFlagListArr">[1]activeFlagListArr!$A$1:$A$2</definedName>
    <definedName localSheetId="103" name="activeFlagListArr">[1]activeFlagListArr!$A$1:$A$2</definedName>
    <definedName localSheetId="20" name="activeFlagListArr">[1]activeFlagListArr!$A$1:$A$2</definedName>
    <definedName localSheetId="106" name="activeFlagListArr">[1]activeFlagListArr!$A$1:$A$2</definedName>
    <definedName localSheetId="107" name="activeFlagListArr">[1]activeFlagListArr!$A$1:$A$2</definedName>
    <definedName localSheetId="108" name="activeFlagListArr">[1]activeFlagListArr!$A$1:$A$2</definedName>
    <definedName localSheetId="109" name="activeFlagListArr">[1]activeFlagListArr!$A$1:$A$2</definedName>
    <definedName localSheetId="21" name="activeFlagListArr">[1]activeFlagListArr!$A$1:$A$2</definedName>
    <definedName localSheetId="111" name="activeFlagListArr">[1]activeFlagListArr!$A$1:$A$2</definedName>
    <definedName localSheetId="112" name="activeFlagListArr">[1]activeFlagListArr!$A$1:$A$2</definedName>
    <definedName localSheetId="22" name="activeFlagListArr">[1]activeFlagListArr!$A$1:$A$2</definedName>
    <definedName localSheetId="118" name="activeFlagListArr">[1]activeFlagListArr!$A$1:$A$2</definedName>
    <definedName localSheetId="23" name="activeFlagListArr">[1]activeFlagListArr!$A$1:$A$2</definedName>
    <definedName localSheetId="119" name="activeFlagListArr">[1]activeFlagListArr!$A$1:$A$2</definedName>
    <definedName localSheetId="122" name="activeFlagListArr">[1]activeFlagListArr!$A$1:$A$2</definedName>
    <definedName localSheetId="123" name="activeFlagListArr">[1]activeFlagListArr!$A$1:$A$2</definedName>
    <definedName localSheetId="134" name="activeFlagListArr">[1]activeFlagListArr!$A$1:$A$2</definedName>
    <definedName localSheetId="137" name="activeFlagListArr">[1]activeFlagListArr!$A$1:$A$2</definedName>
    <definedName localSheetId="138" name="activeFlagListArr">[1]activeFlagListArr!$A$1:$A$2</definedName>
    <definedName localSheetId="139" name="activeFlagListArr">[1]activeFlagListArr!$A$1:$A$2</definedName>
    <definedName localSheetId="140" name="activeFlagListArr">[1]activeFlagListArr!$A$1:$A$2</definedName>
    <definedName localSheetId="141" name="activeFlagListArr">[1]activeFlagListArr!$A$1:$A$2</definedName>
    <definedName localSheetId="149" name="activeFlagListArr">[1]activeFlagListArr!$A$1:$A$2</definedName>
    <definedName localSheetId="152" name="activeFlagListArr">[1]activeFlagListArr!$A$1:$A$2</definedName>
    <definedName localSheetId="150" name="activeFlagListArr">[1]activeFlagListArr!$A$1:$A$2</definedName>
    <definedName localSheetId="151" name="activeFlagListArr">[1]activeFlagListArr!$A$1:$A$2</definedName>
    <definedName localSheetId="164" name="activeFlagListArr">[1]activeFlagListArr!$A$1:$A$2</definedName>
    <definedName localSheetId="167" name="activeFlagListArr">[1]activeFlagListArr!$A$1:$A$2</definedName>
    <definedName localSheetId="165" name="activeFlagListArr">[1]activeFlagListArr!$A$1:$A$2</definedName>
    <definedName localSheetId="166" name="activeFlagListArr">[1]activeFlagListArr!$A$1:$A$2</definedName>
    <definedName localSheetId="69" name="activeFlagListArr">[1]activeFlagListArr!$A$1:$A$2</definedName>
    <definedName localSheetId="70" name="activeFlagListArr">[1]activeFlagListArr!$A$1:$A$2</definedName>
    <definedName localSheetId="71" name="activeFlagListArr">[1]activeFlagListArr!$A$1:$A$2</definedName>
    <definedName localSheetId="81" name="activeFlagListArr">[1]activeFlagListArr!$A$1:$A$2</definedName>
    <definedName localSheetId="82" name="activeFlagListArr">[1]activeFlagListArr!$A$1:$A$2</definedName>
    <definedName localSheetId="83" name="activeFlagListArr">[1]activeFlagListArr!$A$1:$A$2</definedName>
    <definedName name="activeFlagListArr">#REF!</definedName>
    <definedName localSheetId="91" name="activeFlagStrArr">[2]activeFlagStrArr!$A$1:$A$2</definedName>
    <definedName localSheetId="92" name="activeFlagStrArr">[2]activeFlagStrArr!$A$1:$A$2</definedName>
    <definedName localSheetId="93" name="activeFlagStrArr">[2]activeFlagStrArr!$A$1:$A$2</definedName>
    <definedName localSheetId="19" name="activeFlagStrArr">[2]activeFlagStrArr!$A$1:$A$2</definedName>
    <definedName localSheetId="100" name="activeFlagStrArr">[2]activeFlagStrArr!$A$1:$A$2</definedName>
    <definedName localSheetId="101" name="activeFlagStrArr">[2]activeFlagStrArr!$A$1:$A$2</definedName>
    <definedName localSheetId="102" name="activeFlagStrArr">[2]activeFlagStrArr!$A$1:$A$2</definedName>
    <definedName localSheetId="103" name="activeFlagStrArr">[2]activeFlagStrArr!$A$1:$A$2</definedName>
    <definedName localSheetId="20" name="activeFlagStrArr">[2]activeFlagStrArr!$A$1:$A$2</definedName>
    <definedName localSheetId="106" name="activeFlagStrArr">[2]activeFlagStrArr!$A$1:$A$2</definedName>
    <definedName localSheetId="107" name="activeFlagStrArr">[2]activeFlagStrArr!$A$1:$A$2</definedName>
    <definedName localSheetId="108" name="activeFlagStrArr">[2]activeFlagStrArr!$A$1:$A$2</definedName>
    <definedName localSheetId="109" name="activeFlagStrArr">[2]activeFlagStrArr!$A$1:$A$2</definedName>
    <definedName localSheetId="21" name="activeFlagStrArr">[2]activeFlagStrArr!$A$1:$A$2</definedName>
    <definedName localSheetId="111" name="activeFlagStrArr">[2]activeFlagStrArr!$A$1:$A$2</definedName>
    <definedName localSheetId="112" name="activeFlagStrArr">[2]activeFlagStrArr!$A$1:$A$2</definedName>
    <definedName localSheetId="22" name="activeFlagStrArr">[2]activeFlagStrArr!$A$1:$A$2</definedName>
    <definedName localSheetId="118" name="activeFlagStrArr">[2]activeFlagStrArr!$A$1:$A$2</definedName>
    <definedName localSheetId="23" name="activeFlagStrArr">[2]activeFlagStrArr!$A$1:$A$2</definedName>
    <definedName localSheetId="119" name="activeFlagStrArr">[2]activeFlagStrArr!$A$1:$A$2</definedName>
    <definedName localSheetId="122" name="activeFlagStrArr">[2]activeFlagStrArr!$A$1:$A$2</definedName>
    <definedName localSheetId="123" name="activeFlagStrArr">[2]activeFlagStrArr!$A$1:$A$2</definedName>
    <definedName localSheetId="134" name="activeFlagStrArr">[2]activeFlagStrArr!$A$1:$A$2</definedName>
    <definedName localSheetId="137" name="activeFlagStrArr">[2]activeFlagStrArr!$A$1:$A$2</definedName>
    <definedName localSheetId="138" name="activeFlagStrArr">[2]activeFlagStrArr!$A$1:$A$2</definedName>
    <definedName localSheetId="139" name="activeFlagStrArr">[2]activeFlagStrArr!$A$1:$A$2</definedName>
    <definedName localSheetId="140" name="activeFlagStrArr">[2]activeFlagStrArr!$A$1:$A$2</definedName>
    <definedName localSheetId="141" name="activeFlagStrArr">[2]activeFlagStrArr!$A$1:$A$2</definedName>
    <definedName localSheetId="149" name="activeFlagStrArr">[2]activeFlagStrArr!$A$1:$A$2</definedName>
    <definedName localSheetId="152" name="activeFlagStrArr">[2]activeFlagStrArr!$A$1:$A$2</definedName>
    <definedName localSheetId="150" name="activeFlagStrArr">[2]activeFlagStrArr!$A$1:$A$2</definedName>
    <definedName localSheetId="151" name="activeFlagStrArr">[2]activeFlagStrArr!$A$1:$A$2</definedName>
    <definedName localSheetId="164" name="activeFlagStrArr">[2]activeFlagStrArr!$A$1:$A$2</definedName>
    <definedName localSheetId="167" name="activeFlagStrArr">[2]activeFlagStrArr!$A$1:$A$2</definedName>
    <definedName localSheetId="165" name="activeFlagStrArr">[2]activeFlagStrArr!$A$1:$A$2</definedName>
    <definedName localSheetId="166" name="activeFlagStrArr">[2]activeFlagStrArr!$A$1:$A$2</definedName>
    <definedName localSheetId="69" name="activeFlagStrArr">[2]activeFlagStrArr!$A$1:$A$2</definedName>
    <definedName localSheetId="70" name="activeFlagStrArr">[2]activeFlagStrArr!$A$1:$A$2</definedName>
    <definedName localSheetId="71" name="activeFlagStrArr">[2]activeFlagStrArr!$A$1:$A$2</definedName>
    <definedName localSheetId="81" name="activeFlagStrArr">[2]activeFlagStrArr!$A$1:$A$2</definedName>
    <definedName localSheetId="82" name="activeFlagStrArr">[2]activeFlagStrArr!$A$1:$A$2</definedName>
    <definedName localSheetId="83" name="activeFlagStrArr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localSheetId="91" name="CURRENCY_CODE">[3]CURRENCY_CODE!$A$1:$A$13</definedName>
    <definedName localSheetId="92" name="CURRENCY_CODE">[3]CURRENCY_CODE!$A$1:$A$13</definedName>
    <definedName localSheetId="93" name="CURRENCY_CODE">[3]CURRENCY_CODE!$A$1:$A$13</definedName>
    <definedName localSheetId="19" name="CURRENCY_CODE">[3]CURRENCY_CODE!$A$1:$A$13</definedName>
    <definedName localSheetId="100" name="CURRENCY_CODE">[3]CURRENCY_CODE!$A$1:$A$13</definedName>
    <definedName localSheetId="101" name="CURRENCY_CODE">[3]CURRENCY_CODE!$A$1:$A$13</definedName>
    <definedName localSheetId="102" name="CURRENCY_CODE">[3]CURRENCY_CODE!$A$1:$A$13</definedName>
    <definedName localSheetId="103" name="CURRENCY_CODE">[3]CURRENCY_CODE!$A$1:$A$13</definedName>
    <definedName localSheetId="20" name="CURRENCY_CODE">[3]CURRENCY_CODE!$A$1:$A$13</definedName>
    <definedName localSheetId="106" name="CURRENCY_CODE">[3]CURRENCY_CODE!$A$1:$A$13</definedName>
    <definedName localSheetId="107" name="CURRENCY_CODE">[3]CURRENCY_CODE!$A$1:$A$13</definedName>
    <definedName localSheetId="108" name="CURRENCY_CODE">[3]CURRENCY_CODE!$A$1:$A$13</definedName>
    <definedName localSheetId="109" name="CURRENCY_CODE">[3]CURRENCY_CODE!$A$1:$A$13</definedName>
    <definedName localSheetId="21" name="CURRENCY_CODE">[3]CURRENCY_CODE!$A$1:$A$13</definedName>
    <definedName localSheetId="111" name="CURRENCY_CODE">[3]CURRENCY_CODE!$A$1:$A$13</definedName>
    <definedName localSheetId="112" name="CURRENCY_CODE">[3]CURRENCY_CODE!$A$1:$A$13</definedName>
    <definedName localSheetId="22" name="CURRENCY_CODE">[3]CURRENCY_CODE!$A$1:$A$13</definedName>
    <definedName localSheetId="118" name="CURRENCY_CODE">[3]CURRENCY_CODE!$A$1:$A$13</definedName>
    <definedName localSheetId="23" name="CURRENCY_CODE">[3]CURRENCY_CODE!$A$1:$A$13</definedName>
    <definedName localSheetId="119" name="CURRENCY_CODE">[3]CURRENCY_CODE!$A$1:$A$13</definedName>
    <definedName localSheetId="122" name="CURRENCY_CODE">[3]CURRENCY_CODE!$A$1:$A$13</definedName>
    <definedName localSheetId="123" name="CURRENCY_CODE">[3]CURRENCY_CODE!$A$1:$A$13</definedName>
    <definedName localSheetId="134" name="CURRENCY_CODE">[3]CURRENCY_CODE!$A$1:$A$13</definedName>
    <definedName localSheetId="137" name="CURRENCY_CODE">[3]CURRENCY_CODE!$A$1:$A$13</definedName>
    <definedName localSheetId="138" name="CURRENCY_CODE">[3]CURRENCY_CODE!$A$1:$A$13</definedName>
    <definedName localSheetId="139" name="CURRENCY_CODE">[3]CURRENCY_CODE!$A$1:$A$13</definedName>
    <definedName localSheetId="140" name="CURRENCY_CODE">[3]CURRENCY_CODE!$A$1:$A$13</definedName>
    <definedName localSheetId="141" name="CURRENCY_CODE">[3]CURRENCY_CODE!$A$1:$A$13</definedName>
    <definedName localSheetId="149" name="CURRENCY_CODE">[3]CURRENCY_CODE!$A$1:$A$13</definedName>
    <definedName localSheetId="152" name="CURRENCY_CODE">[3]CURRENCY_CODE!$A$1:$A$13</definedName>
    <definedName localSheetId="150" name="CURRENCY_CODE">[3]CURRENCY_CODE!$A$1:$A$13</definedName>
    <definedName localSheetId="151" name="CURRENCY_CODE">[3]CURRENCY_CODE!$A$1:$A$13</definedName>
    <definedName localSheetId="164" name="CURRENCY_CODE">[3]CURRENCY_CODE!$A$1:$A$13</definedName>
    <definedName localSheetId="167" name="CURRENCY_CODE">[3]CURRENCY_CODE!$A$1:$A$13</definedName>
    <definedName localSheetId="165" name="CURRENCY_CODE">[3]CURRENCY_CODE!$A$1:$A$13</definedName>
    <definedName localSheetId="166" name="CURRENCY_CODE">[3]CURRENCY_CODE!$A$1:$A$13</definedName>
    <definedName localSheetId="69" name="CURRENCY_CODE">[3]CURRENCY_CODE!$A$1:$A$13</definedName>
    <definedName localSheetId="70" name="CURRENCY_CODE">[3]CURRENCY_CODE!$A$1:$A$13</definedName>
    <definedName localSheetId="71" name="CURRENCY_CODE">[3]CURRENCY_CODE!$A$1:$A$13</definedName>
    <definedName localSheetId="81" name="CURRENCY_CODE">[3]CURRENCY_CODE!$A$1:$A$13</definedName>
    <definedName localSheetId="82" name="CURRENCY_CODE">[3]CURRENCY_CODE!$A$1:$A$13</definedName>
    <definedName localSheetId="83" name="CURRENCY_CODE">[3]CURRENCY_CODE!$A$1:$A$13</definedName>
    <definedName name="CURRENCY_CODE">#REF!</definedName>
    <definedName localSheetId="91" name="findAllUomArr">[1]findAllUomArr!$A$1:$A$29</definedName>
    <definedName localSheetId="92" name="findAllUomArr">[1]findAllUomArr!$A$1:$A$29</definedName>
    <definedName localSheetId="93" name="findAllUomArr">[1]findAllUomArr!$A$1:$A$29</definedName>
    <definedName localSheetId="19" name="findAllUomArr">[1]findAllUomArr!$A$1:$A$29</definedName>
    <definedName localSheetId="100" name="findAllUomArr">[1]findAllUomArr!$A$1:$A$29</definedName>
    <definedName localSheetId="101" name="findAllUomArr">[1]findAllUomArr!$A$1:$A$29</definedName>
    <definedName localSheetId="102" name="findAllUomArr">[1]findAllUomArr!$A$1:$A$29</definedName>
    <definedName localSheetId="103" name="findAllUomArr">[1]findAllUomArr!$A$1:$A$29</definedName>
    <definedName localSheetId="20" name="findAllUomArr">[1]findAllUomArr!$A$1:$A$29</definedName>
    <definedName localSheetId="106" name="findAllUomArr">[1]findAllUomArr!$A$1:$A$29</definedName>
    <definedName localSheetId="107" name="findAllUomArr">[1]findAllUomArr!$A$1:$A$29</definedName>
    <definedName localSheetId="108" name="findAllUomArr">[1]findAllUomArr!$A$1:$A$29</definedName>
    <definedName localSheetId="109" name="findAllUomArr">[1]findAllUomArr!$A$1:$A$29</definedName>
    <definedName localSheetId="21" name="findAllUomArr">[1]findAllUomArr!$A$1:$A$29</definedName>
    <definedName localSheetId="111" name="findAllUomArr">[1]findAllUomArr!$A$1:$A$29</definedName>
    <definedName localSheetId="112" name="findAllUomArr">[1]findAllUomArr!$A$1:$A$29</definedName>
    <definedName localSheetId="22" name="findAllUomArr">[1]findAllUomArr!$A$1:$A$29</definedName>
    <definedName localSheetId="118" name="findAllUomArr">[1]findAllUomArr!$A$1:$A$29</definedName>
    <definedName localSheetId="23" name="findAllUomArr">[1]findAllUomArr!$A$1:$A$29</definedName>
    <definedName localSheetId="119" name="findAllUomArr">[1]findAllUomArr!$A$1:$A$29</definedName>
    <definedName localSheetId="122" name="findAllUomArr">[1]findAllUomArr!$A$1:$A$29</definedName>
    <definedName localSheetId="123" name="findAllUomArr">[1]findAllUomArr!$A$1:$A$29</definedName>
    <definedName localSheetId="134" name="findAllUomArr">[1]findAllUomArr!$A$1:$A$29</definedName>
    <definedName localSheetId="137" name="findAllUomArr">[1]findAllUomArr!$A$1:$A$29</definedName>
    <definedName localSheetId="138" name="findAllUomArr">[1]findAllUomArr!$A$1:$A$29</definedName>
    <definedName localSheetId="139" name="findAllUomArr">[1]findAllUomArr!$A$1:$A$29</definedName>
    <definedName localSheetId="140" name="findAllUomArr">[1]findAllUomArr!$A$1:$A$29</definedName>
    <definedName localSheetId="141" name="findAllUomArr">[1]findAllUomArr!$A$1:$A$29</definedName>
    <definedName localSheetId="149" name="findAllUomArr">[1]findAllUomArr!$A$1:$A$29</definedName>
    <definedName localSheetId="152" name="findAllUomArr">[1]findAllUomArr!$A$1:$A$29</definedName>
    <definedName localSheetId="150" name="findAllUomArr">[1]findAllUomArr!$A$1:$A$29</definedName>
    <definedName localSheetId="151" name="findAllUomArr">[1]findAllUomArr!$A$1:$A$29</definedName>
    <definedName localSheetId="164" name="findAllUomArr">[1]findAllUomArr!$A$1:$A$29</definedName>
    <definedName localSheetId="167" name="findAllUomArr">[1]findAllUomArr!$A$1:$A$29</definedName>
    <definedName localSheetId="165" name="findAllUomArr">[1]findAllUomArr!$A$1:$A$29</definedName>
    <definedName localSheetId="166" name="findAllUomArr">[1]findAllUomArr!$A$1:$A$29</definedName>
    <definedName localSheetId="69" name="findAllUomArr">[1]findAllUomArr!$A$1:$A$29</definedName>
    <definedName localSheetId="70" name="findAllUomArr">[1]findAllUomArr!$A$1:$A$29</definedName>
    <definedName localSheetId="71" name="findAllUomArr">[1]findAllUomArr!$A$1:$A$29</definedName>
    <definedName localSheetId="81" name="findAllUomArr">[1]findAllUomArr!$A$1:$A$29</definedName>
    <definedName localSheetId="82" name="findAllUomArr">[1]findAllUomArr!$A$1:$A$29</definedName>
    <definedName localSheetId="83" name="findAllUomArr">[1]findAllUomArr!$A$1:$A$29</definedName>
    <definedName name="findAllUomArr">#REF!</definedName>
    <definedName localSheetId="4" name="PAIRED_FLAG">#REF!</definedName>
    <definedName localSheetId="7" name="PAIRED_FLAG">#REF!</definedName>
    <definedName localSheetId="10" name="PAIRED_FLAG">#REF!</definedName>
    <definedName localSheetId="13" name="PAIRED_FLAG">#REF!</definedName>
    <definedName localSheetId="16" name="PAIRED_FLAG">#REF!</definedName>
    <definedName localSheetId="91" name="PAIRED_FLAG">#REF!</definedName>
    <definedName localSheetId="92" name="PAIRED_FLAG">#REF!</definedName>
    <definedName localSheetId="93" name="PAIRED_FLAG">#REF!</definedName>
    <definedName localSheetId="19" name="PAIRED_FLAG">#REF!</definedName>
    <definedName localSheetId="100" name="PAIRED_FLAG">#REF!</definedName>
    <definedName localSheetId="101" name="PAIRED_FLAG">#REF!</definedName>
    <definedName localSheetId="102" name="PAIRED_FLAG">#REF!</definedName>
    <definedName localSheetId="103" name="PAIRED_FLAG">#REF!</definedName>
    <definedName localSheetId="20" name="PAIRED_FLAG">#REF!</definedName>
    <definedName localSheetId="106" name="PAIRED_FLAG">#REF!</definedName>
    <definedName localSheetId="107" name="PAIRED_FLAG">#REF!</definedName>
    <definedName localSheetId="108" name="PAIRED_FLAG">#REF!</definedName>
    <definedName localSheetId="109" name="PAIRED_FLAG">#REF!</definedName>
    <definedName localSheetId="21" name="PAIRED_FLAG">#REF!</definedName>
    <definedName localSheetId="111" name="PAIRED_FLAG">#REF!</definedName>
    <definedName localSheetId="112" name="PAIRED_FLAG">#REF!</definedName>
    <definedName localSheetId="22" name="PAIRED_FLAG">#REF!</definedName>
    <definedName localSheetId="118" name="PAIRED_FLAG">#REF!</definedName>
    <definedName localSheetId="23" name="PAIRED_FLAG">#REF!</definedName>
    <definedName localSheetId="119" name="PAIRED_FLAG">#REF!</definedName>
    <definedName localSheetId="122" name="PAIRED_FLAG">#REF!</definedName>
    <definedName localSheetId="123" name="PAIRED_FLAG">#REF!</definedName>
    <definedName localSheetId="134" name="PAIRED_FLAG">#REF!</definedName>
    <definedName localSheetId="137" name="PAIRED_FLAG">#REF!</definedName>
    <definedName localSheetId="138" name="PAIRED_FLAG">#REF!</definedName>
    <definedName localSheetId="139" name="PAIRED_FLAG">#REF!</definedName>
    <definedName localSheetId="140" name="PAIRED_FLAG">#REF!</definedName>
    <definedName localSheetId="141" name="PAIRED_FLAG">#REF!</definedName>
    <definedName localSheetId="149" name="PAIRED_FLAG">#REF!</definedName>
    <definedName localSheetId="152" name="PAIRED_FLAG">#REF!</definedName>
    <definedName localSheetId="150" name="PAIRED_FLAG">#REF!</definedName>
    <definedName localSheetId="151" name="PAIRED_FLAG">#REF!</definedName>
    <definedName localSheetId="164" name="PAIRED_FLAG">#REF!</definedName>
    <definedName localSheetId="167" name="PAIRED_FLAG">#REF!</definedName>
    <definedName localSheetId="165" name="PAIRED_FLAG">#REF!</definedName>
    <definedName localSheetId="166" name="PAIRED_FLAG">#REF!</definedName>
    <definedName localSheetId="69" name="PAIRED_FLAG">#REF!</definedName>
    <definedName localSheetId="70" name="PAIRED_FLAG">#REF!</definedName>
    <definedName localSheetId="71" name="PAIRED_FLAG">#REF!</definedName>
    <definedName localSheetId="81" name="PAIRED_FLAG">#REF!</definedName>
    <definedName localSheetId="82" name="PAIRED_FLAG">#REF!</definedName>
    <definedName localSheetId="83" name="PAIRED_FLAG">#REF!</definedName>
    <definedName name="PAIRED_FLAG">#REF!</definedName>
    <definedName localSheetId="4" name="PAIRED_ORDER_FLAG">#REF!</definedName>
    <definedName localSheetId="7" name="PAIRED_ORDER_FLAG">#REF!</definedName>
    <definedName localSheetId="10" name="PAIRED_ORDER_FLAG">#REF!</definedName>
    <definedName localSheetId="13" name="PAIRED_ORDER_FLAG">#REF!</definedName>
    <definedName localSheetId="16" name="PAIRED_ORDER_FLAG">#REF!</definedName>
    <definedName localSheetId="91" name="PAIRED_ORDER_FLAG">#REF!</definedName>
    <definedName localSheetId="92" name="PAIRED_ORDER_FLAG">#REF!</definedName>
    <definedName localSheetId="93" name="PAIRED_ORDER_FLAG">#REF!</definedName>
    <definedName localSheetId="19" name="PAIRED_ORDER_FLAG">#REF!</definedName>
    <definedName localSheetId="100" name="PAIRED_ORDER_FLAG">#REF!</definedName>
    <definedName localSheetId="101" name="PAIRED_ORDER_FLAG">#REF!</definedName>
    <definedName localSheetId="102" name="PAIRED_ORDER_FLAG">#REF!</definedName>
    <definedName localSheetId="103" name="PAIRED_ORDER_FLAG">#REF!</definedName>
    <definedName localSheetId="20" name="PAIRED_ORDER_FLAG">#REF!</definedName>
    <definedName localSheetId="106" name="PAIRED_ORDER_FLAG">#REF!</definedName>
    <definedName localSheetId="107" name="PAIRED_ORDER_FLAG">#REF!</definedName>
    <definedName localSheetId="108" name="PAIRED_ORDER_FLAG">#REF!</definedName>
    <definedName localSheetId="109" name="PAIRED_ORDER_FLAG">#REF!</definedName>
    <definedName localSheetId="21" name="PAIRED_ORDER_FLAG">#REF!</definedName>
    <definedName localSheetId="111" name="PAIRED_ORDER_FLAG">#REF!</definedName>
    <definedName localSheetId="112" name="PAIRED_ORDER_FLAG">#REF!</definedName>
    <definedName localSheetId="22" name="PAIRED_ORDER_FLAG">#REF!</definedName>
    <definedName localSheetId="118" name="PAIRED_ORDER_FLAG">#REF!</definedName>
    <definedName localSheetId="23" name="PAIRED_ORDER_FLAG">#REF!</definedName>
    <definedName localSheetId="119" name="PAIRED_ORDER_FLAG">#REF!</definedName>
    <definedName localSheetId="122" name="PAIRED_ORDER_FLAG">#REF!</definedName>
    <definedName localSheetId="123" name="PAIRED_ORDER_FLAG">#REF!</definedName>
    <definedName localSheetId="134" name="PAIRED_ORDER_FLAG">#REF!</definedName>
    <definedName localSheetId="137" name="PAIRED_ORDER_FLAG">#REF!</definedName>
    <definedName localSheetId="138" name="PAIRED_ORDER_FLAG">#REF!</definedName>
    <definedName localSheetId="139" name="PAIRED_ORDER_FLAG">#REF!</definedName>
    <definedName localSheetId="140" name="PAIRED_ORDER_FLAG">#REF!</definedName>
    <definedName localSheetId="141" name="PAIRED_ORDER_FLAG">#REF!</definedName>
    <definedName localSheetId="149" name="PAIRED_ORDER_FLAG">#REF!</definedName>
    <definedName localSheetId="152" name="PAIRED_ORDER_FLAG">#REF!</definedName>
    <definedName localSheetId="150" name="PAIRED_ORDER_FLAG">#REF!</definedName>
    <definedName localSheetId="151" name="PAIRED_ORDER_FLAG">#REF!</definedName>
    <definedName localSheetId="164" name="PAIRED_ORDER_FLAG">#REF!</definedName>
    <definedName localSheetId="167" name="PAIRED_ORDER_FLAG">#REF!</definedName>
    <definedName localSheetId="165" name="PAIRED_ORDER_FLAG">#REF!</definedName>
    <definedName localSheetId="166" name="PAIRED_ORDER_FLAG">#REF!</definedName>
    <definedName localSheetId="69" name="PAIRED_ORDER_FLAG">#REF!</definedName>
    <definedName localSheetId="70" name="PAIRED_ORDER_FLAG">#REF!</definedName>
    <definedName localSheetId="71" name="PAIRED_ORDER_FLAG">#REF!</definedName>
    <definedName localSheetId="81" name="PAIRED_ORDER_FLAG">#REF!</definedName>
    <definedName localSheetId="82" name="PAIRED_ORDER_FLAG">#REF!</definedName>
    <definedName localSheetId="83" name="PAIRED_ORDER_FLAG">#REF!</definedName>
    <definedName name="PAIRED_ORDER_FLAG">#REF!</definedName>
    <definedName localSheetId="91" name="pairedPartsFlagStrArr">[2]pairedPartsFlagStrArr!$A$1:$A$2</definedName>
    <definedName localSheetId="92" name="pairedPartsFlagStrArr">[2]pairedPartsFlagStrArr!$A$1:$A$2</definedName>
    <definedName localSheetId="93" name="pairedPartsFlagStrArr">[2]pairedPartsFlagStrArr!$A$1:$A$2</definedName>
    <definedName localSheetId="19" name="pairedPartsFlagStrArr">[2]pairedPartsFlagStrArr!$A$1:$A$2</definedName>
    <definedName localSheetId="100" name="pairedPartsFlagStrArr">[2]pairedPartsFlagStrArr!$A$1:$A$2</definedName>
    <definedName localSheetId="101" name="pairedPartsFlagStrArr">[2]pairedPartsFlagStrArr!$A$1:$A$2</definedName>
    <definedName localSheetId="102" name="pairedPartsFlagStrArr">[2]pairedPartsFlagStrArr!$A$1:$A$2</definedName>
    <definedName localSheetId="103" name="pairedPartsFlagStrArr">[2]pairedPartsFlagStrArr!$A$1:$A$2</definedName>
    <definedName localSheetId="20" name="pairedPartsFlagStrArr">[2]pairedPartsFlagStrArr!$A$1:$A$2</definedName>
    <definedName localSheetId="106" name="pairedPartsFlagStrArr">[2]pairedPartsFlagStrArr!$A$1:$A$2</definedName>
    <definedName localSheetId="107" name="pairedPartsFlagStrArr">[2]pairedPartsFlagStrArr!$A$1:$A$2</definedName>
    <definedName localSheetId="108" name="pairedPartsFlagStrArr">[2]pairedPartsFlagStrArr!$A$1:$A$2</definedName>
    <definedName localSheetId="109" name="pairedPartsFlagStrArr">[2]pairedPartsFlagStrArr!$A$1:$A$2</definedName>
    <definedName localSheetId="21" name="pairedPartsFlagStrArr">[2]pairedPartsFlagStrArr!$A$1:$A$2</definedName>
    <definedName localSheetId="111" name="pairedPartsFlagStrArr">[2]pairedPartsFlagStrArr!$A$1:$A$2</definedName>
    <definedName localSheetId="112" name="pairedPartsFlagStrArr">[2]pairedPartsFlagStrArr!$A$1:$A$2</definedName>
    <definedName localSheetId="22" name="pairedPartsFlagStrArr">[2]pairedPartsFlagStrArr!$A$1:$A$2</definedName>
    <definedName localSheetId="118" name="pairedPartsFlagStrArr">[2]pairedPartsFlagStrArr!$A$1:$A$2</definedName>
    <definedName localSheetId="23" name="pairedPartsFlagStrArr">[2]pairedPartsFlagStrArr!$A$1:$A$2</definedName>
    <definedName localSheetId="119" name="pairedPartsFlagStrArr">[2]pairedPartsFlagStrArr!$A$1:$A$2</definedName>
    <definedName localSheetId="122" name="pairedPartsFlagStrArr">[2]pairedPartsFlagStrArr!$A$1:$A$2</definedName>
    <definedName localSheetId="123" name="pairedPartsFlagStrArr">[2]pairedPartsFlagStrArr!$A$1:$A$2</definedName>
    <definedName localSheetId="134" name="pairedPartsFlagStrArr">[2]pairedPartsFlagStrArr!$A$1:$A$2</definedName>
    <definedName localSheetId="137" name="pairedPartsFlagStrArr">[2]pairedPartsFlagStrArr!$A$1:$A$2</definedName>
    <definedName localSheetId="138" name="pairedPartsFlagStrArr">[2]pairedPartsFlagStrArr!$A$1:$A$2</definedName>
    <definedName localSheetId="139" name="pairedPartsFlagStrArr">[2]pairedPartsFlagStrArr!$A$1:$A$2</definedName>
    <definedName localSheetId="140" name="pairedPartsFlagStrArr">[2]pairedPartsFlagStrArr!$A$1:$A$2</definedName>
    <definedName localSheetId="141" name="pairedPartsFlagStrArr">[2]pairedPartsFlagStrArr!$A$1:$A$2</definedName>
    <definedName localSheetId="149" name="pairedPartsFlagStrArr">[2]pairedPartsFlagStrArr!$A$1:$A$2</definedName>
    <definedName localSheetId="152" name="pairedPartsFlagStrArr">[2]pairedPartsFlagStrArr!$A$1:$A$2</definedName>
    <definedName localSheetId="150" name="pairedPartsFlagStrArr">[2]pairedPartsFlagStrArr!$A$1:$A$2</definedName>
    <definedName localSheetId="151" name="pairedPartsFlagStrArr">[2]pairedPartsFlagStrArr!$A$1:$A$2</definedName>
    <definedName localSheetId="164" name="pairedPartsFlagStrArr">[2]pairedPartsFlagStrArr!$A$1:$A$2</definedName>
    <definedName localSheetId="167" name="pairedPartsFlagStrArr">[2]pairedPartsFlagStrArr!$A$1:$A$2</definedName>
    <definedName localSheetId="165" name="pairedPartsFlagStrArr">[2]pairedPartsFlagStrArr!$A$1:$A$2</definedName>
    <definedName localSheetId="166" name="pairedPartsFlagStrArr">[2]pairedPartsFlagStrArr!$A$1:$A$2</definedName>
    <definedName localSheetId="69" name="pairedPartsFlagStrArr">[2]pairedPartsFlagStrArr!$A$1:$A$2</definedName>
    <definedName localSheetId="70" name="pairedPartsFlagStrArr">[2]pairedPartsFlagStrArr!$A$1:$A$2</definedName>
    <definedName localSheetId="71" name="pairedPartsFlagStrArr">[2]pairedPartsFlagStrArr!$A$1:$A$2</definedName>
    <definedName localSheetId="81" name="pairedPartsFlagStrArr">[2]pairedPartsFlagStrArr!$A$1:$A$2</definedName>
    <definedName localSheetId="82" name="pairedPartsFlagStrArr">[2]pairedPartsFlagStrArr!$A$1:$A$2</definedName>
    <definedName localSheetId="83" name="pairedPartsFlagStrArr">[2]pairedPartsFlagStrArr!$A$1:$A$2</definedName>
    <definedName name="pairedPartsFlagStrArr">#REF!</definedName>
    <definedName localSheetId="91" name="partsTypeArr">[1]partsTypeArr!$A$1:$A$4</definedName>
    <definedName localSheetId="92" name="partsTypeArr">[1]partsTypeArr!$A$1:$A$4</definedName>
    <definedName localSheetId="93" name="partsTypeArr">[1]partsTypeArr!$A$1:$A$4</definedName>
    <definedName localSheetId="19" name="partsTypeArr">[1]partsTypeArr!$A$1:$A$4</definedName>
    <definedName localSheetId="100" name="partsTypeArr">[1]partsTypeArr!$A$1:$A$4</definedName>
    <definedName localSheetId="101" name="partsTypeArr">[1]partsTypeArr!$A$1:$A$4</definedName>
    <definedName localSheetId="102" name="partsTypeArr">[1]partsTypeArr!$A$1:$A$4</definedName>
    <definedName localSheetId="103" name="partsTypeArr">[1]partsTypeArr!$A$1:$A$4</definedName>
    <definedName localSheetId="20" name="partsTypeArr">[1]partsTypeArr!$A$1:$A$4</definedName>
    <definedName localSheetId="106" name="partsTypeArr">[1]partsTypeArr!$A$1:$A$4</definedName>
    <definedName localSheetId="107" name="partsTypeArr">[1]partsTypeArr!$A$1:$A$4</definedName>
    <definedName localSheetId="108" name="partsTypeArr">[1]partsTypeArr!$A$1:$A$4</definedName>
    <definedName localSheetId="109" name="partsTypeArr">[1]partsTypeArr!$A$1:$A$4</definedName>
    <definedName localSheetId="21" name="partsTypeArr">[1]partsTypeArr!$A$1:$A$4</definedName>
    <definedName localSheetId="111" name="partsTypeArr">[1]partsTypeArr!$A$1:$A$4</definedName>
    <definedName localSheetId="112" name="partsTypeArr">[1]partsTypeArr!$A$1:$A$4</definedName>
    <definedName localSheetId="22" name="partsTypeArr">[1]partsTypeArr!$A$1:$A$4</definedName>
    <definedName localSheetId="118" name="partsTypeArr">[1]partsTypeArr!$A$1:$A$4</definedName>
    <definedName localSheetId="23" name="partsTypeArr">[1]partsTypeArr!$A$1:$A$4</definedName>
    <definedName localSheetId="119" name="partsTypeArr">[1]partsTypeArr!$A$1:$A$4</definedName>
    <definedName localSheetId="122" name="partsTypeArr">[1]partsTypeArr!$A$1:$A$4</definedName>
    <definedName localSheetId="123" name="partsTypeArr">[1]partsTypeArr!$A$1:$A$4</definedName>
    <definedName localSheetId="134" name="partsTypeArr">[1]partsTypeArr!$A$1:$A$4</definedName>
    <definedName localSheetId="137" name="partsTypeArr">[1]partsTypeArr!$A$1:$A$4</definedName>
    <definedName localSheetId="138" name="partsTypeArr">[1]partsTypeArr!$A$1:$A$4</definedName>
    <definedName localSheetId="139" name="partsTypeArr">[1]partsTypeArr!$A$1:$A$4</definedName>
    <definedName localSheetId="140" name="partsTypeArr">[1]partsTypeArr!$A$1:$A$4</definedName>
    <definedName localSheetId="141" name="partsTypeArr">[1]partsTypeArr!$A$1:$A$4</definedName>
    <definedName localSheetId="149" name="partsTypeArr">[1]partsTypeArr!$A$1:$A$4</definedName>
    <definedName localSheetId="152" name="partsTypeArr">[1]partsTypeArr!$A$1:$A$4</definedName>
    <definedName localSheetId="150" name="partsTypeArr">[1]partsTypeArr!$A$1:$A$4</definedName>
    <definedName localSheetId="151" name="partsTypeArr">[1]partsTypeArr!$A$1:$A$4</definedName>
    <definedName localSheetId="164" name="partsTypeArr">[1]partsTypeArr!$A$1:$A$4</definedName>
    <definedName localSheetId="167" name="partsTypeArr">[1]partsTypeArr!$A$1:$A$4</definedName>
    <definedName localSheetId="165" name="partsTypeArr">[1]partsTypeArr!$A$1:$A$4</definedName>
    <definedName localSheetId="166" name="partsTypeArr">[1]partsTypeArr!$A$1:$A$4</definedName>
    <definedName localSheetId="69" name="partsTypeArr">[1]partsTypeArr!$A$1:$A$4</definedName>
    <definedName localSheetId="70" name="partsTypeArr">[1]partsTypeArr!$A$1:$A$4</definedName>
    <definedName localSheetId="71" name="partsTypeArr">[1]partsTypeArr!$A$1:$A$4</definedName>
    <definedName localSheetId="81" name="partsTypeArr">[1]partsTypeArr!$A$1:$A$4</definedName>
    <definedName localSheetId="82" name="partsTypeArr">[1]partsTypeArr!$A$1:$A$4</definedName>
    <definedName localSheetId="83" name="partsTypeArr">[1]partsTypeArr!$A$1:$A$4</definedName>
    <definedName name="partsTypeArr">#REF!</definedName>
    <definedName localSheetId="4" name="REPACKING_TYPE">#REF!</definedName>
    <definedName localSheetId="7" name="REPACKING_TYPE">#REF!</definedName>
    <definedName localSheetId="10" name="REPACKING_TYPE">#REF!</definedName>
    <definedName localSheetId="13" name="REPACKING_TYPE">#REF!</definedName>
    <definedName localSheetId="16" name="REPACKING_TYPE">#REF!</definedName>
    <definedName localSheetId="91" name="REPACKING_TYPE">#REF!</definedName>
    <definedName localSheetId="92" name="REPACKING_TYPE">#REF!</definedName>
    <definedName localSheetId="93" name="REPACKING_TYPE">#REF!</definedName>
    <definedName localSheetId="19" name="REPACKING_TYPE">#REF!</definedName>
    <definedName localSheetId="100" name="REPACKING_TYPE">#REF!</definedName>
    <definedName localSheetId="101" name="REPACKING_TYPE">#REF!</definedName>
    <definedName localSheetId="102" name="REPACKING_TYPE">#REF!</definedName>
    <definedName localSheetId="103" name="REPACKING_TYPE">#REF!</definedName>
    <definedName localSheetId="20" name="REPACKING_TYPE">#REF!</definedName>
    <definedName localSheetId="106" name="REPACKING_TYPE">#REF!</definedName>
    <definedName localSheetId="107" name="REPACKING_TYPE">#REF!</definedName>
    <definedName localSheetId="108" name="REPACKING_TYPE">#REF!</definedName>
    <definedName localSheetId="109" name="REPACKING_TYPE">#REF!</definedName>
    <definedName localSheetId="21" name="REPACKING_TYPE">#REF!</definedName>
    <definedName localSheetId="111" name="REPACKING_TYPE">#REF!</definedName>
    <definedName localSheetId="112" name="REPACKING_TYPE">#REF!</definedName>
    <definedName localSheetId="22" name="REPACKING_TYPE">#REF!</definedName>
    <definedName localSheetId="118" name="REPACKING_TYPE">#REF!</definedName>
    <definedName localSheetId="23" name="REPACKING_TYPE">#REF!</definedName>
    <definedName localSheetId="119" name="REPACKING_TYPE">#REF!</definedName>
    <definedName localSheetId="122" name="REPACKING_TYPE">#REF!</definedName>
    <definedName localSheetId="123" name="REPACKING_TYPE">#REF!</definedName>
    <definedName localSheetId="134" name="REPACKING_TYPE">#REF!</definedName>
    <definedName localSheetId="137" name="REPACKING_TYPE">#REF!</definedName>
    <definedName localSheetId="138" name="REPACKING_TYPE">#REF!</definedName>
    <definedName localSheetId="139" name="REPACKING_TYPE">#REF!</definedName>
    <definedName localSheetId="140" name="REPACKING_TYPE">#REF!</definedName>
    <definedName localSheetId="141" name="REPACKING_TYPE">#REF!</definedName>
    <definedName localSheetId="149" name="REPACKING_TYPE">#REF!</definedName>
    <definedName localSheetId="152" name="REPACKING_TYPE">#REF!</definedName>
    <definedName localSheetId="150" name="REPACKING_TYPE">#REF!</definedName>
    <definedName localSheetId="151" name="REPACKING_TYPE">#REF!</definedName>
    <definedName localSheetId="164" name="REPACKING_TYPE">#REF!</definedName>
    <definedName localSheetId="167" name="REPACKING_TYPE">#REF!</definedName>
    <definedName localSheetId="165" name="REPACKING_TYPE">#REF!</definedName>
    <definedName localSheetId="166" name="REPACKING_TYPE">#REF!</definedName>
    <definedName localSheetId="69" name="REPACKING_TYPE">#REF!</definedName>
    <definedName localSheetId="70" name="REPACKING_TYPE">#REF!</definedName>
    <definedName localSheetId="71" name="REPACKING_TYPE">#REF!</definedName>
    <definedName localSheetId="81" name="REPACKING_TYPE">#REF!</definedName>
    <definedName localSheetId="82" name="REPACKING_TYPE">#REF!</definedName>
    <definedName localSheetId="83" name="REPACKING_TYPE">#REF!</definedName>
    <definedName name="REPACKING_TYPE">#REF!</definedName>
    <definedName localSheetId="91" name="rolledPartsFlagArr">[1]rolledPartsFlagArr!$A$1:$A$2</definedName>
    <definedName localSheetId="92" name="rolledPartsFlagArr">[1]rolledPartsFlagArr!$A$1:$A$2</definedName>
    <definedName localSheetId="93" name="rolledPartsFlagArr">[1]rolledPartsFlagArr!$A$1:$A$2</definedName>
    <definedName localSheetId="19" name="rolledPartsFlagArr">[1]rolledPartsFlagArr!$A$1:$A$2</definedName>
    <definedName localSheetId="100" name="rolledPartsFlagArr">[1]rolledPartsFlagArr!$A$1:$A$2</definedName>
    <definedName localSheetId="101" name="rolledPartsFlagArr">[1]rolledPartsFlagArr!$A$1:$A$2</definedName>
    <definedName localSheetId="102" name="rolledPartsFlagArr">[1]rolledPartsFlagArr!$A$1:$A$2</definedName>
    <definedName localSheetId="103" name="rolledPartsFlagArr">[1]rolledPartsFlagArr!$A$1:$A$2</definedName>
    <definedName localSheetId="20" name="rolledPartsFlagArr">[1]rolledPartsFlagArr!$A$1:$A$2</definedName>
    <definedName localSheetId="106" name="rolledPartsFlagArr">[1]rolledPartsFlagArr!$A$1:$A$2</definedName>
    <definedName localSheetId="107" name="rolledPartsFlagArr">[1]rolledPartsFlagArr!$A$1:$A$2</definedName>
    <definedName localSheetId="108" name="rolledPartsFlagArr">[1]rolledPartsFlagArr!$A$1:$A$2</definedName>
    <definedName localSheetId="109" name="rolledPartsFlagArr">[1]rolledPartsFlagArr!$A$1:$A$2</definedName>
    <definedName localSheetId="21" name="rolledPartsFlagArr">[1]rolledPartsFlagArr!$A$1:$A$2</definedName>
    <definedName localSheetId="111" name="rolledPartsFlagArr">[1]rolledPartsFlagArr!$A$1:$A$2</definedName>
    <definedName localSheetId="112" name="rolledPartsFlagArr">[1]rolledPartsFlagArr!$A$1:$A$2</definedName>
    <definedName localSheetId="22" name="rolledPartsFlagArr">[1]rolledPartsFlagArr!$A$1:$A$2</definedName>
    <definedName localSheetId="118" name="rolledPartsFlagArr">[1]rolledPartsFlagArr!$A$1:$A$2</definedName>
    <definedName localSheetId="23" name="rolledPartsFlagArr">[1]rolledPartsFlagArr!$A$1:$A$2</definedName>
    <definedName localSheetId="119" name="rolledPartsFlagArr">[1]rolledPartsFlagArr!$A$1:$A$2</definedName>
    <definedName localSheetId="122" name="rolledPartsFlagArr">[1]rolledPartsFlagArr!$A$1:$A$2</definedName>
    <definedName localSheetId="123" name="rolledPartsFlagArr">[1]rolledPartsFlagArr!$A$1:$A$2</definedName>
    <definedName localSheetId="134" name="rolledPartsFlagArr">[1]rolledPartsFlagArr!$A$1:$A$2</definedName>
    <definedName localSheetId="137" name="rolledPartsFlagArr">[1]rolledPartsFlagArr!$A$1:$A$2</definedName>
    <definedName localSheetId="138" name="rolledPartsFlagArr">[1]rolledPartsFlagArr!$A$1:$A$2</definedName>
    <definedName localSheetId="139" name="rolledPartsFlagArr">[1]rolledPartsFlagArr!$A$1:$A$2</definedName>
    <definedName localSheetId="140" name="rolledPartsFlagArr">[1]rolledPartsFlagArr!$A$1:$A$2</definedName>
    <definedName localSheetId="141" name="rolledPartsFlagArr">[1]rolledPartsFlagArr!$A$1:$A$2</definedName>
    <definedName localSheetId="149" name="rolledPartsFlagArr">[1]rolledPartsFlagArr!$A$1:$A$2</definedName>
    <definedName localSheetId="152" name="rolledPartsFlagArr">[1]rolledPartsFlagArr!$A$1:$A$2</definedName>
    <definedName localSheetId="150" name="rolledPartsFlagArr">[1]rolledPartsFlagArr!$A$1:$A$2</definedName>
    <definedName localSheetId="151" name="rolledPartsFlagArr">[1]rolledPartsFlagArr!$A$1:$A$2</definedName>
    <definedName localSheetId="164" name="rolledPartsFlagArr">[1]rolledPartsFlagArr!$A$1:$A$2</definedName>
    <definedName localSheetId="167" name="rolledPartsFlagArr">[1]rolledPartsFlagArr!$A$1:$A$2</definedName>
    <definedName localSheetId="165" name="rolledPartsFlagArr">[1]rolledPartsFlagArr!$A$1:$A$2</definedName>
    <definedName localSheetId="166" name="rolledPartsFlagArr">[1]rolledPartsFlagArr!$A$1:$A$2</definedName>
    <definedName localSheetId="69" name="rolledPartsFlagArr">[1]rolledPartsFlagArr!$A$1:$A$2</definedName>
    <definedName localSheetId="70" name="rolledPartsFlagArr">[1]rolledPartsFlagArr!$A$1:$A$2</definedName>
    <definedName localSheetId="71" name="rolledPartsFlagArr">[1]rolledPartsFlagArr!$A$1:$A$2</definedName>
    <definedName localSheetId="81" name="rolledPartsFlagArr">[1]rolledPartsFlagArr!$A$1:$A$2</definedName>
    <definedName localSheetId="82" name="rolledPartsFlagArr">[1]rolledPartsFlagArr!$A$1:$A$2</definedName>
    <definedName localSheetId="83" name="rolledPartsFlagArr">[1]rolledPartsFlagArr!$A$1:$A$2</definedName>
    <definedName name="rolledPartsFlagArr">#REF!</definedName>
    <definedName localSheetId="91" name="rolledPartsUomArr">[1]rolledPartsUomArr!$A$1:$A$29</definedName>
    <definedName localSheetId="92" name="rolledPartsUomArr">[1]rolledPartsUomArr!$A$1:$A$29</definedName>
    <definedName localSheetId="93" name="rolledPartsUomArr">[1]rolledPartsUomArr!$A$1:$A$29</definedName>
    <definedName localSheetId="19" name="rolledPartsUomArr">[1]rolledPartsUomArr!$A$1:$A$29</definedName>
    <definedName localSheetId="100" name="rolledPartsUomArr">[1]rolledPartsUomArr!$A$1:$A$29</definedName>
    <definedName localSheetId="101" name="rolledPartsUomArr">[1]rolledPartsUomArr!$A$1:$A$29</definedName>
    <definedName localSheetId="102" name="rolledPartsUomArr">[1]rolledPartsUomArr!$A$1:$A$29</definedName>
    <definedName localSheetId="103" name="rolledPartsUomArr">[1]rolledPartsUomArr!$A$1:$A$29</definedName>
    <definedName localSheetId="20" name="rolledPartsUomArr">[1]rolledPartsUomArr!$A$1:$A$29</definedName>
    <definedName localSheetId="106" name="rolledPartsUomArr">[1]rolledPartsUomArr!$A$1:$A$29</definedName>
    <definedName localSheetId="107" name="rolledPartsUomArr">[1]rolledPartsUomArr!$A$1:$A$29</definedName>
    <definedName localSheetId="108" name="rolledPartsUomArr">[1]rolledPartsUomArr!$A$1:$A$29</definedName>
    <definedName localSheetId="109" name="rolledPartsUomArr">[1]rolledPartsUomArr!$A$1:$A$29</definedName>
    <definedName localSheetId="21" name="rolledPartsUomArr">[1]rolledPartsUomArr!$A$1:$A$29</definedName>
    <definedName localSheetId="111" name="rolledPartsUomArr">[1]rolledPartsUomArr!$A$1:$A$29</definedName>
    <definedName localSheetId="112" name="rolledPartsUomArr">[1]rolledPartsUomArr!$A$1:$A$29</definedName>
    <definedName localSheetId="22" name="rolledPartsUomArr">[1]rolledPartsUomArr!$A$1:$A$29</definedName>
    <definedName localSheetId="118" name="rolledPartsUomArr">[1]rolledPartsUomArr!$A$1:$A$29</definedName>
    <definedName localSheetId="23" name="rolledPartsUomArr">[1]rolledPartsUomArr!$A$1:$A$29</definedName>
    <definedName localSheetId="119" name="rolledPartsUomArr">[1]rolledPartsUomArr!$A$1:$A$29</definedName>
    <definedName localSheetId="122" name="rolledPartsUomArr">[1]rolledPartsUomArr!$A$1:$A$29</definedName>
    <definedName localSheetId="123" name="rolledPartsUomArr">[1]rolledPartsUomArr!$A$1:$A$29</definedName>
    <definedName localSheetId="134" name="rolledPartsUomArr">[1]rolledPartsUomArr!$A$1:$A$29</definedName>
    <definedName localSheetId="137" name="rolledPartsUomArr">[1]rolledPartsUomArr!$A$1:$A$29</definedName>
    <definedName localSheetId="138" name="rolledPartsUomArr">[1]rolledPartsUomArr!$A$1:$A$29</definedName>
    <definedName localSheetId="139" name="rolledPartsUomArr">[1]rolledPartsUomArr!$A$1:$A$29</definedName>
    <definedName localSheetId="140" name="rolledPartsUomArr">[1]rolledPartsUomArr!$A$1:$A$29</definedName>
    <definedName localSheetId="141" name="rolledPartsUomArr">[1]rolledPartsUomArr!$A$1:$A$29</definedName>
    <definedName localSheetId="149" name="rolledPartsUomArr">[1]rolledPartsUomArr!$A$1:$A$29</definedName>
    <definedName localSheetId="152" name="rolledPartsUomArr">[1]rolledPartsUomArr!$A$1:$A$29</definedName>
    <definedName localSheetId="150" name="rolledPartsUomArr">[1]rolledPartsUomArr!$A$1:$A$29</definedName>
    <definedName localSheetId="151" name="rolledPartsUomArr">[1]rolledPartsUomArr!$A$1:$A$29</definedName>
    <definedName localSheetId="164" name="rolledPartsUomArr">[1]rolledPartsUomArr!$A$1:$A$29</definedName>
    <definedName localSheetId="167" name="rolledPartsUomArr">[1]rolledPartsUomArr!$A$1:$A$29</definedName>
    <definedName localSheetId="165" name="rolledPartsUomArr">[1]rolledPartsUomArr!$A$1:$A$29</definedName>
    <definedName localSheetId="166" name="rolledPartsUomArr">[1]rolledPartsUomArr!$A$1:$A$29</definedName>
    <definedName localSheetId="69" name="rolledPartsUomArr">[1]rolledPartsUomArr!$A$1:$A$29</definedName>
    <definedName localSheetId="70" name="rolledPartsUomArr">[1]rolledPartsUomArr!$A$1:$A$29</definedName>
    <definedName localSheetId="71" name="rolledPartsUomArr">[1]rolledPartsUomArr!$A$1:$A$29</definedName>
    <definedName localSheetId="81" name="rolledPartsUomArr">[1]rolledPartsUomArr!$A$1:$A$29</definedName>
    <definedName localSheetId="82" name="rolledPartsUomArr">[1]rolledPartsUomArr!$A$1:$A$29</definedName>
    <definedName localSheetId="83" name="rolledPartsUomArr">[1]rolledPartsUomArr!$A$1:$A$29</definedName>
    <definedName name="rolledPartsUomArr">#REF!</definedName>
    <definedName localSheetId="4" name="UOM_CODE">#REF!</definedName>
    <definedName localSheetId="7" name="UOM_CODE">#REF!</definedName>
    <definedName localSheetId="10" name="UOM_CODE">#REF!</definedName>
    <definedName localSheetId="13" name="UOM_CODE">#REF!</definedName>
    <definedName localSheetId="16" name="UOM_CODE">#REF!</definedName>
    <definedName localSheetId="91" name="UOM_CODE">#REF!</definedName>
    <definedName localSheetId="92" name="UOM_CODE">#REF!</definedName>
    <definedName localSheetId="93" name="UOM_CODE">#REF!</definedName>
    <definedName localSheetId="19" name="UOM_CODE">#REF!</definedName>
    <definedName localSheetId="100" name="UOM_CODE">#REF!</definedName>
    <definedName localSheetId="101" name="UOM_CODE">#REF!</definedName>
    <definedName localSheetId="102" name="UOM_CODE">#REF!</definedName>
    <definedName localSheetId="103" name="UOM_CODE">#REF!</definedName>
    <definedName localSheetId="20" name="UOM_CODE">#REF!</definedName>
    <definedName localSheetId="106" name="UOM_CODE">#REF!</definedName>
    <definedName localSheetId="107" name="UOM_CODE">#REF!</definedName>
    <definedName localSheetId="108" name="UOM_CODE">#REF!</definedName>
    <definedName localSheetId="109" name="UOM_CODE">#REF!</definedName>
    <definedName localSheetId="21" name="UOM_CODE">#REF!</definedName>
    <definedName localSheetId="111" name="UOM_CODE">#REF!</definedName>
    <definedName localSheetId="112" name="UOM_CODE">#REF!</definedName>
    <definedName localSheetId="22" name="UOM_CODE">#REF!</definedName>
    <definedName localSheetId="118" name="UOM_CODE">#REF!</definedName>
    <definedName localSheetId="23" name="UOM_CODE">#REF!</definedName>
    <definedName localSheetId="119" name="UOM_CODE">#REF!</definedName>
    <definedName localSheetId="122" name="UOM_CODE">#REF!</definedName>
    <definedName localSheetId="123" name="UOM_CODE">#REF!</definedName>
    <definedName localSheetId="134" name="UOM_CODE">#REF!</definedName>
    <definedName localSheetId="137" name="UOM_CODE">#REF!</definedName>
    <definedName localSheetId="138" name="UOM_CODE">#REF!</definedName>
    <definedName localSheetId="139" name="UOM_CODE">#REF!</definedName>
    <definedName localSheetId="140" name="UOM_CODE">#REF!</definedName>
    <definedName localSheetId="141" name="UOM_CODE">#REF!</definedName>
    <definedName localSheetId="149" name="UOM_CODE">#REF!</definedName>
    <definedName localSheetId="152" name="UOM_CODE">#REF!</definedName>
    <definedName localSheetId="150" name="UOM_CODE">#REF!</definedName>
    <definedName localSheetId="151" name="UOM_CODE">#REF!</definedName>
    <definedName localSheetId="164" name="UOM_CODE">#REF!</definedName>
    <definedName localSheetId="167" name="UOM_CODE">#REF!</definedName>
    <definedName localSheetId="165" name="UOM_CODE">#REF!</definedName>
    <definedName localSheetId="166" name="UOM_CODE">#REF!</definedName>
    <definedName localSheetId="69" name="UOM_CODE">#REF!</definedName>
    <definedName localSheetId="70" name="UOM_CODE">#REF!</definedName>
    <definedName localSheetId="71" name="UOM_CODE">#REF!</definedName>
    <definedName localSheetId="81" name="UOM_CODE">#REF!</definedName>
    <definedName localSheetId="82" name="UOM_CODE">#REF!</definedName>
    <definedName localSheetId="83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58" l="1" r="N4"/>
  <c i="58" r="N5"/>
  <c i="190" r="B4"/>
  <c i="190" r="B3"/>
  <c i="190" r="B2"/>
  <c i="189" r="B4"/>
  <c i="189" r="B3"/>
  <c i="189" r="B2"/>
  <c i="188" r="B2"/>
  <c i="187" r="B2"/>
  <c i="186" r="B3"/>
  <c i="186" r="B2"/>
  <c i="185" r="B4"/>
  <c i="185" r="B3"/>
  <c i="185" r="B2"/>
  <c i="184" r="B4"/>
  <c i="184" r="B3"/>
  <c i="184" r="B2"/>
  <c i="183" r="B5"/>
  <c i="183" r="B4"/>
  <c i="183" r="B3"/>
  <c i="183" r="B2"/>
  <c i="182" r="B3"/>
  <c i="182" r="B4"/>
  <c i="182" r="B5"/>
  <c i="182" r="B6"/>
  <c i="182" r="B7"/>
  <c i="182" r="B8"/>
  <c i="182" r="B9"/>
  <c i="182" r="B2"/>
  <c i="181" r="D4"/>
  <c i="181" r="B4"/>
  <c i="181" r="A4"/>
  <c i="181" r="D3"/>
  <c i="181" r="B3"/>
  <c i="181" r="A3"/>
  <c i="181" r="D2"/>
  <c i="181" r="B2"/>
  <c i="181" r="A2"/>
  <c i="180" r="D7"/>
  <c i="180" r="C7"/>
  <c i="180" r="B7"/>
  <c i="180" r="A7"/>
  <c i="180" r="D6"/>
  <c i="180" r="C6"/>
  <c i="180" r="B6"/>
  <c i="180" r="A6"/>
  <c i="180" r="D5"/>
  <c i="180" r="C5"/>
  <c i="180" r="B5"/>
  <c i="180" r="A5"/>
  <c i="180" r="D4"/>
  <c i="180" r="C4"/>
  <c i="180" r="B4"/>
  <c i="180" r="A4"/>
  <c i="180" r="D3"/>
  <c i="180" r="C3"/>
  <c i="180" r="B3"/>
  <c i="180" r="A3"/>
  <c i="180" r="D2"/>
  <c i="180" r="C2"/>
  <c i="180" r="B2"/>
  <c i="180" r="A2"/>
  <c i="179" r="D4"/>
  <c i="179" r="B4"/>
  <c i="179" r="A4"/>
  <c i="179" r="D3"/>
  <c i="179" r="B3"/>
  <c i="179" r="A3"/>
  <c i="179" r="D2"/>
  <c i="179" r="B2"/>
  <c i="179" r="A2"/>
  <c i="178" r="D7"/>
  <c i="178" r="C7"/>
  <c i="178" r="B7"/>
  <c i="178" r="A7"/>
  <c i="178" r="D6"/>
  <c i="178" r="C6"/>
  <c i="178" r="B6"/>
  <c i="178" r="A6"/>
  <c i="178" r="D5"/>
  <c i="178" r="C5"/>
  <c i="178" r="B5"/>
  <c i="178" r="A5"/>
  <c i="178" r="D4"/>
  <c i="178" r="C4"/>
  <c i="178" r="B4"/>
  <c i="178" r="A4"/>
  <c i="178" r="D3"/>
  <c i="178" r="C3"/>
  <c i="178" r="B3"/>
  <c i="178" r="A3"/>
  <c i="178" r="D2"/>
  <c i="178" r="C2"/>
  <c i="178" r="B2"/>
  <c i="178" r="A2"/>
  <c i="176" r="B2"/>
  <c i="176" r="B3"/>
  <c i="176" r="B4"/>
  <c i="177" r="B2"/>
  <c i="177" r="B4"/>
  <c i="177" r="B3"/>
  <c i="175" r="B4"/>
  <c i="175" r="B3"/>
  <c i="175" r="B2"/>
  <c i="174" r="B5"/>
  <c i="174" r="B4"/>
  <c i="174" r="B3"/>
  <c i="174" r="B2"/>
  <c i="144" r="B3"/>
  <c i="144" r="B2"/>
  <c i="171" r="B2"/>
  <c i="172" r="B2"/>
  <c i="173" r="B3"/>
  <c i="173" r="B4"/>
  <c i="173" r="B2"/>
  <c i="140" r="D4"/>
  <c i="140" r="D3"/>
  <c i="140" r="D2"/>
  <c i="139" r="D7"/>
  <c i="139" r="D6"/>
  <c i="139" r="D5"/>
  <c i="139" r="D4"/>
  <c i="139" r="D3"/>
  <c i="139" r="D2"/>
  <c i="98" r="D4"/>
  <c i="98" r="D3"/>
  <c i="98" r="D2"/>
  <c i="135" r="AA9"/>
  <c i="135" r="AA8"/>
  <c i="135" r="AA7"/>
  <c i="135" r="AA6"/>
  <c i="135" r="AA5"/>
  <c i="135" r="AA4"/>
  <c i="135" r="AA3"/>
  <c i="135" r="AA2"/>
  <c i="115" r="AC5"/>
  <c i="115" r="AC4"/>
  <c i="115" r="AC3"/>
  <c i="115" r="AC2"/>
  <c i="170" r="B3"/>
  <c i="170" r="B4"/>
  <c i="170" r="B5"/>
  <c i="170" r="B2"/>
  <c i="120" r="D4"/>
  <c i="120" r="D3"/>
  <c i="120" r="D2"/>
  <c i="119" r="D4"/>
  <c i="119" r="D3"/>
  <c i="119" r="D2"/>
  <c i="118" r="D4"/>
  <c i="118" r="D3"/>
  <c i="118" r="D2"/>
  <c i="117" r="D4"/>
  <c i="117" r="D3"/>
  <c i="117" r="D2"/>
  <c i="106" r="X5"/>
  <c i="106" r="X4"/>
  <c i="106" r="X3"/>
  <c i="106" r="X2"/>
  <c i="83" r="A3"/>
  <c i="83" r="A2"/>
  <c i="99" r="D2"/>
  <c i="166" r="B4"/>
  <c i="166" r="B3"/>
  <c i="166" r="B2"/>
  <c i="166" r="A4"/>
  <c i="166" r="A2"/>
  <c i="166" r="A3"/>
  <c i="166" r="D4"/>
  <c i="166" r="D3"/>
  <c i="166" r="D2"/>
  <c i="97" r="D2"/>
  <c i="97" l="1" r="D4"/>
  <c i="97" r="D3"/>
  <c i="96" r="D4"/>
  <c i="96" r="D3"/>
  <c i="96" r="D2"/>
  <c i="79" r="X5"/>
  <c i="79" r="X4"/>
  <c i="79" r="X3"/>
  <c i="79" r="X2"/>
  <c i="72" r="D4"/>
  <c i="72" r="D3"/>
  <c i="72" r="D2"/>
  <c i="71" r="D4"/>
  <c i="71" r="D3"/>
  <c i="71" r="D2"/>
  <c i="99" r="D4"/>
  <c i="99" r="D3"/>
  <c i="67" r="D4"/>
  <c i="67" r="D3"/>
  <c i="67" r="D2"/>
  <c i="63" r="D4"/>
  <c i="63" r="D3"/>
  <c i="63" r="D2"/>
  <c i="75" r="D4"/>
  <c i="75" r="D3"/>
  <c i="75" r="D2"/>
  <c i="74" r="D2"/>
  <c i="74" r="D4"/>
  <c i="74" r="D3"/>
  <c i="73" r="D4"/>
  <c i="73" r="D3"/>
  <c i="73" r="D2"/>
  <c i="64" r="D2"/>
  <c i="62" r="D2"/>
  <c i="66" r="D4"/>
  <c i="66" r="D3"/>
  <c i="66" r="D2"/>
  <c i="65" r="D4"/>
  <c i="65" r="D3"/>
  <c i="65" r="D2"/>
  <c i="64" r="D4"/>
  <c i="64" r="D3"/>
  <c i="62" r="D4"/>
  <c i="62" r="D3"/>
  <c i="165" r="B3"/>
  <c i="165" r="B4"/>
  <c i="165" r="B5"/>
  <c i="165" r="B2"/>
  <c i="58" r="X5"/>
  <c i="58" r="X4"/>
  <c i="58" r="X3"/>
  <c i="58" r="X2"/>
  <c i="161" r="B2"/>
  <c i="160" r="B2"/>
  <c i="159" r="B2"/>
  <c i="154" r="F2"/>
  <c i="36" r="B2"/>
  <c i="154" r="B2"/>
  <c i="158" l="1" r="B2"/>
  <c i="158" r="J2"/>
  <c i="153" l="1" r="J2"/>
  <c i="153" r="B2"/>
  <c i="152" r="C2"/>
  <c i="157" r="G1"/>
  <c i="157" r="F2" s="1"/>
  <c i="50" r="D7"/>
  <c i="50" r="D6"/>
  <c i="50" r="D5"/>
  <c i="50" r="D4"/>
  <c i="50" r="D3"/>
  <c i="50" r="D2"/>
  <c i="49" r="D4"/>
  <c i="49" r="D3"/>
  <c i="49" r="D2"/>
  <c i="48" r="D2"/>
  <c i="48" r="D4"/>
  <c i="48" r="D3"/>
  <c i="150" r="B2"/>
  <c i="149" r="B2"/>
  <c i="148" r="B2"/>
  <c i="147" r="B2"/>
  <c i="146" r="B3"/>
  <c i="146" r="B2"/>
  <c i="156" r="I1"/>
  <c i="156" r="A2" s="1"/>
  <c i="146" r="J3"/>
  <c i="146" r="J2"/>
  <c i="151" r="C2"/>
  <c i="151" r="M2"/>
  <c i="52" r="B5"/>
  <c i="151" r="L2"/>
  <c i="52" r="A5"/>
  <c i="157" l="1" r="A2"/>
  <c i="157" r="B2"/>
  <c i="157" r="C2"/>
  <c i="157" r="D2"/>
  <c i="157" r="E2"/>
  <c i="156" r="H2"/>
  <c i="156" r="G2"/>
  <c i="156" r="F2"/>
  <c i="156" r="E2"/>
  <c i="156" r="D2"/>
  <c i="156" r="C2"/>
  <c i="156" r="B2"/>
  <c i="156" r="B3"/>
  <c i="143" l="1" r="B9"/>
  <c i="143" r="B8"/>
  <c i="143" r="B7"/>
  <c i="143" r="B6"/>
  <c i="143" r="B5"/>
  <c i="143" r="B4"/>
  <c i="143" r="B3"/>
  <c i="143" r="B2"/>
  <c i="142" r="A3"/>
  <c i="142" r="A4"/>
  <c i="142" r="A5"/>
  <c i="142" r="A6"/>
  <c i="142" r="A7"/>
  <c i="142" r="A2"/>
  <c i="141" r="F9"/>
  <c i="141" r="D9"/>
  <c i="141" r="C9"/>
  <c i="141" r="B9"/>
  <c i="141" r="F8"/>
  <c i="141" r="D8"/>
  <c i="141" r="C8"/>
  <c i="141" r="F7"/>
  <c i="141" r="D7"/>
  <c i="141" r="C7"/>
  <c i="141" r="F6"/>
  <c i="141" r="D6"/>
  <c i="141" r="C6"/>
  <c i="141" r="B3"/>
  <c i="141" r="B4"/>
  <c i="141" r="B5"/>
  <c i="141" r="B6"/>
  <c i="141" r="B7"/>
  <c i="141" r="B8"/>
  <c i="141" r="B2"/>
  <c i="141" r="F5"/>
  <c i="141" r="D5"/>
  <c i="141" r="C5"/>
  <c i="141" r="F4"/>
  <c i="141" r="D4"/>
  <c i="141" r="C4"/>
  <c i="141" r="F3"/>
  <c i="141" r="D3"/>
  <c i="141" r="C3"/>
  <c i="141" r="F2"/>
  <c i="141" r="D2"/>
  <c i="141" r="C2"/>
  <c i="139" r="C3"/>
  <c i="139" r="C4"/>
  <c i="139" r="C5"/>
  <c i="139" r="C6"/>
  <c i="139" r="C7"/>
  <c i="139" r="C2"/>
  <c i="139" r="B3"/>
  <c i="139" r="B4"/>
  <c i="139" r="B5"/>
  <c i="139" r="B6"/>
  <c i="139" r="B7"/>
  <c i="139" r="B2"/>
  <c i="139" r="A3"/>
  <c i="139" r="A4"/>
  <c i="139" r="A5"/>
  <c i="139" r="A6"/>
  <c i="139" r="A7"/>
  <c i="139" r="A2"/>
  <c i="140" r="B4"/>
  <c i="140" r="A4"/>
  <c i="140" r="B3"/>
  <c i="140" r="A3"/>
  <c i="140" r="B2"/>
  <c i="140" r="A2"/>
  <c i="137" r="C7"/>
  <c i="137" r="B7"/>
  <c i="137" r="A7"/>
  <c i="137" r="C6"/>
  <c i="137" r="B6"/>
  <c i="137" r="A6"/>
  <c i="137" r="C5"/>
  <c i="137" r="B5"/>
  <c i="137" r="A5"/>
  <c i="137" r="C4"/>
  <c i="137" r="B4"/>
  <c i="137" r="A4"/>
  <c i="137" r="C3"/>
  <c i="137" r="B3"/>
  <c i="137" r="A3"/>
  <c i="137" r="C2"/>
  <c i="137" r="B2"/>
  <c i="137" r="A2"/>
  <c i="135" r="D9"/>
  <c i="135" r="D8"/>
  <c i="135" r="D7"/>
  <c i="135" r="D6"/>
  <c i="135" r="D5"/>
  <c i="135" r="D4"/>
  <c i="135" r="D3"/>
  <c i="135" r="D2"/>
  <c i="134" r="B4"/>
  <c i="134" r="B3"/>
  <c i="134" r="B2"/>
  <c i="133" r="B2"/>
  <c i="132" r="B2"/>
  <c i="131" r="B3"/>
  <c i="131" r="B2"/>
  <c i="127" r="B8"/>
  <c i="127" r="B7"/>
  <c i="127" r="B6"/>
  <c i="127" r="B5"/>
  <c i="127" r="B4"/>
  <c i="127" r="B3"/>
  <c i="127" r="B2"/>
  <c i="126" r="B3"/>
  <c i="126" r="B4"/>
  <c i="126" r="B5"/>
  <c i="126" r="B2"/>
  <c i="125" r="B5"/>
  <c i="125" r="B4"/>
  <c i="125" r="B3"/>
  <c i="125" r="B2"/>
  <c i="125" r="B9"/>
  <c i="125" r="B8"/>
  <c i="125" r="B7"/>
  <c i="125" r="B6"/>
  <c i="124" r="B3"/>
  <c i="124" r="B4"/>
  <c i="124" r="B2"/>
  <c i="124" r="B8"/>
  <c i="124" r="B5"/>
  <c i="124" r="B7"/>
  <c i="124" r="B6"/>
  <c i="123" r="A3"/>
  <c i="123" r="A2"/>
  <c i="115" r="N5"/>
  <c i="115" r="N4"/>
  <c i="115" r="N3"/>
  <c i="115" r="N2"/>
  <c i="115" r="M5"/>
  <c i="115" r="M4"/>
  <c i="115" r="M3"/>
  <c i="115" r="M2"/>
  <c i="120" r="B4"/>
  <c i="120" r="B3"/>
  <c i="120" r="B2"/>
  <c i="121" r="C3"/>
  <c i="121" r="C4"/>
  <c i="121" r="C5"/>
  <c i="121" r="C6"/>
  <c i="121" r="C7"/>
  <c i="121" r="C2"/>
  <c i="121" r="B3"/>
  <c i="121" r="B4"/>
  <c i="121" r="B5"/>
  <c i="121" r="B6"/>
  <c i="121" r="B7"/>
  <c i="121" r="B2"/>
  <c i="121" r="A3"/>
  <c i="121" r="A4"/>
  <c i="121" r="A5"/>
  <c i="121" r="A6"/>
  <c i="121" r="A7"/>
  <c i="121" r="A2"/>
  <c i="120" r="A4"/>
  <c i="120" r="A3"/>
  <c i="120" r="A2"/>
  <c i="119" r="B4"/>
  <c i="119" r="B3"/>
  <c i="119" r="B2"/>
  <c i="119" r="A4"/>
  <c i="119" r="A3"/>
  <c i="119" r="A2"/>
  <c i="118" r="B3"/>
  <c i="118" r="B4"/>
  <c i="118" r="B2"/>
  <c i="118" r="A4"/>
  <c i="118" r="A3"/>
  <c i="118" r="A2"/>
  <c i="117" r="A2"/>
  <c i="117" r="B3"/>
  <c i="117" r="B4"/>
  <c i="117" r="B2"/>
  <c i="117" r="A4"/>
  <c i="117" r="A3"/>
  <c i="115" r="D2"/>
  <c i="115" r="D5"/>
  <c i="115" r="D4"/>
  <c i="115" r="D3"/>
  <c i="114" r="B5"/>
  <c i="114" r="B4"/>
  <c i="114" r="B3"/>
  <c i="114" r="B2"/>
  <c i="113" r="B5"/>
  <c i="113" r="B4"/>
  <c i="113" r="B3"/>
  <c i="113" r="B2"/>
  <c i="112" r="B5"/>
  <c i="112" r="B4"/>
  <c i="112" r="B3"/>
  <c i="112" r="B2"/>
  <c i="111" r="B3"/>
  <c i="111" r="B2"/>
  <c i="111" r="B4"/>
  <c i="111" r="B5"/>
  <c i="111" r="F4"/>
  <c i="111" r="D4"/>
  <c i="111" r="C4"/>
  <c i="111" r="F5"/>
  <c i="111" r="D5"/>
  <c i="111" r="C5"/>
  <c i="111" r="F3"/>
  <c i="111" r="D3"/>
  <c i="111" r="C3"/>
  <c i="111" r="F2"/>
  <c i="111" r="D2"/>
  <c i="111" r="C2"/>
  <c i="110" r="A3"/>
  <c i="110" r="A2"/>
  <c i="109" r="B5"/>
  <c i="109" r="B4"/>
  <c i="109" r="B3"/>
  <c i="109" r="B2"/>
  <c i="108" r="B5"/>
  <c i="108" r="B4"/>
  <c i="108" r="B3"/>
  <c i="108" r="B2"/>
  <c i="106" r="D5"/>
  <c i="106" r="D4"/>
  <c i="106" r="D3"/>
  <c i="106" r="D2"/>
  <c i="105" r="B4"/>
  <c i="105" r="B3"/>
  <c i="105" r="B2"/>
  <c i="104" r="B4"/>
  <c i="104" r="B3"/>
  <c i="104" r="B2"/>
  <c i="103" r="B4"/>
  <c i="103" r="B3"/>
  <c i="103" r="B2"/>
  <c i="102" r="B2"/>
  <c i="101" r="B2"/>
  <c i="100" r="B3"/>
  <c i="100" r="B2"/>
  <c i="99" r="B4"/>
  <c i="99" r="A4"/>
  <c i="99" r="B3"/>
  <c i="99" r="A3"/>
  <c i="99" r="B2"/>
  <c i="99" r="A2"/>
  <c i="98" r="B4"/>
  <c i="98" r="A4"/>
  <c i="98" r="B3"/>
  <c i="98" r="A3"/>
  <c i="98" r="B2"/>
  <c i="98" r="A2"/>
  <c i="97" r="B4"/>
  <c i="97" r="A4"/>
  <c i="97" r="B3"/>
  <c i="97" r="A3"/>
  <c i="97" r="B2"/>
  <c i="97" r="A2"/>
  <c i="96" r="B4"/>
  <c i="96" r="A4"/>
  <c i="96" r="B3"/>
  <c i="96" r="A3"/>
  <c i="96" r="B2"/>
  <c i="96" r="A2"/>
  <c i="95" r="B4"/>
  <c i="95" r="B3"/>
  <c i="95" r="B2"/>
  <c i="94" r="B2"/>
  <c i="93" r="B2"/>
  <c i="92" r="B3"/>
  <c i="92" r="B2"/>
  <c i="91" r="B2"/>
  <c i="90" r="B2"/>
  <c i="89" r="B3"/>
  <c i="89" r="B2"/>
  <c i="86" r="B3"/>
  <c i="86" r="B2"/>
  <c i="88" r="B2"/>
  <c i="87" r="B2"/>
  <c i="85" r="B2"/>
  <c i="84" r="B2"/>
  <c i="29" r="B2"/>
  <c i="82" r="F3"/>
  <c i="82" r="D3"/>
  <c i="82" r="C3"/>
  <c i="82" r="F4"/>
  <c i="82" r="D4"/>
  <c i="82" r="C4"/>
  <c i="82" r="F2"/>
  <c i="82" r="D2"/>
  <c i="82" r="C2"/>
  <c i="82" r="B3"/>
  <c i="82" r="B4"/>
  <c i="82" r="B2"/>
  <c i="81" r="B3"/>
  <c i="81" r="B4"/>
  <c i="81" r="B2"/>
  <c i="79" r="D4"/>
  <c i="79" r="D3"/>
  <c i="79" r="D2"/>
  <c i="44" r="K4"/>
  <c i="44" r="L4"/>
  <c i="61" r="A3"/>
  <c i="61" r="A2"/>
  <c i="75" r="B4"/>
  <c i="75" r="A4"/>
  <c i="75" r="B3"/>
  <c i="75" r="A3"/>
  <c i="75" r="B2"/>
  <c i="75" r="A2"/>
  <c i="74" r="B4"/>
  <c i="74" r="A4"/>
  <c i="74" r="B3"/>
  <c i="74" r="A3"/>
  <c i="74" r="B2"/>
  <c i="74" r="A2"/>
  <c i="73" r="B4"/>
  <c i="73" r="A4"/>
  <c i="73" r="B3"/>
  <c i="73" r="A3"/>
  <c i="73" r="B2"/>
  <c i="73" r="A2"/>
  <c i="72" r="B4"/>
  <c i="72" r="A4"/>
  <c i="72" r="B3"/>
  <c i="72" r="A3"/>
  <c i="72" r="B2"/>
  <c i="72" r="A2"/>
  <c i="71" r="B4"/>
  <c i="71" r="A4"/>
  <c i="71" r="B3"/>
  <c i="71" r="A3"/>
  <c i="71" r="B2"/>
  <c i="71" r="A2"/>
  <c i="70" r="B5"/>
  <c i="70" r="B4"/>
  <c i="70" r="B3"/>
  <c i="70" r="B2"/>
  <c i="68" r="C5"/>
  <c i="68" r="F5"/>
  <c i="68" r="F4"/>
  <c i="68" r="F3"/>
  <c i="68" r="F2"/>
  <c i="68" r="D2"/>
  <c i="68" r="D5"/>
  <c i="68" r="D4"/>
  <c i="68" r="D3"/>
  <c i="68" r="C4"/>
  <c i="68" r="C3"/>
  <c i="68" r="C2"/>
  <c i="56" r="A5"/>
  <c i="67" r="B4"/>
  <c i="67" r="B3"/>
  <c i="67" r="B2"/>
  <c i="67" r="A4"/>
  <c i="67" r="A3"/>
  <c i="67" r="A2"/>
  <c i="66" r="B4"/>
  <c i="66" r="B3"/>
  <c i="66" r="B2"/>
  <c i="65" r="B4"/>
  <c i="65" r="B3"/>
  <c i="65" r="B2"/>
  <c i="66" r="A4"/>
  <c i="66" r="A3"/>
  <c i="66" r="A2"/>
  <c i="65" r="A4"/>
  <c i="65" r="A3"/>
  <c i="65" r="A2"/>
  <c i="64" r="B3"/>
  <c i="64" r="B4"/>
  <c i="64" r="B2"/>
  <c i="64" r="A4"/>
  <c i="64" r="A3"/>
  <c i="64" r="A2"/>
  <c i="63" r="B3"/>
  <c i="63" r="B4"/>
  <c i="63" r="B2"/>
  <c i="63" r="A4"/>
  <c i="63" r="A3"/>
  <c i="63" r="A2"/>
  <c i="62" r="A4"/>
  <c i="62" r="A3"/>
  <c i="62" r="A2"/>
  <c i="62" r="B3"/>
  <c i="62" r="B4"/>
  <c i="62" r="B2"/>
  <c i="60" r="B3"/>
  <c i="60" r="B2"/>
  <c i="58" r="D5"/>
  <c i="58" r="D4"/>
  <c i="58" r="D3"/>
  <c i="58" r="D2"/>
  <c i="38" r="B1"/>
  <c i="38" r="A2" s="1"/>
  <c i="121" r="D2"/>
  <c i="56" r="B5"/>
  <c i="56" r="A1"/>
  <c i="137" l="1" r="D2"/>
  <c i="137" r="D4"/>
  <c i="137" r="D6"/>
  <c i="137" r="D3"/>
  <c i="137" r="D5"/>
  <c i="137" r="D7"/>
  <c i="121" r="D7"/>
  <c i="121" r="D6"/>
  <c i="121" r="D5"/>
  <c i="121" r="D4"/>
  <c i="121" r="D3"/>
  <c i="34" r="A2"/>
  <c i="36" r="A2" s="1"/>
  <c i="52" r="A1"/>
  <c i="50" r="B3"/>
  <c i="50" r="B4"/>
  <c i="50" r="B5"/>
  <c i="50" r="B6"/>
  <c i="50" r="B7"/>
  <c i="50" r="B2"/>
  <c i="50" r="R7"/>
  <c i="50" r="P7"/>
  <c i="50" r="N7"/>
  <c i="50" r="K7"/>
  <c i="50" r="J7"/>
  <c i="50" r="H7"/>
  <c i="50" r="G7"/>
  <c i="50" r="F7"/>
  <c i="50" r="C7"/>
  <c i="50" r="A7"/>
  <c i="50" r="P6"/>
  <c i="50" r="R6"/>
  <c i="50" r="K6"/>
  <c i="50" r="J6"/>
  <c i="50" r="G6"/>
  <c i="50" r="F6"/>
  <c i="50" r="C6"/>
  <c i="50" r="A6"/>
  <c i="50" r="R5"/>
  <c i="50" r="P5"/>
  <c i="50" r="N5"/>
  <c i="50" r="K5"/>
  <c i="50" r="J5"/>
  <c i="50" r="H5"/>
  <c i="50" r="G5"/>
  <c i="50" r="F5"/>
  <c i="50" r="C5"/>
  <c i="50" r="A5"/>
  <c i="50" r="R4"/>
  <c i="50" r="P4"/>
  <c i="50" r="N4"/>
  <c i="50" r="K4"/>
  <c i="50" r="J4"/>
  <c i="50" r="H4"/>
  <c i="50" r="G4"/>
  <c i="50" r="F4"/>
  <c i="50" r="C4"/>
  <c i="50" r="A4"/>
  <c i="50" r="P3"/>
  <c i="50" r="N3"/>
  <c i="50" r="R3" s="1"/>
  <c i="50" r="K3"/>
  <c i="50" r="J3"/>
  <c i="50" r="H3"/>
  <c i="50" r="G3"/>
  <c i="50" r="F3"/>
  <c i="50" r="C3"/>
  <c i="50" r="A3"/>
  <c i="50" r="P2"/>
  <c i="50" r="N2"/>
  <c i="50" r="R2" s="1"/>
  <c i="50" r="K2"/>
  <c i="50" r="J2"/>
  <c i="50" r="H2"/>
  <c i="50" r="G2"/>
  <c i="50" r="F2"/>
  <c i="50" r="C2"/>
  <c i="50" r="A2"/>
  <c i="49" r="P2"/>
  <c i="49" r="P3"/>
  <c i="49" r="P4"/>
  <c i="49" r="N4"/>
  <c i="49" r="K4"/>
  <c i="49" r="I4"/>
  <c i="49" r="H4"/>
  <c i="49" r="G4"/>
  <c i="49" r="B4"/>
  <c i="49" r="A4"/>
  <c i="49" r="N3"/>
  <c i="49" r="K3"/>
  <c i="49" r="I3"/>
  <c i="49" r="H3"/>
  <c i="49" r="G3"/>
  <c i="49" r="B3"/>
  <c i="49" r="A3"/>
  <c i="49" r="N2"/>
  <c i="49" r="K2"/>
  <c i="49" r="I2"/>
  <c i="49" r="H2"/>
  <c i="49" r="G2"/>
  <c i="49" r="B2"/>
  <c i="49" r="A2"/>
  <c i="48" r="H4"/>
  <c i="48" r="G4"/>
  <c i="48" r="B4"/>
  <c i="48" r="A4"/>
  <c i="48" r="N3"/>
  <c i="48" r="P3" s="1"/>
  <c i="48" r="I3"/>
  <c i="48" r="H3"/>
  <c i="48" r="G3"/>
  <c i="48" r="B3"/>
  <c i="48" r="A3"/>
  <c i="48" r="N2"/>
  <c i="48" r="P2" s="1"/>
  <c i="48" r="I2"/>
  <c i="48" r="H2"/>
  <c i="48" r="G2"/>
  <c i="48" r="B2"/>
  <c i="48" r="A2"/>
  <c i="47" r="S7"/>
  <c i="47" r="S5"/>
  <c i="47" r="S4"/>
  <c i="47" r="Q3"/>
  <c i="47" r="Q4"/>
  <c i="47" r="Q5"/>
  <c i="47" r="Q6"/>
  <c i="47" r="Q7"/>
  <c i="47" r="Q2"/>
  <c i="47" r="O2"/>
  <c i="47" r="S2" s="1"/>
  <c i="47" r="O3"/>
  <c i="47" r="S3" s="1"/>
  <c i="47" r="O4"/>
  <c i="47" r="O5"/>
  <c i="47" r="O6"/>
  <c i="47" r="O7"/>
  <c i="47" r="J3"/>
  <c i="47" r="J4"/>
  <c i="47" r="J5"/>
  <c i="47" r="J6"/>
  <c i="47" r="J7"/>
  <c i="47" r="J2"/>
  <c i="47" r="I3"/>
  <c i="47" r="I4"/>
  <c i="47" r="I5"/>
  <c i="47" r="I6"/>
  <c i="47" r="I7"/>
  <c i="47" r="I2"/>
  <c i="47" r="H3"/>
  <c i="47" r="H4"/>
  <c i="47" r="H5"/>
  <c i="47" r="H7"/>
  <c i="47" r="H2"/>
  <c i="47" r="G3"/>
  <c i="47" r="G4"/>
  <c i="47" r="G5"/>
  <c i="47" r="G6"/>
  <c i="47" r="G7"/>
  <c i="47" r="G2"/>
  <c i="47" r="F3"/>
  <c i="47" r="F4"/>
  <c i="47" r="F5"/>
  <c i="47" r="F6"/>
  <c i="47" r="F7"/>
  <c i="47" r="F2"/>
  <c i="47" r="D7"/>
  <c i="47" r="D6"/>
  <c i="47" r="D5"/>
  <c i="47" r="D4"/>
  <c i="47" r="D3"/>
  <c i="47" r="D2"/>
  <c i="47" r="C3"/>
  <c i="47" r="C4"/>
  <c i="47" r="C5"/>
  <c i="47" r="C6"/>
  <c i="47" r="C7"/>
  <c i="47" r="C2"/>
  <c i="47" r="B3"/>
  <c i="47" r="B4"/>
  <c i="47" r="B5"/>
  <c i="47" r="B6"/>
  <c i="47" r="B7"/>
  <c i="47" r="B2"/>
  <c i="47" r="A3"/>
  <c i="47" r="A4"/>
  <c i="47" r="A5"/>
  <c i="47" r="A6"/>
  <c i="47" r="A7"/>
  <c i="47" r="A2"/>
  <c i="46" r="O3"/>
  <c i="46" r="O4"/>
  <c i="46" r="O2"/>
  <c i="46" r="K3"/>
  <c i="46" r="K2"/>
  <c i="46" r="J2"/>
  <c i="46" r="J3"/>
  <c i="46" r="C3"/>
  <c i="46" r="C4"/>
  <c i="46" r="C2"/>
  <c i="46" r="B4"/>
  <c i="46" r="B3"/>
  <c i="46" r="B2"/>
  <c i="45" r="C3"/>
  <c i="45" r="C4"/>
  <c i="45" r="C2"/>
  <c i="45" r="B4"/>
  <c i="45" r="B3"/>
  <c i="45" r="B2"/>
  <c i="45" r="P4"/>
  <c i="45" r="O4"/>
  <c i="45" r="K4"/>
  <c i="45" r="J4"/>
  <c i="45" r="O3"/>
  <c i="45" r="K3"/>
  <c i="45" r="J3"/>
  <c i="45" r="O2"/>
  <c i="45" r="K2"/>
  <c i="45" r="J2"/>
  <c i="44" r="C3"/>
  <c i="44" r="C4"/>
  <c i="44" r="C2"/>
  <c i="44" r="Q4"/>
  <c i="44" r="P4"/>
  <c i="44" r="P3"/>
  <c i="44" r="L3"/>
  <c i="44" r="K3"/>
  <c i="44" r="P2"/>
  <c i="44" r="L2"/>
  <c i="44" r="K2"/>
  <c i="43" r="P3"/>
  <c i="43" r="L3"/>
  <c i="43" r="K3"/>
  <c i="43" r="P2"/>
  <c i="43" r="L2"/>
  <c i="43" r="K2"/>
  <c i="43" r="C3"/>
  <c i="43" r="C4"/>
  <c i="43" r="C2"/>
  <c i="42" r="C4"/>
  <c i="42" r="P3"/>
  <c i="42" r="L3"/>
  <c i="42" r="K3"/>
  <c i="42" r="C3"/>
  <c i="42" r="P2"/>
  <c i="42" r="L2"/>
  <c i="42" r="K2"/>
  <c i="42" r="C2"/>
  <c i="41" r="C2"/>
  <c i="41" r="P4"/>
  <c i="41" r="Q4"/>
  <c i="41" r="P3"/>
  <c i="41" r="P2"/>
  <c i="41" r="K4"/>
  <c i="41" r="K3"/>
  <c i="41" r="K2"/>
  <c i="41" r="L2"/>
  <c i="41" r="L4"/>
  <c i="41" r="L3"/>
  <c i="41" r="C4"/>
  <c i="41" r="C3"/>
  <c i="1" l="1" r="F3"/>
  <c i="143" r="A9" s="1"/>
  <c i="27" r="T2"/>
  <c i="27" r="V2"/>
  <c i="27" r="K2"/>
  <c i="25" r="Q2"/>
  <c i="25" r="V2"/>
  <c i="25" r="H2"/>
  <c i="23" r="Y2"/>
  <c i="18" r="V2"/>
  <c i="23" r="S2"/>
  <c i="23" r="K2"/>
  <c i="18" r="Q2"/>
  <c i="18" r="H2"/>
  <c i="12" r="T2"/>
  <c i="12" r="K2"/>
  <c i="143" l="1" r="A3"/>
  <c i="135" r="V2"/>
  <c i="135" r="Q2"/>
  <c i="135" r="C4"/>
  <c i="136" r="A2" s="1"/>
  <c i="125" r="A6"/>
  <c i="115" r="C5"/>
  <c i="116" r="A3" s="1"/>
  <c i="114" r="A4"/>
  <c i="106" r="E3"/>
  <c i="106" r="E2"/>
  <c i="106" r="S3"/>
  <c i="106" r="C5"/>
  <c i="143" r="A2"/>
  <c i="135" r="Q9"/>
  <c i="135" r="E9"/>
  <c i="190" r="A4" s="1"/>
  <c i="135" r="C3"/>
  <c i="125" r="A3"/>
  <c i="115" r="S5"/>
  <c i="115" r="C4"/>
  <c i="116" r="A2" s="1"/>
  <c i="114" r="A3"/>
  <c i="106" r="S5"/>
  <c i="106" r="C4"/>
  <c i="107" r="A3" s="1"/>
  <c i="115" r="X2"/>
  <c i="115" r="S2"/>
  <c i="115" r="C3"/>
  <c i="135" r="C9"/>
  <c i="136" r="A7" s="1"/>
  <c i="135" r="Q8"/>
  <c i="135" r="E8"/>
  <c i="135" r="C2"/>
  <c i="125" r="A4"/>
  <c i="143" r="A8"/>
  <c i="135" r="V9"/>
  <c i="135" r="Q7"/>
  <c i="135" r="E7"/>
  <c i="190" r="A3" s="1"/>
  <c i="125" r="A5"/>
  <c i="115" r="X3"/>
  <c i="115" r="C2"/>
  <c i="106" r="S2"/>
  <c i="106" r="C3"/>
  <c i="143" r="A7"/>
  <c i="135" r="V8"/>
  <c i="135" r="Q6"/>
  <c i="135" r="E6"/>
  <c i="190" r="A2" s="1"/>
  <c i="135" r="C8"/>
  <c i="136" r="A6" s="1"/>
  <c i="125" r="A2"/>
  <c i="115" r="X4"/>
  <c i="115" r="E4"/>
  <c i="114" r="A2"/>
  <c i="106" r="N5"/>
  <c i="106" r="C2"/>
  <c i="107" r="A2" s="1"/>
  <c i="143" r="A6"/>
  <c i="135" r="V7"/>
  <c i="135" r="Q5"/>
  <c i="135" r="E4"/>
  <c i="185" r="A4" s="1"/>
  <c i="135" r="C7"/>
  <c i="136" r="A5" s="1"/>
  <c i="125" r="A9"/>
  <c i="115" r="S4"/>
  <c i="115" r="E3"/>
  <c i="106" r="N4"/>
  <c i="143" r="A5"/>
  <c i="135" r="V4"/>
  <c i="135" r="Q4"/>
  <c i="135" r="E3"/>
  <c i="185" r="A3" s="1"/>
  <c i="135" r="C6"/>
  <c i="136" r="A4" s="1"/>
  <c i="125" r="A8"/>
  <c i="115" r="S3"/>
  <c i="115" r="E2"/>
  <c i="143" r="A4"/>
  <c i="135" r="V3"/>
  <c i="135" r="Q3"/>
  <c i="135" r="E2"/>
  <c i="185" r="A2" s="1"/>
  <c i="135" r="C5"/>
  <c i="136" r="A3" s="1"/>
  <c i="125" r="A7"/>
  <c i="114" r="A5"/>
  <c i="106" r="N2"/>
  <c i="106" r="N3"/>
  <c i="23" r="H2"/>
  <c i="23" r="J2" s="1"/>
  <c i="23" r="P2" s="1"/>
  <c i="58" r="S3"/>
  <c i="58" r="E3"/>
  <c i="165" r="A3" s="1"/>
  <c i="79" r="N5"/>
  <c i="70" r="A2"/>
  <c i="70" r="A3"/>
  <c i="58" r="S2"/>
  <c i="58" r="E2"/>
  <c i="79" r="N4"/>
  <c i="58" r="C5"/>
  <c i="59" r="A3" s="1"/>
  <c i="79" r="E4"/>
  <c i="79" r="N3"/>
  <c i="58" r="C4"/>
  <c i="79" r="E3"/>
  <c i="79" r="N2"/>
  <c i="58" r="C3"/>
  <c i="58" r="N3"/>
  <c i="79" r="E2"/>
  <c i="58" r="C2"/>
  <c i="59" r="A2" s="1"/>
  <c i="58" r="N2"/>
  <c i="79" r="S5"/>
  <c i="79" r="C5"/>
  <c i="79" r="C2"/>
  <c i="58" r="E5"/>
  <c i="165" r="A5" s="1"/>
  <c i="79" r="S4"/>
  <c i="79" r="C4"/>
  <c i="70" r="A5"/>
  <c i="58" r="E4"/>
  <c i="165" r="A4" s="1"/>
  <c i="79" r="S2"/>
  <c i="79" r="C3"/>
  <c i="70" r="A4"/>
  <c i="1" r="F5"/>
  <c i="6" r="B2"/>
  <c i="176" l="1" r="A4"/>
  <c i="176" r="A2"/>
  <c i="176" r="A3"/>
  <c i="141" r="A9"/>
  <c i="182" r="A9" s="1"/>
  <c i="141" r="A8"/>
  <c i="182" r="A8" s="1"/>
  <c i="141" r="A6"/>
  <c i="182" r="A6" s="1"/>
  <c i="141" r="A7"/>
  <c i="182" r="A7" s="1"/>
  <c i="134" r="A2"/>
  <c i="175" r="A2"/>
  <c i="175" r="A3"/>
  <c i="175" r="A4"/>
  <c i="170" r="A4"/>
  <c i="170" r="A2"/>
  <c i="170" r="A3"/>
  <c i="134" r="A4"/>
  <c i="132" r="A2"/>
  <c i="165" r="A2"/>
  <c i="133" r="A2"/>
  <c i="131" r="A2"/>
  <c i="131" r="A3"/>
  <c i="23" r="I2"/>
  <c i="108" r="A3"/>
  <c i="112" r="A3"/>
  <c i="127" r="A7"/>
  <c i="111" r="A4"/>
  <c i="109" r="A3"/>
  <c i="113" r="A3"/>
  <c i="124" r="A7"/>
  <c i="141" r="A2"/>
  <c i="182" r="A2" s="1"/>
  <c i="141" r="A3"/>
  <c i="182" r="A3" s="1"/>
  <c i="124" r="A4"/>
  <c i="126" r="A4"/>
  <c i="127" r="A4"/>
  <c i="183" r="A4" s="1"/>
  <c i="141" r="A4"/>
  <c i="182" r="A4" s="1"/>
  <c i="124" r="A2"/>
  <c i="127" r="A2"/>
  <c i="183" r="A2" s="1"/>
  <c i="126" r="A2"/>
  <c i="124" r="A3"/>
  <c i="127" r="A3"/>
  <c i="183" r="A3" s="1"/>
  <c i="126" r="A3"/>
  <c i="108" r="A2"/>
  <c i="111" r="A5"/>
  <c i="109" r="A2"/>
  <c i="113" r="A2"/>
  <c i="127" r="A6"/>
  <c i="112" r="A2"/>
  <c i="124" r="A6"/>
  <c i="105" r="A2"/>
  <c i="105" r="A4"/>
  <c i="100" r="A2"/>
  <c i="186" r="A2" s="1"/>
  <c i="100" r="A3"/>
  <c i="186" r="A3" s="1"/>
  <c i="103" r="A2"/>
  <c i="189" r="A2" s="1"/>
  <c i="104" r="A2"/>
  <c i="103" r="A4"/>
  <c i="189" r="A4" s="1"/>
  <c i="104" r="A4"/>
  <c i="93" r="A2"/>
  <c i="101" r="A2"/>
  <c i="94" r="A2"/>
  <c i="102" r="A2"/>
  <c i="92" r="A3"/>
  <c i="95" r="A4"/>
  <c i="95" r="A2"/>
  <c i="92" r="A2"/>
  <c i="87" r="A2"/>
  <c i="90" r="A2"/>
  <c i="88" r="A2"/>
  <c i="91" r="A2"/>
  <c i="86" r="A2"/>
  <c i="89" r="A2"/>
  <c i="86" r="A3"/>
  <c i="89" r="A3"/>
  <c i="85" r="A2"/>
  <c i="84" r="A2"/>
  <c i="80" r="A2"/>
  <c i="80" r="A3"/>
  <c i="81" r="A3"/>
  <c i="82" r="A3"/>
  <c i="81" r="A4"/>
  <c i="82" r="A4"/>
  <c i="68" r="A3"/>
  <c i="76" r="A5"/>
  <c i="76" r="A4"/>
  <c i="76" r="A3"/>
  <c i="68" r="A5"/>
  <c i="68" r="A4"/>
  <c i="60" r="A2"/>
  <c i="68" r="A2"/>
  <c i="60" r="A3"/>
  <c i="76" r="A2"/>
  <c i="28" r="C3"/>
  <c i="28" r="C2"/>
  <c i="1" r="F4"/>
  <c i="1" r="G3"/>
  <c i="1" r="E3"/>
  <c i="1" r="C3"/>
  <c i="1" r="D3"/>
  <c i="172" l="1" r="A2"/>
  <c i="188" r="A2"/>
  <c i="177" r="A3"/>
  <c i="184" r="A3"/>
  <c i="177" r="A2"/>
  <c i="184" r="A2"/>
  <c i="171" r="A2"/>
  <c i="187" r="A2"/>
  <c i="173" r="A2"/>
  <c i="173" r="A4"/>
  <c i="174" r="A4"/>
  <c i="174" r="A3"/>
  <c i="144" r="A2"/>
  <c i="144" r="A3"/>
  <c i="174" r="A2"/>
  <c i="30" r="F4"/>
  <c i="28" r="F2"/>
  <c i="30" r="F5"/>
  <c i="28" r="F3"/>
  <c i="18" r="E2"/>
  <c i="18" r="W2" s="1"/>
  <c i="1" r="D5"/>
  <c i="25" r="E2"/>
  <c i="25" r="G2" s="1"/>
  <c i="25" r="M2" s="1"/>
  <c i="1" r="E5"/>
  <c i="27" r="H2"/>
  <c i="27" r="I2" s="1"/>
  <c i="1" r="G5"/>
  <c i="12" r="H2"/>
  <c i="12" r="V2" s="1"/>
  <c i="1" r="C5"/>
  <c i="1" r="C4"/>
  <c i="1" r="D4"/>
  <c i="3" r="A2"/>
  <c i="18" r="F2"/>
  <c i="1" r="E4"/>
  <c i="1" r="G4"/>
  <c i="22" r="C4"/>
  <c i="22" r="C3"/>
  <c i="22" r="C2"/>
  <c i="23" r="C2"/>
  <c i="9" r="B2"/>
  <c i="8" r="B2"/>
  <c i="7" r="B2"/>
  <c i="5" r="B2"/>
  <c i="147" l="1" r="C2"/>
  <c i="159" r="D2"/>
  <c i="150" r="C2"/>
  <c i="33" r="F2"/>
  <c i="29" r="A2"/>
  <c i="27" r="J2"/>
  <c i="27" r="P2" s="1"/>
  <c i="25" r="W2"/>
  <c i="33" r="F5"/>
  <c i="30" r="F2"/>
  <c i="33" r="F3"/>
  <c i="30" r="F3"/>
  <c i="32" r="C2"/>
  <c i="30" r="C5"/>
  <c i="30" r="C2"/>
  <c i="30" r="C3"/>
  <c i="30" r="C4"/>
  <c i="33" r="C3"/>
  <c i="33" r="C2"/>
  <c i="33" r="C6"/>
  <c i="33" r="C5"/>
  <c i="33" r="C4"/>
  <c i="18" r="G2"/>
  <c i="18" r="M2" s="1"/>
  <c i="25" r="F2"/>
  <c i="31" r="C4"/>
  <c i="31" r="C2"/>
  <c i="31" r="C3"/>
  <c i="33" r="F6"/>
  <c i="33" r="F4"/>
  <c i="31" r="F3"/>
  <c i="31" r="F2"/>
  <c i="32" r="F2"/>
  <c i="31" r="F4"/>
  <c i="12" r="Y2"/>
  <c i="12" r="Z2"/>
  <c i="12" r="J2"/>
  <c i="12" r="P2" s="1"/>
  <c i="12" r="I2"/>
  <c i="18" r="C2"/>
  <c i="17" r="C4"/>
  <c i="17" r="C2"/>
  <c i="17" r="C3"/>
  <c i="24" r="C3"/>
  <c i="24" r="C2"/>
  <c i="24" r="C4"/>
  <c i="25" r="C2"/>
  <c i="153" r="C2" s="1"/>
  <c i="13" r="D6"/>
  <c i="12" r="C2"/>
  <c i="161" r="D2" s="1"/>
  <c i="13" r="D7"/>
  <c i="13" r="D5"/>
  <c i="13" r="D3"/>
  <c i="13" r="D4"/>
  <c i="13" r="D2"/>
  <c i="27" r="C2"/>
  <c i="26" r="C4"/>
  <c i="26" r="C3"/>
  <c i="26" r="C2"/>
  <c i="160" l="1" r="D2"/>
  <c i="146" r="C2"/>
  <c i="148" r="C2"/>
  <c i="158" r="C2"/>
  <c i="149" r="C2"/>
  <c i="152" r="B2"/>
  <c i="151" r="B2"/>
  <c i="146" r="C3"/>
</calcChain>
</file>

<file path=xl/sharedStrings.xml><?xml version="1.0" encoding="utf-8"?>
<sst xmlns="http://schemas.openxmlformats.org/spreadsheetml/2006/main" count="6907" uniqueCount="570">
  <si>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</si>
  <si>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</si>
  <si>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</si>
  <si>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</si>
  <si>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</si>
  <si>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</si>
  <si>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</si>
  <si>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</si>
  <si>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</si>
  <si>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</si>
  <si>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</si>
  <si>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</si>
  <si>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</si>
  <si>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</si>
  <si>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</si>
  <si>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</si>
  <si>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</si>
  <si>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</si>
  <si>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</si>
  <si>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</si>
  <si>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</si>
  <si>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</si>
  <si>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</si>
  <si>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</si>
  <si>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</si>
  <si>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</si>
  <si>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</si>
  <si>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</si>
  <si>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</si>
  <si>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</si>
  <si>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</si>
  <si>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</si>
  <si>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</si>
  <si>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</si>
  <si>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</si>
  <si>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</si>
  <si>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</si>
  <si>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</si>
  <si>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</si>
  <si>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</si>
  <si>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</si>
  <si>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</si>
  <si>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</si>
  <si>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</si>
  <si>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</si>
  <si>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</si>
  <si>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</si>
  <si>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</si>
  <si>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</si>
  <si>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</si>
  <si>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</si>
  <si>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</si>
  <si>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</si>
  <si>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</si>
  <si>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</si>
  <si>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</si>
  <si>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</si>
  <si>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</si>
  <si>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</si>
  <si>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</si>
  <si>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</si>
  <si>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</si>
  <si>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</si>
  <si>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</si>
  <si>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</si>
  <si>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</si>
  <si>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</si>
  <si>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</si>
  <si>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</si>
  <si>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</si>
  <si>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</si>
  <si>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</si>
  <si>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</si>
  <si>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</si>
  <si>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</si>
  <si>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</si>
  <si>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</si>
  <si>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</si>
  <si>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</si>
  <si>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</si>
  <si>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</si>
  <si>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</si>
  <si>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</si>
  <si>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</si>
  <si>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</si>
  <si>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</si>
  <si>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</si>
  <si>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</si>
  <si>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</si>
  <si>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</si>
  <si>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</si>
  <si>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</si>
  <si>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</si>
  <si>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</si>
  <si>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</si>
  <si>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</si>
  <si>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</si>
  <si>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</si>
  <si>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</si>
  <si>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</si>
  <si>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</si>
  <si>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</si>
  <si>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</si>
  <si>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</si>
  <si>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</si>
  <si>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</si>
  <si>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</si>
  <si>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</si>
  <si>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</si>
  <si>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</si>
  <si>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</si>
  <si>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</si>
  <si>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</si>
  <si>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</si>
  <si>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</si>
  <si>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</si>
  <si>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</si>
  <si>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</si>
  <si>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</si>
  <si>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</si>
  <si>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</si>
  <si>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</si>
  <si>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</si>
  <si>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</si>
  <si>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</si>
  <si>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</si>
  <si>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</si>
  <si>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</si>
  <si>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</si>
  <si>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</si>
  <si>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</si>
  <si>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</si>
  <si>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</si>
  <si>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</si>
  <si>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</si>
  <si>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</si>
  <si>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</si>
  <si>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</si>
  <si>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</si>
  <si>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</si>
  <si>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</si>
  <si>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</si>
  <si>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</si>
  <si>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</si>
  <si>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</si>
  <si>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</si>
  <si>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</si>
  <si>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</si>
  <si>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</si>
  <si>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</si>
  <si>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</si>
  <si>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</si>
  <si>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</si>
  <si>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</si>
  <si>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</si>
  <si>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</si>
  <si>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</si>
  <si>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</si>
  <si>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</si>
  <si>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</si>
  <si>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</si>
  <si>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</si>
  <si>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</si>
  <si>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</si>
  <si>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</si>
  <si>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</si>
  <si>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</si>
  <si>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</si>
  <si>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</si>
  <si>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</si>
  <si>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</si>
  <si>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</si>
  <si>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</si>
  <si>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</si>
  <si>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</si>
  <si>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</si>
  <si>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</si>
  <si>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</si>
  <si>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</si>
  <si>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</si>
  <si>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</si>
  <si>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</si>
  <si>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</si>
  <si>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</si>
  <si>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</si>
  <si>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</si>
  <si>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</si>
  <si>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</si>
  <si>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</si>
  <si>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</si>
  <si>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</si>
  <si>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</si>
  <si>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</si>
  <si>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</si>
  <si>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</si>
  <si>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</si>
  <si>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</si>
  <si>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</si>
  <si>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</si>
  <si>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</si>
  <si>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</si>
  <si>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</si>
  <si>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</si>
  <si>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</si>
  <si>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</si>
  <si>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</si>
  <si>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</si>
  <si>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</si>
  <si>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</si>
  <si>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</si>
  <si>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</si>
  <si>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</si>
  <si>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</si>
  <si>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</si>
  <si>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</si>
  <si>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</si>
  <si>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</si>
  <si>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</si>
  <si>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</si>
  <si>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</si>
  <si>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</si>
  <si>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</si>
  <si>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</si>
  <si>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</si>
  <si>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</si>
  <si>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</si>
  <si>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</si>
  <si>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</si>
  <si>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</si>
  <si>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</si>
  <si>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</si>
  <si>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</si>
  <si>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</si>
  <si>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</si>
  <si>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</si>
  <si>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</si>
  <si>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</si>
  <si>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</si>
  <si>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</si>
  <si>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</si>
  <si>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</si>
  <si>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</si>
  <si>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</si>
  <si>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</si>
  <si>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</si>
  <si>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</si>
  <si>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</si>
  <si>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</si>
  <si>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</si>
  <si>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</si>
  <si>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</si>
  <si>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</si>
  <si>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</si>
  <si>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</si>
  <si>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</si>
  <si>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</si>
  <si>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</si>
  <si>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</si>
  <si>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</si>
  <si>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</si>
  <si>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</si>
  <si>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</si>
  <si>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</si>
  <si>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</si>
  <si>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</si>
  <si>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</si>
  <si>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</si>
  <si>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</si>
  <si>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</si>
  <si>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</si>
  <si>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</si>
  <si>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</si>
  <si>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</si>
  <si>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</si>
  <si>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</si>
  <si>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</si>
  <si>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</si>
  <si>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</si>
  <si>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</si>
  <si>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</si>
  <si>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</si>
  <si>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</si>
  <si>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</si>
  <si>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</si>
  <si>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</si>
  <si>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</si>
  <si>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</si>
  <si>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</si>
  <si>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</si>
  <si>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</si>
  <si>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</si>
  <si>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</si>
  <si>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</si>
  <si>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</si>
  <si>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</si>
  <si>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</si>
  <si>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</si>
  <si>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</si>
  <si>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</si>
  <si>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</si>
  <si>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</si>
  <si>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</si>
  <si>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</si>
  <si>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</si>
  <si>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</si>
  <si>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</si>
  <si>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</si>
  <si>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</si>
  <si>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</si>
  <si>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</si>
  <si>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</si>
  <si>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</si>
  <si>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</si>
  <si>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</si>
  <si>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</si>
  <si>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</si>
  <si>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</si>
  <si>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</si>
  <si>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</si>
  <si>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</si>
  <si>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</si>
  <si>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</si>
  <si>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</si>
  <si>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</si>
  <si>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</si>
  <si>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</si>
  <si>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</si>
  <si>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</si>
  <si>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</si>
  <si>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</si>
  <si>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</si>
  <si>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</si>
  <si>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</si>
  <si>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</si>
  <si>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</si>
  <si>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</si>
  <si>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</si>
  <si>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</si>
  <si>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</si>
  <si>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</si>
  <si>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</si>
  <si>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</si>
  <si>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</si>
  <si>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</si>
  <si>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</si>
  <si>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</si>
  <si>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</si>
  <si>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</si>
  <si>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</si>
  <si>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</si>
  <si>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</si>
  <si>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</si>
  <si>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</si>
  <si>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</si>
  <si>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</si>
  <si>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</si>
  <si>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</si>
  <si>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</si>
  <si>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</si>
  <si>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</si>
  <si>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</si>
  <si>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</si>
  <si>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</si>
  <si>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</si>
  <si>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</si>
  <si>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</si>
  <si>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</si>
  <si>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</si>
  <si>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</si>
  <si>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</si>
  <si>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</si>
  <si>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</si>
  <si>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</si>
  <si>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</si>
  <si>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</si>
  <si>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</si>
  <si>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</si>
  <si>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</si>
  <si>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</si>
  <si>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</si>
  <si>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</si>
  <si>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</si>
  <si>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</si>
  <si>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</si>
  <si>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</si>
  <si>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</si>
  <si>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</si>
  <si>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</si>
  <si>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</si>
  <si>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</si>
  <si>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</si>
  <si>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</si>
  <si>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</si>
  <si>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</si>
  <si>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</si>
  <si>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</si>
  <si>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</si>
  <si>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</si>
  <si>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</si>
  <si>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</si>
  <si>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</si>
  <si>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</si>
  <si>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</si>
  <si>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</si>
  <si>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</si>
  <si>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</si>
  <si>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</si>
  <si>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</si>
  <si>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</si>
  <si>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</si>
  <si>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</si>
  <si>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</si>
  <si>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</si>
  <si>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</si>
  <si>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</si>
  <si>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</si>
  <si>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</si>
  <si>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</si>
  <si>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</si>
  <si>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</si>
  <si>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</si>
  <si>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</si>
  <si>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</si>
  <si>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</si>
  <si>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</si>
  <si>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</si>
  <si>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</si>
  <si>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</si>
  <si>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</si>
  <si>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</si>
  <si>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</si>
  <si>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</si>
  <si>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</si>
  <si>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</si>
  <si>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</si>
  <si>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</si>
  <si>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</si>
  <si>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</si>
  <si>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</si>
  <si>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</si>
  <si>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</si>
  <si>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</si>
  <si>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</si>
  <si>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</si>
  <si>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</si>
  <si>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</si>
  <si>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</si>
  <si>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</si>
  <si>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</si>
  <si>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</si>
  <si>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</si>
  <si>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</si>
  <si>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</si>
  <si>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</si>
  <si>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</si>
  <si>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</si>
  <si>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</si>
  <si>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</si>
  <si>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</si>
  <si>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</si>
  <si>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</si>
  <si>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</si>
  <si>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</si>
  <si>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</si>
  <si>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</si>
  <si>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</si>
  <si>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</si>
  <si>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</si>
  <si>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</si>
  <si>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</si>
  <si>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</si>
  <si>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</si>
  <si>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</si>
  <si>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</si>
  <si>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</si>
  <si>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</si>
  <si>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</si>
  <si>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</si>
  <si>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</si>
  <si>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</si>
  <si>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</si>
  <si>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</si>
  <si>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CR-PK-CUS-POC-2311001</t>
  </si>
  <si>
    <t>sCB101-2311001</t>
  </si>
  <si>
    <t>pCB201-2311001</t>
  </si>
  <si>
    <t>pCB301-2311001</t>
  </si>
  <si>
    <t>pCS201-2311001</t>
  </si>
  <si>
    <t>sCB301-2311001</t>
  </si>
  <si>
    <t>pCS101-2311001</t>
  </si>
  <si>
    <t>sCS101-2311001</t>
  </si>
  <si>
    <t>sCS201-2311001</t>
  </si>
  <si>
    <t>rcCB101-2311001-02</t>
  </si>
  <si>
    <t>cCB101-2311002</t>
  </si>
  <si>
    <t>sCB201-2311001</t>
  </si>
  <si>
    <t>Spot</t>
  </si>
  <si>
    <t>sCB101-2311002</t>
  </si>
  <si>
    <t>pCB301-2311002</t>
  </si>
  <si>
    <t>pCS101-2311002</t>
  </si>
  <si>
    <t>sCS101-2311002</t>
  </si>
  <si>
    <t>Firm1</t>
  </si>
  <si>
    <t>Firm2</t>
  </si>
  <si>
    <t>Date2</t>
  </si>
  <si>
    <t>rsCS101-2311002-01</t>
  </si>
  <si>
    <t>rsCS201-2311001-01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</si>
  <si>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</si>
  <si>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</si>
  <si>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</si>
  <si>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</si>
  <si>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</si>
  <si>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</si>
  <si>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</si>
  <si>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</si>
  <si>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</si>
  <si>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</si>
  <si>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</si>
  <si>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22,28</t>
  </si>
  <si>
    <t>o-MY-ELA-SUP-231101001</t>
  </si>
  <si>
    <t>o-MY-ELA-SUP-231101002</t>
  </si>
  <si>
    <t>sCB301-2311002</t>
  </si>
  <si>
    <t>ELA2311001</t>
  </si>
  <si>
    <t>ELA2311002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</si>
  <si>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</si>
  <si>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</si>
  <si>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</si>
  <si>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</si>
  <si>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</si>
  <si>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</si>
  <si>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</si>
  <si>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</si>
  <si>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</si>
  <si>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</si>
  <si>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</si>
  <si>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</si>
  <si>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</si>
  <si>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</si>
  <si>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</si>
  <si>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</si>
  <si>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</si>
  <si>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</si>
  <si>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</si>
  <si>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</si>
  <si>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</si>
  <si>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</si>
  <si>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</si>
  <si>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</si>
  <si>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</si>
  <si>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</si>
  <si>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</si>
  <si>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>02</t>
  </si>
  <si>
    <t>R-PK-CUS-POC-2311008</t>
  </si>
  <si>
    <t>CR-PK-CUS-POC-2311004</t>
  </si>
  <si>
    <t>R-PK-CUS-TTAP-2311004</t>
  </si>
  <si>
    <t>R-MY-PNA-BU-2311008</t>
  </si>
  <si>
    <t>cCB102-2311001</t>
  </si>
  <si>
    <t>sCB102-2311001</t>
  </si>
  <si>
    <t>pCB202-2311001</t>
  </si>
  <si>
    <t>pCB302-2311001</t>
  </si>
  <si>
    <t>sCB202-2311001</t>
  </si>
  <si>
    <t>pCS202-2311001</t>
  </si>
  <si>
    <t>sCB302-2311001</t>
  </si>
  <si>
    <t>pCS102-2311001</t>
  </si>
  <si>
    <t>sCS102-2311001</t>
  </si>
  <si>
    <t>sCS202-2311001</t>
  </si>
  <si>
    <t>rcCB102-2311001-02</t>
  </si>
  <si>
    <t>sCB102-2311002</t>
  </si>
  <si>
    <t>pCB302-2311002</t>
  </si>
  <si>
    <t>sCB302-2311002</t>
  </si>
  <si>
    <t>pCS102-2311002</t>
  </si>
  <si>
    <t>sCS102-2311002</t>
  </si>
  <si>
    <t>cCB102-2311002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</si>
</sst>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borderId="0" fillId="0" fontId="0" numFmtId="0"/>
    <xf applyAlignment="0" applyBorder="0" applyFill="0" applyNumberFormat="0" applyProtection="0" borderId="0" fillId="0" fontId="2" numFmtId="0"/>
    <xf borderId="0" fillId="0" fontId="5" numFmtId="0">
      <alignment vertical="center"/>
    </xf>
    <xf borderId="0" fillId="0" fontId="5" numFmtId="0">
      <alignment vertical="center"/>
    </xf>
    <xf borderId="0" fillId="0" fontId="13" numFmtId="0"/>
    <xf applyAlignment="0" applyBorder="0" applyFill="0" applyFont="0" applyProtection="0" borderId="0" fillId="0" fontId="5" numFmtId="43"/>
    <xf borderId="0" fillId="0" fontId="13" numFmtId="0"/>
    <xf borderId="0" fillId="0" fontId="5" numFmtId="0">
      <alignment vertical="center"/>
    </xf>
  </cellStyleXfs>
  <cellXfs count="101">
    <xf borderId="0" fillId="0" fontId="0" numFmtId="0" xfId="0"/>
    <xf applyAlignment="1" applyFont="1" borderId="0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49" xfId="0"/>
    <xf applyAlignment="1" applyFont="1" borderId="0" fillId="0" fontId="3" numFmtId="0" xfId="0">
      <alignment horizontal="center" vertical="center"/>
    </xf>
    <xf applyAlignment="1" applyFont="1" borderId="0" fillId="0" fontId="1" numFmtId="0" xfId="0">
      <alignment horizontal="center"/>
    </xf>
    <xf applyAlignment="1" applyFont="1" borderId="0" fillId="0" fontId="4" numFmtId="0" xfId="0">
      <alignment horizontal="center" vertical="center"/>
    </xf>
    <xf borderId="0" fillId="0" fontId="5" numFmtId="0" xfId="2">
      <alignment vertical="center"/>
    </xf>
    <xf applyAlignment="1" applyFont="1" borderId="0" fillId="0" fontId="1" numFmtId="0" xfId="0">
      <alignment horizontal="left" vertical="center"/>
    </xf>
    <xf applyAlignment="1" applyFont="1" borderId="0" fillId="0" fontId="1" numFmtId="0" xfId="0">
      <alignment horizontal="left"/>
    </xf>
    <xf applyAlignment="1" applyFont="1" borderId="0" fillId="0" fontId="1" numFmtId="0" xfId="0">
      <alignment vertical="center"/>
    </xf>
    <xf applyAlignment="1" applyFont="1" applyNumberFormat="1" borderId="0" fillId="0" fontId="1" numFmtId="49" xfId="0">
      <alignment horizontal="left"/>
    </xf>
    <xf applyAlignment="1" applyFont="1" applyNumberFormat="1" borderId="0" fillId="0" fontId="4" numFmtId="3" xfId="0">
      <alignment horizontal="right" vertical="center"/>
    </xf>
    <xf applyAlignment="1" applyFont="1" applyNumberFormat="1" borderId="0" fillId="0" fontId="4" numFmtId="164" xfId="0">
      <alignment horizontal="right" vertical="center"/>
    </xf>
    <xf applyAlignment="1" applyFont="1" applyNumberFormat="1" borderId="0" fillId="0" fontId="4" numFmtId="4" xfId="0">
      <alignment horizontal="right" vertical="center"/>
    </xf>
    <xf applyFont="1" borderId="0" fillId="0" fontId="7" numFmtId="0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165" xfId="0">
      <alignment horizontal="right" vertical="center"/>
    </xf>
    <xf applyAlignment="1" applyFont="1" applyNumberFormat="1" borderId="0" fillId="0" fontId="4" numFmtId="166" xfId="0">
      <alignment horizontal="right" vertical="center"/>
    </xf>
    <xf applyAlignment="1" applyFont="1" applyNumberFormat="1" borderId="0" fillId="0" fontId="1" numFmtId="167" xfId="0">
      <alignment horizontal="right" vertical="center"/>
    </xf>
    <xf applyAlignment="1" applyFont="1" applyNumberFormat="1" borderId="0" fillId="0" fontId="1" numFmtId="49" xfId="0">
      <alignment horizontal="left" vertical="center"/>
    </xf>
    <xf applyAlignment="1" applyFont="1" applyNumberFormat="1" borderId="0" fillId="0" fontId="1" numFmtId="1" xfId="0">
      <alignment horizontal="right" vertical="center"/>
    </xf>
    <xf applyAlignment="1" applyFont="1" borderId="0" fillId="0" fontId="1" numFmtId="0" xfId="0">
      <alignment horizontal="right" vertical="center"/>
    </xf>
    <xf applyAlignment="1" applyFont="1" applyNumberFormat="1" borderId="0" fillId="0" fontId="1" numFmtId="165" xfId="0">
      <alignment horizontal="center" vertical="center"/>
    </xf>
    <xf applyAlignment="1" applyFont="1" applyNumberFormat="1" borderId="0" fillId="0" fontId="1" numFmtId="49" xfId="0">
      <alignment horizontal="right"/>
    </xf>
    <xf applyFill="1" applyFont="1" borderId="0" fillId="6" fontId="1" numFmtId="0" xfId="0"/>
    <xf applyFill="1" borderId="0" fillId="6" fontId="0" numFmtId="0" xfId="0"/>
    <xf applyAlignment="1" applyFill="1" applyFont="1" applyNumberFormat="1" borderId="0" fillId="6" fontId="1" numFmtId="49" xfId="0">
      <alignment horizontal="right"/>
    </xf>
    <xf applyFill="1" applyFont="1" applyNumberFormat="1" borderId="0" fillId="2" fontId="1" numFmtId="49" xfId="0"/>
    <xf applyFill="1" applyFont="1" borderId="0" fillId="4" fontId="1" numFmtId="0" xfId="0"/>
    <xf applyFont="1" applyNumberFormat="1" borderId="0" fillId="0" fontId="9" numFmtId="49" xfId="0"/>
    <xf applyFont="1" borderId="0" fillId="0" fontId="9" numFmtId="0" xfId="0"/>
    <xf applyFont="1" borderId="0" fillId="0" fontId="9" numFmtId="0" xfId="2">
      <alignment vertical="center"/>
    </xf>
    <xf applyAlignment="1" applyFont="1" borderId="0" fillId="0" fontId="9" numFmtId="0" xfId="2">
      <alignment vertical="center" wrapText="1"/>
    </xf>
    <xf applyAlignment="1" applyFont="1" borderId="0" fillId="0" fontId="9" numFmtId="0" xfId="0">
      <alignment horizontal="center" vertical="center"/>
    </xf>
    <xf applyFont="1" borderId="0" fillId="0" fontId="10" numFmtId="0" xfId="0"/>
    <xf applyFont="1" borderId="0" fillId="0" fontId="11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Font="1" borderId="0" fillId="0" fontId="12" numFmtId="0" xfId="0">
      <alignment horizontal="center"/>
    </xf>
    <xf applyAlignment="1" applyBorder="1" applyFill="1" applyFont="1" borderId="2" fillId="5" fontId="1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Font="1" borderId="0" fillId="0" fontId="11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" numFmtId="0" xfId="0">
      <alignment wrapText="1"/>
    </xf>
    <xf applyAlignment="1" applyFont="1" applyNumberFormat="1" borderId="0" fillId="0" fontId="4" numFmtId="49" xfId="4">
      <alignment horizontal="left" vertical="center" wrapText="1"/>
    </xf>
    <xf applyFont="1" borderId="0" fillId="0" fontId="14" numFmtId="0" xfId="0"/>
    <xf applyNumberFormat="1" borderId="0" fillId="0" fontId="0" numFmtId="169" xfId="0"/>
    <xf applyFont="1" applyNumberFormat="1" applyProtection="1" borderId="0" fillId="0" fontId="1" numFmtId="168" xfId="3">
      <alignment vertical="center"/>
      <protection locked="0"/>
    </xf>
    <xf applyFont="1" applyNumberFormat="1" borderId="0" fillId="0" fontId="1" numFmtId="169" xfId="0"/>
    <xf applyFont="1" applyNumberFormat="1" borderId="0" fillId="0" fontId="0" numFmtId="170" xfId="5"/>
    <xf applyAlignment="1" applyFill="1" borderId="0" fillId="3" fontId="0" numFmtId="0" xfId="0">
      <alignment horizontal="center"/>
    </xf>
    <xf applyNumberFormat="1" borderId="0" fillId="0" fontId="0" numFmtId="49" xfId="0"/>
    <xf applyAlignment="1" borderId="0" fillId="0" fontId="0" numFmtId="0" xfId="0">
      <alignment wrapText="1"/>
    </xf>
    <xf applyNumberFormat="1" borderId="0" fillId="0" fontId="0" numFmtId="3" xfId="0"/>
    <xf applyFont="1" borderId="0" fillId="0" fontId="0" numFmtId="43" xfId="5"/>
    <xf applyAlignment="1" applyFont="1" applyNumberFormat="1" applyProtection="1" borderId="0" fillId="0" fontId="4" numFmtId="169" xfId="4">
      <alignment horizontal="center" vertical="center" wrapText="1"/>
      <protection locked="0"/>
    </xf>
    <xf applyAlignment="1" applyFont="1" borderId="0" fillId="0" fontId="1" numFmtId="0" xfId="0">
      <alignment vertical="top"/>
    </xf>
    <xf applyFont="1" borderId="0" fillId="0" fontId="3" numFmtId="0" xfId="0"/>
    <xf applyAlignment="1" applyFont="1" borderId="0" fillId="0" fontId="3" numFmtId="0" xfId="0">
      <alignment wrapText="1"/>
    </xf>
    <xf applyAlignment="1" applyNumberFormat="1" borderId="0" fillId="0" fontId="0" numFmtId="171" xfId="0">
      <alignment horizontal="left"/>
    </xf>
    <xf applyAlignment="1" applyFont="1" applyNumberFormat="1" applyProtection="1" borderId="0" fillId="0" fontId="1" numFmtId="3" xfId="3">
      <alignment vertical="center" wrapText="1"/>
      <protection locked="0"/>
    </xf>
    <xf applyFont="1" applyNumberFormat="1" applyProtection="1" borderId="0" fillId="0" fontId="1" numFmtId="3" xfId="3">
      <alignment vertical="center"/>
      <protection locked="0"/>
    </xf>
    <xf applyAlignment="1" applyFont="1" applyNumberFormat="1" borderId="0" fillId="0" fontId="1" numFmtId="172" xfId="0">
      <alignment horizontal="right" vertical="center"/>
    </xf>
    <xf applyAlignment="1" applyFont="1" borderId="0" fillId="0" fontId="4" numFmtId="0" xfId="3">
      <alignment horizontal="left" vertical="center"/>
    </xf>
    <xf applyAlignment="1" applyFont="1" applyNumberFormat="1" applyProtection="1" borderId="0" fillId="0" fontId="4" numFmtId="167" xfId="6">
      <alignment horizontal="right" vertical="center"/>
      <protection locked="0"/>
    </xf>
    <xf applyAlignment="1" applyFont="1" applyNumberFormat="1" applyProtection="1" borderId="0" fillId="0" fontId="4" numFmtId="173" xfId="6">
      <alignment horizontal="left" vertical="center"/>
      <protection locked="0"/>
    </xf>
    <xf applyAlignment="1" applyFont="1" borderId="0" fillId="0" fontId="15" numFmtId="0" xfId="0">
      <alignment horizontal="right" vertical="center"/>
    </xf>
    <xf applyFont="1" borderId="0" fillId="0" fontId="16" numFmtId="0" xfId="0"/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vertical="center"/>
    </xf>
    <xf applyAlignment="1" applyFont="1" applyProtection="1" borderId="0" fillId="0" fontId="15" numFmtId="0" xfId="6">
      <alignment vertical="center"/>
      <protection locked="0"/>
    </xf>
    <xf applyAlignment="1" applyFont="1" borderId="0" fillId="0" fontId="15" numFmtId="0" xfId="3">
      <alignment horizontal="left" vertical="center"/>
    </xf>
    <xf applyAlignment="1" applyFont="1" borderId="0" fillId="0" fontId="16" numFmtId="0" xfId="0">
      <alignment horizontal="right" vertical="center"/>
    </xf>
    <xf applyAlignment="1" applyFont="1" applyProtection="1" borderId="0" fillId="0" fontId="4" numFmtId="0" xfId="6">
      <alignment horizontal="left" vertical="center"/>
      <protection locked="0"/>
    </xf>
    <xf applyAlignment="1" borderId="0" fillId="0" fontId="0" numFmtId="0" xfId="0">
      <alignment horizontal="center"/>
    </xf>
    <xf applyAlignment="1" applyBorder="1" applyFont="1" borderId="3" fillId="0" fontId="17" numFmtId="0" xfId="0">
      <alignment horizontal="center" vertical="center"/>
    </xf>
    <xf applyAlignment="1" applyBorder="1" applyFont="1" borderId="4" fillId="0" fontId="17" numFmtId="0" xfId="0">
      <alignment horizontal="center" vertical="center"/>
    </xf>
    <xf applyAlignment="1" applyBorder="1" applyFont="1" borderId="5" fillId="0" fontId="17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borderId="10" fillId="0" fontId="17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8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applyNumberFormat="1" borderId="7" fillId="0" fontId="0" numFmtId="171" xfId="0">
      <alignment horizontal="center" vertical="center"/>
    </xf>
    <xf applyAlignment="1" borderId="0" fillId="0" fontId="0" numFmtId="0" xfId="0">
      <alignment horizontal="center" vertical="center"/>
    </xf>
    <xf applyAlignment="1" applyFont="1" borderId="0" fillId="0" fontId="17" numFmtId="0" xfId="0">
      <alignment horizontal="center" vertical="center"/>
    </xf>
    <xf applyBorder="1" borderId="8" fillId="0" fontId="0" numFmtId="0" xfId="0"/>
    <xf applyFill="1" borderId="0" fillId="2" fontId="0" numFmtId="0" xfId="0"/>
    <xf applyAlignment="1" applyBorder="1" applyFill="1" applyFont="1" applyNumberFormat="1" borderId="1" fillId="7" fontId="18" numFmtId="49" xfId="0">
      <alignment horizontal="left" vertical="center" wrapText="1"/>
    </xf>
    <xf applyAlignment="1" applyFont="1" applyNumberFormat="1" borderId="0" fillId="0" fontId="13" numFmtId="3" xfId="0">
      <alignment horizontal="right" vertical="center"/>
    </xf>
    <xf applyAlignment="1" applyBorder="1" applyFont="1" applyNumberFormat="1" borderId="1" fillId="0" fontId="13" numFmtId="174" xfId="0">
      <alignment horizontal="right" vertical="center"/>
    </xf>
    <xf borderId="0" fillId="0" fontId="0" numFmtId="0" quotePrefix="1" xfId="0"/>
    <xf applyAlignment="1" applyFont="1" applyNumberFormat="1" borderId="0" fillId="0" fontId="13" numFmtId="170" xfId="5">
      <alignment horizontal="right" vertical="center"/>
    </xf>
    <xf applyAlignment="1" applyFont="1" applyNumberFormat="1" borderId="0" fillId="0" fontId="13" numFmtId="0" xfId="5">
      <alignment horizontal="right" vertical="center"/>
    </xf>
    <xf applyAlignment="1" applyBorder="1" applyFont="1" applyNumberFormat="1" borderId="1" fillId="0" fontId="13" numFmtId="3" xfId="0">
      <alignment horizontal="right" vertical="center"/>
    </xf>
    <xf applyAlignment="1" applyBorder="1" applyFill="1" applyFont="1" borderId="1" fillId="3" fontId="1" numFmtId="0" xfId="0">
      <alignment horizontal="center" vertical="center"/>
    </xf>
    <xf applyAlignment="1" borderId="0" fillId="0" fontId="0" numFmtId="0" xfId="0">
      <alignment horizontal="center"/>
    </xf>
  </cellXfs>
  <cellStyles count="8">
    <cellStyle builtinId="3" name="Comma" xfId="5"/>
    <cellStyle name="Hyperlink 2" xfId="1" xr:uid="{5DDC284F-6DE0-4840-BBBF-4F7780A81C17}"/>
    <cellStyle builtinId="0" name="Normal" xf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worksheets/sheet140.xml" Type="http://schemas.openxmlformats.org/officeDocument/2006/relationships/worksheet"/><Relationship Id="rId141" Target="worksheets/sheet141.xml" Type="http://schemas.openxmlformats.org/officeDocument/2006/relationships/worksheet"/><Relationship Id="rId142" Target="worksheets/sheet142.xml" Type="http://schemas.openxmlformats.org/officeDocument/2006/relationships/worksheet"/><Relationship Id="rId143" Target="worksheets/sheet143.xml" Type="http://schemas.openxmlformats.org/officeDocument/2006/relationships/worksheet"/><Relationship Id="rId144" Target="worksheets/sheet144.xml" Type="http://schemas.openxmlformats.org/officeDocument/2006/relationships/worksheet"/><Relationship Id="rId145" Target="worksheets/sheet145.xml" Type="http://schemas.openxmlformats.org/officeDocument/2006/relationships/worksheet"/><Relationship Id="rId146" Target="worksheets/sheet146.xml" Type="http://schemas.openxmlformats.org/officeDocument/2006/relationships/worksheet"/><Relationship Id="rId147" Target="worksheets/sheet147.xml" Type="http://schemas.openxmlformats.org/officeDocument/2006/relationships/worksheet"/><Relationship Id="rId148" Target="worksheets/sheet148.xml" Type="http://schemas.openxmlformats.org/officeDocument/2006/relationships/worksheet"/><Relationship Id="rId149" Target="worksheets/sheet149.xml" Type="http://schemas.openxmlformats.org/officeDocument/2006/relationships/worksheet"/><Relationship Id="rId15" Target="worksheets/sheet15.xml" Type="http://schemas.openxmlformats.org/officeDocument/2006/relationships/worksheet"/><Relationship Id="rId150" Target="worksheets/sheet150.xml" Type="http://schemas.openxmlformats.org/officeDocument/2006/relationships/worksheet"/><Relationship Id="rId151" Target="worksheets/sheet151.xml" Type="http://schemas.openxmlformats.org/officeDocument/2006/relationships/worksheet"/><Relationship Id="rId152" Target="worksheets/sheet152.xml" Type="http://schemas.openxmlformats.org/officeDocument/2006/relationships/worksheet"/><Relationship Id="rId153" Target="worksheets/sheet153.xml" Type="http://schemas.openxmlformats.org/officeDocument/2006/relationships/worksheet"/><Relationship Id="rId154" Target="worksheets/sheet154.xml" Type="http://schemas.openxmlformats.org/officeDocument/2006/relationships/worksheet"/><Relationship Id="rId155" Target="worksheets/sheet155.xml" Type="http://schemas.openxmlformats.org/officeDocument/2006/relationships/worksheet"/><Relationship Id="rId156" Target="worksheets/sheet156.xml" Type="http://schemas.openxmlformats.org/officeDocument/2006/relationships/worksheet"/><Relationship Id="rId157" Target="worksheets/sheet157.xml" Type="http://schemas.openxmlformats.org/officeDocument/2006/relationships/worksheet"/><Relationship Id="rId158" Target="worksheets/sheet158.xml" Type="http://schemas.openxmlformats.org/officeDocument/2006/relationships/worksheet"/><Relationship Id="rId159" Target="worksheets/sheet159.xml" Type="http://schemas.openxmlformats.org/officeDocument/2006/relationships/worksheet"/><Relationship Id="rId16" Target="worksheets/sheet16.xml" Type="http://schemas.openxmlformats.org/officeDocument/2006/relationships/worksheet"/><Relationship Id="rId160" Target="worksheets/sheet160.xml" Type="http://schemas.openxmlformats.org/officeDocument/2006/relationships/worksheet"/><Relationship Id="rId161" Target="worksheets/sheet161.xml" Type="http://schemas.openxmlformats.org/officeDocument/2006/relationships/worksheet"/><Relationship Id="rId162" Target="worksheets/sheet162.xml" Type="http://schemas.openxmlformats.org/officeDocument/2006/relationships/worksheet"/><Relationship Id="rId163" Target="worksheets/sheet163.xml" Type="http://schemas.openxmlformats.org/officeDocument/2006/relationships/worksheet"/><Relationship Id="rId164" Target="worksheets/sheet164.xml" Type="http://schemas.openxmlformats.org/officeDocument/2006/relationships/worksheet"/><Relationship Id="rId165" Target="worksheets/sheet165.xml" Type="http://schemas.openxmlformats.org/officeDocument/2006/relationships/worksheet"/><Relationship Id="rId166" Target="worksheets/sheet166.xml" Type="http://schemas.openxmlformats.org/officeDocument/2006/relationships/worksheet"/><Relationship Id="rId167" Target="worksheets/sheet167.xml" Type="http://schemas.openxmlformats.org/officeDocument/2006/relationships/worksheet"/><Relationship Id="rId168" Target="worksheets/sheet168.xml" Type="http://schemas.openxmlformats.org/officeDocument/2006/relationships/worksheet"/><Relationship Id="rId169" Target="worksheets/sheet169.xml" Type="http://schemas.openxmlformats.org/officeDocument/2006/relationships/worksheet"/><Relationship Id="rId17" Target="worksheets/sheet17.xml" Type="http://schemas.openxmlformats.org/officeDocument/2006/relationships/worksheet"/><Relationship Id="rId170" Target="worksheets/sheet170.xml" Type="http://schemas.openxmlformats.org/officeDocument/2006/relationships/worksheet"/><Relationship Id="rId171" Target="worksheets/sheet171.xml" Type="http://schemas.openxmlformats.org/officeDocument/2006/relationships/worksheet"/><Relationship Id="rId172" Target="worksheets/sheet172.xml" Type="http://schemas.openxmlformats.org/officeDocument/2006/relationships/worksheet"/><Relationship Id="rId173" Target="externalLinks/externalLink1.xml" Type="http://schemas.openxmlformats.org/officeDocument/2006/relationships/externalLink"/><Relationship Id="rId174" Target="externalLinks/externalLink2.xml" Type="http://schemas.openxmlformats.org/officeDocument/2006/relationships/externalLink"/><Relationship Id="rId175" Target="externalLinks/externalLink3.xml" Type="http://schemas.openxmlformats.org/officeDocument/2006/relationships/externalLink"/><Relationship Id="rId176" Target="theme/theme1.xml" Type="http://schemas.openxmlformats.org/officeDocument/2006/relationships/theme"/><Relationship Id="rId177" Target="styles.xml" Type="http://schemas.openxmlformats.org/officeDocument/2006/relationships/styles"/><Relationship Id="rId178" Target="sharedStrings.xml" Type="http://schemas.openxmlformats.org/officeDocument/2006/relationships/sharedStrings"/><Relationship Id="rId179" Target="calcChain.xml" Type="http://schemas.openxmlformats.org/officeDocument/2006/relationships/calcChain"/><Relationship Id="rId18" Target="worksheets/sheet18.xml" Type="http://schemas.openxmlformats.org/officeDocument/2006/relationships/worksheet"/><Relationship Id="rId180" Target="../customXml/item1.xml" Type="http://schemas.openxmlformats.org/officeDocument/2006/relationships/customXml"/><Relationship Id="rId181" Target="../customXml/item2.xml" Type="http://schemas.openxmlformats.org/officeDocument/2006/relationships/customXml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0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6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127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128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129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130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145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146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147.xml.rels><?xml version="1.0" encoding="UTF-8" standalone="no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148.xml.rels><?xml version="1.0" encoding="UTF-8" standalone="no"?><Relationships xmlns="http://schemas.openxmlformats.org/package/2006/relationships"><Relationship Id="rId1" Target="../printerSettings/printerSettings31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0.xml.rels><?xml version="1.0" encoding="UTF-8" standalone="no"?><Relationships xmlns="http://schemas.openxmlformats.org/package/2006/relationships"><Relationship Id="rId1" Target="../printerSettings/printerSettings32.bin" Type="http://schemas.openxmlformats.org/officeDocument/2006/relationships/printerSettings"/></Relationships>
</file>

<file path=xl/worksheets/_rels/sheet161.xml.rels><?xml version="1.0" encoding="UTF-8" standalone="no"?><Relationships xmlns="http://schemas.openxmlformats.org/package/2006/relationships"><Relationship Id="rId1" Target="../printerSettings/printerSettings33.bin" Type="http://schemas.openxmlformats.org/officeDocument/2006/relationships/printerSettings"/></Relationships>
</file>

<file path=xl/worksheets/_rels/sheet162.xml.rels><?xml version="1.0" encoding="UTF-8" standalone="no"?><Relationships xmlns="http://schemas.openxmlformats.org/package/2006/relationships"><Relationship Id="rId1" Target="../printerSettings/printerSettings34.bin" Type="http://schemas.openxmlformats.org/officeDocument/2006/relationships/printerSettings"/></Relationships>
</file>

<file path=xl/worksheets/_rels/sheet163.xml.rels><?xml version="1.0" encoding="UTF-8" standalone="no"?><Relationships xmlns="http://schemas.openxmlformats.org/package/2006/relationships"><Relationship Id="rId1" Target="../printerSettings/printerSettings3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75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76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86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8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8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97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98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99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"/>
  <sheetViews>
    <sheetView workbookViewId="0">
      <selection activeCell="B13" sqref="B13"/>
    </sheetView>
  </sheetViews>
  <sheetFormatPr defaultRowHeight="14.4" x14ac:dyDescent="0.3"/>
  <cols>
    <col min="1" max="1" customWidth="true" width="20.77734375" collapsed="true"/>
    <col min="2" max="2" customWidth="true" width="21.109375" collapsed="true"/>
    <col min="3" max="7" customWidth="true" width="30.77734375" collapsed="true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548</v>
      </c>
      <c r="B2" s="28" t="s">
        <v>481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CB1-02</v>
      </c>
      <c r="D3" s="29" t="str">
        <f>B2&amp;D2&amp;"-"&amp;A2</f>
        <v>CB2-02</v>
      </c>
      <c r="E3" s="29" t="str">
        <f>B2&amp;E2&amp;"-"&amp;A2</f>
        <v>CB3-02</v>
      </c>
      <c r="F3" s="29" t="str">
        <f>B2&amp;F2&amp;"-"&amp;A2</f>
        <v>CS2-02</v>
      </c>
      <c r="G3" s="29" t="str">
        <f>B2&amp;G2&amp;"-"&amp;A2</f>
        <v>CS1-02</v>
      </c>
    </row>
    <row r="4" spans="1:7" x14ac:dyDescent="0.3">
      <c r="A4" s="3"/>
      <c r="B4" s="27" t="s">
        <v>189</v>
      </c>
      <c r="C4" s="29" t="str">
        <f>"PKTTAP-PKCUS-"&amp;C3</f>
        <v>PKTTAP-PKCUS-CB1-02</v>
      </c>
      <c r="D4" s="29" t="str">
        <f>"SGTTAP-PKTTAP-"&amp;D3</f>
        <v>SGTTAP-PKTTAP-CB2-02</v>
      </c>
      <c r="E4" s="29" t="str">
        <f>"MYPNA-PKTTAP-"&amp;E3</f>
        <v>MYPNA-PKTTAP-CB3-02</v>
      </c>
      <c r="F4" s="29" t="str">
        <f>"CNTWSUP-SGTTAP-"&amp;F3</f>
        <v>CNTWSUP-SGTTAP-CS2-02</v>
      </c>
      <c r="G4" s="29" t="str">
        <f>"MYELASUP-MYPNA-"&amp;G3</f>
        <v>MYELASUP-MYPNA-CS1-02</v>
      </c>
    </row>
    <row r="5" spans="1:7" x14ac:dyDescent="0.3">
      <c r="A5" s="3"/>
      <c r="B5" s="27" t="s">
        <v>211</v>
      </c>
      <c r="C5" s="29" t="str">
        <f>"CSS-"&amp;C3</f>
        <v>CSS-CB1-02</v>
      </c>
      <c r="D5" s="29" t="str">
        <f ref="D5:G5" si="0" t="shared">"CSS-"&amp;D3</f>
        <v>CSS-CB2-02</v>
      </c>
      <c r="E5" s="29" t="str">
        <f si="0" t="shared"/>
        <v>CSS-CB3-02</v>
      </c>
      <c r="F5" s="29" t="str">
        <f si="0" t="shared"/>
        <v>CSS-CS2-02</v>
      </c>
      <c r="G5" s="29" t="str">
        <f si="0" t="shared"/>
        <v>CSS-CS1-02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X6"/>
  <sheetViews>
    <sheetView workbookViewId="0" zoomScale="90" zoomScaleNormal="90">
      <selection activeCell="B15" sqref="B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552</v>
      </c>
      <c r="C2" t="str">
        <f>AutoIncrement!D4</f>
        <v>SGTTAP-PKTTAP-CB2-02</v>
      </c>
      <c r="D2" t="s">
        <v>68</v>
      </c>
      <c r="E2" t="str">
        <f>AutoIncrement!D3</f>
        <v>CB2-02</v>
      </c>
      <c r="F2" t="str">
        <f>"CD-"&amp;E2</f>
        <v>CD-CB2-02</v>
      </c>
      <c r="G2" t="str">
        <f>"Payment-"&amp;E2</f>
        <v>Payment-CB2-02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Payment-CB2-02(By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CR-PK-CUS-POC-2311004</v>
      </c>
      <c r="W2" t="str">
        <f>"SP2toBU2-"&amp;E2</f>
        <v>SP2toBU2-CB2-02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S4"/>
  <sheetViews>
    <sheetView topLeftCell="B1" workbookViewId="0">
      <selection activeCell="J35" sqref="J3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W3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P2"/>
  <sheetViews>
    <sheetView workbookViewId="0">
      <selection activeCell="G2" sqref="G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P2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L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C4"/>
  <sheetViews>
    <sheetView workbookViewId="0">
      <selection activeCell="B38" sqref="B38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DC3-CS2-02-2311001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DC3-CS2-02-2311001</v>
      </c>
      <c r="B4" t="str">
        <f>'TC111-DC3 Outbound Details'!M4</f>
        <v>CAIU9492794</v>
      </c>
    </row>
  </sheetData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J4"/>
  <sheetViews>
    <sheetView workbookViewId="0">
      <selection activeCell="A3" sqref="A3:XFD3"/>
    </sheetView>
  </sheetViews>
  <sheetFormatPr defaultRowHeight="14.4" x14ac:dyDescent="0.3"/>
  <cols>
    <col min="1" max="2" customWidth="true" width="25.77734375" collapsed="true"/>
    <col min="3" max="8" customWidth="true" width="15.77734375" collapsed="true"/>
    <col min="9" max="9" customWidth="true" width="44.5546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DC3-CS2-02-2311001</v>
      </c>
      <c r="B3" t="str">
        <f>'TC111-DC3 Outbound Details'!M2</f>
        <v>CAIU9500009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DC3-CS2-02-2311001</v>
      </c>
      <c r="B4" t="str">
        <f>'TC111-DC3 Outbound Details'!M4</f>
        <v>CAIU9492794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352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W3"/>
  <sheetViews>
    <sheetView workbookViewId="0">
      <selection activeCell="V1" sqref="C1:V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P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P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Y2"/>
  <sheetViews>
    <sheetView topLeftCell="N1" workbookViewId="0" zoomScale="90" zoomScaleNormal="90">
      <selection activeCell="R19" sqref="R19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L4"/>
  <sheetViews>
    <sheetView workbookViewId="0">
      <selection activeCell="AK4" sqref="C1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C3"/>
  <sheetViews>
    <sheetView workbookViewId="0">
      <selection activeCell="B15" sqref="B15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523</v>
      </c>
    </row>
    <row r="3" spans="1:2" x14ac:dyDescent="0.3">
      <c r="A3" t="str">
        <f>'TC111-OutboundNo'!B3</f>
        <v>o-MY-PNA-DC-231102002</v>
      </c>
      <c r="B3" t="s">
        <v>524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L4"/>
  <sheetViews>
    <sheetView workbookViewId="0">
      <selection activeCell="F52" sqref="F5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L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E4"/>
  <sheetViews>
    <sheetView workbookViewId="0">
      <selection activeCell="A12" sqref="A12:XFD12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504</v>
      </c>
      <c r="B1" t="s">
        <v>505</v>
      </c>
      <c r="C1" t="s">
        <v>506</v>
      </c>
      <c r="D1" s="91" t="s">
        <v>507</v>
      </c>
    </row>
    <row ht="57.6" r="2" spans="1:4" x14ac:dyDescent="0.3">
      <c r="A2">
        <v>1620</v>
      </c>
      <c r="B2" s="97">
        <v>0</v>
      </c>
      <c r="C2" t="s">
        <v>525</v>
      </c>
      <c r="D2" s="53" t="s">
        <v>508</v>
      </c>
    </row>
    <row ht="57.6" r="3" spans="1:4" x14ac:dyDescent="0.3">
      <c r="A3">
        <v>1620</v>
      </c>
      <c r="B3" s="97">
        <v>0</v>
      </c>
      <c r="C3" t="s">
        <v>525</v>
      </c>
      <c r="D3" s="53" t="s">
        <v>509</v>
      </c>
    </row>
    <row r="4" spans="1:4" x14ac:dyDescent="0.3">
      <c r="A4" s="96">
        <v>600</v>
      </c>
      <c r="B4" s="96">
        <v>200</v>
      </c>
      <c r="C4" t="s">
        <v>525</v>
      </c>
    </row>
  </sheetData>
  <pageMargins bottom="0.75" footer="0.3" header="0.3" left="0.7" right="0.7" top="0.75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D4"/>
  <sheetViews>
    <sheetView workbookViewId="0">
      <selection activeCell="G8" sqref="G8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510</v>
      </c>
      <c r="B1" t="s">
        <v>511</v>
      </c>
      <c r="C1" s="91" t="s">
        <v>507</v>
      </c>
    </row>
    <row r="2" spans="1:3" x14ac:dyDescent="0.3">
      <c r="A2" t="s">
        <v>526</v>
      </c>
      <c r="B2" t="s">
        <v>527</v>
      </c>
      <c r="C2" t="s">
        <v>512</v>
      </c>
    </row>
    <row r="3" spans="1:3" x14ac:dyDescent="0.3">
      <c r="A3" t="s">
        <v>526</v>
      </c>
      <c r="B3" t="s">
        <v>527</v>
      </c>
      <c r="C3" t="s">
        <v>513</v>
      </c>
    </row>
    <row r="4" spans="1:3" x14ac:dyDescent="0.3">
      <c r="A4" t="s">
        <v>526</v>
      </c>
      <c r="B4" t="s">
        <v>527</v>
      </c>
    </row>
  </sheetData>
  <pageMargins bottom="0.75" footer="0.3" header="0.3" left="0.7" right="0.7" top="0.75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C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514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bottom="0.75" footer="0.3" header="0.3" left="0.7" right="0.7" top="0.75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D5"/>
  <sheetViews>
    <sheetView topLeftCell="N1" workbookViewId="0">
      <selection activeCell="X22" sqref="X22"/>
    </sheetView>
  </sheetViews>
  <sheetFormatPr defaultRowHeight="13.8" x14ac:dyDescent="0.3"/>
  <cols>
    <col min="1" max="1" customWidth="true" style="2" width="4.33203125" collapsed="true"/>
    <col min="2" max="2" customWidth="true" style="2" width="15.77734375" collapsed="true"/>
    <col min="3" max="3" customWidth="true" style="2" width="33.6640625" collapsed="true"/>
    <col min="4" max="4" customWidth="true" style="2" width="15.77734375" collapsed="true"/>
    <col min="5" max="5" customWidth="true" style="2" width="22.5546875" collapsed="true"/>
    <col min="6" max="13" customWidth="true" style="2" width="15.77734375" collapsed="true"/>
    <col min="14" max="14" customWidth="true" style="2" width="24.109375" collapsed="true"/>
    <col min="15" max="23" customWidth="true" style="2" width="15.77734375" collapsed="true"/>
    <col min="24" max="24" customWidth="true" style="2" width="17.88671875" collapsed="true"/>
    <col min="25" max="25" customWidth="true" style="2" width="15.77734375" collapsed="true"/>
    <col min="26" max="26" customWidth="true" style="2" width="21.109375" collapsed="true"/>
    <col min="27" max="27" customWidth="true" style="2" width="25.6640625" collapsed="true"/>
    <col min="28" max="28" customWidth="true" style="2" width="15.77734375" collapsed="true"/>
    <col min="29" max="29" customWidth="true" style="2" width="27.21875" collapsed="true"/>
    <col min="30" max="16384" style="2" width="8.88671875" collapsed="true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o-CNTW-SUP-POC-CS2-02-2311001</v>
      </c>
      <c r="D2" s="2" t="str">
        <f ca="1">TEXT(DATE(YEAR(TODAY()), MONTH(TODAY()), DAY(TODAY())), "dd MMM yyyy")</f>
        <v>03 Nov 2023</v>
      </c>
      <c r="E2" s="2" t="str">
        <f ca="1">"SP2-"&amp;AutoIncrement!F3&amp;"-"&amp;TEXT(DATE(YEAR(TODAY()), MONTH(TODAY()), DAY(TODAY())), "yymm")&amp;"001"</f>
        <v>SP2-CS2-02-2311001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SP2-OP-CS2-02-2311-01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SP2-IP-CS2-02-2311-01</v>
      </c>
      <c r="T2" s="66"/>
      <c r="U2" s="65"/>
      <c r="V2" s="65"/>
      <c r="W2" s="65"/>
      <c r="X2" s="64" t="str">
        <f>'TC20-Autogen SOPO'!H2</f>
        <v>sCS202-2311001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o-CNTW-SUP-POC-CS2-02-2311001</v>
      </c>
      <c r="D3" s="2" t="str">
        <f ca="1">TEXT(DATE(YEAR(TODAY()), MONTH(TODAY()), DAY(TODAY())), "dd MMM yyyy")</f>
        <v>03 Nov 2023</v>
      </c>
      <c r="E3" s="2" t="str">
        <f ca="1">"SP2-"&amp;AutoIncrement!F3&amp;"-"&amp;TEXT(DATE(YEAR(TODAY()), MONTH(TODAY()), DAY(TODAY())), "yymm")&amp;"001"</f>
        <v>SP2-CS2-02-2311001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SP2-OP-CS2-02-2311-01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SP2-IP-CS2-02-2311-02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sCS202-2311001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o-CNTW-SUP-POC-CS2-02-2311002</v>
      </c>
      <c r="D4" s="2" t="str">
        <f ca="1">TEXT(DATE(YEAR(TODAY()), MONTH(TODAY()), DAY(TODAY())), "dd MMM yyyy")</f>
        <v>03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SP2-OP-CS2-02-2311-01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sCS202-2311001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o-CNTW-SUP-POC-CS2-02-2311002</v>
      </c>
      <c r="D5" s="2" t="str">
        <f ca="1">TEXT(DATE(YEAR(TODAY()), MONTH(TODAY()), DAY(TODAY())), "dd MMM yyyy")</f>
        <v>03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SP2-OP-CS2-02-2311-02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SP2-IP-CS2-02-2311-02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sCS202-2311001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allowBlank="1" sqref="I2:I5" type="list" xr:uid="{07984675-C100-4D82-B4FF-31ACBD2D4863}">
      <formula1>"Sea,Air,Truck,LCL,Hand Carry,Others"</formula1>
    </dataValidation>
  </dataValidations>
  <pageMargins bottom="0.75" footer="0.3" header="0.3" left="0.7" right="0.7" top="0.75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C3"/>
  <sheetViews>
    <sheetView topLeftCell="A16" workbookViewId="0">
      <selection activeCell="A56" sqref="A56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o-CNTW-SUP-POC-CS2-02-2311001</v>
      </c>
      <c r="B2" t="s">
        <v>528</v>
      </c>
    </row>
    <row r="3" spans="1:2" x14ac:dyDescent="0.3">
      <c r="A3" t="str">
        <f ca="1">'TC142-Sup2 Outbound Details'!C4</f>
        <v>o-CNTW-SUP-POC-CS2-02-2311002</v>
      </c>
      <c r="B3" t="s">
        <v>529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AA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G4"/>
  <sheetViews>
    <sheetView workbookViewId="0" zoomScale="90" zoomScaleNormal="90">
      <selection activeCell="C12" sqref="C12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6" customWidth="true" style="2" width="15.77734375" collapsed="true"/>
    <col min="7" max="16384" style="2" width="8.88671875" collapsed="true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CNTWSUP-SGTTAP-CS2-02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CNTWSUP-SGTTAP-CS2-02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CNTWSUP-SGTTAP-CS2-02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allowBlank="1" showErrorMessage="1" sqref="E2:E4" type="list" xr:uid="{43FBCDF0-1E48-4263-880D-9525C12BE205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AA5"/>
  <sheetViews>
    <sheetView workbookViewId="0">
      <selection activeCell="D4" sqref="D4:S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C3"/>
  <sheetViews>
    <sheetView workbookViewId="0">
      <selection activeCell="B2" sqref="B2:B11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530</v>
      </c>
    </row>
    <row r="3" spans="1:2" x14ac:dyDescent="0.3">
      <c r="A3" t="str">
        <f>'TC142-OutboundNo'!B3</f>
        <v>o-CNTW-SUP-POC-231102002</v>
      </c>
      <c r="B3" t="s">
        <v>531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J5"/>
  <sheetViews>
    <sheetView workbookViewId="0">
      <selection activeCell="I1" sqref="I1:I5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SP2-CS2-02-2311001</v>
      </c>
      <c r="B4" t="str">
        <f>'TC142-Sup2 Outbound Details'!M3</f>
        <v>ONEU1162511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SP2-CS2-02-2311001</v>
      </c>
      <c r="B5" t="str">
        <f>'TC142-Sup2 Outbound Details'!M2</f>
        <v>CAIU9500009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353</v>
      </c>
    </row>
  </sheetData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AA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AA5"/>
  <sheetViews>
    <sheetView workbookViewId="0">
      <selection activeCell="D15" sqref="D1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ht="27.6"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C5"/>
  <sheetViews>
    <sheetView workbookViewId="0">
      <selection activeCell="B15" sqref="B15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i-SG-TTAP-DC-CS2-02-2311001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i-SG-TTAP-DC-CS2-02-2311001</v>
      </c>
      <c r="B4" t="str">
        <f ca="1" si="0" t="shared"/>
        <v>03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i-SG-TTAP-DC-CS2-02-2311002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S4"/>
  <sheetViews>
    <sheetView workbookViewId="0">
      <selection activeCell="H28" sqref="H28"/>
    </sheetView>
  </sheetViews>
  <sheetFormatPr defaultRowHeight="14.4" x14ac:dyDescent="0.3"/>
  <cols>
    <col min="1" max="1" customWidth="true" width="15.77734375" collapsed="true"/>
    <col min="2" max="2" customWidth="true" width="23.0" collapsed="true"/>
    <col min="3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pCS202-2311001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pCS202-2311001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pCS202-2311001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R4"/>
  <sheetViews>
    <sheetView workbookViewId="0">
      <selection activeCell="F23" sqref="F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sCB202-2311001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sCB202-2311001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sCB202-2311001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S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pCB202-2311001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pCB202-2311001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pCB202-2311001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R4"/>
  <sheetViews>
    <sheetView workbookViewId="0">
      <selection activeCell="E23" sqref="E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sCB102-2311001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sCB102-2311001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sCB102-2311001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Z2"/>
  <sheetViews>
    <sheetView workbookViewId="0" zoomScale="90" zoomScaleNormal="90">
      <selection activeCell="C12" sqref="C1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4" customWidth="true" width="15.77734375" collapsed="true"/>
    <col min="25" max="25" customWidth="true" width="25.77734375" collapsed="true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CNTWSUP-SGTTAP-CS2-02</v>
      </c>
      <c r="D2" t="s">
        <v>72</v>
      </c>
      <c r="E2">
        <v>1</v>
      </c>
      <c r="F2">
        <v>1</v>
      </c>
      <c r="G2">
        <v>1</v>
      </c>
      <c r="H2" t="str">
        <f>AutoIncrement!F3</f>
        <v>CS2-02</v>
      </c>
      <c r="I2" t="str">
        <f>"CD-"&amp;H2</f>
        <v>CD-CS2-02</v>
      </c>
      <c r="J2" t="str">
        <f>"Payment-"&amp;H2</f>
        <v>Payment-CS2-02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Payment-CS2-02(By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CR-PK-CUS-POC-2311004</v>
      </c>
    </row>
  </sheetData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U7"/>
  <sheetViews>
    <sheetView workbookViewId="0">
      <selection activeCell="D2" sqref="D2:D7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I5"/>
  <sheetViews>
    <sheetView topLeftCell="S1" workbookViewId="0">
      <selection activeCell="AC26" sqref="AC26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8" customWidth="true" style="68" width="15.77734375" collapsed="true"/>
    <col min="19" max="19" customWidth="true" style="68" width="24.109375" collapsed="true"/>
    <col min="20" max="23" customWidth="true" style="68" width="15.77734375" collapsed="true"/>
    <col min="24" max="24" customWidth="true" style="68" width="22.5546875" collapsed="true"/>
    <col min="25" max="30" customWidth="true" style="68" width="15.77734375" collapsed="true"/>
    <col min="31" max="31" customWidth="true" style="68" width="21.109375" collapsed="true"/>
    <col min="32" max="32" customWidth="true" style="68" width="25.6640625" collapsed="true"/>
    <col min="33" max="33" customWidth="true" style="68" width="15.77734375" collapsed="true"/>
    <col min="34" max="34" customWidth="true" style="68" width="27.21875" collapsed="true"/>
    <col min="35" max="16384" style="68" width="8.88671875" collapsed="true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o-SG-TTAP-DC-CS2-02-2311001</v>
      </c>
      <c r="D2" s="68" t="str">
        <f ca="1">TEXT(DATE(YEAR(TODAY()), MONTH(TODAY()), DAY(TODAY())), "dd MMM yyyy")</f>
        <v>03 Nov 2023</v>
      </c>
      <c r="E2" s="68" t="str">
        <f ca="1">"DC2-"&amp;AutoIncrement!F3&amp;"-"&amp;TEXT(DATE(YEAR(TODAY()), MONTH(TODAY()), DAY(TODAY())), "yymm")&amp;"001"</f>
        <v>DC2-CS2-02-2311001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03 Dec 2023</v>
      </c>
      <c r="N2" s="68" t="str">
        <f ca="1">TEXT(DATE(YEAR(TODAY()), MONTH(TODAY())+1, DAY(TODAY())+1), "dd MMM yyyy")</f>
        <v>04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DC2-OP-CS2-02-2311-01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DC2-IP-CS2-02-2311-01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sCB202-2311001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o-SG-TTAP-DC-CS2-02-2311001</v>
      </c>
      <c r="D3" s="68" t="str">
        <f ca="1" ref="D3:D5" si="0" t="shared">TEXT(DATE(YEAR(TODAY()), MONTH(TODAY()), DAY(TODAY())), "dd MMM yyyy")</f>
        <v>03 Nov 2023</v>
      </c>
      <c r="E3" s="68" t="str">
        <f ca="1">"DC2-"&amp;AutoIncrement!F3&amp;"-"&amp;TEXT(DATE(YEAR(TODAY()), MONTH(TODAY()), DAY(TODAY())), "yymm")&amp;"001"</f>
        <v>DC2-CS2-02-2311001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03 Dec 2023</v>
      </c>
      <c r="N3" s="68" t="str">
        <f ca="1">TEXT(DATE(YEAR(TODAY()), MONTH(TODAY())+1, DAY(TODAY())+1), "dd MMM yyyy")</f>
        <v>04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DC2-OP-CS2-02-2311-01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DC2-IP-CS2-02-2311-02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sCB202-2311001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o-SG-TTAP-DC-CS2-02-2311001</v>
      </c>
      <c r="D4" s="68" t="str">
        <f ca="1" si="0" t="shared"/>
        <v>03 Nov 2023</v>
      </c>
      <c r="E4" s="68" t="str">
        <f ca="1">"DC2-"&amp;AutoIncrement!F3&amp;"-"&amp;TEXT(DATE(YEAR(TODAY()), MONTH(TODAY()), DAY(TODAY())), "yymm")&amp;"001"</f>
        <v>DC2-CS2-02-2311001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03 Dec 2023</v>
      </c>
      <c r="N4" s="68" t="str">
        <f ca="1">TEXT(DATE(YEAR(TODAY()), MONTH(TODAY())+1, DAY(TODAY())+1), "dd MMM yyyy")</f>
        <v>04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DC2-OP-CS2-02-2311-02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DC2-IP-CS2-02-2311-02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sCB202-2311001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o-SG-TTAP-DC-CS2-02-2311002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03 Dec 2023</v>
      </c>
      <c r="N5" s="68" t="str">
        <f ca="1">TEXT(DATE(YEAR(TODAY()), MONTH(TODAY())+1, DAY(TODAY())+1), "dd MMM yyyy")</f>
        <v>04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DC2-OP-CS2-02-2311-01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sCB202-2311001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bottom="0.75" footer="0.3" header="0.3" left="0.7" right="0.7" top="0.75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C3"/>
  <sheetViews>
    <sheetView workbookViewId="0">
      <selection activeCell="B2" sqref="B2:B10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o-SG-TTAP-DC-CS2-02-2311001</v>
      </c>
      <c r="B2" t="s">
        <v>532</v>
      </c>
    </row>
    <row r="3" spans="1:2" x14ac:dyDescent="0.3">
      <c r="A3" t="str">
        <f ca="1">'TC174-DC2 Outbound Details'!C5</f>
        <v>o-SG-TTAP-DC-CS2-02-2311002</v>
      </c>
      <c r="B3" t="s">
        <v>533</v>
      </c>
    </row>
  </sheetData>
  <pageMargins bottom="0.75" footer="0.3" header="0.3" left="0.7" right="0.7" top="0.75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C5"/>
  <sheetViews>
    <sheetView workbookViewId="0">
      <selection activeCell="M33" sqref="M33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DC2-CS2-02-2311001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DC2-CS2-02-2311001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DC2-CS2-02-2311001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bottom="0.75" footer="0.3" header="0.3" left="0.7" right="0.7" top="0.75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C3"/>
  <sheetViews>
    <sheetView workbookViewId="0">
      <selection activeCell="L33" sqref="L33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534</v>
      </c>
    </row>
    <row r="3" spans="1:2" x14ac:dyDescent="0.3">
      <c r="A3" t="str">
        <f>'TC174-OutboundNo'!B3</f>
        <v>o-SG-TTAP-DC-231102002</v>
      </c>
      <c r="B3" t="s">
        <v>535</v>
      </c>
    </row>
  </sheetData>
  <pageMargins bottom="0.75" footer="0.3" header="0.3" left="0.7" right="0.7" top="0.75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AA8"/>
  <sheetViews>
    <sheetView workbookViewId="0">
      <selection activeCell="B16" sqref="B16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DC2-CS2-02-2311001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DC2-CS2-02-2311001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DC2-CS2-02-2311001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SP2-CS2-02-2311001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SP2-CS2-02-2311001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C9"/>
  <sheetViews>
    <sheetView workbookViewId="0">
      <selection activeCell="B19" sqref="B19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i-PK-CUS-DC-CS2-02-2311003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i-PK-CUS-DC-CS2-02-2311004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i-PK-CUS-DC-CS2-02-2311005</v>
      </c>
      <c r="B4" t="str">
        <f ca="1" si="0" t="shared"/>
        <v>03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i-PK-CUS-DC-CS2-02-2311005</v>
      </c>
      <c r="B5" t="str">
        <f ca="1" si="0" t="shared"/>
        <v>03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i-PK-CUS-DC-CS2-02-2311001</v>
      </c>
      <c r="B6" t="str">
        <f ca="1" si="0" t="shared"/>
        <v>03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i-PK-CUS-DC-CS2-02-2311001</v>
      </c>
      <c r="B7" t="str">
        <f ca="1" si="0" t="shared"/>
        <v>03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i-PK-CUS-DC-CS2-02-2311001</v>
      </c>
      <c r="B8" t="str">
        <f ca="1" si="0" t="shared"/>
        <v>03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i-PK-CUS-DC-CS2-02-2311002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D5"/>
  <sheetViews>
    <sheetView workbookViewId="0">
      <selection activeCell="C3" sqref="C3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DC2-CS2-02-2311001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DC2-CS2-02-2311001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DC2-CS2-02-2311001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AA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DC2-CS2-02-2311001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DC2-CS2-02-2311001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DC2-CS2-02-2311001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SP2-CS2-02-2311001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SP2-CS2-02-2311001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W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Y2"/>
  <sheetViews>
    <sheetView workbookViewId="0" zoomScale="90" zoomScaleNormal="90">
      <selection activeCell="O13" sqref="O13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P2"/>
  <sheetViews>
    <sheetView workbookViewId="0">
      <selection activeCell="I2" sqref="I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P2"/>
  <sheetViews>
    <sheetView workbookViewId="0">
      <selection activeCell="E43" sqref="E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L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H9"/>
  <sheetViews>
    <sheetView workbookViewId="0">
      <selection activeCell="E4" sqref="E4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6" customWidth="true" style="68" width="15.77734375" collapsed="true"/>
    <col min="17" max="17" customWidth="true" style="68" width="24.109375" collapsed="true"/>
    <col min="18" max="21" customWidth="true" style="68" width="15.77734375" collapsed="true"/>
    <col min="22" max="22" customWidth="true" style="68" width="22.5546875" collapsed="true"/>
    <col min="23" max="28" customWidth="true" style="68" width="15.77734375" collapsed="true"/>
    <col min="29" max="29" customWidth="true" style="68" width="21.109375" collapsed="true"/>
    <col min="30" max="31" customWidth="true" style="68" width="25.6640625" collapsed="true"/>
    <col min="32" max="32" customWidth="true" style="68" width="15.77734375" collapsed="true"/>
    <col min="33" max="33" customWidth="true" style="68" width="27.21875" collapsed="true"/>
    <col min="34" max="16384" style="68" width="8.88671875" collapsed="true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o-PK-CUS-DC-CS2-02-2311001</v>
      </c>
      <c r="D2" s="68" t="str">
        <f ca="1">TEXT(DATE(YEAR(TODAY()), MONTH(TODAY()), DAY(TODAY())), "dd MMM yyyy")</f>
        <v>03 Nov 2023</v>
      </c>
      <c r="E2" s="68" t="str">
        <f ca="1">"DC1-"&amp;AutoIncrement!F3&amp;"-"&amp;TEXT(DATE(YEAR(TODAY()), MONTH(TODAY()), DAY(TODAY())), "yymm")&amp;"001"</f>
        <v>DC1-CS2-02-2311001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DC1-OP-CS2-02-2311-01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DC1-IP-CS2-02-2311-01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sCB102-2311001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o-PK-CUS-DC-CS2-02-2311001</v>
      </c>
      <c r="D3" s="68" t="str">
        <f ca="1" ref="D3:D9" si="0" t="shared">TEXT(DATE(YEAR(TODAY()), MONTH(TODAY()), DAY(TODAY())), "dd MMM yyyy")</f>
        <v>03 Nov 2023</v>
      </c>
      <c r="E3" s="68" t="str">
        <f ca="1">"DC1-"&amp;AutoIncrement!F3&amp;"-"&amp;TEXT(DATE(YEAR(TODAY()), MONTH(TODAY()), DAY(TODAY())), "yymm")&amp;"001"</f>
        <v>DC1-CS2-02-2311001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DC1-OP-CS2-02-2311-01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DC1-IP-CS2-02-2311-02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sCB102-2311001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o-PK-CUS-DC-CS2-02-2311001</v>
      </c>
      <c r="D4" s="68" t="str">
        <f ca="1" si="0" t="shared"/>
        <v>03 Nov 2023</v>
      </c>
      <c r="E4" s="68" t="str">
        <f ca="1">"DC1-"&amp;AutoIncrement!F3&amp;"-"&amp;TEXT(DATE(YEAR(TODAY()), MONTH(TODAY()), DAY(TODAY())), "yymm")&amp;"001"</f>
        <v>DC1-CS2-02-2311001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DC1-OP-CS2-02-2311-02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DC1-IP-CS2-02-2311-02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sCB102-2311001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o-PK-CUS-DC-CS2-02-2311002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DC1-OP-CS2-02-2311-01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sCB102-2311001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o-PK-CUS-DC-CS2-02-2311003</v>
      </c>
      <c r="D6" s="68" t="str">
        <f ca="1" si="0" t="shared"/>
        <v>03 Nov 2023</v>
      </c>
      <c r="E6" s="68" t="str">
        <f ca="1">"DC1-"&amp;AutoIncrement!F3&amp;"-"&amp;TEXT(DATE(YEAR(TODAY()), MONTH(TODAY()), DAY(TODAY())), "yymm")&amp;"003"</f>
        <v>DC1-CS2-02-2311003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DC1-OP-CS2-02-2311-01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sCB102-2311002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o-PK-CUS-DC-CS2-02-2311004</v>
      </c>
      <c r="D7" s="68" t="str">
        <f ca="1" si="0" t="shared"/>
        <v>03 Nov 2023</v>
      </c>
      <c r="E7" s="68" t="str">
        <f ca="1">"DC1-"&amp;AutoIncrement!F3&amp;"-"&amp;TEXT(DATE(YEAR(TODAY()), MONTH(TODAY()), DAY(TODAY())), "yymm")&amp;"004"</f>
        <v>DC1-CS2-02-2311004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DC1-OP-CS2-02-2311-01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DC1-IP-CS2-02-2311-01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sCB102-2311002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o-PK-CUS-DC-CS2-02-2311005</v>
      </c>
      <c r="D8" s="68" t="str">
        <f ca="1" si="0" t="shared"/>
        <v>03 Nov 2023</v>
      </c>
      <c r="E8" s="68" t="str">
        <f ca="1">"DC1-"&amp;AutoIncrement!F3&amp;"-"&amp;TEXT(DATE(YEAR(TODAY()), MONTH(TODAY()), DAY(TODAY())), "yymm")&amp;"005"</f>
        <v>DC1-CS2-02-2311005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DC1-OP-CS2-02-2311-02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DC1-IP-CS2-02-2311-02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sCB102-2311002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o-PK-CUS-DC-CS2-02-2311006</v>
      </c>
      <c r="D9" s="68" t="str">
        <f ca="1" si="0" t="shared"/>
        <v>03 Nov 2023</v>
      </c>
      <c r="E9" s="68" t="str">
        <f ca="1">"DC1-"&amp;AutoIncrement!F3&amp;"-"&amp;TEXT(DATE(YEAR(TODAY()), MONTH(TODAY()), DAY(TODAY())), "yymm")&amp;"005"</f>
        <v>DC1-CS2-02-2311005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DC1-OP-CS2-02-2311-02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DC1-IP-CS2-02-2311-02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sCB102-2311002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bottom="0.75" footer="0.3" header="0.3" left="0.7" right="0.7" top="0.75"/>
</worksheet>
</file>

<file path=xl/worksheets/sheet1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C7"/>
  <sheetViews>
    <sheetView workbookViewId="0">
      <selection activeCell="D18" sqref="D18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o-PK-CUS-DC-CS2-02-2311001</v>
      </c>
      <c r="B2" t="s">
        <v>536</v>
      </c>
    </row>
    <row r="3" spans="1:2" x14ac:dyDescent="0.3">
      <c r="A3" t="str">
        <f ca="1">'TC204-DC1 Outbound Details'!C5</f>
        <v>o-PK-CUS-DC-CS2-02-2311002</v>
      </c>
      <c r="B3" t="s">
        <v>537</v>
      </c>
    </row>
    <row r="4" spans="1:2" x14ac:dyDescent="0.3">
      <c r="A4" t="str">
        <f ca="1">'TC204-DC1 Outbound Details'!C6</f>
        <v>o-PK-CUS-DC-CS2-02-2311003</v>
      </c>
      <c r="B4" t="s">
        <v>538</v>
      </c>
    </row>
    <row r="5" spans="1:2" x14ac:dyDescent="0.3">
      <c r="A5" t="str">
        <f ca="1">'TC204-DC1 Outbound Details'!C7</f>
        <v>o-PK-CUS-DC-CS2-02-2311004</v>
      </c>
      <c r="B5" t="s">
        <v>539</v>
      </c>
    </row>
    <row r="6" spans="1:2" x14ac:dyDescent="0.3">
      <c r="A6" t="str">
        <f ca="1">'TC204-DC1 Outbound Details'!C8</f>
        <v>o-PK-CUS-DC-CS2-02-2311005</v>
      </c>
      <c r="B6" t="s">
        <v>540</v>
      </c>
    </row>
    <row r="7" spans="1:2" x14ac:dyDescent="0.3">
      <c r="A7" t="str">
        <f ca="1">'TC204-DC1 Outbound Details'!C9</f>
        <v>o-PK-CUS-DC-CS2-02-2311006</v>
      </c>
      <c r="B7" t="s">
        <v>541</v>
      </c>
    </row>
  </sheetData>
  <pageMargins bottom="0.75" footer="0.3" header="0.3" left="0.7" right="0.7" top="0.75"/>
</worksheet>
</file>

<file path=xl/worksheets/sheet1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U7"/>
  <sheetViews>
    <sheetView topLeftCell="H1" workbookViewId="0">
      <selection activeCell="T14" sqref="T14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S4"/>
  <sheetViews>
    <sheetView topLeftCell="B1"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T7"/>
  <sheetViews>
    <sheetView topLeftCell="G1" workbookViewId="0">
      <selection activeCell="T14" sqref="T14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S4"/>
  <sheetViews>
    <sheetView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J9"/>
  <sheetViews>
    <sheetView workbookViewId="0">
      <selection activeCell="B12" sqref="B12"/>
    </sheetView>
  </sheetViews>
  <sheetFormatPr defaultRowHeight="13.8" x14ac:dyDescent="0.3"/>
  <cols>
    <col min="1" max="1" customWidth="true" style="2" width="24.5546875" collapsed="true"/>
    <col min="2" max="2" customWidth="true" style="2" width="32.33203125" collapsed="true"/>
    <col min="3" max="8" customWidth="true" style="2" width="15.77734375" collapsed="true"/>
    <col min="9" max="9" customWidth="true" style="2" width="42.21875" collapsed="true"/>
    <col min="10" max="16384" style="2" width="8.88671875" collapsed="true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2" t="str">
        <f ca="1" ref="C2:C9" si="0" t="shared">TEXT(DATE(YEAR(TODAY()), MONTH(TODAY()), DAY(TODAY()+10)), "dd MMM yyyy")</f>
        <v>13 Nov 2023</v>
      </c>
      <c r="D2" s="2" t="str">
        <f ca="1" ref="D2:D9" si="1" t="shared">TEXT(DATE(YEAR(TODAY()), MONTH(TODAY()), DAY(TODAY()+20)), "dd MMM yyyy")</f>
        <v>23 Nov 2023</v>
      </c>
      <c r="E2" s="74" t="s">
        <v>451</v>
      </c>
      <c r="F2" s="2" t="str">
        <f ca="1" ref="F2:F9" si="2" t="shared">TEXT(DATE(YEAR(TODAY()), MONTH(TODAY()), DAY(TODAY()+30)), "dd MMM yyyy")</f>
        <v>03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2" t="str">
        <f ca="1" si="0" t="shared"/>
        <v>13 Nov 2023</v>
      </c>
      <c r="D3" s="2" t="str">
        <f ca="1" si="1" t="shared"/>
        <v>23 Nov 2023</v>
      </c>
      <c r="E3" s="74" t="s">
        <v>451</v>
      </c>
      <c r="F3" s="2" t="str">
        <f ca="1" si="2" t="shared"/>
        <v>03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2" t="str">
        <f ca="1" si="0" t="shared"/>
        <v>13 Nov 2023</v>
      </c>
      <c r="D4" s="2" t="str">
        <f ca="1" si="1" t="shared"/>
        <v>23 Nov 2023</v>
      </c>
      <c r="E4" s="74" t="s">
        <v>451</v>
      </c>
      <c r="F4" s="2" t="str">
        <f ca="1" si="2" t="shared"/>
        <v>03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ca="1" si="0" t="shared"/>
        <v>13 Nov 2023</v>
      </c>
      <c r="D5" s="2" t="str">
        <f ca="1" si="1" t="shared"/>
        <v>23 Nov 2023</v>
      </c>
      <c r="E5" s="74" t="s">
        <v>451</v>
      </c>
      <c r="F5" s="2" t="str">
        <f ca="1" si="2" t="shared"/>
        <v>03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DC1-CS2-02-2311003</v>
      </c>
      <c r="B6" s="2" t="str">
        <f>'TC204-DC1 Outbound Details'!M6</f>
        <v>CAIU9492794</v>
      </c>
      <c r="C6" s="2" t="str">
        <f ca="1" si="0" t="shared"/>
        <v>13 Nov 2023</v>
      </c>
      <c r="D6" s="2" t="str">
        <f ca="1" si="1" t="shared"/>
        <v>23 Nov 2023</v>
      </c>
      <c r="E6" s="74" t="s">
        <v>452</v>
      </c>
      <c r="F6" s="2" t="str">
        <f ca="1" si="2" t="shared"/>
        <v>03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DC1-CS2-02-2311004</v>
      </c>
      <c r="B7" s="2" t="str">
        <f>'TC204-DC1 Outbound Details'!M7</f>
        <v>CAIU9500009</v>
      </c>
      <c r="C7" s="2" t="str">
        <f ca="1" si="0" t="shared"/>
        <v>13 Nov 2023</v>
      </c>
      <c r="D7" s="2" t="str">
        <f ca="1" si="1" t="shared"/>
        <v>23 Nov 2023</v>
      </c>
      <c r="E7" s="74" t="s">
        <v>452</v>
      </c>
      <c r="F7" s="2" t="str">
        <f ca="1" si="2" t="shared"/>
        <v>03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DC1-CS2-02-2311005</v>
      </c>
      <c r="B8" s="2" t="str">
        <f>'TC204-DC1 Outbound Details'!M8</f>
        <v>CAIU9492794</v>
      </c>
      <c r="C8" s="2" t="str">
        <f ca="1" si="0" t="shared"/>
        <v>13 Nov 2023</v>
      </c>
      <c r="D8" s="2" t="str">
        <f ca="1" si="1" t="shared"/>
        <v>23 Nov 2023</v>
      </c>
      <c r="E8" s="74" t="s">
        <v>452</v>
      </c>
      <c r="F8" s="2" t="str">
        <f ca="1" si="2" t="shared"/>
        <v>03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DC1-CS2-02-2311005</v>
      </c>
      <c r="B9" s="2" t="str">
        <f>'TC204-DC1 Outbound Details'!M9</f>
        <v>CAIU9492794</v>
      </c>
      <c r="C9" s="2" t="str">
        <f ca="1" si="0" t="shared"/>
        <v>13 Nov 2023</v>
      </c>
      <c r="D9" s="2" t="str">
        <f ca="1" si="1" t="shared"/>
        <v>23 Nov 2023</v>
      </c>
      <c r="E9" s="74" t="s">
        <v>452</v>
      </c>
      <c r="F9" s="2" t="str">
        <f ca="1" si="2" t="shared"/>
        <v>03 Nov 2023</v>
      </c>
      <c r="G9" s="8" t="s">
        <v>450</v>
      </c>
      <c r="H9" s="74" t="s">
        <v>448</v>
      </c>
      <c r="I9" s="2" t="s">
        <v>360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J4"/>
  <sheetViews>
    <sheetView workbookViewId="0" zoomScale="90" zoomScaleNormal="90">
      <selection activeCell="C9" sqref="C9"/>
    </sheetView>
  </sheetViews>
  <sheetFormatPr defaultRowHeight="13.8" x14ac:dyDescent="0.3"/>
  <cols>
    <col min="1" max="1" customWidth="true" style="2" width="39.77734375" collapsed="true"/>
    <col min="2" max="3" customWidth="true" style="2" width="25.77734375" collapsed="true"/>
    <col min="4" max="8" customWidth="true" style="2" width="15.77734375" collapsed="true"/>
    <col min="9" max="9" customWidth="true" style="2" width="26.6640625" collapsed="true"/>
    <col min="10" max="16384" style="2" width="8.88671875" collapsed="true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MYPNA-PKTTAP-CB3-02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MYPNA-PKTTAP-CB3-02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MYPNA-PKTTAP-CB3-02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L5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DC2-CS2-02-2311001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DC2-CS2-02-2311001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DC2-CS2-02-2311001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AA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SP2-CS2-02-2311001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SP2-CS2-02-2311001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D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AA3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SP1-CS2-02-2311001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SP1-CS2-02-2311002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P2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SP1-CS2-02-2311001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P2"/>
  <sheetViews>
    <sheetView topLeftCell="B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SP1-CS2-02-2311001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L4"/>
  <sheetViews>
    <sheetView topLeftCell="Z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DC3-CS2-02-2311001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DC3-CS2-02-2311001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D4"/>
  <sheetViews>
    <sheetView topLeftCell="A4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DC1-CS2-02-2311003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DC1-CS2-02-2311004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DC1-CS2-02-2311005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C7"/>
  <sheetViews>
    <sheetView workbookViewId="0">
      <selection activeCell="D36" sqref="D36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  <c r="B2" t="s">
        <v>542</v>
      </c>
    </row>
    <row r="3" spans="1:2" x14ac:dyDescent="0.3">
      <c r="A3" t="str">
        <f>'TC204-OutboundNo'!B3</f>
        <v>o-PK-CUS-DC-231102002</v>
      </c>
      <c r="B3" t="s">
        <v>543</v>
      </c>
    </row>
    <row r="4" spans="1:2" x14ac:dyDescent="0.3">
      <c r="A4" t="str">
        <f>'TC204-OutboundNo'!B4</f>
        <v>o-PK-CUS-DC-231102003</v>
      </c>
      <c r="B4" t="s">
        <v>544</v>
      </c>
    </row>
    <row r="5" spans="1:2" x14ac:dyDescent="0.3">
      <c r="A5" t="str">
        <f>'TC204-OutboundNo'!B5</f>
        <v>o-PK-CUS-DC-231102004</v>
      </c>
      <c r="B5" t="s">
        <v>545</v>
      </c>
    </row>
    <row r="6" spans="1:2" x14ac:dyDescent="0.3">
      <c r="A6" t="str">
        <f>'TC204-OutboundNo'!B6</f>
        <v>o-PK-CUS-DC-231102005</v>
      </c>
      <c r="B6" t="s">
        <v>546</v>
      </c>
    </row>
    <row r="7" spans="1:2" x14ac:dyDescent="0.3">
      <c r="A7" t="str">
        <f>'TC204-OutboundNo'!B7</f>
        <v>o-PK-CUS-DC-231102006</v>
      </c>
      <c r="B7" t="s">
        <v>547</v>
      </c>
    </row>
  </sheetData>
  <pageMargins bottom="0.75" footer="0.3" header="0.3" left="0.7" right="0.7" top="0.75"/>
</worksheet>
</file>

<file path=xl/worksheets/sheet1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C9"/>
  <sheetViews>
    <sheetView topLeftCell="A4" workbookViewId="0">
      <selection activeCell="H16" sqref="H16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i-PK-CUS-POC-CS2-02-2311001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i-PK-CUS-POC-CS2-02-2311001</v>
      </c>
      <c r="B4" t="str">
        <f ca="1" si="0" t="shared"/>
        <v>03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i-PK-CUS-POC-CS2-02-2311001</v>
      </c>
      <c r="B5" t="str">
        <f ca="1" si="0" t="shared"/>
        <v>03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i-PK-CUS-POC-CS2-02-2311001</v>
      </c>
      <c r="B6" t="str">
        <f ca="1" si="0" t="shared"/>
        <v>03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i-PK-CUS-POC-CS2-02-2311001</v>
      </c>
      <c r="B7" t="str">
        <f ca="1" si="0" t="shared"/>
        <v>03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i-PK-CUS-POC-CS2-02-2311001</v>
      </c>
      <c r="B8" t="str">
        <f ca="1" si="0" t="shared"/>
        <v>03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i-PK-CUS-POC-CS2-02-2311002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X6"/>
  <sheetViews>
    <sheetView workbookViewId="0" zoomScale="90" zoomScaleNormal="90">
      <selection activeCell="U15" sqref="U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551</v>
      </c>
      <c r="C2" t="str">
        <f>AutoIncrement!E4</f>
        <v>MYPNA-PKTTAP-CB3-02</v>
      </c>
      <c r="D2" t="s">
        <v>68</v>
      </c>
      <c r="E2" t="str">
        <f>AutoIncrement!E3</f>
        <v>CB3-02</v>
      </c>
      <c r="F2" t="str">
        <f>"CD-"&amp;E2</f>
        <v>CD-CB3-02</v>
      </c>
      <c r="G2" t="str">
        <f>"Payment-"&amp;E2</f>
        <v>Payment-CB3-02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Payment-CB3-02(By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CR-PK-CUS-POC-2311004</v>
      </c>
      <c r="W2" t="str">
        <f>"SP1toBU3-"&amp;E2</f>
        <v>SP1toBU3-CB3-02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U7"/>
  <sheetViews>
    <sheetView topLeftCell="H1" workbookViewId="0">
      <selection activeCell="M38" sqref="M38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0</v>
      </c>
      <c r="N6">
        <v>600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S4"/>
  <sheetViews>
    <sheetView topLeftCell="B1" workbookViewId="0">
      <selection activeCell="M38" sqref="M38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T7"/>
  <sheetViews>
    <sheetView topLeftCell="G1" workbookViewId="0">
      <selection activeCell="M38" sqref="M38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600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S4"/>
  <sheetViews>
    <sheetView topLeftCell="B1" workbookViewId="0">
      <selection activeCell="L2" sqref="L2:L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D9"/>
  <sheetViews>
    <sheetView workbookViewId="0">
      <selection activeCell="A5" sqref="A5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'TC207-BU1 Revise Shipment'!A2</f>
        <v>DC1-CS2-02-2311001</v>
      </c>
      <c r="B2" t="str">
        <f>'TC207-BU1 Revise Shipment'!B2</f>
        <v>CAJU9500009</v>
      </c>
      <c r="C2" t="s">
        <v>364</v>
      </c>
    </row>
    <row r="3" spans="1:3" x14ac:dyDescent="0.3">
      <c r="A3" t="str">
        <f ca="1">'TC207-BU1 Revise Shipment'!A3</f>
        <v>DC1-CS2-02-2311001</v>
      </c>
      <c r="B3" t="str">
        <f>'TC207-BU1 Revise Shipment'!B3</f>
        <v>ONEU1162511</v>
      </c>
      <c r="C3" t="s">
        <v>364</v>
      </c>
    </row>
    <row r="4" spans="1:3" x14ac:dyDescent="0.3">
      <c r="A4" t="str">
        <f ca="1">'TC207-BU1 Revise Shipment'!A4</f>
        <v>DC1-CS2-02-2311001</v>
      </c>
      <c r="B4" t="str">
        <f>'TC207-BU1 Revise Shipment'!B4</f>
        <v>CNTW-SUP-C-230704001</v>
      </c>
      <c r="C4" t="s">
        <v>364</v>
      </c>
    </row>
    <row r="5" spans="1:3" x14ac:dyDescent="0.3">
      <c r="B5" t="str">
        <f>'TC207-BU1 Revise Shipment'!B5</f>
        <v>ONEU1162511</v>
      </c>
      <c r="C5" t="s">
        <v>364</v>
      </c>
    </row>
    <row r="6" spans="1:3" x14ac:dyDescent="0.3">
      <c r="A6" t="str">
        <f ca="1">'TC207-BU1 Revise Shipment'!A6</f>
        <v>DC1-CS2-02-2311003</v>
      </c>
      <c r="B6" t="str">
        <f>'TC207-BU1 Revise Shipment'!B6</f>
        <v>CAIU9492794</v>
      </c>
      <c r="C6" t="s">
        <v>364</v>
      </c>
    </row>
    <row r="7" spans="1:3" x14ac:dyDescent="0.3">
      <c r="A7" t="str">
        <f ca="1">'TC207-BU1 Revise Shipment'!A7</f>
        <v>DC1-CS2-02-2311004</v>
      </c>
      <c r="B7" t="str">
        <f>'TC207-BU1 Revise Shipment'!B7</f>
        <v>CAIU9500009</v>
      </c>
      <c r="C7" t="s">
        <v>364</v>
      </c>
    </row>
    <row r="8" spans="1:3" x14ac:dyDescent="0.3">
      <c r="A8" t="str">
        <f ca="1">'TC207-BU1 Revise Shipment'!A8</f>
        <v>DC1-CS2-02-2311005</v>
      </c>
      <c r="B8" t="str">
        <f>'TC207-BU1 Revise Shipment'!B8</f>
        <v>CAIU9492794</v>
      </c>
      <c r="C8" t="s">
        <v>364</v>
      </c>
    </row>
    <row r="9" spans="1:3" x14ac:dyDescent="0.3">
      <c r="A9" t="str">
        <f ca="1">'TC207-BU1 Revise Shipment'!A9</f>
        <v>DC1-CS2-02-2311005</v>
      </c>
      <c r="B9" t="str">
        <f>'TC207-BU1 Revise Shipment'!B9</f>
        <v>CAIU9492794</v>
      </c>
      <c r="C9" t="s">
        <v>364</v>
      </c>
    </row>
  </sheetData>
  <pageMargins bottom="0.75" footer="0.3" header="0.3" left="0.7" right="0.7" top="0.75"/>
</worksheet>
</file>

<file path=xl/worksheets/sheet1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L5"/>
  <sheetViews>
    <sheetView topLeftCell="X1" workbookViewId="0" zoomScale="90" zoomScaleNormal="90">
      <selection activeCell="F17" sqref="F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DC2-CS2-02-2311001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DC2-CS2-02-2311001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DC2-CS2-02-2311001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AA4"/>
  <sheetViews>
    <sheetView workbookViewId="0" zoomScale="90" zoomScaleNormal="90">
      <selection activeCell="B4" sqref="B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SP2-CS2-02-2311001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SP2-CS2-02-2311001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D4"/>
  <sheetViews>
    <sheetView topLeftCell="Q1" workbookViewId="0" zoomScale="90" zoomScaleNormal="90">
      <selection activeCell="T2" sqref="T2:AC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AA3"/>
  <sheetViews>
    <sheetView workbookViewId="0">
      <selection activeCell="C14" sqref="C1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SP1-CS2-02-2311001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SP1-CS2-02-2311002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P2"/>
  <sheetViews>
    <sheetView workbookViewId="0">
      <selection activeCell="C31" sqref="C3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SP1-CS2-02-2311001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AA2"/>
  <sheetViews>
    <sheetView topLeftCell="M1" workbookViewId="0" zoomScale="90" zoomScaleNormal="90">
      <selection activeCell="O1" sqref="O1"/>
    </sheetView>
  </sheetViews>
  <sheetFormatPr defaultColWidth="8.88671875" defaultRowHeight="13.8" x14ac:dyDescent="0.3"/>
  <cols>
    <col min="1" max="26" customWidth="true" style="2" width="20.77734375" collapsed="true"/>
    <col min="27" max="16384" style="2" width="8.88671875" collapsed="true"/>
  </cols>
  <sheetData>
    <row ht="14.4" r="1" spans="1:26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customFormat="1" r="2" s="5" spans="1:26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bottom="0.75" footer="0.3" header="0.3" left="0.7" right="0.7" top="0.75"/>
</worksheet>
</file>

<file path=xl/worksheets/sheet1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P2"/>
  <sheetViews>
    <sheetView topLeftCell="B1" workbookViewId="0">
      <selection activeCell="C40" sqref="C40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SP1-CS2-02-2311001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L4"/>
  <sheetViews>
    <sheetView workbookViewId="0">
      <selection activeCell="D32" sqref="D3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DC3-CS2-02-2311001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DC3-CS2-02-2311001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D4"/>
  <sheetViews>
    <sheetView topLeftCell="J1" workbookViewId="0">
      <selection activeCell="N10" sqref="N10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DC1-CS2-02-2311003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Details'!E7</f>
        <v>DC1-CS2-02-2311004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Details'!E9</f>
        <v>DC1-CS2-02-2311005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H4"/>
  <sheetViews>
    <sheetView workbookViewId="0" zoomScale="90" zoomScaleNormal="90">
      <selection activeCell="C8" sqref="C8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MYELASUP-MYPNA-CS1-02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MYELASUP-MYPNA-CS1-02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MYELASUP-MYPNA-CS1-02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allowBlank="1" showErrorMessage="1" sqref="F2:F4" type="list" xr:uid="{BF8479C8-377B-4274-9EB4-EEC20386286C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W2"/>
  <sheetViews>
    <sheetView workbookViewId="0" zoomScale="90" zoomScaleNormal="90">
      <selection activeCell="G13" sqref="G13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5" customWidth="true" width="15.77734375" collapsed="true"/>
    <col min="16" max="16" customWidth="true" width="20.6640625" collapsed="true"/>
    <col min="17" max="21" customWidth="true" width="15.77734375" collapsed="true"/>
    <col min="22" max="22" customWidth="true" width="25.77734375" collapsed="true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MYELASUP-MYPNA-CS1-02</v>
      </c>
      <c r="D2" t="s">
        <v>64</v>
      </c>
      <c r="E2">
        <v>1</v>
      </c>
      <c r="F2">
        <v>1</v>
      </c>
      <c r="G2">
        <v>1</v>
      </c>
      <c r="H2" t="str">
        <f>AutoIncrement!G3</f>
        <v>CS1-02</v>
      </c>
      <c r="I2" t="str">
        <f>"CD-"&amp;H2</f>
        <v>CD-CS1-02</v>
      </c>
      <c r="J2" t="str">
        <f>"Payment-"&amp;H2</f>
        <v>Payment-CS1-02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Payment-CS1-02(By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1" width="5.77734375" collapsed="true"/>
    <col min="2" max="5" customWidth="true" style="10" width="25.77734375" collapsed="true"/>
    <col min="6" max="9" customWidth="true" style="10" width="15.77734375" collapsed="true"/>
    <col min="10" max="10" customWidth="true" style="10" width="25.77734375" collapsed="true"/>
    <col min="11" max="17" customWidth="true" style="10" width="15.77734375" collapsed="true"/>
    <col min="18" max="16384" style="10" width="8.88671875" collapsed="true"/>
  </cols>
  <sheetData>
    <row customFormat="1" r="1" s="8" spans="1:17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customFormat="1" r="2" s="8" spans="1:17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customFormat="1" r="3" s="8" spans="1:17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customFormat="1" r="4" s="8" spans="1:17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customFormat="1" r="5" s="8" spans="1:17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customFormat="1" r="6" s="8" spans="1:17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customFormat="1" r="7" s="8" spans="1:17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allowBlank="1" showErrorMessage="1" sqref="H2:H7" type="list" xr:uid="{D2C76473-4C5A-4519-A7B0-B55F93CAFF40}">
      <formula1>UOM_CODE</formula1>
    </dataValidation>
    <dataValidation allowBlank="1" showErrorMessage="1" sqref="K2:K6" type="list" xr:uid="{74FAD954-C0D0-4C53-A58E-EE5250E7F49C}">
      <formula1>PAIRED_ORDER_FLAG</formula1>
    </dataValidation>
    <dataValidation allowBlank="1" showErrorMessage="1" sqref="I2:I7" type="list" xr:uid="{8959A81A-A9C0-4C94-8DF8-EB9963F162C5}">
      <formula1>PAIRED_FLAG</formula1>
    </dataValidation>
  </dataValidations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G3"/>
  <sheetViews>
    <sheetView workbookViewId="0">
      <selection sqref="A1:F1"/>
    </sheetView>
  </sheetViews>
  <sheetFormatPr defaultRowHeight="13.8" x14ac:dyDescent="0.3"/>
  <cols>
    <col min="1" max="6" customWidth="true" style="2" width="20.77734375" collapsed="true"/>
    <col min="7" max="16384" style="2" width="8.886718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CSS-CS2-02</v>
      </c>
      <c r="D2" s="46" t="s">
        <v>69</v>
      </c>
      <c r="E2" s="46" t="s">
        <v>210</v>
      </c>
      <c r="F2" s="46" t="str">
        <f>AutoIncrement!F4</f>
        <v>CNTWSUP-SGTTAP-CS2-02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CSS-CS2-02</v>
      </c>
      <c r="D3" s="46" t="s">
        <v>69</v>
      </c>
      <c r="E3" s="2" t="s">
        <v>243</v>
      </c>
      <c r="F3" s="46" t="str">
        <f>AutoIncrement!F4</f>
        <v>CNTWSUP-SGTTAP-CS2-02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G5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CSS-CB2-02</v>
      </c>
      <c r="D2" s="46" t="s">
        <v>69</v>
      </c>
      <c r="E2" s="46" t="s">
        <v>210</v>
      </c>
      <c r="F2" s="46" t="str">
        <f>AutoIncrement!D4</f>
        <v>SGTTAP-PKTTAP-CB2-02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CSS-CB2-02</v>
      </c>
      <c r="D3" s="46" t="s">
        <v>69</v>
      </c>
      <c r="E3" s="2" t="s">
        <v>243</v>
      </c>
      <c r="F3" s="46" t="str">
        <f>AutoIncrement!D4</f>
        <v>SGTTAP-PKTTAP-CB2-02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CSS-CB2-02</v>
      </c>
      <c r="D4" s="46" t="s">
        <v>69</v>
      </c>
      <c r="E4" s="46" t="s">
        <v>216</v>
      </c>
      <c r="F4" s="2" t="str">
        <f>AutoIncrement!F4</f>
        <v>CNTWSUP-SGTTAP-CS2-02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CSS-CB2-02</v>
      </c>
      <c r="D5" s="46" t="s">
        <v>69</v>
      </c>
      <c r="E5" s="2" t="s">
        <v>244</v>
      </c>
      <c r="F5" s="2" t="str">
        <f>AutoIncrement!F4</f>
        <v>CNTWSUP-SGTTAP-CS2-02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G2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CSS-CB2-02</v>
      </c>
      <c r="D2" s="46" t="s">
        <v>69</v>
      </c>
      <c r="E2" s="46" t="s">
        <v>210</v>
      </c>
      <c r="F2" s="46" t="str">
        <f>AutoIncrement!G4</f>
        <v>MYELASUP-MYPNA-CS1-02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G4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CSS-CB3-02</v>
      </c>
      <c r="D2" s="46" t="s">
        <v>69</v>
      </c>
      <c r="E2" s="46" t="s">
        <v>210</v>
      </c>
      <c r="F2" s="46" t="str">
        <f>AutoIncrement!E4</f>
        <v>MYPNA-PKTTAP-CB3-02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CSS-CB3-02</v>
      </c>
      <c r="D3" s="46" t="s">
        <v>69</v>
      </c>
      <c r="E3" s="2" t="s">
        <v>243</v>
      </c>
      <c r="F3" s="46" t="str">
        <f>AutoIncrement!E4</f>
        <v>MYPNA-PKTTAP-CB3-02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CSS-CB3-02</v>
      </c>
      <c r="D4" s="46" t="s">
        <v>69</v>
      </c>
      <c r="E4" s="46" t="s">
        <v>216</v>
      </c>
      <c r="F4" s="2" t="str">
        <f>AutoIncrement!G4</f>
        <v>MYELASUP-MYPNA-CS1-02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G6"/>
  <sheetViews>
    <sheetView workbookViewId="0">
      <selection activeCell="F11" sqref="F1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CSS-CB1-02</v>
      </c>
      <c r="D2" s="46" t="s">
        <v>69</v>
      </c>
      <c r="E2" s="46" t="s">
        <v>210</v>
      </c>
      <c r="F2" s="46" t="str">
        <f>AutoIncrement!C4</f>
        <v>PKTTAP-PKCUS-CB1-02</v>
      </c>
    </row>
    <row r="3" spans="1:6" x14ac:dyDescent="0.3">
      <c r="A3" s="46" t="s">
        <v>89</v>
      </c>
      <c r="B3" s="46" t="s">
        <v>89</v>
      </c>
      <c r="C3" s="46" t="str">
        <f>AutoIncrement!C5</f>
        <v>CSS-CB1-02</v>
      </c>
      <c r="D3" s="46" t="s">
        <v>69</v>
      </c>
      <c r="E3" s="46" t="s">
        <v>216</v>
      </c>
      <c r="F3" s="46" t="str">
        <f>AutoIncrement!D4</f>
        <v>SGTTAP-PKTTAP-CB2-02</v>
      </c>
    </row>
    <row r="4" spans="1:6" x14ac:dyDescent="0.3">
      <c r="A4" s="46" t="s">
        <v>89</v>
      </c>
      <c r="B4" s="46" t="s">
        <v>89</v>
      </c>
      <c r="C4" s="46" t="str">
        <f>AutoIncrement!C5</f>
        <v>CSS-CB1-02</v>
      </c>
      <c r="D4" s="46" t="s">
        <v>69</v>
      </c>
      <c r="E4" s="46" t="s">
        <v>216</v>
      </c>
      <c r="F4" s="2" t="str">
        <f>AutoIncrement!E4</f>
        <v>MYPNA-PKTTAP-CB3-02</v>
      </c>
    </row>
    <row r="5" spans="1:6" x14ac:dyDescent="0.3">
      <c r="A5" s="46" t="s">
        <v>89</v>
      </c>
      <c r="B5" s="46" t="s">
        <v>89</v>
      </c>
      <c r="C5" s="2" t="str">
        <f>AutoIncrement!C5</f>
        <v>CSS-CB1-02</v>
      </c>
      <c r="D5" s="46" t="s">
        <v>69</v>
      </c>
      <c r="E5" s="2" t="s">
        <v>244</v>
      </c>
      <c r="F5" s="2" t="str">
        <f>AutoIncrement!D4</f>
        <v>SGTTAP-PKTTAP-CB2-02</v>
      </c>
    </row>
    <row r="6" spans="1:6" x14ac:dyDescent="0.3">
      <c r="A6" s="46" t="s">
        <v>89</v>
      </c>
      <c r="B6" s="46" t="s">
        <v>89</v>
      </c>
      <c r="C6" s="2" t="str">
        <f>AutoIncrement!C5</f>
        <v>CSS-CB1-02</v>
      </c>
      <c r="D6" s="46" t="s">
        <v>69</v>
      </c>
      <c r="E6" s="2" t="s">
        <v>244</v>
      </c>
      <c r="F6" s="2" t="str">
        <f>AutoIncrement!E4</f>
        <v>MYPNA-PKTTAP-CB3-02</v>
      </c>
    </row>
  </sheetData>
  <pageMargins bottom="0.75" footer="0.3" header="0.3" left="0.7" right="0.7" top="0.75"/>
  <ignoredErrors>
    <ignoredError formula="1" sqref="F4"/>
  </ignoredErrors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G7"/>
  <sheetViews>
    <sheetView workbookViewId="0">
      <selection activeCell="B12" sqref="B12"/>
    </sheetView>
  </sheetViews>
  <sheetFormatPr defaultRowHeight="13.8" x14ac:dyDescent="0.3"/>
  <cols>
    <col min="1" max="2" customWidth="true" style="44" width="22.88671875" collapsed="true"/>
    <col min="3" max="6" customWidth="true" style="44" width="20.77734375" collapsed="true"/>
    <col min="7" max="7" customWidth="true" style="44" width="9.44140625" collapsed="true"/>
    <col min="8" max="16384" style="44" width="8.88671875" collapsed="true"/>
  </cols>
  <sheetData>
    <row customFormat="1" r="1" s="2" spans="1:6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PKTTAP-PKCUS-CB1-02</v>
      </c>
      <c r="B2" s="44" t="str">
        <f>'TC2-BU1 to Customer Contract'!X2</f>
        <v>CR-PK-CUS-POC-2311004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88671875" collapsed="true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24 Dec 2023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B2"/>
  <sheetViews>
    <sheetView workbookViewId="0">
      <selection activeCell="B1" sqref="B1:B1048576"/>
    </sheetView>
  </sheetViews>
  <sheetFormatPr defaultRowHeight="14.4" x14ac:dyDescent="0.3"/>
  <cols>
    <col min="1" max="1" customWidth="true" width="19.44140625" collapsed="true"/>
  </cols>
  <sheetData>
    <row r="1" spans="1:1" x14ac:dyDescent="0.3">
      <c r="A1" t="s">
        <v>220</v>
      </c>
    </row>
    <row r="2" spans="1:1" x14ac:dyDescent="0.3">
      <c r="A2" t="s">
        <v>553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E7"/>
  <sheetViews>
    <sheetView workbookViewId="0">
      <selection activeCell="D20" sqref="D20"/>
    </sheetView>
  </sheetViews>
  <sheetFormatPr defaultRowHeight="13.8" x14ac:dyDescent="0.3"/>
  <cols>
    <col min="1" max="4" customWidth="true" style="44" width="20.77734375" collapsed="true"/>
    <col min="5" max="16384" style="44" width="8.88671875" collapsed="true"/>
  </cols>
  <sheetData>
    <row customFormat="1" r="1" s="2" spans="1:4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C2"/>
  <sheetViews>
    <sheetView workbookViewId="0">
      <selection activeCell="B3" sqref="B3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24 Dec 2023</v>
      </c>
      <c r="B2" s="49" t="str">
        <f ca="1">TEXT(DATE(YEAR(TODAY()), MONTH(TODAY())+2, DAY(TODAY())+1), "dd MMM yyyy")</f>
        <v>04 Jan 2024</v>
      </c>
    </row>
  </sheetData>
  <phoneticPr fontId="8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B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CB1-02-Request Parts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C2"/>
  <sheetViews>
    <sheetView workbookViewId="0">
      <selection activeCell="H19" sqref="H19"/>
    </sheetView>
  </sheetViews>
  <sheetFormatPr defaultRowHeight="13.8" x14ac:dyDescent="0.3"/>
  <cols>
    <col min="1" max="1" customWidth="true" style="2" width="21.109375" collapsed="true"/>
    <col min="2" max="2" customWidth="true" style="2" width="13.88671875" collapsed="true"/>
    <col min="3" max="16384" style="2" width="8.88671875" collapsed="true"/>
  </cols>
  <sheetData>
    <row ht="14.4" r="1" spans="1:2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<![CDATA["rc"&AutoIncrement!B2&"B1"&AutoIncrement!A2&"-"&B1&"001"&"-01"]]></f>
        <v>rcCB102-2311001-01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R2"/>
  <sheetViews>
    <sheetView topLeftCell="E1" workbookViewId="0">
      <selection activeCell="H18" sqref="H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2</v>
      </c>
      <c r="B1" t="s">
        <v>453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454</v>
      </c>
      <c r="M1" t="s">
        <v>229</v>
      </c>
      <c r="N1" t="s">
        <v>237</v>
      </c>
      <c r="O1" t="s">
        <v>455</v>
      </c>
      <c r="P1" t="s">
        <v>456</v>
      </c>
      <c r="Q1" t="s">
        <v>457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I3"/>
  <sheetViews>
    <sheetView workbookViewId="0">
      <selection activeCell="B7" sqref="B7"/>
    </sheetView>
  </sheetViews>
  <sheetFormatPr defaultRowHeight="14.4" x14ac:dyDescent="0.3"/>
  <cols>
    <col min="1" max="8" customWidth="true" width="15.77734375" collapsed="true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554</v>
      </c>
      <c r="B2" t="s">
        <v>555</v>
      </c>
      <c r="C2" t="s">
        <v>557</v>
      </c>
      <c r="D2" t="s">
        <v>558</v>
      </c>
      <c r="E2" t="s">
        <v>559</v>
      </c>
      <c r="F2" t="s">
        <v>560</v>
      </c>
      <c r="G2" t="s">
        <v>561</v>
      </c>
      <c r="H2" t="s">
        <v>562</v>
      </c>
    </row>
    <row r="3" spans="1:8" x14ac:dyDescent="0.3">
      <c r="B3" t="s">
        <v>556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J4"/>
  <sheetViews>
    <sheetView workbookViewId="0">
      <selection activeCell="D40" sqref="D40"/>
    </sheetView>
  </sheetViews>
  <sheetFormatPr defaultRowHeight="14.4" x14ac:dyDescent="0.3"/>
  <cols>
    <col min="1" max="8" customWidth="true" width="15.77734375" collapsed="true"/>
    <col min="9" max="9" customWidth="true" width="16.6640625" collapsed="true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<![CDATA["s"&AutoIncrement!B2&"B1"&AutoIncrement!A2&"-"&I1&"001"]]></f>
        <v>sCB102-2311001</v>
      </c>
      <c r="B2" t="str">
        <f ca="1"><![CDATA["p"&AutoIncrement!B2&"B2"&AutoIncrement!A2&"-"&I1&"001"]]></f>
        <v>pCB202-2311001</v>
      </c>
      <c r="C2" t="str">
        <f ca="1"><![CDATA["s"&AutoIncrement!B2&"B2"&AutoIncrement!A2&"-"&I1&"001"]]></f>
        <v>sCB202-2311001</v>
      </c>
      <c r="D2" t="str">
        <f ca="1"><![CDATA["p"&AutoIncrement!B2&"S2"&AutoIncrement!A2&"-"&I1&"001"]]></f>
        <v>pCS202-2311001</v>
      </c>
      <c r="E2" t="str">
        <f ca="1"><![CDATA["s"&AutoIncrement!B2&"B3"&AutoIncrement!A2&"-"&I1&"001"]]></f>
        <v>sCB302-2311001</v>
      </c>
      <c r="F2" t="str">
        <f ca="1"><![CDATA["p"&AutoIncrement!B2&"S1"&AutoIncrement!A2&"-"&I1&"001"]]></f>
        <v>pCS102-2311001</v>
      </c>
      <c r="G2" t="str">
        <f ca="1"><![CDATA["s"&AutoIncrement!B2&"S1"&AutoIncrement!A2&"-"&I1&"001"]]></f>
        <v>sCS102-2311001</v>
      </c>
      <c r="H2" t="str">
        <f ca="1"><![CDATA["s"&AutoIncrement!B2&"S2"&AutoIncrement!A2&"-"&I1&"001"]]></f>
        <v>sCS202-2311001</v>
      </c>
    </row>
    <row r="3" spans="1:9" x14ac:dyDescent="0.3">
      <c r="B3" t="str">
        <f ca="1"><![CDATA["p"&AutoIncrement!B2&"B3"&AutoIncrement!A2&"-"&I1&"001"]]></f>
        <v>pCB302-2311001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K3"/>
  <sheetViews>
    <sheetView workbookViewId="0">
      <selection activeCell="C12" sqref="C12"/>
    </sheetView>
  </sheetViews>
  <sheetFormatPr defaultRowHeight="14.4" x14ac:dyDescent="0.3"/>
  <cols>
    <col min="2" max="2" customWidth="true" width="19.6640625" collapsed="true"/>
    <col min="3" max="3" customWidth="true" width="26.21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1.66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'TC20-Autogen SOPO'!B2</f>
        <v>pCB202-2311001</v>
      </c>
      <c r="C2" t="str">
        <f>'TC3-BU2 to BU1 Contract'!C2</f>
        <v>SGTTAP-PKTTAP-CB2-02</v>
      </c>
      <c r="D2" s="80" t="s">
        <v>462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3, 2023</v>
      </c>
    </row>
    <row ht="15" r="3" spans="1:10" thickBot="1" x14ac:dyDescent="0.35">
      <c r="A3" s="75">
        <v>2</v>
      </c>
      <c r="B3" s="80" t="str">
        <f>'TC20-Autogen SOPO'!B3</f>
        <v>pCB302-2311001</v>
      </c>
      <c r="C3" t="str">
        <f>'TC6-BU3 to BU1 Contract'!C2</f>
        <v>MYPNA-PKTTAP-CB3-02</v>
      </c>
      <c r="D3" s="80" t="s">
        <v>462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D2"/>
  <sheetViews>
    <sheetView workbookViewId="0">
      <selection activeCell="B3" sqref="B3"/>
    </sheetView>
  </sheetViews>
  <sheetFormatPr defaultRowHeight="14.4" x14ac:dyDescent="0.3"/>
  <cols>
    <col min="2" max="2" customWidth="true" width="15.44140625" collapsed="true"/>
    <col min="3" max="3" customWidth="true" width="25.77734375" collapsed="true"/>
  </cols>
  <sheetData>
    <row ht="15" r="1" spans="1:3" thickBot="1" x14ac:dyDescent="0.35">
      <c r="A1" s="76" t="s">
        <v>0</v>
      </c>
      <c r="B1" s="83" t="s">
        <v>458</v>
      </c>
      <c r="C1" s="78" t="s">
        <v>114</v>
      </c>
    </row>
    <row ht="15" r="2" spans="1:3" thickBot="1" x14ac:dyDescent="0.35">
      <c r="A2" s="79">
        <v>1</v>
      </c>
      <c r="B2" s="84" t="str">
        <f>'TC20-Autogen SOPO'!D2</f>
        <v>pCS202-2311001</v>
      </c>
      <c r="C2" s="85" t="str">
        <f>'TC4-Sup2 to BU2 Contract'!C2</f>
        <v>CNTWSUP-SGTTAP-CS2-02</v>
      </c>
    </row>
  </sheetData>
  <pageMargins bottom="0.75" footer="0.3" header="0.3" left="0.7" right="0.7" top="0.75"/>
  <pageSetup horizontalDpi="4294967293" orientation="portrait" paperSize="9" r:id="rId1" verticalDpi="0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33203125" collapsed="true"/>
    <col min="3" max="3" customWidth="true" width="29.77734375" collapsed="true"/>
  </cols>
  <sheetData>
    <row ht="15" r="1" spans="1:3" thickBot="1" x14ac:dyDescent="0.35">
      <c r="A1" s="76" t="s">
        <v>0</v>
      </c>
      <c r="B1" s="77" t="s">
        <v>458</v>
      </c>
      <c r="C1" s="78" t="s">
        <v>114</v>
      </c>
    </row>
    <row ht="15" r="2" spans="1:3" thickBot="1" x14ac:dyDescent="0.35">
      <c r="A2" s="79">
        <v>1</v>
      </c>
      <c r="B2" s="80" t="str">
        <f>'TC20-Autogen SOPO'!F2</f>
        <v>pCS102-2311001</v>
      </c>
      <c r="C2" s="85" t="str">
        <f>'TC7-Sup1 to BU3 Contract'!C2</f>
        <v>MYELASUP-MYPNA-CS1-02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E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customWidth="true" width="15.664062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ht="15" r="2" spans="1:4" thickBot="1" x14ac:dyDescent="0.35">
      <c r="A2" s="79">
        <v>1</v>
      </c>
      <c r="B2" s="86" t="str">
        <f>'TC20-Autogen SOPO'!G2</f>
        <v>sCS102-2311001</v>
      </c>
      <c r="C2" t="str">
        <f>'TC7-Sup1 to BU3 Contract'!C2</f>
        <v>MYELASUP-MYPNA-CS1-02</v>
      </c>
      <c r="D2" t="s">
        <v>550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E2"/>
  <sheetViews>
    <sheetView workbookViewId="0">
      <selection activeCell="B3" sqref="B3"/>
    </sheetView>
  </sheetViews>
  <sheetFormatPr defaultRowHeight="14.4" x14ac:dyDescent="0.3"/>
  <cols>
    <col min="2" max="2" customWidth="true" width="18.7773437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customHeight="1" ht="17.399999999999999" r="2" spans="1:4" thickBot="1" x14ac:dyDescent="0.35">
      <c r="A2" s="79">
        <v>1</v>
      </c>
      <c r="B2" s="86" t="str">
        <f>'TC20-Autogen SOPO'!H2</f>
        <v>sCS202-2311001</v>
      </c>
      <c r="C2" t="str">
        <f>'TC4-Sup2 to BU2 Contract'!C2</f>
        <v>CNTWSUP-SGTTAP-CS2-02</v>
      </c>
      <c r="D2" t="s">
        <v>550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B2"/>
  <sheetViews>
    <sheetView workbookViewId="0">
      <selection activeCell="D22" sqref="D22"/>
    </sheetView>
  </sheetViews>
  <sheetFormatPr defaultRowHeight="13.8" x14ac:dyDescent="0.3"/>
  <cols>
    <col min="1" max="1" customWidth="true" style="2" width="21.109375" collapsed="true"/>
    <col min="2" max="16384" style="2" width="8.88671875" collapsed="true"/>
  </cols>
  <sheetData>
    <row r="1" spans="1:1" x14ac:dyDescent="0.3">
      <c r="A1" s="2" t="s">
        <v>31</v>
      </c>
    </row>
    <row ht="14.4" r="2" spans="1:1" x14ac:dyDescent="0.3">
      <c r="A2" t="s">
        <v>563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C2"/>
  <sheetViews>
    <sheetView workbookViewId="0" zoomScale="90" zoomScaleNormal="90">
      <selection activeCell="B8" sqref="B8"/>
    </sheetView>
  </sheetViews>
  <sheetFormatPr defaultColWidth="8.88671875"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2" t="s">
        <v>0</v>
      </c>
      <c r="B1" s="2" t="s">
        <v>31</v>
      </c>
    </row>
    <row ht="14.4" r="2" spans="1:2" x14ac:dyDescent="0.3">
      <c r="A2" s="2">
        <v>1</v>
      </c>
      <c r="B2" t="s">
        <v>549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R4"/>
  <sheetViews>
    <sheetView workbookViewId="0">
      <selection activeCell="N32" sqref="N32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Q4"/>
  <sheetViews>
    <sheetView topLeftCell="B1" workbookViewId="0">
      <selection activeCell="K4" sqref="K4:L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Q4"/>
  <sheetViews>
    <sheetView topLeftCell="B1" workbookViewId="0">
      <selection activeCell="P4" sqref="P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R4"/>
  <sheetViews>
    <sheetView topLeftCell="B1" workbookViewId="0">
      <selection activeCell="Q4" sqref="Q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Q4"/>
  <sheetViews>
    <sheetView workbookViewId="0">
      <selection activeCell="N6" sqref="N6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 t="n">
        <f>'TC17-Customer Change Order'!B4</f>
        <v>620.0</v>
      </c>
      <c r="K2" s="50" t="n">
        <f>'TC17-Customer Change Order'!B4</f>
        <v>620.0</v>
      </c>
      <c r="L2" s="50"/>
      <c r="M2" t="s">
        <v>239</v>
      </c>
      <c r="O2" s="50" t="n">
        <f>'TC17-Customer Change Order'!C4</f>
        <v>620.0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 t="n">
        <f>'TC17-Customer Change Order'!B5</f>
        <v>620.0</v>
      </c>
      <c r="K3" s="50" t="n">
        <f>'TC17-Customer Change Order'!B5</f>
        <v>620.0</v>
      </c>
      <c r="L3" s="50"/>
      <c r="M3" t="s">
        <v>239</v>
      </c>
      <c r="O3" s="50" t="n">
        <f>'TC17-Customer Change Order'!C5</f>
        <v>620.0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 t="n">
        <f>'TC17-Customer Change Order'!B7</f>
        <v>820.0</v>
      </c>
      <c r="K4" s="50" t="n">
        <f>'TC17-Customer Change Order'!B7</f>
        <v>820.0</v>
      </c>
      <c r="L4" s="50"/>
      <c r="M4" t="s">
        <v>239</v>
      </c>
      <c r="O4" s="50" t="n">
        <f>'TC17-Customer Change Order'!C7</f>
        <v>620.0</v>
      </c>
      <c r="P4" t="n">
        <f>'TC17-Customer Change Order'!D7</f>
        <v>200.0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P4"/>
  <sheetViews>
    <sheetView workbookViewId="0">
      <selection activeCell="O4" sqref="O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5" customWidth="true" width="15.77734375" collapsed="true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 t="n">
        <f>'TC17-Customer Change Order'!B2</f>
        <v>1620.0</v>
      </c>
      <c r="K2" s="50" t="n">
        <f>'TC17-Customer Change Order'!B2</f>
        <v>1620.0</v>
      </c>
      <c r="L2" s="50"/>
      <c r="M2" t="s">
        <v>239</v>
      </c>
      <c r="O2" s="50" t="n">
        <f>K2</f>
        <v>1620.0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 t="n">
        <f>'TC17-Customer Change Order'!B3</f>
        <v>1620.0</v>
      </c>
      <c r="K3" s="50" t="n">
        <f>'TC17-Customer Change Order'!B3</f>
        <v>1620.0</v>
      </c>
      <c r="L3" s="50"/>
      <c r="M3" t="s">
        <v>239</v>
      </c>
      <c r="O3" s="50" t="n">
        <f ref="O3:O4" si="0" t="shared">K3</f>
        <v>1620.0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 t="n">
        <f si="0" t="shared"/>
        <v>620.0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Q4"/>
  <sheetViews>
    <sheetView topLeftCell="C1"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6" customWidth="true" width="15.77734375" collapsed="true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sCB102-2311001</v>
      </c>
      <c r="E2" s="53" t="s">
        <v>93</v>
      </c>
      <c r="F2" s="53" t="s">
        <v>72</v>
      </c>
      <c r="G2" s="54" t="n">
        <f>'TC001-Req to Parts Master'!M2</f>
        <v>10.0</v>
      </c>
      <c r="H2" s="50" t="n">
        <f>'TC001-Req to Parts Master'!L2</f>
        <v>10.0</v>
      </c>
      <c r="I2" s="50" t="n">
        <f>'TC17-Customer Change Order'!B2</f>
        <v>1620.0</v>
      </c>
      <c r="J2" s="50">
        <v>10</v>
      </c>
      <c r="K2" s="50" t="s">
        <v>165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s="50" t="n">
        <f>N2</f>
        <v>1620.0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sCB102-2311001</v>
      </c>
      <c r="E3" s="53" t="s">
        <v>93</v>
      </c>
      <c r="F3" s="53" t="s">
        <v>72</v>
      </c>
      <c r="G3" s="54" t="n">
        <f>'TC001-Req to Parts Master'!M3</f>
        <v>10.0</v>
      </c>
      <c r="H3" s="50" t="n">
        <f>'TC001-Req to Parts Master'!L3</f>
        <v>10.0</v>
      </c>
      <c r="I3" s="50" t="n">
        <f>'TC17-Customer Change Order'!B3</f>
        <v>1620.0</v>
      </c>
      <c r="J3" s="50">
        <v>10</v>
      </c>
      <c r="K3" s="50" t="s">
        <v>165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s="50" t="n">
        <f>N3</f>
        <v>1620.0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sCB102-2311001</v>
      </c>
      <c r="E4" s="53" t="s">
        <v>93</v>
      </c>
      <c r="F4" s="53" t="s">
        <v>72</v>
      </c>
      <c r="G4" s="54" t="n">
        <f>'TC001-Req to Parts Master'!M6</f>
        <v>5.0</v>
      </c>
      <c r="H4" s="50" t="n">
        <f>'TC001-Req to Parts Master'!L6</f>
        <v>10.0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R4"/>
  <sheetViews>
    <sheetView topLeftCell="D1" workbookViewId="0">
      <selection activeCell="D5" sqref="D5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7" customWidth="true" width="15.77734375" collapsed="true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sCB102-2311001</v>
      </c>
      <c r="E2" s="53" t="s">
        <v>79</v>
      </c>
      <c r="F2" t="s">
        <v>64</v>
      </c>
      <c r="G2" s="54" t="n">
        <f>'TC001-Req to Parts Master'!M4</f>
        <v>5.0</v>
      </c>
      <c r="H2" s="50" t="n">
        <f>'TC001-Req to Parts Master'!L4</f>
        <v>10.0</v>
      </c>
      <c r="I2" s="50" t="n">
        <f>'TC17-Customer Change Order'!B4</f>
        <v>620.0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 t="n">
        <f>'TC17-Customer Change Order'!C4</f>
        <v>620.0</v>
      </c>
      <c r="O2" t="s">
        <v>264</v>
      </c>
      <c r="P2" t="n">
        <f>'TC17-Customer Change Order'!D4</f>
        <v>0.0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sCB102-2311001</v>
      </c>
      <c r="E3" s="53" t="s">
        <v>79</v>
      </c>
      <c r="F3" t="s">
        <v>64</v>
      </c>
      <c r="G3" s="54" t="n">
        <f>'TC001-Req to Parts Master'!M5</f>
        <v>5.0</v>
      </c>
      <c r="H3" s="50" t="n">
        <f>'TC001-Req to Parts Master'!L5</f>
        <v>10.0</v>
      </c>
      <c r="I3" s="50" t="n">
        <f>'TC17-Customer Change Order'!B5</f>
        <v>620.0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 t="n">
        <f>'TC17-Customer Change Order'!C5</f>
        <v>620.0</v>
      </c>
      <c r="O3" t="s">
        <v>264</v>
      </c>
      <c r="P3" t="n">
        <f>'TC17-Customer Change Order'!D5</f>
        <v>0.0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sCB102-2311001</v>
      </c>
      <c r="E4" s="53" t="s">
        <v>79</v>
      </c>
      <c r="F4" t="s">
        <v>64</v>
      </c>
      <c r="G4" s="54" t="n">
        <f>'TC001-Req to Parts Master'!M7</f>
        <v>5.0</v>
      </c>
      <c r="H4" s="50" t="n">
        <f>'TC001-Req to Parts Master'!L7</f>
        <v>10.0</v>
      </c>
      <c r="I4" s="50" t="n">
        <f>'TC17-Customer Change Order'!B7</f>
        <v>820.0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 t="n">
        <f>'TC17-Customer Change Order'!C7</f>
        <v>620.0</v>
      </c>
      <c r="O4" t="s">
        <v>264</v>
      </c>
      <c r="P4" t="n">
        <f>'TC17-Customer Change Order'!D7</f>
        <v>200.0</v>
      </c>
      <c r="Q4" t="s">
        <v>264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T7"/>
  <sheetViews>
    <sheetView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9" customWidth="true" width="15.77734375" collapsed="true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s="53" t="s">
        <v>69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 s="55" t="n">
        <f>'TC2-Contract Parts Info'!R2</f>
        <v>2.05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 t="n">
        <f>'TC17-Customer Change Order'!C2</f>
        <v>1620.0</v>
      </c>
      <c r="P2" t="s">
        <v>264</v>
      </c>
      <c r="Q2" t="n">
        <f>'TC17-Customer Change Order'!D2</f>
        <v>0.0</v>
      </c>
      <c r="R2" t="s">
        <v>264</v>
      </c>
      <c r="S2" s="50" t="n">
        <f>O2</f>
        <v>1620.0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s="53" t="s">
        <v>69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 s="55" t="n">
        <f>'TC2-Contract Parts Info'!R3</f>
        <v>2.05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 t="n">
        <f>'TC17-Customer Change Order'!C3</f>
        <v>1620.0</v>
      </c>
      <c r="P3" t="s">
        <v>264</v>
      </c>
      <c r="Q3" t="n">
        <f>'TC17-Customer Change Order'!D3</f>
        <v>0.0</v>
      </c>
      <c r="R3" t="s">
        <v>264</v>
      </c>
      <c r="S3" s="50" t="n">
        <f>O3</f>
        <v>1620.0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s="53" t="s">
        <v>69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 s="55" t="n">
        <f>'TC2-Contract Parts Info'!R4</f>
        <v>2.05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 t="n">
        <f>'TC17-Customer Change Order'!C4</f>
        <v>620.0</v>
      </c>
      <c r="P4" t="s">
        <v>264</v>
      </c>
      <c r="Q4" t="n">
        <f>'TC17-Customer Change Order'!D4</f>
        <v>0.0</v>
      </c>
      <c r="R4" t="s">
        <v>264</v>
      </c>
      <c r="S4" t="n">
        <f>'TC17-Customer Change Order'!F4</f>
        <v>0.0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s="53" t="s">
        <v>69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 s="55" t="n">
        <f>'TC2-Contract Parts Info'!R5</f>
        <v>2.05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 t="n">
        <f>'TC17-Customer Change Order'!C5</f>
        <v>620.0</v>
      </c>
      <c r="P5" t="s">
        <v>264</v>
      </c>
      <c r="Q5" t="n">
        <f>'TC17-Customer Change Order'!D5</f>
        <v>0.0</v>
      </c>
      <c r="R5" t="s">
        <v>264</v>
      </c>
      <c r="S5" t="n">
        <f>'TC17-Customer Change Order'!F5</f>
        <v>0.0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s="53" t="s">
        <v>69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 s="55" t="n">
        <f>'TC2-Contract Parts Info'!R6</f>
        <v>2.05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 t="n">
        <f>'TC17-Customer Change Order'!C6</f>
        <v>620.0</v>
      </c>
      <c r="P6" t="s">
        <v>264</v>
      </c>
      <c r="Q6" t="n">
        <f>'TC17-Customer Change Order'!D6</f>
        <v>0.0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s="53" t="s">
        <v>69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 s="55" t="n">
        <f>'TC2-Contract Parts Info'!R7</f>
        <v>2.05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 t="n">
        <f>'TC17-Customer Change Order'!C7</f>
        <v>620.0</v>
      </c>
      <c r="P7" t="s">
        <v>264</v>
      </c>
      <c r="Q7" t="n">
        <f>'TC17-Customer Change Order'!D7</f>
        <v>200.0</v>
      </c>
      <c r="R7" t="s">
        <v>264</v>
      </c>
      <c r="S7" t="n">
        <f>'TC17-Customer Change Order'!F7</f>
        <v>0.0</v>
      </c>
    </row>
  </sheetData>
  <phoneticPr fontId="8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S7"/>
  <sheetViews>
    <sheetView topLeftCell="D1" workbookViewId="0">
      <selection activeCell="D24" sqref="D24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8" customWidth="true" width="15.77734375" collapsed="true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sCB102-2311001</v>
      </c>
      <c r="E2" s="53" t="s">
        <v>93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>
        <v>0</v>
      </c>
      <c r="J2" s="55" t="n">
        <f>'TC2-Contract Parts Info'!R2</f>
        <v>2.05</v>
      </c>
      <c r="K2" s="50" t="str">
        <f>'TC2-Contract Parts Info'!Q2</f>
        <v>USD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t="n">
        <f>'TC17-Customer Change Order'!D2</f>
        <v>0.0</v>
      </c>
      <c r="Q2" t="s">
        <v>264</v>
      </c>
      <c r="R2" s="50" t="n">
        <f>N2</f>
        <v>1620.0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sCB102-2311001</v>
      </c>
      <c r="E3" s="53" t="s">
        <v>93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>
        <v>0</v>
      </c>
      <c r="J3" s="55" t="n">
        <f>'TC2-Contract Parts Info'!R3</f>
        <v>2.05</v>
      </c>
      <c r="K3" s="50" t="str">
        <f>'TC2-Contract Parts Info'!Q3</f>
        <v>USD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t="n">
        <f>'TC17-Customer Change Order'!D3</f>
        <v>0.0</v>
      </c>
      <c r="Q3" t="s">
        <v>264</v>
      </c>
      <c r="R3" s="50" t="n">
        <f>N3</f>
        <v>1620.0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sCB102-2311001</v>
      </c>
      <c r="E4" s="53" t="s">
        <v>79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>
        <v>0</v>
      </c>
      <c r="J4" s="55" t="n">
        <f>'TC2-Contract Parts Info'!R4</f>
        <v>2.05</v>
      </c>
      <c r="K4" s="50" t="str">
        <f>'TC2-Contract Parts Info'!Q4</f>
        <v>USD</v>
      </c>
      <c r="L4" t="s">
        <v>263</v>
      </c>
      <c r="M4">
        <v>0</v>
      </c>
      <c r="N4" s="50" t="n">
        <f>'TC17-Customer Change Order'!C4</f>
        <v>620.0</v>
      </c>
      <c r="O4" t="s">
        <v>264</v>
      </c>
      <c r="P4" t="n">
        <f>'TC17-Customer Change Order'!D4</f>
        <v>0.0</v>
      </c>
      <c r="Q4" t="s">
        <v>264</v>
      </c>
      <c r="R4" t="n">
        <f>'TC17-Customer Change Order'!F4</f>
        <v>0.0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sCB102-2311001</v>
      </c>
      <c r="E5" s="53" t="s">
        <v>79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>
        <v>0</v>
      </c>
      <c r="J5" s="55" t="n">
        <f>'TC2-Contract Parts Info'!R5</f>
        <v>2.05</v>
      </c>
      <c r="K5" s="50" t="str">
        <f>'TC2-Contract Parts Info'!Q5</f>
        <v>USD</v>
      </c>
      <c r="L5" t="s">
        <v>263</v>
      </c>
      <c r="M5">
        <v>0</v>
      </c>
      <c r="N5" s="50" t="n">
        <f>'TC17-Customer Change Order'!C5</f>
        <v>620.0</v>
      </c>
      <c r="O5" t="s">
        <v>264</v>
      </c>
      <c r="P5" t="n">
        <f>'TC17-Customer Change Order'!D5</f>
        <v>0.0</v>
      </c>
      <c r="Q5" t="s">
        <v>264</v>
      </c>
      <c r="R5" t="n">
        <f>'TC17-Customer Change Order'!F5</f>
        <v>0.0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sCB102-2311001</v>
      </c>
      <c r="E6" s="53" t="s">
        <v>93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>
        <v>0</v>
      </c>
      <c r="J6" s="55" t="n">
        <f>'TC2-Contract Parts Info'!R6</f>
        <v>2.05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 t="n">
        <f>'TC17-Customer Change Order'!D6</f>
        <v>0.0</v>
      </c>
      <c r="Q6" t="s">
        <v>264</v>
      </c>
      <c r="R6" s="50" t="n">
        <f>N6</f>
        <v>620.0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sCB102-2311001</v>
      </c>
      <c r="E7" s="53" t="s">
        <v>79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>
        <v>0</v>
      </c>
      <c r="J7" s="55" t="n">
        <f>'TC2-Contract Parts Info'!R7</f>
        <v>2.05</v>
      </c>
      <c r="K7" s="50" t="str">
        <f>'TC2-Contract Parts Info'!Q7</f>
        <v>USD</v>
      </c>
      <c r="L7" t="s">
        <v>263</v>
      </c>
      <c r="M7">
        <v>0</v>
      </c>
      <c r="N7" s="50" t="n">
        <f>'TC17-Customer Change Order'!C7</f>
        <v>620.0</v>
      </c>
      <c r="O7" t="s">
        <v>264</v>
      </c>
      <c r="P7" t="n">
        <f>'TC17-Customer Change Order'!D7</f>
        <v>200.0</v>
      </c>
      <c r="Q7" t="s">
        <v>264</v>
      </c>
      <c r="R7" t="n">
        <f>'TC17-Customer Change Order'!F7</f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Y2"/>
  <sheetViews>
    <sheetView topLeftCell="N1" workbookViewId="0" zoomScale="90" zoomScaleNormal="90">
      <selection activeCell="S34" sqref="S33:S34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E7"/>
  <sheetViews>
    <sheetView workbookViewId="0">
      <selection activeCell="L32" sqref="L32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C5"/>
  <sheetViews>
    <sheetView topLeftCell="A4" workbookViewId="0">
      <selection activeCell="J36" sqref="J3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R2"/>
  <sheetViews>
    <sheetView workbookViewId="0">
      <selection activeCell="F8" sqref="F8"/>
    </sheetView>
  </sheetViews>
  <sheetFormatPr defaultRowHeight="14.4" x14ac:dyDescent="0.3"/>
  <cols>
    <col min="2" max="2" bestFit="true" customWidth="true" width="20.5546875" collapsed="true"/>
    <col min="3" max="3" bestFit="true" customWidth="true" width="22.0" collapsed="true"/>
    <col min="4" max="4" bestFit="true" customWidth="true" width="12.21875" collapsed="true"/>
    <col min="5" max="6" customWidth="true" width="12.21875" collapsed="true"/>
    <col min="7" max="8" bestFit="true" customWidth="true" width="8.88671875" collapsed="true"/>
    <col min="9" max="9" customWidth="true" width="8.88671875" collapsed="true"/>
    <col min="10" max="10" bestFit="true" customWidth="true" width="8.88671875" collapsed="true"/>
    <col min="11" max="11" bestFit="true" customWidth="true" width="21.6640625" collapsed="true"/>
    <col min="12" max="13" bestFit="true" customWidth="true" width="13.33203125" collapsed="true"/>
    <col min="14" max="17" bestFit="true" customWidth="true" width="12.21875" collapsed="true"/>
  </cols>
  <sheetData>
    <row ht="15" r="1" spans="1:17" thickBot="1" x14ac:dyDescent="0.35">
      <c r="A1" s="76" t="s">
        <v>0</v>
      </c>
      <c r="B1" s="77" t="s">
        <v>463</v>
      </c>
      <c r="C1" s="77" t="s">
        <v>464</v>
      </c>
      <c r="D1" s="77" t="s">
        <v>231</v>
      </c>
      <c r="E1" s="77" t="s">
        <v>465</v>
      </c>
      <c r="F1" s="77" t="s">
        <v>466</v>
      </c>
      <c r="G1" s="77" t="s">
        <v>467</v>
      </c>
      <c r="H1" s="77" t="s">
        <v>468</v>
      </c>
      <c r="I1" s="77" t="s">
        <v>469</v>
      </c>
      <c r="J1" s="77" t="s">
        <v>470</v>
      </c>
      <c r="K1" s="77" t="s">
        <v>471</v>
      </c>
      <c r="L1" s="77" t="s">
        <v>472</v>
      </c>
      <c r="M1" s="77" t="s">
        <v>473</v>
      </c>
      <c r="N1" s="77" t="s">
        <v>474</v>
      </c>
      <c r="O1" s="77" t="s">
        <v>475</v>
      </c>
      <c r="P1" s="77" t="s">
        <v>476</v>
      </c>
      <c r="Q1" s="78" t="s">
        <v>477</v>
      </c>
    </row>
    <row ht="15" r="2" spans="1:17" thickBot="1" x14ac:dyDescent="0.35">
      <c r="A2" s="79">
        <v>1</v>
      </c>
      <c r="B2" s="80" t="str">
        <f>'TC2-BU1 to Customer Contract'!C2</f>
        <v>PKTTAP-PKCUS-CB1-02</v>
      </c>
      <c r="C2" s="80" t="str">
        <f>'TC2-BU1 to Customer Contract'!X2</f>
        <v>CR-PK-CUS-POC-2311004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478</v>
      </c>
      <c r="L2" s="87" t="str">
        <f ca="1">TEXT(DATE(YEAR(TODAY()), MONTH(TODAY())+1, DAY(TODAY())), "dd MMM yyyy")</f>
        <v>03 Dec 2023</v>
      </c>
      <c r="M2" s="87" t="str">
        <f ca="1">TEXT(DATE(YEAR(TODAY()), MONTH(TODAY())+2, DAY(TODAY())), "dd MMM yyyy")</f>
        <v>03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G2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569</v>
      </c>
      <c r="B2" t="s">
        <v>564</v>
      </c>
      <c r="C2" t="s">
        <v>565</v>
      </c>
      <c r="D2" t="s">
        <v>566</v>
      </c>
      <c r="E2" t="s">
        <v>567</v>
      </c>
      <c r="F2" t="s">
        <v>568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H3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  <col min="7" max="7" customWidth="true" width="16.6640625" collapsed="true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<![CDATA["c"&AutoIncrement!B2&"B1"&AutoIncrement!A2&"-"&G1&"002"]]></f>
        <v>cCB102-2311002</v>
      </c>
      <c r="B2" t="str">
        <f ca="1"><![CDATA["s"&AutoIncrement!B2&"B1"&AutoIncrement!A2&"-"&G1&"002"]]></f>
        <v>sCB102-2311002</v>
      </c>
      <c r="C2" t="str">
        <f ca="1"><![CDATA["p"&AutoIncrement!B2&"B3"&AutoIncrement!A2&"-"&G1&"002"]]></f>
        <v>pCB302-2311002</v>
      </c>
      <c r="D2" t="str">
        <f ca="1"><![CDATA["s"&AutoIncrement!B2&"B3"&AutoIncrement!A2&"-"&G1&"002"]]></f>
        <v>sCB302-2311002</v>
      </c>
      <c r="E2" t="str">
        <f ca="1"><![CDATA["p"&AutoIncrement!B2&"S1"&AutoIncrement!A2&"-"&G1&"002"]]></f>
        <v>pCS102-2311002</v>
      </c>
      <c r="F2" t="str">
        <f ca="1"><![CDATA["s"&AutoIncrement!B2&"S1"&AutoIncrement!A2&"-"&G1&"002"]]></f>
        <v>sCS102-2311002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D2"/>
  <sheetViews>
    <sheetView workbookViewId="0">
      <selection activeCell="D13" sqref="D13"/>
    </sheetView>
  </sheetViews>
  <sheetFormatPr defaultRowHeight="14.4" x14ac:dyDescent="0.3"/>
  <cols>
    <col min="1" max="1" bestFit="true" customWidth="true" width="3.44140625" collapsed="true"/>
    <col min="2" max="2" bestFit="true" customWidth="true" width="24.77734375" collapsed="true"/>
    <col min="3" max="3" bestFit="true" customWidth="true" width="15.5546875" collapsed="true"/>
  </cols>
  <sheetData>
    <row ht="15" r="1" spans="1:3" thickBot="1" x14ac:dyDescent="0.35">
      <c r="A1" s="76" t="s">
        <v>0</v>
      </c>
      <c r="B1" s="77" t="s">
        <v>114</v>
      </c>
      <c r="C1" s="78" t="s">
        <v>479</v>
      </c>
    </row>
    <row ht="15" r="2" spans="1:3" thickBot="1" x14ac:dyDescent="0.35">
      <c r="A2" s="79">
        <v>1</v>
      </c>
      <c r="B2" s="80" t="str">
        <f>'TC2-BU1 to Customer Contract'!C2</f>
        <v>PKTTAP-PKCUS-CB1-02</v>
      </c>
      <c r="C2" t="str">
        <f>'TC47-Autogen OrderNo Spot'!B2</f>
        <v>sCB102-2311002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K2"/>
  <sheetViews>
    <sheetView workbookViewId="0">
      <selection activeCell="B2" sqref="B2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Spot'!C2</f>
        <v>pCB302-2311002</v>
      </c>
      <c r="C2" t="str">
        <f>'TC6-BU3 to BU1 Contract'!C2</f>
        <v>MYPNA-PKTTAP-CB3-02</v>
      </c>
      <c r="D2" s="80" t="s">
        <v>494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K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Spot'!E2</f>
        <v>pCS102-2311002</v>
      </c>
      <c r="C2" t="str">
        <f>'TC7-Sup1 to BU3 Contract'!C2</f>
        <v>MYELASUP-MYPNA-CS1-02</v>
      </c>
      <c r="D2" s="80" t="s">
        <v>494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G2"/>
  <sheetViews>
    <sheetView workbookViewId="0">
      <selection activeCell="F8" sqref="F8"/>
    </sheetView>
  </sheetViews>
  <sheetFormatPr defaultRowHeight="14.4" x14ac:dyDescent="0.3"/>
  <cols>
    <col min="2" max="2" bestFit="true" customWidth="true" width="13.33203125" collapsed="true"/>
  </cols>
  <sheetData>
    <row ht="15" r="1" spans="1:6" thickBot="1" x14ac:dyDescent="0.35">
      <c r="A1" s="76" t="s">
        <v>0</v>
      </c>
      <c r="B1" s="77" t="s">
        <v>265</v>
      </c>
      <c r="C1" s="78" t="s">
        <v>480</v>
      </c>
      <c r="D1" s="89" t="s">
        <v>499</v>
      </c>
      <c r="E1" s="89" t="s">
        <v>500</v>
      </c>
      <c r="F1" s="89" t="s">
        <v>501</v>
      </c>
    </row>
    <row ht="15" r="2" spans="1:6" thickBot="1" x14ac:dyDescent="0.35">
      <c r="A2" s="79">
        <v>1</v>
      </c>
      <c r="B2" s="80" t="str">
        <f>'TC20-Autogen SOPO'!H2</f>
        <v>sCS202-2311001</v>
      </c>
      <c r="C2" s="81">
        <v>800</v>
      </c>
      <c r="D2">
        <v>600</v>
      </c>
      <c r="E2" s="88">
        <v>200</v>
      </c>
      <c r="F2" t="str">
        <f ca="1">TEXT(DATE(YEAR(TODAY()), MONTH(TODAY())+2, DAY(TODAY())+1), "dd MMM yyyy")</f>
        <v>04 Jan 2024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C2"/>
  <sheetViews>
    <sheetView workbookViewId="0">
      <selection activeCell="J18" sqref="J18"/>
    </sheetView>
  </sheetViews>
  <sheetFormatPr defaultRowHeight="14.4" x14ac:dyDescent="0.3"/>
  <cols>
    <col min="1" max="1" customWidth="true" width="21.0" collapsed="true"/>
    <col min="2" max="2" customWidth="true" width="25.6640625" collapsed="true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502</v>
      </c>
      <c r="B2" t="s">
        <v>503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T7"/>
  <sheetViews>
    <sheetView workbookViewId="0" zoomScale="90" zoomScaleNormal="90">
      <selection activeCell="E13" sqref="E13"/>
    </sheetView>
  </sheetViews>
  <sheetFormatPr defaultRowHeight="13.8" x14ac:dyDescent="0.3"/>
  <cols>
    <col min="1" max="4" customWidth="true" style="2" width="25.77734375" collapsed="true"/>
    <col min="5" max="18" customWidth="true" style="2" width="15.77734375" collapsed="true"/>
    <col min="19" max="19" customWidth="true" style="2" width="26.6640625" collapsed="true"/>
    <col min="20" max="16384" style="2" width="8.88671875" collapsed="true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PKTTAP-PKCUS-CB1-02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PKTTAP-PKCUS-CB1-02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PKTTAP-PKCUS-CB1-02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PKTTAP-PKCUS-CB1-02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PKTTAP-PKCUS-CB1-02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PKTTAP-PKCUS-CB1-02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allowBlank="1" showErrorMessage="1" sqref="E2:E7" type="list" xr:uid="{6E1DE576-7A37-4C64-B881-DFF8AC16760D}">
      <formula1>REPACKING_TYPE</formula1>
    </dataValidation>
    <dataValidation allowBlank="1" showErrorMessage="1" sqref="Q2:Q7" type="list" xr:uid="{F6DC1429-A7E3-4E8D-9E38-D39659998A43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E4"/>
  <sheetViews>
    <sheetView workbookViewId="0">
      <selection activeCell="D19" sqref="D19"/>
    </sheetView>
  </sheetViews>
  <sheetFormatPr defaultRowHeight="14.4" x14ac:dyDescent="0.3"/>
  <cols>
    <col min="1" max="4" customWidth="true" width="20.777343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C5"/>
  <sheetViews>
    <sheetView topLeftCell="A4" workbookViewId="0">
      <selection activeCell="K16" sqref="K1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honeticPr fontId="8" type="noConversion"/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E2"/>
  <sheetViews>
    <sheetView workbookViewId="0">
      <selection activeCell="D9" sqref="D9"/>
    </sheetView>
  </sheetViews>
  <sheetFormatPr defaultRowHeight="14.4" x14ac:dyDescent="0.3"/>
  <cols>
    <col min="2" max="2" customWidth="true" width="15.88671875" collapsed="true"/>
    <col min="3" max="3" bestFit="true" customWidth="true" width="10.5546875" collapsed="true"/>
    <col min="4" max="4" bestFit="true" customWidth="true" width="22.8867187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'TC20-Autogen SOPO'!D2</f>
        <v>pCS202-2311001</v>
      </c>
      <c r="C2" s="80">
        <v>800</v>
      </c>
      <c r="D2" s="90" t="str">
        <f>'TC4-Sup2 to BU2 Contract'!C2</f>
        <v>CNTWSUP-SGTTAP-CS2-02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E2"/>
  <sheetViews>
    <sheetView workbookViewId="0">
      <selection activeCell="G20" sqref="G20"/>
    </sheetView>
  </sheetViews>
  <sheetFormatPr defaultRowHeight="14.4" x14ac:dyDescent="0.3"/>
  <cols>
    <col min="2" max="2" bestFit="true" customWidth="true" width="14.88671875" collapsed="true"/>
    <col min="3" max="3" bestFit="true" customWidth="true" width="7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0" t="str">
        <f>'TC20-Autogen SOPO'!B2</f>
        <v>pCB202-2311001</v>
      </c>
      <c r="C2" s="80">
        <v>800</v>
      </c>
      <c r="D2" s="81" t="str">
        <f>'TC3-BU2 to BU1 Contract'!C2</f>
        <v>SGTTAP-PKTTAP-CB2-02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E2"/>
  <sheetViews>
    <sheetView workbookViewId="0">
      <selection activeCell="F13" sqref="F13"/>
    </sheetView>
  </sheetViews>
  <sheetFormatPr defaultRowHeight="14.4" x14ac:dyDescent="0.3"/>
  <cols>
    <col min="2" max="2" bestFit="true" customWidth="true" width="14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'TC15-Customer Order No'!A2</f>
        <v>cCB102-2311001</v>
      </c>
      <c r="C2" s="80">
        <v>800</v>
      </c>
      <c r="D2" s="81" t="str">
        <f>'TC2-BU1 to Customer Contract'!C2</f>
        <v>PKTTAP-PKCUS-CB1-02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E4"/>
  <sheetViews>
    <sheetView workbookViewId="0">
      <selection activeCell="B37" sqref="B37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504</v>
      </c>
      <c r="B1" t="s">
        <v>505</v>
      </c>
      <c r="C1" t="s">
        <v>506</v>
      </c>
      <c r="D1" s="91" t="s">
        <v>507</v>
      </c>
    </row>
    <row ht="57.6" r="2" spans="1:4" x14ac:dyDescent="0.3">
      <c r="A2">
        <v>0</v>
      </c>
      <c r="B2" s="93">
        <v>660</v>
      </c>
      <c r="C2" t="s">
        <v>515</v>
      </c>
      <c r="D2" s="53" t="s">
        <v>508</v>
      </c>
    </row>
    <row ht="57.6" r="3" spans="1:4" x14ac:dyDescent="0.3">
      <c r="A3" s="93">
        <v>660</v>
      </c>
      <c r="B3" s="93">
        <v>0</v>
      </c>
      <c r="C3" t="s">
        <v>515</v>
      </c>
      <c r="D3" s="53" t="s">
        <v>509</v>
      </c>
    </row>
    <row r="4" spans="1:4" x14ac:dyDescent="0.3">
      <c r="A4" s="93">
        <v>600</v>
      </c>
      <c r="B4" s="93">
        <v>60</v>
      </c>
      <c r="C4" t="s">
        <v>515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D4"/>
  <sheetViews>
    <sheetView workbookViewId="0">
      <selection activeCell="B3" sqref="B3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510</v>
      </c>
      <c r="B1" t="s">
        <v>511</v>
      </c>
      <c r="C1" s="91" t="s">
        <v>507</v>
      </c>
    </row>
    <row r="2" spans="1:3" x14ac:dyDescent="0.3">
      <c r="A2" t="s">
        <v>526</v>
      </c>
      <c r="B2" t="s">
        <v>527</v>
      </c>
      <c r="C2" t="s">
        <v>512</v>
      </c>
    </row>
    <row r="3" spans="1:3" x14ac:dyDescent="0.3">
      <c r="A3" t="s">
        <v>526</v>
      </c>
      <c r="B3" t="s">
        <v>527</v>
      </c>
      <c r="C3" t="s">
        <v>513</v>
      </c>
    </row>
    <row r="4" spans="1:3" x14ac:dyDescent="0.3">
      <c r="A4" t="s">
        <v>526</v>
      </c>
      <c r="B4" t="s">
        <v>527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C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514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D5"/>
  <sheetViews>
    <sheetView topLeftCell="K1" workbookViewId="0">
      <selection activeCell="N4" sqref="N4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29.55468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o-MY-ELA-SUP-CS2-02-2311001</v>
      </c>
      <c r="D2" t="str">
        <f ca="1">TEXT(DATE(YEAR(TODAY()), MONTH(TODAY()), DAY(TODAY())), "dd MMM yyyy")</f>
        <v>03 Nov 2023</v>
      </c>
      <c r="E2" t="str">
        <f ca="1">"SP1-"&amp;AutoIncrement!F3&amp;"-"&amp;TEXT(DATE(YEAR(TODAY()), MONTH(TODAY()), DAY(TODAY())), "yymm")&amp;"001"</f>
        <v>SP1-CS2-02-2311001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SP1-OP-CS2-02-2311-01</v>
      </c>
      <c r="O2" t="s">
        <v>333</v>
      </c>
      <c r="S2" t="str">
        <f ca="1">"SP1-IP-"&amp;AutoIncrement!F3&amp;"-"&amp;TEXT(DATE(YEAR(TODAY()), MONTH(TODAY()), DAY(TODAY())), "yymm")&amp;"-01"</f>
        <v>SP1-IP-CS2-02-2311-01</v>
      </c>
      <c r="X2" t="str">
        <f>'TC47-Autogen OrderNo Spot'!F2</f>
        <v>sCS102-2311002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o-MY-ELA-SUP-CS2-02-2311001</v>
      </c>
      <c r="D3" t="str">
        <f ca="1">TEXT(DATE(YEAR(TODAY()), MONTH(TODAY()), DAY(TODAY())), "dd MMM yyyy")</f>
        <v>03 Nov 2023</v>
      </c>
      <c r="E3" t="str">
        <f ca="1">"SP1-"&amp;AutoIncrement!F3&amp;"-"&amp;TEXT(DATE(YEAR(TODAY()), MONTH(TODAY()), DAY(TODAY())), "yymm")&amp;"001"</f>
        <v>SP1-CS2-02-2311001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SP1-OP-CS2-02-2311-01</v>
      </c>
      <c r="O3" t="s">
        <v>334</v>
      </c>
      <c r="S3" t="str">
        <f ca="1">"SP1-IP-"&amp;AutoIncrement!F3&amp;"-"&amp;TEXT(DATE(YEAR(TODAY()), MONTH(TODAY()), DAY(TODAY())), "yymm")&amp;"-02"</f>
        <v>SP1-IP-CS2-02-2311-02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sCS102-2311002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o-MY-ELA-SUP-CS2-02-2311001</v>
      </c>
      <c r="D4" t="str">
        <f ca="1">TEXT(DATE(YEAR(TODAY()), MONTH(TODAY()), DAY(TODAY())), "dd MMM yyyy")</f>
        <v>03 Nov 2023</v>
      </c>
      <c r="E4" t="str">
        <f ca="1">"SP1-"&amp;AutoIncrement!F3&amp;"-"&amp;TEXT(DATE(YEAR(TODAY()), MONTH(TODAY()), DAY(TODAY())), "yymm")&amp;"001"</f>
        <v>SP1-CS2-02-2311001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"yymm")&amp;"-02"</f>
        <v>SP1-OP-CS2-02-2311-02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sCS102-2311002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o-MY-ELA-SUP-CS2-02-2311002</v>
      </c>
      <c r="D5" t="str">
        <f ca="1">TEXT(DATE(YEAR(TODAY()), MONTH(TODAY()), DAY(TODAY())), "dd MMM yyyy")</f>
        <v>03 Nov 2023</v>
      </c>
      <c r="E5" t="str">
        <f ca="1">"SP1-"&amp;AutoIncrement!F3&amp;"-"&amp;TEXT(DATE(YEAR(TODAY()), MONTH(TODAY()), DAY(TODAY())), "yymm")&amp;"002"</f>
        <v>SP1-CS2-02-2311002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SP1-OP-CS2-02-2311-02</v>
      </c>
      <c r="O5" t="s">
        <v>333</v>
      </c>
      <c r="P5">
        <v>100.001</v>
      </c>
      <c r="Q5">
        <v>100.001</v>
      </c>
      <c r="R5">
        <v>100.001</v>
      </c>
      <c r="X5" t="str">
        <f>'TC47-Autogen OrderNo Spot'!F2</f>
        <v>sCS102-2311002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C3"/>
  <sheetViews>
    <sheetView workbookViewId="0">
      <selection activeCell="A2" sqref="A2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o-MY-ELA-SUP-CS2-02-2311001</v>
      </c>
      <c r="B2" t="s">
        <v>516</v>
      </c>
    </row>
    <row r="3" spans="1:2" x14ac:dyDescent="0.3">
      <c r="A3" t="str">
        <f ca="1">'TC74-Sup1 Outbound Details'!C5</f>
        <v>o-MY-ELA-SUP-CS2-02-2311002</v>
      </c>
      <c r="B3" t="s">
        <v>517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AA6"/>
  <sheetViews>
    <sheetView workbookViewId="0" zoomScale="90" zoomScaleNormal="90">
      <selection activeCell="V26" sqref="V26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3" customWidth="true" width="15.77734375" collapsed="true"/>
    <col min="24" max="24" customWidth="true" width="25.77734375" collapsed="true"/>
    <col min="25" max="25" customWidth="true" width="15.77734375" collapsed="true"/>
    <col min="26" max="26" customWidth="true" width="18.0" collapsed="true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549</v>
      </c>
      <c r="C2" t="str">
        <f>AutoIncrement!C4</f>
        <v>PKTTAP-PKCUS-CB1-02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CB1-02</v>
      </c>
      <c r="I2" t="str">
        <f>"CD-"&amp;H2</f>
        <v>CD-CB1-02</v>
      </c>
      <c r="J2" t="str">
        <f>"Payment-"&amp;H2</f>
        <v>Payment-CB1-02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Payment-CB1-02(By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RD-CB1-02</v>
      </c>
      <c r="W2" t="s">
        <v>130</v>
      </c>
      <c r="X2" t="s">
        <v>550</v>
      </c>
      <c r="Y2" t="str">
        <f>"BU2toBU1-"&amp;H2</f>
        <v>BU2toBU1-CB1-02</v>
      </c>
      <c r="Z2" t="str">
        <f>"BU3toBU1-"&amp;H2</f>
        <v>BU3toBU1-CB1-02</v>
      </c>
    </row>
    <row r="5" spans="1:26" x14ac:dyDescent="0.3">
      <c r="X5" s="7"/>
      <c r="Y5" s="7"/>
    </row>
    <row r="6" spans="1:26" x14ac:dyDescent="0.3">
      <c r="X6" s="7"/>
      <c r="Y6" s="7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W3"/>
  <sheetViews>
    <sheetView workbookViewId="0">
      <selection activeCell="A2" sqref="A2:B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P2"/>
  <sheetViews>
    <sheetView workbookViewId="0">
      <selection activeCell="D28" sqref="D28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C5"/>
  <sheetViews>
    <sheetView workbookViewId="0">
      <selection activeCell="B11" sqref="B11"/>
    </sheetView>
  </sheetViews>
  <sheetFormatPr defaultRowHeight="14.4" x14ac:dyDescent="0.3"/>
  <cols>
    <col min="1" max="1" customWidth="true" width="20.5546875" collapsed="true"/>
    <col min="2" max="2" customWidth="true" width="30.88671875" collapsed="true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SP1-CS2-02-2311001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SP1-CS2-02-2311001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SP1-CS2-02-2311001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SP1-CS2-02-2311002</v>
      </c>
      <c r="B5" s="8" t="str">
        <f>'TC74-Sup1 Outbound Details'!M5</f>
        <v>MY-ELA-C-230704001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S4"/>
  <sheetViews>
    <sheetView topLeftCell="B1" workbookViewId="0">
      <selection activeCell="D3" sqref="D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S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T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C3"/>
  <sheetViews>
    <sheetView workbookViewId="0">
      <selection activeCell="B2" sqref="B2:B6"/>
    </sheetView>
  </sheetViews>
  <sheetFormatPr defaultRowHeight="14.4" x14ac:dyDescent="0.3"/>
  <cols>
    <col min="1" max="1" customWidth="true" width="26.0" collapsed="true"/>
    <col min="2" max="2" customWidth="true" width="20.664062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o-MY-ELA-SUP-231101001</v>
      </c>
      <c r="B2" t="s">
        <v>519</v>
      </c>
    </row>
    <row r="3" spans="1:2" x14ac:dyDescent="0.3">
      <c r="A3" t="str">
        <f>'TC74-OutboundNo'!B3</f>
        <v>o-MY-ELA-SUP-231101002</v>
      </c>
      <c r="B3" t="s">
        <v>520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J5"/>
  <sheetViews>
    <sheetView workbookViewId="0">
      <selection activeCell="I2" sqref="I2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SP1-CS2-02-2311002</v>
      </c>
      <c r="B2" t="s">
        <v>330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SP1-CS2-02-2311001</v>
      </c>
      <c r="B3" t="s">
        <v>331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SP1-CS2-02-2311001</v>
      </c>
      <c r="B4" t="s">
        <v>330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SP1-CS2-02-2311001</v>
      </c>
      <c r="B5" t="s">
        <v>329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408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W3"/>
  <sheetViews>
    <sheetView workbookViewId="0">
      <selection activeCell="H2" sqref="H2:H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P2"/>
  <sheetViews>
    <sheetView workbookViewId="0">
      <selection activeCell="F2" sqref="F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C5"/>
  <sheetViews>
    <sheetView tabSelected="1" workbookViewId="0">
      <selection activeCell="L40" sqref="L40"/>
    </sheetView>
  </sheetViews>
  <sheetFormatPr defaultRowHeight="14.4" x14ac:dyDescent="0.3"/>
  <cols>
    <col min="1" max="1" customWidth="true" width="25.777343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i-MY-PNA-DC-CS2-02-2311001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i-MY-PNA-DC-CS2-02-2311001</v>
      </c>
      <c r="B4" t="str">
        <f ca="1" si="0" t="shared"/>
        <v>03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i-MY-PNA-DC-CS2-02-2311001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S4"/>
  <sheetViews>
    <sheetView topLeftCell="B1"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R4"/>
  <sheetViews>
    <sheetView topLeftCell="C1" workbookViewId="0">
      <selection activeCell="E18" sqref="E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T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S4"/>
  <sheetViews>
    <sheetView topLeftCell="B1" workbookViewId="0">
      <selection activeCell="E13" sqref="E1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K4"/>
  <sheetViews>
    <sheetView workbookViewId="0" zoomScale="90" zoomScaleNormal="90">
      <selection activeCell="C8" sqref="C8"/>
    </sheetView>
  </sheetViews>
  <sheetFormatPr defaultRowHeight="13.8" x14ac:dyDescent="0.3"/>
  <cols>
    <col min="1" max="3" customWidth="true" style="2" width="25.77734375" collapsed="true"/>
    <col min="4" max="9" customWidth="true" style="2" width="15.77734375" collapsed="true"/>
    <col min="10" max="10" customWidth="true" style="2" width="26.6640625" collapsed="true"/>
    <col min="11" max="16384" style="2" width="8.88671875" collapsed="true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SGTTAP-PKTTAP-CB2-02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SGTTAP-PKTTAP-CB2-02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SGTTAP-PKTTAP-CB2-02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bottom="0.75" footer="0.3" header="0.3" left="0.7" right="0.7" top="0.75"/>
  <pageSetup orientation="portrait" r:id="rId1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T4"/>
  <sheetViews>
    <sheetView workbookViewId="0">
      <selection activeCell="E12" sqref="E12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D5"/>
  <sheetViews>
    <sheetView workbookViewId="0">
      <selection activeCell="C4" sqref="C4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3" customWidth="true" width="42.2187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SP1-CS2-02-2311002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SP1-CS2-02-2311001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SP1-CS2-02-2311001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SP1-CS2-02-2311001</v>
      </c>
      <c r="B5" t="s">
        <v>329</v>
      </c>
      <c r="C5" t="s">
        <v>410</v>
      </c>
    </row>
  </sheetData>
  <pageMargins bottom="0.75" footer="0.3" header="0.3" left="0.7" right="0.7" top="0.75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W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P2"/>
  <sheetViews>
    <sheetView workbookViewId="0">
      <selection activeCell="F13" sqref="F1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D5"/>
  <sheetViews>
    <sheetView workbookViewId="0">
      <selection activeCell="U13" sqref="U13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31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o-MY-PNA-DC-CS2-02-2311001</v>
      </c>
      <c r="D2" t="str">
        <f ca="1">TEXT(DATE(YEAR(TODAY()), MONTH(TODAY()), DAY(TODAY())), "dd MMM yyyy")</f>
        <v>03 Nov 2023</v>
      </c>
      <c r="E2" t="str">
        <f ca="1">"DC3-"&amp;AutoIncrement!F3&amp;"-"&amp;TEXT(DATE(YEAR(TODAY()), MONTH(TODAY()), DAY(TODAY())), "yymm")&amp;"001"</f>
        <v>DC3-CS2-02-2311001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DC3-OP-CS2-02-2311-01</v>
      </c>
      <c r="O2" t="s">
        <v>334</v>
      </c>
      <c r="S2" t="str">
        <f ca="1">"DC3-IP-"&amp;AutoIncrement!F3&amp;"-"&amp;TEXT(DATE(YEAR(TODAY()), MONTH(TODAY()), DAY(TODAY())), "yymm")&amp;"-01"</f>
        <v>DC3-IP-CS2-02-2311-01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sCB302-2311002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o-MY-PNA-DC-CS2-02-2311001</v>
      </c>
      <c r="D3" t="str">
        <f ca="1" ref="D3:D4" si="0" t="shared">TEXT(DATE(YEAR(TODAY()), MONTH(TODAY()), DAY(TODAY())), "dd MMM yyyy")</f>
        <v>03 Nov 2023</v>
      </c>
      <c r="E3" t="str">
        <f ca="1">"DC3-"&amp;AutoIncrement!F3&amp;"-"&amp;TEXT(DATE(YEAR(TODAY()), MONTH(TODAY()), DAY(TODAY())), "yymm")&amp;"001"</f>
        <v>DC3-CS2-02-2311001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DC3-OP-CS2-02-2311-01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sCB302-2311002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o-MY-PNA-DC-CS2-02-2311001</v>
      </c>
      <c r="D4" t="str">
        <f ca="1" si="0" t="shared"/>
        <v>03 Nov 2023</v>
      </c>
      <c r="E4" t="str">
        <f ca="1">"DC3-"&amp;AutoIncrement!F3&amp;"-"&amp;TEXT(DATE(YEAR(TODAY()), MONTH(TODAY()), DAY(TODAY())), "yymm")&amp;"001"</f>
        <v>DC3-CS2-02-2311001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DC3-OP-CS2-02-2311-02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DC3-IP-CS2-02-2311-02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sCB302-2311002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o-MY-PNA-DC-CS2-02-2311002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DC3-OP-CS2-02-2311-02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DC3-IP-CS2-02-2311-02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sCB302-2311002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C3"/>
  <sheetViews>
    <sheetView workbookViewId="0">
      <selection activeCell="F24" sqref="F24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o-MY-PNA-DC-CS2-02-2311001</v>
      </c>
      <c r="B2" t="s">
        <v>521</v>
      </c>
    </row>
    <row r="3" spans="1:2" x14ac:dyDescent="0.3">
      <c r="A3" t="str">
        <f ca="1">'TC111-DC3 Outbound Details'!C5</f>
        <v>o-MY-PNA-DC-CS2-02-2311002</v>
      </c>
      <c r="B3" t="s">
        <v>522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S4"/>
  <sheetViews>
    <sheetView workbookViewId="0">
      <selection activeCell="D2" sqref="D2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T4"/>
  <sheetViews>
    <sheetView topLeftCell="C1" workbookViewId="0">
      <selection activeCell="D3" sqref="D3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bottom="0.75" footer="0.3" header="0.3" left="0.7" right="0.7" top="0.75"/>
  <pageSetup orientation="portrait" r:id="rId1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T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172</vt:i4>
      </vt:variant>
    </vt:vector>
  </HeadingPairs>
  <TitlesOfParts>
    <vt:vector baseType="lpstr" size="172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Testbit_SR</dc:creator>
  <cp:lastModifiedBy>Huawei Testbits</cp:lastModifiedBy>
  <dcterms:modified xsi:type="dcterms:W3CDTF">2023-11-03T04:16:05Z</dcterms:modified>
</cp:coreProperties>
</file>