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 codeName="ThisWorkbook"/>
  <mc:AlternateContent>
    <mc:Choice Requires="x15">
      <x15ac:absPath xmlns:x15ac="http://schemas.microsoft.com/office/spreadsheetml/2010/11/ac" url="C:\Users\huawe\git\tb-ttap-brivge-v2-fatin\Excel Files\Scenario 1\"/>
    </mc:Choice>
  </mc:AlternateContent>
  <xr:revisionPtr documentId="13_ncr:1_{B1B03021-38EE-41C7-8E4A-424DA78C49C2}" revIDLastSave="0" xr10:uidLastSave="{00000000-0000-0000-0000-000000000000}" xr6:coauthVersionLast="47" xr6:coauthVersionMax="47"/>
  <bookViews>
    <workbookView activeTab="84" firstSheet="81" tabRatio="620" windowHeight="15840" windowWidth="29040" xWindow="28680" xr2:uid="{00000000-000D-0000-FFFF-FFFF00000000}" yWindow="-120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Customer Order No" r:id="rId27" sheetId="37"/>
    <sheet name="TC17-Customer Change Order" r:id="rId28" sheetId="35"/>
    <sheet name="TC17-Inbound Date Change" r:id="rId29" sheetId="36"/>
    <sheet name="TC17-AutoGen ChangeRequestNo" r:id="rId30" sheetId="38"/>
    <sheet name="TC18-Customer Change" r:id="rId31" sheetId="145"/>
    <sheet name="TC20-Autogen SOPO" r:id="rId32" sheetId="39"/>
    <sheet name="TC20-Autogen SOPO (2)" r:id="rId33" sheetId="156"/>
    <sheet name="TC022" r:id="rId34" sheetId="146"/>
    <sheet name="TC024" r:id="rId35" sheetId="147"/>
    <sheet name="TC026" r:id="rId36" sheetId="148"/>
    <sheet name="TC027" r:id="rId37" sheetId="149"/>
    <sheet name="TC028" r:id="rId38" sheetId="150"/>
    <sheet name="TC31-AutoGen ChangeRequestNo" r:id="rId39" sheetId="40"/>
    <sheet name="TC34-BU1 Check Change1" r:id="rId40" sheetId="41"/>
    <sheet name="TC34-BU1 Check Change2" r:id="rId41" sheetId="42"/>
    <sheet name="TC35-BU2 Check Change" r:id="rId42" sheetId="43"/>
    <sheet name="TC36-BU3 Check Change" r:id="rId43" sheetId="44"/>
    <sheet name="TC37-Sup1 Check Change" r:id="rId44" sheetId="45"/>
    <sheet name="TC38-Sup2 Check Change" r:id="rId45" sheetId="46"/>
    <sheet name="TC43-BU1-Check Purchase Order2" r:id="rId46" sheetId="48"/>
    <sheet name="TC43-BU1-Check Purchase Order3" r:id="rId47" sheetId="49"/>
    <sheet name="TC44-BU1-Check Sales Order" r:id="rId48" sheetId="47"/>
    <sheet name="TC45-Cus Check Customer Order" r:id="rId49" sheetId="50"/>
    <sheet name="TC46-Cus Spot Order" r:id="rId50" sheetId="51"/>
    <sheet name="TC46-Spot Date" r:id="rId51" sheetId="52"/>
    <sheet name="TC046" r:id="rId52" sheetId="151"/>
    <sheet name="TC47-Autogen OrderNo Spot" r:id="rId53" sheetId="54"/>
    <sheet name="TC47-Autogen OrderNo Spot (2)" r:id="rId54" sheetId="157"/>
    <sheet name="TC048" r:id="rId55" sheetId="152"/>
    <sheet name="TC049" r:id="rId56" sheetId="153"/>
    <sheet name="TC051" r:id="rId57" sheetId="158"/>
    <sheet name="TC054" r:id="rId58" sheetId="154"/>
    <sheet name="TC54-Change RequestNo" r:id="rId59" sheetId="57"/>
    <sheet name="TC54-Sup2 Order Change Reg" r:id="rId60" sheetId="55"/>
    <sheet name="TC54-Change Date" r:id="rId61" sheetId="56"/>
    <sheet name="TC068-BU2" r:id="rId62" sheetId="159"/>
    <sheet name="TC070-BU1" r:id="rId63" sheetId="160"/>
    <sheet name="TC072-Cus" r:id="rId64" sheetId="161"/>
    <sheet name="TC73-BU SO Delivery Plan" r:id="rId65" sheetId="162"/>
    <sheet name="TC73-BU SO Delivery Plan (Date)" r:id="rId66" sheetId="163"/>
    <sheet name="TC73-BU SO Price" r:id="rId67" sheetId="164"/>
    <sheet name="TC74-Sup1 Outbound Details" r:id="rId68" sheetId="58"/>
    <sheet name="TC74-OutboundNo" r:id="rId69" sheetId="59"/>
    <sheet name="TC75.1-Sup1 Cargo Tracking" r:id="rId70" sheetId="60"/>
    <sheet name="TC75.2-Sup1 Cargo Tracking" r:id="rId71" sheetId="84"/>
    <sheet name="TC75.3-Sup1 Cargo Tracking" r:id="rId72" sheetId="85"/>
    <sheet name="TC79" r:id="rId73" sheetId="165"/>
    <sheet name="TC82-Sup1 SO" r:id="rId74" sheetId="62"/>
    <sheet name="TC83-BU3 PO" r:id="rId75" sheetId="63"/>
    <sheet name="TC84-BU3 SO" r:id="rId76" sheetId="64"/>
    <sheet name="TC85-BU1 PO" r:id="rId77" sheetId="65"/>
    <sheet name="TC86-BU1 SO" r:id="rId78" sheetId="66"/>
    <sheet name="TC87-Customer CO" r:id="rId79" sheetId="67"/>
    <sheet name="TC88-Sup1 SellerGI Invoice" r:id="rId80" sheetId="61"/>
    <sheet name="TC90-Sup1 Revise Shipment" r:id="rId81" sheetId="68"/>
    <sheet name="TC93.1-Customer Cargo Tracking" r:id="rId82" sheetId="86"/>
    <sheet name="TC93.2-Customer Cargo Tracking" r:id="rId83" sheetId="87"/>
    <sheet name="TC93.3-Customer Cargo Tracking" r:id="rId84" sheetId="88"/>
    <sheet name="TC97-DC3 Inbound Details" r:id="rId85" sheetId="70"/>
    <sheet name="TC98-Sup1 SO" r:id="rId86" sheetId="71"/>
    <sheet name="TC99-BU3 PO" r:id="rId87" sheetId="72"/>
    <sheet name="TC100-BU3 SO" r:id="rId88" sheetId="73"/>
    <sheet name="TC101-BU1 PO" r:id="rId89" sheetId="74"/>
    <sheet name="TC102-BU1 SO" r:id="rId90" sheetId="75"/>
    <sheet name="TC103-DC3 Revise Shipment" r:id="rId91" sheetId="76"/>
    <sheet name="TC106.1-Sup1 Cargo Tracking" r:id="rId92" sheetId="89"/>
    <sheet name="TC106.2-Sup1 Cargo Tracking" r:id="rId93" sheetId="90"/>
    <sheet name="TC106.3-Sup1 Cargo Tracking" r:id="rId94" sheetId="91"/>
    <sheet name="TC111-DC3 Outbound Details" r:id="rId95" sheetId="79"/>
    <sheet name="TC111-OutboundNo" r:id="rId96" sheetId="80"/>
    <sheet name="TC112-BU3 SO" r:id="rId97" sheetId="96"/>
    <sheet name="TC113-BU1 PO" r:id="rId98" sheetId="97"/>
    <sheet name="TC114-BU1 SO" r:id="rId99" sheetId="166"/>
    <sheet name="TC115-Customer CO" r:id="rId100" sheetId="99"/>
    <sheet name="TC116.1-Customer Cargo Tracking" r:id="rId101" sheetId="92"/>
    <sheet name="TC116.2-Customer Cargo Tracking" r:id="rId102" sheetId="93"/>
    <sheet name="TC116.3-Customer Cargo Tracking" r:id="rId103" sheetId="94"/>
    <sheet name="TC116.4-Customer Cargo Tracking" r:id="rId104" sheetId="95"/>
    <sheet name="TC120-DC3 Shipping Details" r:id="rId105" sheetId="81"/>
    <sheet name="TC124-DC3 Revise Shipment" r:id="rId106" sheetId="82"/>
    <sheet name="TC128.1-Customer Cargo Tracking" r:id="rId107" sheetId="100"/>
    <sheet name="TC128.2-Customer Cargo Tracking" r:id="rId108" sheetId="101"/>
    <sheet name="TC128.3-Customer Cargo Tracking" r:id="rId109" sheetId="102"/>
    <sheet name="TC128.4-Customer Cargo Tracking" r:id="rId110" sheetId="103"/>
    <sheet name="TC132-BU2 SellerGI Invoice" r:id="rId111" sheetId="83"/>
    <sheet name="TC136-BU3 Cargo Tracking" r:id="rId112" sheetId="104"/>
    <sheet name="TC138-BU1 Cargo Tracking" r:id="rId113" sheetId="105"/>
    <sheet name="TC141-SUP2 SO Delivery Plan" r:id="rId114" sheetId="167"/>
    <sheet name="TC141-SUP2 SODeliveryPlan(Date)" r:id="rId115" sheetId="168"/>
    <sheet name="TC141-SUP2 SO Price" r:id="rId116" sheetId="169"/>
    <sheet name="TC142-Sup2 Outbound Details" r:id="rId117" sheetId="106"/>
    <sheet name="TC142-OutboundNo" r:id="rId118" sheetId="107"/>
    <sheet name="TC149-Customer Cargo Tracking" r:id="rId119" sheetId="108"/>
    <sheet name="TC151-BU2 Cargo Tracking" r:id="rId120" sheetId="109"/>
    <sheet name="TC156-Sup2 SellerGI Invoice" r:id="rId121" sheetId="110"/>
    <sheet name="TC159-Sup2 Revise Shipment" r:id="rId122" sheetId="111"/>
    <sheet name="TC162-Customer Cargo Tracking" r:id="rId123" sheetId="112"/>
    <sheet name="TC165-Customer Cargo Tracking" r:id="rId124" sheetId="113"/>
    <sheet name="TC168-DC2 Inbound Details" r:id="rId125" sheetId="114"/>
    <sheet name="TC169-Sup2 SO" r:id="rId126" sheetId="117"/>
    <sheet name="TC170-BU2 PO" r:id="rId127" sheetId="118"/>
    <sheet name="TC171-BU2 SO" r:id="rId128" sheetId="119"/>
    <sheet name="TC172-BU1 PO" r:id="rId129" sheetId="120"/>
    <sheet name="TC173-BU1 SO" r:id="rId130" sheetId="121"/>
    <sheet name="TC174-DC2 Outbound Details" r:id="rId131" sheetId="115"/>
    <sheet name="TC174-OutboundNo" r:id="rId132" sheetId="116"/>
    <sheet name="TC182-185-Shipping Detail List" r:id="rId133" sheetId="170"/>
    <sheet name="TC186-BU2 SellerGI Invoice" r:id="rId134" sheetId="123"/>
    <sheet name="TC189-Customer Cargo Tracking" r:id="rId135" sheetId="124"/>
    <sheet name="TC192-DC1 Inbound Details" r:id="rId136" sheetId="125"/>
    <sheet name="TC197-DC1 Shipping Detail" r:id="rId137" sheetId="126"/>
    <sheet name="TC198-Customer Cargo Tracking" r:id="rId138" sheetId="127"/>
    <sheet name="TC202.1-BU3 Cargo Tracking" r:id="rId139" sheetId="131"/>
    <sheet name="TC202.2-BU3 Cargo Tracking" r:id="rId140" sheetId="132"/>
    <sheet name="TC202.3-BU3 Cargo Tracking" r:id="rId141" sheetId="133"/>
    <sheet name="TC202.4-BU3 Cargo Tracking" r:id="rId142" sheetId="134"/>
    <sheet name="TC204-DC1 Outbound Details" r:id="rId143" sheetId="135"/>
    <sheet name="TC204-OutboundNo" r:id="rId144" sheetId="136"/>
    <sheet name="TC205.1-BU1 SO-Regular" r:id="rId145" sheetId="137"/>
    <sheet name="TC205.2-BU1 SO-Spot" r:id="rId146" sheetId="98"/>
    <sheet name="TC206.1-Customer CO-Regular" r:id="rId147" sheetId="139"/>
    <sheet name="TC206.2-Customer CO-Spot" r:id="rId148" sheetId="140"/>
    <sheet name="TC207-BU1 Revise Shipment" r:id="rId149" sheetId="141"/>
    <sheet name="TC208.1-Customer CT-Regular" r:id="rId150" sheetId="174"/>
    <sheet name="TC208.2-Customer CT-Regular" r:id="rId151" sheetId="177"/>
    <sheet name="TC208.3-Customer CT-Regular" r:id="rId152" sheetId="175"/>
    <sheet name="TC208.1-Customer CT-Spot" r:id="rId153" sheetId="144"/>
    <sheet name="TC208.2-Customer CT-Spot" r:id="rId154" sheetId="171"/>
    <sheet name="TC208.3-Customer CT-Spot" r:id="rId155" sheetId="172"/>
    <sheet name="TC208.4-Customer CT-Spot" r:id="rId156" sheetId="173"/>
    <sheet name="TC208.5-Customer CT-Spot" r:id="rId157" sheetId="176"/>
    <sheet name="TC214-BU1 SellerGI Invoice" r:id="rId158" sheetId="142"/>
    <sheet name="TC217-Customer Inbound Details" r:id="rId159" sheetId="143"/>
    <sheet name="TC218.1-BU1 SO-Regular" r:id="rId160" sheetId="178"/>
    <sheet name="TC218.2-BU1 SO-Spot" r:id="rId161" sheetId="179"/>
    <sheet name="TC219.1-Customer CO-Regular" r:id="rId162" sheetId="180"/>
    <sheet name="TC219.2-Customer CO-Spot" r:id="rId163" sheetId="181"/>
    <sheet name="TC220-Cus Shipping Detail" r:id="rId164" sheetId="182"/>
    <sheet name="TC221.1-Customer CT-Regular" r:id="rId165" sheetId="183"/>
    <sheet name="TC221.2-Customer CT-Regular" r:id="rId166" sheetId="184"/>
    <sheet name="TC221.3-Customer CT-Regular" r:id="rId167" sheetId="185"/>
    <sheet name="TC221.1-Customer CT-Spot" r:id="rId168" sheetId="186"/>
    <sheet name="TC221.2-Customer CT-Spot" r:id="rId169" sheetId="187"/>
    <sheet name="TC221.3-Customer CT-Spot" r:id="rId170" sheetId="188"/>
    <sheet name="TC221.4-Customer CT-Spot" r:id="rId171" sheetId="189"/>
    <sheet name="TC221.5-Customer CT-Spot" r:id="rId172" sheetId="190"/>
  </sheets>
  <externalReferences>
    <externalReference r:id="rId173"/>
    <externalReference r:id="rId174"/>
    <externalReference r:id="rId175"/>
  </externalReferences>
  <definedNames>
    <definedName localSheetId="91" name="activeFlagListArr">[1]activeFlagListArr!$A$1:$A$2</definedName>
    <definedName localSheetId="92" name="activeFlagListArr">[1]activeFlagListArr!$A$1:$A$2</definedName>
    <definedName localSheetId="93" name="activeFlagListArr">[1]activeFlagListArr!$A$1:$A$2</definedName>
    <definedName localSheetId="19" name="activeFlagListArr">[1]activeFlagListArr!$A$1:$A$2</definedName>
    <definedName localSheetId="100" name="activeFlagListArr">[1]activeFlagListArr!$A$1:$A$2</definedName>
    <definedName localSheetId="101" name="activeFlagListArr">[1]activeFlagListArr!$A$1:$A$2</definedName>
    <definedName localSheetId="102" name="activeFlagListArr">[1]activeFlagListArr!$A$1:$A$2</definedName>
    <definedName localSheetId="103" name="activeFlagListArr">[1]activeFlagListArr!$A$1:$A$2</definedName>
    <definedName localSheetId="20" name="activeFlagListArr">[1]activeFlagListArr!$A$1:$A$2</definedName>
    <definedName localSheetId="106" name="activeFlagListArr">[1]activeFlagListArr!$A$1:$A$2</definedName>
    <definedName localSheetId="107" name="activeFlagListArr">[1]activeFlagListArr!$A$1:$A$2</definedName>
    <definedName localSheetId="108" name="activeFlagListArr">[1]activeFlagListArr!$A$1:$A$2</definedName>
    <definedName localSheetId="109" name="activeFlagListArr">[1]activeFlagListArr!$A$1:$A$2</definedName>
    <definedName localSheetId="21" name="activeFlagListArr">[1]activeFlagListArr!$A$1:$A$2</definedName>
    <definedName localSheetId="111" name="activeFlagListArr">[1]activeFlagListArr!$A$1:$A$2</definedName>
    <definedName localSheetId="112" name="activeFlagListArr">[1]activeFlagListArr!$A$1:$A$2</definedName>
    <definedName localSheetId="22" name="activeFlagListArr">[1]activeFlagListArr!$A$1:$A$2</definedName>
    <definedName localSheetId="118" name="activeFlagListArr">[1]activeFlagListArr!$A$1:$A$2</definedName>
    <definedName localSheetId="23" name="activeFlagListArr">[1]activeFlagListArr!$A$1:$A$2</definedName>
    <definedName localSheetId="119" name="activeFlagListArr">[1]activeFlagListArr!$A$1:$A$2</definedName>
    <definedName localSheetId="122" name="activeFlagListArr">[1]activeFlagListArr!$A$1:$A$2</definedName>
    <definedName localSheetId="123" name="activeFlagListArr">[1]activeFlagListArr!$A$1:$A$2</definedName>
    <definedName localSheetId="134" name="activeFlagListArr">[1]activeFlagListArr!$A$1:$A$2</definedName>
    <definedName localSheetId="137" name="activeFlagListArr">[1]activeFlagListArr!$A$1:$A$2</definedName>
    <definedName localSheetId="138" name="activeFlagListArr">[1]activeFlagListArr!$A$1:$A$2</definedName>
    <definedName localSheetId="139" name="activeFlagListArr">[1]activeFlagListArr!$A$1:$A$2</definedName>
    <definedName localSheetId="140" name="activeFlagListArr">[1]activeFlagListArr!$A$1:$A$2</definedName>
    <definedName localSheetId="141" name="activeFlagListArr">[1]activeFlagListArr!$A$1:$A$2</definedName>
    <definedName localSheetId="149" name="activeFlagListArr">[1]activeFlagListArr!$A$1:$A$2</definedName>
    <definedName localSheetId="152" name="activeFlagListArr">[1]activeFlagListArr!$A$1:$A$2</definedName>
    <definedName localSheetId="150" name="activeFlagListArr">[1]activeFlagListArr!$A$1:$A$2</definedName>
    <definedName localSheetId="151" name="activeFlagListArr">[1]activeFlagListArr!$A$1:$A$2</definedName>
    <definedName localSheetId="164" name="activeFlagListArr">[1]activeFlagListArr!$A$1:$A$2</definedName>
    <definedName localSheetId="167" name="activeFlagListArr">[1]activeFlagListArr!$A$1:$A$2</definedName>
    <definedName localSheetId="165" name="activeFlagListArr">[1]activeFlagListArr!$A$1:$A$2</definedName>
    <definedName localSheetId="166" name="activeFlagListArr">[1]activeFlagListArr!$A$1:$A$2</definedName>
    <definedName localSheetId="69" name="activeFlagListArr">[1]activeFlagListArr!$A$1:$A$2</definedName>
    <definedName localSheetId="70" name="activeFlagListArr">[1]activeFlagListArr!$A$1:$A$2</definedName>
    <definedName localSheetId="71" name="activeFlagListArr">[1]activeFlagListArr!$A$1:$A$2</definedName>
    <definedName localSheetId="81" name="activeFlagListArr">[1]activeFlagListArr!$A$1:$A$2</definedName>
    <definedName localSheetId="82" name="activeFlagListArr">[1]activeFlagListArr!$A$1:$A$2</definedName>
    <definedName localSheetId="83" name="activeFlagListArr">[1]activeFlagListArr!$A$1:$A$2</definedName>
    <definedName name="activeFlagListArr">#REF!</definedName>
    <definedName localSheetId="91" name="activeFlagStrArr">[2]activeFlagStrArr!$A$1:$A$2</definedName>
    <definedName localSheetId="92" name="activeFlagStrArr">[2]activeFlagStrArr!$A$1:$A$2</definedName>
    <definedName localSheetId="93" name="activeFlagStrArr">[2]activeFlagStrArr!$A$1:$A$2</definedName>
    <definedName localSheetId="19" name="activeFlagStrArr">[2]activeFlagStrArr!$A$1:$A$2</definedName>
    <definedName localSheetId="100" name="activeFlagStrArr">[2]activeFlagStrArr!$A$1:$A$2</definedName>
    <definedName localSheetId="101" name="activeFlagStrArr">[2]activeFlagStrArr!$A$1:$A$2</definedName>
    <definedName localSheetId="102" name="activeFlagStrArr">[2]activeFlagStrArr!$A$1:$A$2</definedName>
    <definedName localSheetId="103" name="activeFlagStrArr">[2]activeFlagStrArr!$A$1:$A$2</definedName>
    <definedName localSheetId="20" name="activeFlagStrArr">[2]activeFlagStrArr!$A$1:$A$2</definedName>
    <definedName localSheetId="106" name="activeFlagStrArr">[2]activeFlagStrArr!$A$1:$A$2</definedName>
    <definedName localSheetId="107" name="activeFlagStrArr">[2]activeFlagStrArr!$A$1:$A$2</definedName>
    <definedName localSheetId="108" name="activeFlagStrArr">[2]activeFlagStrArr!$A$1:$A$2</definedName>
    <definedName localSheetId="109" name="activeFlagStrArr">[2]activeFlagStrArr!$A$1:$A$2</definedName>
    <definedName localSheetId="21" name="activeFlagStrArr">[2]activeFlagStrArr!$A$1:$A$2</definedName>
    <definedName localSheetId="111" name="activeFlagStrArr">[2]activeFlagStrArr!$A$1:$A$2</definedName>
    <definedName localSheetId="112" name="activeFlagStrArr">[2]activeFlagStrArr!$A$1:$A$2</definedName>
    <definedName localSheetId="22" name="activeFlagStrArr">[2]activeFlagStrArr!$A$1:$A$2</definedName>
    <definedName localSheetId="118" name="activeFlagStrArr">[2]activeFlagStrArr!$A$1:$A$2</definedName>
    <definedName localSheetId="23" name="activeFlagStrArr">[2]activeFlagStrArr!$A$1:$A$2</definedName>
    <definedName localSheetId="119" name="activeFlagStrArr">[2]activeFlagStrArr!$A$1:$A$2</definedName>
    <definedName localSheetId="122" name="activeFlagStrArr">[2]activeFlagStrArr!$A$1:$A$2</definedName>
    <definedName localSheetId="123" name="activeFlagStrArr">[2]activeFlagStrArr!$A$1:$A$2</definedName>
    <definedName localSheetId="134" name="activeFlagStrArr">[2]activeFlagStrArr!$A$1:$A$2</definedName>
    <definedName localSheetId="137" name="activeFlagStrArr">[2]activeFlagStrArr!$A$1:$A$2</definedName>
    <definedName localSheetId="138" name="activeFlagStrArr">[2]activeFlagStrArr!$A$1:$A$2</definedName>
    <definedName localSheetId="139" name="activeFlagStrArr">[2]activeFlagStrArr!$A$1:$A$2</definedName>
    <definedName localSheetId="140" name="activeFlagStrArr">[2]activeFlagStrArr!$A$1:$A$2</definedName>
    <definedName localSheetId="141" name="activeFlagStrArr">[2]activeFlagStrArr!$A$1:$A$2</definedName>
    <definedName localSheetId="149" name="activeFlagStrArr">[2]activeFlagStrArr!$A$1:$A$2</definedName>
    <definedName localSheetId="152" name="activeFlagStrArr">[2]activeFlagStrArr!$A$1:$A$2</definedName>
    <definedName localSheetId="150" name="activeFlagStrArr">[2]activeFlagStrArr!$A$1:$A$2</definedName>
    <definedName localSheetId="151" name="activeFlagStrArr">[2]activeFlagStrArr!$A$1:$A$2</definedName>
    <definedName localSheetId="164" name="activeFlagStrArr">[2]activeFlagStrArr!$A$1:$A$2</definedName>
    <definedName localSheetId="167" name="activeFlagStrArr">[2]activeFlagStrArr!$A$1:$A$2</definedName>
    <definedName localSheetId="165" name="activeFlagStrArr">[2]activeFlagStrArr!$A$1:$A$2</definedName>
    <definedName localSheetId="166" name="activeFlagStrArr">[2]activeFlagStrArr!$A$1:$A$2</definedName>
    <definedName localSheetId="69" name="activeFlagStrArr">[2]activeFlagStrArr!$A$1:$A$2</definedName>
    <definedName localSheetId="70" name="activeFlagStrArr">[2]activeFlagStrArr!$A$1:$A$2</definedName>
    <definedName localSheetId="71" name="activeFlagStrArr">[2]activeFlagStrArr!$A$1:$A$2</definedName>
    <definedName localSheetId="81" name="activeFlagStrArr">[2]activeFlagStrArr!$A$1:$A$2</definedName>
    <definedName localSheetId="82" name="activeFlagStrArr">[2]activeFlagStrArr!$A$1:$A$2</definedName>
    <definedName localSheetId="83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91" name="CURRENCY_CODE">[3]CURRENCY_CODE!$A$1:$A$13</definedName>
    <definedName localSheetId="92" name="CURRENCY_CODE">[3]CURRENCY_CODE!$A$1:$A$13</definedName>
    <definedName localSheetId="93" name="CURRENCY_CODE">[3]CURRENCY_CODE!$A$1:$A$13</definedName>
    <definedName localSheetId="19" name="CURRENCY_CODE">[3]CURRENCY_CODE!$A$1:$A$13</definedName>
    <definedName localSheetId="100" name="CURRENCY_CODE">[3]CURRENCY_CODE!$A$1:$A$13</definedName>
    <definedName localSheetId="101" name="CURRENCY_CODE">[3]CURRENCY_CODE!$A$1:$A$13</definedName>
    <definedName localSheetId="102" name="CURRENCY_CODE">[3]CURRENCY_CODE!$A$1:$A$13</definedName>
    <definedName localSheetId="103" name="CURRENCY_CODE">[3]CURRENCY_CODE!$A$1:$A$13</definedName>
    <definedName localSheetId="20" name="CURRENCY_CODE">[3]CURRENCY_CODE!$A$1:$A$13</definedName>
    <definedName localSheetId="106" name="CURRENCY_CODE">[3]CURRENCY_CODE!$A$1:$A$13</definedName>
    <definedName localSheetId="107" name="CURRENCY_CODE">[3]CURRENCY_CODE!$A$1:$A$13</definedName>
    <definedName localSheetId="108" name="CURRENCY_CODE">[3]CURRENCY_CODE!$A$1:$A$13</definedName>
    <definedName localSheetId="109" name="CURRENCY_CODE">[3]CURRENCY_CODE!$A$1:$A$13</definedName>
    <definedName localSheetId="21" name="CURRENCY_CODE">[3]CURRENCY_CODE!$A$1:$A$13</definedName>
    <definedName localSheetId="111" name="CURRENCY_CODE">[3]CURRENCY_CODE!$A$1:$A$13</definedName>
    <definedName localSheetId="112" name="CURRENCY_CODE">[3]CURRENCY_CODE!$A$1:$A$13</definedName>
    <definedName localSheetId="22" name="CURRENCY_CODE">[3]CURRENCY_CODE!$A$1:$A$13</definedName>
    <definedName localSheetId="118" name="CURRENCY_CODE">[3]CURRENCY_CODE!$A$1:$A$13</definedName>
    <definedName localSheetId="23" name="CURRENCY_CODE">[3]CURRENCY_CODE!$A$1:$A$13</definedName>
    <definedName localSheetId="119" name="CURRENCY_CODE">[3]CURRENCY_CODE!$A$1:$A$13</definedName>
    <definedName localSheetId="122" name="CURRENCY_CODE">[3]CURRENCY_CODE!$A$1:$A$13</definedName>
    <definedName localSheetId="123" name="CURRENCY_CODE">[3]CURRENCY_CODE!$A$1:$A$13</definedName>
    <definedName localSheetId="134" name="CURRENCY_CODE">[3]CURRENCY_CODE!$A$1:$A$13</definedName>
    <definedName localSheetId="137" name="CURRENCY_CODE">[3]CURRENCY_CODE!$A$1:$A$13</definedName>
    <definedName localSheetId="138" name="CURRENCY_CODE">[3]CURRENCY_CODE!$A$1:$A$13</definedName>
    <definedName localSheetId="139" name="CURRENCY_CODE">[3]CURRENCY_CODE!$A$1:$A$13</definedName>
    <definedName localSheetId="140" name="CURRENCY_CODE">[3]CURRENCY_CODE!$A$1:$A$13</definedName>
    <definedName localSheetId="141" name="CURRENCY_CODE">[3]CURRENCY_CODE!$A$1:$A$13</definedName>
    <definedName localSheetId="149" name="CURRENCY_CODE">[3]CURRENCY_CODE!$A$1:$A$13</definedName>
    <definedName localSheetId="152" name="CURRENCY_CODE">[3]CURRENCY_CODE!$A$1:$A$13</definedName>
    <definedName localSheetId="150" name="CURRENCY_CODE">[3]CURRENCY_CODE!$A$1:$A$13</definedName>
    <definedName localSheetId="151" name="CURRENCY_CODE">[3]CURRENCY_CODE!$A$1:$A$13</definedName>
    <definedName localSheetId="164" name="CURRENCY_CODE">[3]CURRENCY_CODE!$A$1:$A$13</definedName>
    <definedName localSheetId="167" name="CURRENCY_CODE">[3]CURRENCY_CODE!$A$1:$A$13</definedName>
    <definedName localSheetId="165" name="CURRENCY_CODE">[3]CURRENCY_CODE!$A$1:$A$13</definedName>
    <definedName localSheetId="166" name="CURRENCY_CODE">[3]CURRENCY_CODE!$A$1:$A$13</definedName>
    <definedName localSheetId="69" name="CURRENCY_CODE">[3]CURRENCY_CODE!$A$1:$A$13</definedName>
    <definedName localSheetId="70" name="CURRENCY_CODE">[3]CURRENCY_CODE!$A$1:$A$13</definedName>
    <definedName localSheetId="71" name="CURRENCY_CODE">[3]CURRENCY_CODE!$A$1:$A$13</definedName>
    <definedName localSheetId="81" name="CURRENCY_CODE">[3]CURRENCY_CODE!$A$1:$A$13</definedName>
    <definedName localSheetId="82" name="CURRENCY_CODE">[3]CURRENCY_CODE!$A$1:$A$13</definedName>
    <definedName localSheetId="83" name="CURRENCY_CODE">[3]CURRENCY_CODE!$A$1:$A$13</definedName>
    <definedName name="CURRENCY_CODE">#REF!</definedName>
    <definedName localSheetId="91" name="findAllUomArr">[1]findAllUomArr!$A$1:$A$29</definedName>
    <definedName localSheetId="92" name="findAllUomArr">[1]findAllUomArr!$A$1:$A$29</definedName>
    <definedName localSheetId="93" name="findAllUomArr">[1]findAllUomArr!$A$1:$A$29</definedName>
    <definedName localSheetId="19" name="findAllUomArr">[1]findAllUomArr!$A$1:$A$29</definedName>
    <definedName localSheetId="100" name="findAllUomArr">[1]findAllUomArr!$A$1:$A$29</definedName>
    <definedName localSheetId="101" name="findAllUomArr">[1]findAllUomArr!$A$1:$A$29</definedName>
    <definedName localSheetId="102" name="findAllUomArr">[1]findAllUomArr!$A$1:$A$29</definedName>
    <definedName localSheetId="103" name="findAllUomArr">[1]findAllUomArr!$A$1:$A$29</definedName>
    <definedName localSheetId="20" name="findAllUomArr">[1]findAllUomArr!$A$1:$A$29</definedName>
    <definedName localSheetId="106" name="findAllUomArr">[1]findAllUomArr!$A$1:$A$29</definedName>
    <definedName localSheetId="107" name="findAllUomArr">[1]findAllUomArr!$A$1:$A$29</definedName>
    <definedName localSheetId="108" name="findAllUomArr">[1]findAllUomArr!$A$1:$A$29</definedName>
    <definedName localSheetId="109" name="findAllUomArr">[1]findAllUomArr!$A$1:$A$29</definedName>
    <definedName localSheetId="21" name="findAllUomArr">[1]findAllUomArr!$A$1:$A$29</definedName>
    <definedName localSheetId="111" name="findAllUomArr">[1]findAllUomArr!$A$1:$A$29</definedName>
    <definedName localSheetId="112" name="findAllUomArr">[1]findAllUomArr!$A$1:$A$29</definedName>
    <definedName localSheetId="22" name="findAllUomArr">[1]findAllUomArr!$A$1:$A$29</definedName>
    <definedName localSheetId="118" name="findAllUomArr">[1]findAllUomArr!$A$1:$A$29</definedName>
    <definedName localSheetId="23" name="findAllUomArr">[1]findAllUomArr!$A$1:$A$29</definedName>
    <definedName localSheetId="119" name="findAllUomArr">[1]findAllUomArr!$A$1:$A$29</definedName>
    <definedName localSheetId="122" name="findAllUomArr">[1]findAllUomArr!$A$1:$A$29</definedName>
    <definedName localSheetId="123" name="findAllUomArr">[1]findAllUomArr!$A$1:$A$29</definedName>
    <definedName localSheetId="134" name="findAllUomArr">[1]findAllUomArr!$A$1:$A$29</definedName>
    <definedName localSheetId="137" name="findAllUomArr">[1]findAllUomArr!$A$1:$A$29</definedName>
    <definedName localSheetId="138" name="findAllUomArr">[1]findAllUomArr!$A$1:$A$29</definedName>
    <definedName localSheetId="139" name="findAllUomArr">[1]findAllUomArr!$A$1:$A$29</definedName>
    <definedName localSheetId="140" name="findAllUomArr">[1]findAllUomArr!$A$1:$A$29</definedName>
    <definedName localSheetId="141" name="findAllUomArr">[1]findAllUomArr!$A$1:$A$29</definedName>
    <definedName localSheetId="149" name="findAllUomArr">[1]findAllUomArr!$A$1:$A$29</definedName>
    <definedName localSheetId="152" name="findAllUomArr">[1]findAllUomArr!$A$1:$A$29</definedName>
    <definedName localSheetId="150" name="findAllUomArr">[1]findAllUomArr!$A$1:$A$29</definedName>
    <definedName localSheetId="151" name="findAllUomArr">[1]findAllUomArr!$A$1:$A$29</definedName>
    <definedName localSheetId="164" name="findAllUomArr">[1]findAllUomArr!$A$1:$A$29</definedName>
    <definedName localSheetId="167" name="findAllUomArr">[1]findAllUomArr!$A$1:$A$29</definedName>
    <definedName localSheetId="165" name="findAllUomArr">[1]findAllUomArr!$A$1:$A$29</definedName>
    <definedName localSheetId="166" name="findAllUomArr">[1]findAllUomArr!$A$1:$A$29</definedName>
    <definedName localSheetId="69" name="findAllUomArr">[1]findAllUomArr!$A$1:$A$29</definedName>
    <definedName localSheetId="70" name="findAllUomArr">[1]findAllUomArr!$A$1:$A$29</definedName>
    <definedName localSheetId="71" name="findAllUomArr">[1]findAllUomArr!$A$1:$A$29</definedName>
    <definedName localSheetId="81" name="findAllUomArr">[1]findAllUomArr!$A$1:$A$29</definedName>
    <definedName localSheetId="82" name="findAllUomArr">[1]findAllUomArr!$A$1:$A$29</definedName>
    <definedName localSheetId="83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91" name="PAIRED_FLAG">#REF!</definedName>
    <definedName localSheetId="92" name="PAIRED_FLAG">#REF!</definedName>
    <definedName localSheetId="93" name="PAIRED_FLAG">#REF!</definedName>
    <definedName localSheetId="19" name="PAIRED_FLAG">#REF!</definedName>
    <definedName localSheetId="100" name="PAIRED_FLAG">#REF!</definedName>
    <definedName localSheetId="101" name="PAIRED_FLAG">#REF!</definedName>
    <definedName localSheetId="102" name="PAIRED_FLAG">#REF!</definedName>
    <definedName localSheetId="103" name="PAIRED_FLAG">#REF!</definedName>
    <definedName localSheetId="20" name="PAIRED_FLAG">#REF!</definedName>
    <definedName localSheetId="106" name="PAIRED_FLAG">#REF!</definedName>
    <definedName localSheetId="107" name="PAIRED_FLAG">#REF!</definedName>
    <definedName localSheetId="108" name="PAIRED_FLAG">#REF!</definedName>
    <definedName localSheetId="109" name="PAIRED_FLAG">#REF!</definedName>
    <definedName localSheetId="21" name="PAIRED_FLAG">#REF!</definedName>
    <definedName localSheetId="111" name="PAIRED_FLAG">#REF!</definedName>
    <definedName localSheetId="112" name="PAIRED_FLAG">#REF!</definedName>
    <definedName localSheetId="22" name="PAIRED_FLAG">#REF!</definedName>
    <definedName localSheetId="118" name="PAIRED_FLAG">#REF!</definedName>
    <definedName localSheetId="23" name="PAIRED_FLAG">#REF!</definedName>
    <definedName localSheetId="119" name="PAIRED_FLAG">#REF!</definedName>
    <definedName localSheetId="122" name="PAIRED_FLAG">#REF!</definedName>
    <definedName localSheetId="123" name="PAIRED_FLAG">#REF!</definedName>
    <definedName localSheetId="134" name="PAIRED_FLAG">#REF!</definedName>
    <definedName localSheetId="137" name="PAIRED_FLAG">#REF!</definedName>
    <definedName localSheetId="138" name="PAIRED_FLAG">#REF!</definedName>
    <definedName localSheetId="139" name="PAIRED_FLAG">#REF!</definedName>
    <definedName localSheetId="140" name="PAIRED_FLAG">#REF!</definedName>
    <definedName localSheetId="141" name="PAIRED_FLAG">#REF!</definedName>
    <definedName localSheetId="149" name="PAIRED_FLAG">#REF!</definedName>
    <definedName localSheetId="152" name="PAIRED_FLAG">#REF!</definedName>
    <definedName localSheetId="150" name="PAIRED_FLAG">#REF!</definedName>
    <definedName localSheetId="151" name="PAIRED_FLAG">#REF!</definedName>
    <definedName localSheetId="164" name="PAIRED_FLAG">#REF!</definedName>
    <definedName localSheetId="167" name="PAIRED_FLAG">#REF!</definedName>
    <definedName localSheetId="165" name="PAIRED_FLAG">#REF!</definedName>
    <definedName localSheetId="166" name="PAIRED_FLAG">#REF!</definedName>
    <definedName localSheetId="69" name="PAIRED_FLAG">#REF!</definedName>
    <definedName localSheetId="70" name="PAIRED_FLAG">#REF!</definedName>
    <definedName localSheetId="71" name="PAIRED_FLAG">#REF!</definedName>
    <definedName localSheetId="81" name="PAIRED_FLAG">#REF!</definedName>
    <definedName localSheetId="82" name="PAIRED_FLAG">#REF!</definedName>
    <definedName localSheetId="83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91" name="PAIRED_ORDER_FLAG">#REF!</definedName>
    <definedName localSheetId="92" name="PAIRED_ORDER_FLAG">#REF!</definedName>
    <definedName localSheetId="93" name="PAIRED_ORDER_FLAG">#REF!</definedName>
    <definedName localSheetId="19" name="PAIRED_ORDER_FLAG">#REF!</definedName>
    <definedName localSheetId="100" name="PAIRED_ORDER_FLAG">#REF!</definedName>
    <definedName localSheetId="101" name="PAIRED_ORDER_FLAG">#REF!</definedName>
    <definedName localSheetId="102" name="PAIRED_ORDER_FLAG">#REF!</definedName>
    <definedName localSheetId="103" name="PAIRED_ORDER_FLAG">#REF!</definedName>
    <definedName localSheetId="20" name="PAIRED_ORDER_FLAG">#REF!</definedName>
    <definedName localSheetId="106" name="PAIRED_ORDER_FLAG">#REF!</definedName>
    <definedName localSheetId="107" name="PAIRED_ORDER_FLAG">#REF!</definedName>
    <definedName localSheetId="108" name="PAIRED_ORDER_FLAG">#REF!</definedName>
    <definedName localSheetId="109" name="PAIRED_ORDER_FLAG">#REF!</definedName>
    <definedName localSheetId="21" name="PAIRED_ORDER_FLAG">#REF!</definedName>
    <definedName localSheetId="111" name="PAIRED_ORDER_FLAG">#REF!</definedName>
    <definedName localSheetId="112" name="PAIRED_ORDER_FLAG">#REF!</definedName>
    <definedName localSheetId="22" name="PAIRED_ORDER_FLAG">#REF!</definedName>
    <definedName localSheetId="118" name="PAIRED_ORDER_FLAG">#REF!</definedName>
    <definedName localSheetId="23" name="PAIRED_ORDER_FLAG">#REF!</definedName>
    <definedName localSheetId="119" name="PAIRED_ORDER_FLAG">#REF!</definedName>
    <definedName localSheetId="122" name="PAIRED_ORDER_FLAG">#REF!</definedName>
    <definedName localSheetId="123" name="PAIRED_ORDER_FLAG">#REF!</definedName>
    <definedName localSheetId="134" name="PAIRED_ORDER_FLAG">#REF!</definedName>
    <definedName localSheetId="137" name="PAIRED_ORDER_FLAG">#REF!</definedName>
    <definedName localSheetId="138" name="PAIRED_ORDER_FLAG">#REF!</definedName>
    <definedName localSheetId="139" name="PAIRED_ORDER_FLAG">#REF!</definedName>
    <definedName localSheetId="140" name="PAIRED_ORDER_FLAG">#REF!</definedName>
    <definedName localSheetId="141" name="PAIRED_ORDER_FLAG">#REF!</definedName>
    <definedName localSheetId="149" name="PAIRED_ORDER_FLAG">#REF!</definedName>
    <definedName localSheetId="152" name="PAIRED_ORDER_FLAG">#REF!</definedName>
    <definedName localSheetId="150" name="PAIRED_ORDER_FLAG">#REF!</definedName>
    <definedName localSheetId="151" name="PAIRED_ORDER_FLAG">#REF!</definedName>
    <definedName localSheetId="164" name="PAIRED_ORDER_FLAG">#REF!</definedName>
    <definedName localSheetId="167" name="PAIRED_ORDER_FLAG">#REF!</definedName>
    <definedName localSheetId="165" name="PAIRED_ORDER_FLAG">#REF!</definedName>
    <definedName localSheetId="166" name="PAIRED_ORDER_FLAG">#REF!</definedName>
    <definedName localSheetId="69" name="PAIRED_ORDER_FLAG">#REF!</definedName>
    <definedName localSheetId="70" name="PAIRED_ORDER_FLAG">#REF!</definedName>
    <definedName localSheetId="71" name="PAIRED_ORDER_FLAG">#REF!</definedName>
    <definedName localSheetId="81" name="PAIRED_ORDER_FLAG">#REF!</definedName>
    <definedName localSheetId="82" name="PAIRED_ORDER_FLAG">#REF!</definedName>
    <definedName localSheetId="83" name="PAIRED_ORDER_FLAG">#REF!</definedName>
    <definedName name="PAIRED_ORDER_FLAG">#REF!</definedName>
    <definedName localSheetId="91" name="pairedPartsFlagStrArr">[2]pairedPartsFlagStrArr!$A$1:$A$2</definedName>
    <definedName localSheetId="92" name="pairedPartsFlagStrArr">[2]pairedPartsFlagStrArr!$A$1:$A$2</definedName>
    <definedName localSheetId="93" name="pairedPartsFlagStrArr">[2]pairedPartsFlagStrArr!$A$1:$A$2</definedName>
    <definedName localSheetId="19" name="pairedPartsFlagStrArr">[2]pairedPartsFlagStrArr!$A$1:$A$2</definedName>
    <definedName localSheetId="100" name="pairedPartsFlagStrArr">[2]pairedPartsFlagStrArr!$A$1:$A$2</definedName>
    <definedName localSheetId="101" name="pairedPartsFlagStrArr">[2]pairedPartsFlagStrArr!$A$1:$A$2</definedName>
    <definedName localSheetId="102" name="pairedPartsFlagStrArr">[2]pairedPartsFlagStrArr!$A$1:$A$2</definedName>
    <definedName localSheetId="103" name="pairedPartsFlagStrArr">[2]pairedPartsFlagStrArr!$A$1:$A$2</definedName>
    <definedName localSheetId="20" name="pairedPartsFlagStrArr">[2]pairedPartsFlagStrArr!$A$1:$A$2</definedName>
    <definedName localSheetId="106" name="pairedPartsFlagStrArr">[2]pairedPartsFlagStrArr!$A$1:$A$2</definedName>
    <definedName localSheetId="107" name="pairedPartsFlagStrArr">[2]pairedPartsFlagStrArr!$A$1:$A$2</definedName>
    <definedName localSheetId="108" name="pairedPartsFlagStrArr">[2]pairedPartsFlagStrArr!$A$1:$A$2</definedName>
    <definedName localSheetId="109" name="pairedPartsFlagStrArr">[2]pairedPartsFlagStrArr!$A$1:$A$2</definedName>
    <definedName localSheetId="21" name="pairedPartsFlagStrArr">[2]pairedPartsFlagStrArr!$A$1:$A$2</definedName>
    <definedName localSheetId="111" name="pairedPartsFlagStrArr">[2]pairedPartsFlagStrArr!$A$1:$A$2</definedName>
    <definedName localSheetId="112" name="pairedPartsFlagStrArr">[2]pairedPartsFlagStrArr!$A$1:$A$2</definedName>
    <definedName localSheetId="22" name="pairedPartsFlagStrArr">[2]pairedPartsFlagStrArr!$A$1:$A$2</definedName>
    <definedName localSheetId="118" name="pairedPartsFlagStrArr">[2]pairedPartsFlagStrArr!$A$1:$A$2</definedName>
    <definedName localSheetId="23" name="pairedPartsFlagStrArr">[2]pairedPartsFlagStrArr!$A$1:$A$2</definedName>
    <definedName localSheetId="119" name="pairedPartsFlagStrArr">[2]pairedPartsFlagStrArr!$A$1:$A$2</definedName>
    <definedName localSheetId="122" name="pairedPartsFlagStrArr">[2]pairedPartsFlagStrArr!$A$1:$A$2</definedName>
    <definedName localSheetId="123" name="pairedPartsFlagStrArr">[2]pairedPartsFlagStrArr!$A$1:$A$2</definedName>
    <definedName localSheetId="134" name="pairedPartsFlagStrArr">[2]pairedPartsFlagStrArr!$A$1:$A$2</definedName>
    <definedName localSheetId="137" name="pairedPartsFlagStrArr">[2]pairedPartsFlagStrArr!$A$1:$A$2</definedName>
    <definedName localSheetId="138" name="pairedPartsFlagStrArr">[2]pairedPartsFlagStrArr!$A$1:$A$2</definedName>
    <definedName localSheetId="139" name="pairedPartsFlagStrArr">[2]pairedPartsFlagStrArr!$A$1:$A$2</definedName>
    <definedName localSheetId="140" name="pairedPartsFlagStrArr">[2]pairedPartsFlagStrArr!$A$1:$A$2</definedName>
    <definedName localSheetId="141" name="pairedPartsFlagStrArr">[2]pairedPartsFlagStrArr!$A$1:$A$2</definedName>
    <definedName localSheetId="149" name="pairedPartsFlagStrArr">[2]pairedPartsFlagStrArr!$A$1:$A$2</definedName>
    <definedName localSheetId="152" name="pairedPartsFlagStrArr">[2]pairedPartsFlagStrArr!$A$1:$A$2</definedName>
    <definedName localSheetId="150" name="pairedPartsFlagStrArr">[2]pairedPartsFlagStrArr!$A$1:$A$2</definedName>
    <definedName localSheetId="151" name="pairedPartsFlagStrArr">[2]pairedPartsFlagStrArr!$A$1:$A$2</definedName>
    <definedName localSheetId="164" name="pairedPartsFlagStrArr">[2]pairedPartsFlagStrArr!$A$1:$A$2</definedName>
    <definedName localSheetId="167" name="pairedPartsFlagStrArr">[2]pairedPartsFlagStrArr!$A$1:$A$2</definedName>
    <definedName localSheetId="165" name="pairedPartsFlagStrArr">[2]pairedPartsFlagStrArr!$A$1:$A$2</definedName>
    <definedName localSheetId="166" name="pairedPartsFlagStrArr">[2]pairedPartsFlagStrArr!$A$1:$A$2</definedName>
    <definedName localSheetId="69" name="pairedPartsFlagStrArr">[2]pairedPartsFlagStrArr!$A$1:$A$2</definedName>
    <definedName localSheetId="70" name="pairedPartsFlagStrArr">[2]pairedPartsFlagStrArr!$A$1:$A$2</definedName>
    <definedName localSheetId="71" name="pairedPartsFlagStrArr">[2]pairedPartsFlagStrArr!$A$1:$A$2</definedName>
    <definedName localSheetId="81" name="pairedPartsFlagStrArr">[2]pairedPartsFlagStrArr!$A$1:$A$2</definedName>
    <definedName localSheetId="82" name="pairedPartsFlagStrArr">[2]pairedPartsFlagStrArr!$A$1:$A$2</definedName>
    <definedName localSheetId="83" name="pairedPartsFlagStrArr">[2]pairedPartsFlagStrArr!$A$1:$A$2</definedName>
    <definedName name="pairedPartsFlagStrArr">#REF!</definedName>
    <definedName localSheetId="91" name="partsTypeArr">[1]partsTypeArr!$A$1:$A$4</definedName>
    <definedName localSheetId="92" name="partsTypeArr">[1]partsTypeArr!$A$1:$A$4</definedName>
    <definedName localSheetId="93" name="partsTypeArr">[1]partsTypeArr!$A$1:$A$4</definedName>
    <definedName localSheetId="19" name="partsTypeArr">[1]partsTypeArr!$A$1:$A$4</definedName>
    <definedName localSheetId="100" name="partsTypeArr">[1]partsTypeArr!$A$1:$A$4</definedName>
    <definedName localSheetId="101" name="partsTypeArr">[1]partsTypeArr!$A$1:$A$4</definedName>
    <definedName localSheetId="102" name="partsTypeArr">[1]partsTypeArr!$A$1:$A$4</definedName>
    <definedName localSheetId="103" name="partsTypeArr">[1]partsTypeArr!$A$1:$A$4</definedName>
    <definedName localSheetId="20" name="partsTypeArr">[1]partsTypeArr!$A$1:$A$4</definedName>
    <definedName localSheetId="106" name="partsTypeArr">[1]partsTypeArr!$A$1:$A$4</definedName>
    <definedName localSheetId="107" name="partsTypeArr">[1]partsTypeArr!$A$1:$A$4</definedName>
    <definedName localSheetId="108" name="partsTypeArr">[1]partsTypeArr!$A$1:$A$4</definedName>
    <definedName localSheetId="109" name="partsTypeArr">[1]partsTypeArr!$A$1:$A$4</definedName>
    <definedName localSheetId="21" name="partsTypeArr">[1]partsTypeArr!$A$1:$A$4</definedName>
    <definedName localSheetId="111" name="partsTypeArr">[1]partsTypeArr!$A$1:$A$4</definedName>
    <definedName localSheetId="112" name="partsTypeArr">[1]partsTypeArr!$A$1:$A$4</definedName>
    <definedName localSheetId="22" name="partsTypeArr">[1]partsTypeArr!$A$1:$A$4</definedName>
    <definedName localSheetId="118" name="partsTypeArr">[1]partsTypeArr!$A$1:$A$4</definedName>
    <definedName localSheetId="23" name="partsTypeArr">[1]partsTypeArr!$A$1:$A$4</definedName>
    <definedName localSheetId="119" name="partsTypeArr">[1]partsTypeArr!$A$1:$A$4</definedName>
    <definedName localSheetId="122" name="partsTypeArr">[1]partsTypeArr!$A$1:$A$4</definedName>
    <definedName localSheetId="123" name="partsTypeArr">[1]partsTypeArr!$A$1:$A$4</definedName>
    <definedName localSheetId="134" name="partsTypeArr">[1]partsTypeArr!$A$1:$A$4</definedName>
    <definedName localSheetId="137" name="partsTypeArr">[1]partsTypeArr!$A$1:$A$4</definedName>
    <definedName localSheetId="138" name="partsTypeArr">[1]partsTypeArr!$A$1:$A$4</definedName>
    <definedName localSheetId="139" name="partsTypeArr">[1]partsTypeArr!$A$1:$A$4</definedName>
    <definedName localSheetId="140" name="partsTypeArr">[1]partsTypeArr!$A$1:$A$4</definedName>
    <definedName localSheetId="141" name="partsTypeArr">[1]partsTypeArr!$A$1:$A$4</definedName>
    <definedName localSheetId="149" name="partsTypeArr">[1]partsTypeArr!$A$1:$A$4</definedName>
    <definedName localSheetId="152" name="partsTypeArr">[1]partsTypeArr!$A$1:$A$4</definedName>
    <definedName localSheetId="150" name="partsTypeArr">[1]partsTypeArr!$A$1:$A$4</definedName>
    <definedName localSheetId="151" name="partsTypeArr">[1]partsTypeArr!$A$1:$A$4</definedName>
    <definedName localSheetId="164" name="partsTypeArr">[1]partsTypeArr!$A$1:$A$4</definedName>
    <definedName localSheetId="167" name="partsTypeArr">[1]partsTypeArr!$A$1:$A$4</definedName>
    <definedName localSheetId="165" name="partsTypeArr">[1]partsTypeArr!$A$1:$A$4</definedName>
    <definedName localSheetId="166" name="partsTypeArr">[1]partsTypeArr!$A$1:$A$4</definedName>
    <definedName localSheetId="69" name="partsTypeArr">[1]partsTypeArr!$A$1:$A$4</definedName>
    <definedName localSheetId="70" name="partsTypeArr">[1]partsTypeArr!$A$1:$A$4</definedName>
    <definedName localSheetId="71" name="partsTypeArr">[1]partsTypeArr!$A$1:$A$4</definedName>
    <definedName localSheetId="81" name="partsTypeArr">[1]partsTypeArr!$A$1:$A$4</definedName>
    <definedName localSheetId="82" name="partsTypeArr">[1]partsTypeArr!$A$1:$A$4</definedName>
    <definedName localSheetId="83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91" name="REPACKING_TYPE">#REF!</definedName>
    <definedName localSheetId="92" name="REPACKING_TYPE">#REF!</definedName>
    <definedName localSheetId="93" name="REPACKING_TYPE">#REF!</definedName>
    <definedName localSheetId="19" name="REPACKING_TYPE">#REF!</definedName>
    <definedName localSheetId="100" name="REPACKING_TYPE">#REF!</definedName>
    <definedName localSheetId="101" name="REPACKING_TYPE">#REF!</definedName>
    <definedName localSheetId="102" name="REPACKING_TYPE">#REF!</definedName>
    <definedName localSheetId="103" name="REPACKING_TYPE">#REF!</definedName>
    <definedName localSheetId="20" name="REPACKING_TYPE">#REF!</definedName>
    <definedName localSheetId="106" name="REPACKING_TYPE">#REF!</definedName>
    <definedName localSheetId="107" name="REPACKING_TYPE">#REF!</definedName>
    <definedName localSheetId="108" name="REPACKING_TYPE">#REF!</definedName>
    <definedName localSheetId="109" name="REPACKING_TYPE">#REF!</definedName>
    <definedName localSheetId="21" name="REPACKING_TYPE">#REF!</definedName>
    <definedName localSheetId="111" name="REPACKING_TYPE">#REF!</definedName>
    <definedName localSheetId="112" name="REPACKING_TYPE">#REF!</definedName>
    <definedName localSheetId="22" name="REPACKING_TYPE">#REF!</definedName>
    <definedName localSheetId="118" name="REPACKING_TYPE">#REF!</definedName>
    <definedName localSheetId="23" name="REPACKING_TYPE">#REF!</definedName>
    <definedName localSheetId="119" name="REPACKING_TYPE">#REF!</definedName>
    <definedName localSheetId="122" name="REPACKING_TYPE">#REF!</definedName>
    <definedName localSheetId="123" name="REPACKING_TYPE">#REF!</definedName>
    <definedName localSheetId="134" name="REPACKING_TYPE">#REF!</definedName>
    <definedName localSheetId="137" name="REPACKING_TYPE">#REF!</definedName>
    <definedName localSheetId="138" name="REPACKING_TYPE">#REF!</definedName>
    <definedName localSheetId="139" name="REPACKING_TYPE">#REF!</definedName>
    <definedName localSheetId="140" name="REPACKING_TYPE">#REF!</definedName>
    <definedName localSheetId="141" name="REPACKING_TYPE">#REF!</definedName>
    <definedName localSheetId="149" name="REPACKING_TYPE">#REF!</definedName>
    <definedName localSheetId="152" name="REPACKING_TYPE">#REF!</definedName>
    <definedName localSheetId="150" name="REPACKING_TYPE">#REF!</definedName>
    <definedName localSheetId="151" name="REPACKING_TYPE">#REF!</definedName>
    <definedName localSheetId="164" name="REPACKING_TYPE">#REF!</definedName>
    <definedName localSheetId="167" name="REPACKING_TYPE">#REF!</definedName>
    <definedName localSheetId="165" name="REPACKING_TYPE">#REF!</definedName>
    <definedName localSheetId="166" name="REPACKING_TYPE">#REF!</definedName>
    <definedName localSheetId="69" name="REPACKING_TYPE">#REF!</definedName>
    <definedName localSheetId="70" name="REPACKING_TYPE">#REF!</definedName>
    <definedName localSheetId="71" name="REPACKING_TYPE">#REF!</definedName>
    <definedName localSheetId="81" name="REPACKING_TYPE">#REF!</definedName>
    <definedName localSheetId="82" name="REPACKING_TYPE">#REF!</definedName>
    <definedName localSheetId="83" name="REPACKING_TYPE">#REF!</definedName>
    <definedName name="REPACKING_TYPE">#REF!</definedName>
    <definedName localSheetId="91" name="rolledPartsFlagArr">[1]rolledPartsFlagArr!$A$1:$A$2</definedName>
    <definedName localSheetId="92" name="rolledPartsFlagArr">[1]rolledPartsFlagArr!$A$1:$A$2</definedName>
    <definedName localSheetId="93" name="rolledPartsFlagArr">[1]rolledPartsFlagArr!$A$1:$A$2</definedName>
    <definedName localSheetId="19" name="rolledPartsFlagArr">[1]rolledPartsFlagArr!$A$1:$A$2</definedName>
    <definedName localSheetId="100" name="rolledPartsFlagArr">[1]rolledPartsFlagArr!$A$1:$A$2</definedName>
    <definedName localSheetId="101" name="rolledPartsFlagArr">[1]rolledPartsFlagArr!$A$1:$A$2</definedName>
    <definedName localSheetId="102" name="rolledPartsFlagArr">[1]rolledPartsFlagArr!$A$1:$A$2</definedName>
    <definedName localSheetId="103" name="rolledPartsFlagArr">[1]rolledPartsFlagArr!$A$1:$A$2</definedName>
    <definedName localSheetId="20" name="rolledPartsFlagArr">[1]rolledPartsFlagArr!$A$1:$A$2</definedName>
    <definedName localSheetId="106" name="rolledPartsFlagArr">[1]rolledPartsFlagArr!$A$1:$A$2</definedName>
    <definedName localSheetId="107" name="rolledPartsFlagArr">[1]rolledPartsFlagArr!$A$1:$A$2</definedName>
    <definedName localSheetId="108" name="rolledPartsFlagArr">[1]rolledPartsFlagArr!$A$1:$A$2</definedName>
    <definedName localSheetId="109" name="rolledPartsFlagArr">[1]rolledPartsFlagArr!$A$1:$A$2</definedName>
    <definedName localSheetId="21" name="rolledPartsFlagArr">[1]rolledPartsFlagArr!$A$1:$A$2</definedName>
    <definedName localSheetId="111" name="rolledPartsFlagArr">[1]rolledPartsFlagArr!$A$1:$A$2</definedName>
    <definedName localSheetId="112" name="rolledPartsFlagArr">[1]rolledPartsFlagArr!$A$1:$A$2</definedName>
    <definedName localSheetId="22" name="rolledPartsFlagArr">[1]rolledPartsFlagArr!$A$1:$A$2</definedName>
    <definedName localSheetId="118" name="rolledPartsFlagArr">[1]rolledPartsFlagArr!$A$1:$A$2</definedName>
    <definedName localSheetId="23" name="rolledPartsFlagArr">[1]rolledPartsFlagArr!$A$1:$A$2</definedName>
    <definedName localSheetId="119" name="rolledPartsFlagArr">[1]rolledPartsFlagArr!$A$1:$A$2</definedName>
    <definedName localSheetId="122" name="rolledPartsFlagArr">[1]rolledPartsFlagArr!$A$1:$A$2</definedName>
    <definedName localSheetId="123" name="rolledPartsFlagArr">[1]rolledPartsFlagArr!$A$1:$A$2</definedName>
    <definedName localSheetId="134" name="rolledPartsFlagArr">[1]rolledPartsFlagArr!$A$1:$A$2</definedName>
    <definedName localSheetId="137" name="rolledPartsFlagArr">[1]rolledPartsFlagArr!$A$1:$A$2</definedName>
    <definedName localSheetId="138" name="rolledPartsFlagArr">[1]rolledPartsFlagArr!$A$1:$A$2</definedName>
    <definedName localSheetId="139" name="rolledPartsFlagArr">[1]rolledPartsFlagArr!$A$1:$A$2</definedName>
    <definedName localSheetId="140" name="rolledPartsFlagArr">[1]rolledPartsFlagArr!$A$1:$A$2</definedName>
    <definedName localSheetId="141" name="rolledPartsFlagArr">[1]rolledPartsFlagArr!$A$1:$A$2</definedName>
    <definedName localSheetId="149" name="rolledPartsFlagArr">[1]rolledPartsFlagArr!$A$1:$A$2</definedName>
    <definedName localSheetId="152" name="rolledPartsFlagArr">[1]rolledPartsFlagArr!$A$1:$A$2</definedName>
    <definedName localSheetId="150" name="rolledPartsFlagArr">[1]rolledPartsFlagArr!$A$1:$A$2</definedName>
    <definedName localSheetId="151" name="rolledPartsFlagArr">[1]rolledPartsFlagArr!$A$1:$A$2</definedName>
    <definedName localSheetId="164" name="rolledPartsFlagArr">[1]rolledPartsFlagArr!$A$1:$A$2</definedName>
    <definedName localSheetId="167" name="rolledPartsFlagArr">[1]rolledPartsFlagArr!$A$1:$A$2</definedName>
    <definedName localSheetId="165" name="rolledPartsFlagArr">[1]rolledPartsFlagArr!$A$1:$A$2</definedName>
    <definedName localSheetId="166" name="rolledPartsFlagArr">[1]rolledPartsFlagArr!$A$1:$A$2</definedName>
    <definedName localSheetId="69" name="rolledPartsFlagArr">[1]rolledPartsFlagArr!$A$1:$A$2</definedName>
    <definedName localSheetId="70" name="rolledPartsFlagArr">[1]rolledPartsFlagArr!$A$1:$A$2</definedName>
    <definedName localSheetId="71" name="rolledPartsFlagArr">[1]rolledPartsFlagArr!$A$1:$A$2</definedName>
    <definedName localSheetId="81" name="rolledPartsFlagArr">[1]rolledPartsFlagArr!$A$1:$A$2</definedName>
    <definedName localSheetId="82" name="rolledPartsFlagArr">[1]rolledPartsFlagArr!$A$1:$A$2</definedName>
    <definedName localSheetId="83" name="rolledPartsFlagArr">[1]rolledPartsFlagArr!$A$1:$A$2</definedName>
    <definedName name="rolledPartsFlagArr">#REF!</definedName>
    <definedName localSheetId="91" name="rolledPartsUomArr">[1]rolledPartsUomArr!$A$1:$A$29</definedName>
    <definedName localSheetId="92" name="rolledPartsUomArr">[1]rolledPartsUomArr!$A$1:$A$29</definedName>
    <definedName localSheetId="93" name="rolledPartsUomArr">[1]rolledPartsUomArr!$A$1:$A$29</definedName>
    <definedName localSheetId="19" name="rolledPartsUomArr">[1]rolledPartsUomArr!$A$1:$A$29</definedName>
    <definedName localSheetId="100" name="rolledPartsUomArr">[1]rolledPartsUomArr!$A$1:$A$29</definedName>
    <definedName localSheetId="101" name="rolledPartsUomArr">[1]rolledPartsUomArr!$A$1:$A$29</definedName>
    <definedName localSheetId="102" name="rolledPartsUomArr">[1]rolledPartsUomArr!$A$1:$A$29</definedName>
    <definedName localSheetId="103" name="rolledPartsUomArr">[1]rolledPartsUomArr!$A$1:$A$29</definedName>
    <definedName localSheetId="20" name="rolledPartsUomArr">[1]rolledPartsUomArr!$A$1:$A$29</definedName>
    <definedName localSheetId="106" name="rolledPartsUomArr">[1]rolledPartsUomArr!$A$1:$A$29</definedName>
    <definedName localSheetId="107" name="rolledPartsUomArr">[1]rolledPartsUomArr!$A$1:$A$29</definedName>
    <definedName localSheetId="108" name="rolledPartsUomArr">[1]rolledPartsUomArr!$A$1:$A$29</definedName>
    <definedName localSheetId="109" name="rolledPartsUomArr">[1]rolledPartsUomArr!$A$1:$A$29</definedName>
    <definedName localSheetId="21" name="rolledPartsUomArr">[1]rolledPartsUomArr!$A$1:$A$29</definedName>
    <definedName localSheetId="111" name="rolledPartsUomArr">[1]rolledPartsUomArr!$A$1:$A$29</definedName>
    <definedName localSheetId="112" name="rolledPartsUomArr">[1]rolledPartsUomArr!$A$1:$A$29</definedName>
    <definedName localSheetId="22" name="rolledPartsUomArr">[1]rolledPartsUomArr!$A$1:$A$29</definedName>
    <definedName localSheetId="118" name="rolledPartsUomArr">[1]rolledPartsUomArr!$A$1:$A$29</definedName>
    <definedName localSheetId="23" name="rolledPartsUomArr">[1]rolledPartsUomArr!$A$1:$A$29</definedName>
    <definedName localSheetId="119" name="rolledPartsUomArr">[1]rolledPartsUomArr!$A$1:$A$29</definedName>
    <definedName localSheetId="122" name="rolledPartsUomArr">[1]rolledPartsUomArr!$A$1:$A$29</definedName>
    <definedName localSheetId="123" name="rolledPartsUomArr">[1]rolledPartsUomArr!$A$1:$A$29</definedName>
    <definedName localSheetId="134" name="rolledPartsUomArr">[1]rolledPartsUomArr!$A$1:$A$29</definedName>
    <definedName localSheetId="137" name="rolledPartsUomArr">[1]rolledPartsUomArr!$A$1:$A$29</definedName>
    <definedName localSheetId="138" name="rolledPartsUomArr">[1]rolledPartsUomArr!$A$1:$A$29</definedName>
    <definedName localSheetId="139" name="rolledPartsUomArr">[1]rolledPartsUomArr!$A$1:$A$29</definedName>
    <definedName localSheetId="140" name="rolledPartsUomArr">[1]rolledPartsUomArr!$A$1:$A$29</definedName>
    <definedName localSheetId="141" name="rolledPartsUomArr">[1]rolledPartsUomArr!$A$1:$A$29</definedName>
    <definedName localSheetId="149" name="rolledPartsUomArr">[1]rolledPartsUomArr!$A$1:$A$29</definedName>
    <definedName localSheetId="152" name="rolledPartsUomArr">[1]rolledPartsUomArr!$A$1:$A$29</definedName>
    <definedName localSheetId="150" name="rolledPartsUomArr">[1]rolledPartsUomArr!$A$1:$A$29</definedName>
    <definedName localSheetId="151" name="rolledPartsUomArr">[1]rolledPartsUomArr!$A$1:$A$29</definedName>
    <definedName localSheetId="164" name="rolledPartsUomArr">[1]rolledPartsUomArr!$A$1:$A$29</definedName>
    <definedName localSheetId="167" name="rolledPartsUomArr">[1]rolledPartsUomArr!$A$1:$A$29</definedName>
    <definedName localSheetId="165" name="rolledPartsUomArr">[1]rolledPartsUomArr!$A$1:$A$29</definedName>
    <definedName localSheetId="166" name="rolledPartsUomArr">[1]rolledPartsUomArr!$A$1:$A$29</definedName>
    <definedName localSheetId="69" name="rolledPartsUomArr">[1]rolledPartsUomArr!$A$1:$A$29</definedName>
    <definedName localSheetId="70" name="rolledPartsUomArr">[1]rolledPartsUomArr!$A$1:$A$29</definedName>
    <definedName localSheetId="71" name="rolledPartsUomArr">[1]rolledPartsUomArr!$A$1:$A$29</definedName>
    <definedName localSheetId="81" name="rolledPartsUomArr">[1]rolledPartsUomArr!$A$1:$A$29</definedName>
    <definedName localSheetId="82" name="rolledPartsUomArr">[1]rolledPartsUomArr!$A$1:$A$29</definedName>
    <definedName localSheetId="83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91" name="UOM_CODE">#REF!</definedName>
    <definedName localSheetId="92" name="UOM_CODE">#REF!</definedName>
    <definedName localSheetId="93" name="UOM_CODE">#REF!</definedName>
    <definedName localSheetId="19" name="UOM_CODE">#REF!</definedName>
    <definedName localSheetId="100" name="UOM_CODE">#REF!</definedName>
    <definedName localSheetId="101" name="UOM_CODE">#REF!</definedName>
    <definedName localSheetId="102" name="UOM_CODE">#REF!</definedName>
    <definedName localSheetId="103" name="UOM_CODE">#REF!</definedName>
    <definedName localSheetId="20" name="UOM_CODE">#REF!</definedName>
    <definedName localSheetId="106" name="UOM_CODE">#REF!</definedName>
    <definedName localSheetId="107" name="UOM_CODE">#REF!</definedName>
    <definedName localSheetId="108" name="UOM_CODE">#REF!</definedName>
    <definedName localSheetId="109" name="UOM_CODE">#REF!</definedName>
    <definedName localSheetId="21" name="UOM_CODE">#REF!</definedName>
    <definedName localSheetId="111" name="UOM_CODE">#REF!</definedName>
    <definedName localSheetId="112" name="UOM_CODE">#REF!</definedName>
    <definedName localSheetId="22" name="UOM_CODE">#REF!</definedName>
    <definedName localSheetId="118" name="UOM_CODE">#REF!</definedName>
    <definedName localSheetId="23" name="UOM_CODE">#REF!</definedName>
    <definedName localSheetId="119" name="UOM_CODE">#REF!</definedName>
    <definedName localSheetId="122" name="UOM_CODE">#REF!</definedName>
    <definedName localSheetId="123" name="UOM_CODE">#REF!</definedName>
    <definedName localSheetId="134" name="UOM_CODE">#REF!</definedName>
    <definedName localSheetId="137" name="UOM_CODE">#REF!</definedName>
    <definedName localSheetId="138" name="UOM_CODE">#REF!</definedName>
    <definedName localSheetId="139" name="UOM_CODE">#REF!</definedName>
    <definedName localSheetId="140" name="UOM_CODE">#REF!</definedName>
    <definedName localSheetId="141" name="UOM_CODE">#REF!</definedName>
    <definedName localSheetId="149" name="UOM_CODE">#REF!</definedName>
    <definedName localSheetId="152" name="UOM_CODE">#REF!</definedName>
    <definedName localSheetId="150" name="UOM_CODE">#REF!</definedName>
    <definedName localSheetId="151" name="UOM_CODE">#REF!</definedName>
    <definedName localSheetId="164" name="UOM_CODE">#REF!</definedName>
    <definedName localSheetId="167" name="UOM_CODE">#REF!</definedName>
    <definedName localSheetId="165" name="UOM_CODE">#REF!</definedName>
    <definedName localSheetId="166" name="UOM_CODE">#REF!</definedName>
    <definedName localSheetId="69" name="UOM_CODE">#REF!</definedName>
    <definedName localSheetId="70" name="UOM_CODE">#REF!</definedName>
    <definedName localSheetId="71" name="UOM_CODE">#REF!</definedName>
    <definedName localSheetId="81" name="UOM_CODE">#REF!</definedName>
    <definedName localSheetId="82" name="UOM_CODE">#REF!</definedName>
    <definedName localSheetId="83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58" l="1" r="N4"/>
  <c i="58" r="N5"/>
  <c i="190" r="B4"/>
  <c i="190" r="B3"/>
  <c i="190" r="B2"/>
  <c i="189" r="B4"/>
  <c i="189" r="B3"/>
  <c i="189" r="B2"/>
  <c i="188" r="B2"/>
  <c i="187" r="B2"/>
  <c i="186" r="B3"/>
  <c i="186" r="B2"/>
  <c i="185" r="B4"/>
  <c i="185" r="B3"/>
  <c i="185" r="B2"/>
  <c i="184" r="B4"/>
  <c i="184" r="B3"/>
  <c i="184" r="B2"/>
  <c i="183" r="B5"/>
  <c i="183" r="B4"/>
  <c i="183" r="B3"/>
  <c i="183" r="B2"/>
  <c i="182" r="B3"/>
  <c i="182" r="B4"/>
  <c i="182" r="B5"/>
  <c i="182" r="B6"/>
  <c i="182" r="B7"/>
  <c i="182" r="B8"/>
  <c i="182" r="B9"/>
  <c i="182" r="B2"/>
  <c i="181" r="D4"/>
  <c i="181" r="B4"/>
  <c i="181" r="A4"/>
  <c i="181" r="D3"/>
  <c i="181" r="B3"/>
  <c i="181" r="A3"/>
  <c i="181" r="D2"/>
  <c i="181" r="B2"/>
  <c i="181" r="A2"/>
  <c i="180" r="D7"/>
  <c i="180" r="C7"/>
  <c i="180" r="B7"/>
  <c i="180" r="A7"/>
  <c i="180" r="D6"/>
  <c i="180" r="C6"/>
  <c i="180" r="B6"/>
  <c i="180" r="A6"/>
  <c i="180" r="D5"/>
  <c i="180" r="C5"/>
  <c i="180" r="B5"/>
  <c i="180" r="A5"/>
  <c i="180" r="D4"/>
  <c i="180" r="C4"/>
  <c i="180" r="B4"/>
  <c i="180" r="A4"/>
  <c i="180" r="D3"/>
  <c i="180" r="C3"/>
  <c i="180" r="B3"/>
  <c i="180" r="A3"/>
  <c i="180" r="D2"/>
  <c i="180" r="C2"/>
  <c i="180" r="B2"/>
  <c i="180" r="A2"/>
  <c i="179" r="D4"/>
  <c i="179" r="B4"/>
  <c i="179" r="A4"/>
  <c i="179" r="D3"/>
  <c i="179" r="B3"/>
  <c i="179" r="A3"/>
  <c i="179" r="D2"/>
  <c i="179" r="B2"/>
  <c i="179" r="A2"/>
  <c i="178" r="D7"/>
  <c i="178" r="C7"/>
  <c i="178" r="B7"/>
  <c i="178" r="A7"/>
  <c i="178" r="D6"/>
  <c i="178" r="C6"/>
  <c i="178" r="B6"/>
  <c i="178" r="A6"/>
  <c i="178" r="D5"/>
  <c i="178" r="C5"/>
  <c i="178" r="B5"/>
  <c i="178" r="A5"/>
  <c i="178" r="D4"/>
  <c i="178" r="C4"/>
  <c i="178" r="B4"/>
  <c i="178" r="A4"/>
  <c i="178" r="D3"/>
  <c i="178" r="C3"/>
  <c i="178" r="B3"/>
  <c i="178" r="A3"/>
  <c i="178" r="D2"/>
  <c i="178" r="C2"/>
  <c i="178" r="B2"/>
  <c i="178" r="A2"/>
  <c i="176" r="B2"/>
  <c i="176" r="B3"/>
  <c i="176" r="B4"/>
  <c i="177" r="B2"/>
  <c i="177" r="B4"/>
  <c i="177" r="B3"/>
  <c i="175" r="B4"/>
  <c i="175" r="B3"/>
  <c i="175" r="B2"/>
  <c i="174" r="B5"/>
  <c i="174" r="B4"/>
  <c i="174" r="B3"/>
  <c i="174" r="B2"/>
  <c i="144" r="B3"/>
  <c i="144" r="B2"/>
  <c i="171" r="B2"/>
  <c i="172" r="B2"/>
  <c i="173" r="B3"/>
  <c i="173" r="B4"/>
  <c i="173" r="B2"/>
  <c i="140" r="D4"/>
  <c i="140" r="D3"/>
  <c i="140" r="D2"/>
  <c i="139" r="D7"/>
  <c i="139" r="D6"/>
  <c i="139" r="D5"/>
  <c i="139" r="D4"/>
  <c i="139" r="D3"/>
  <c i="139" r="D2"/>
  <c i="98" r="D4"/>
  <c i="98" r="D3"/>
  <c i="98" r="D2"/>
  <c i="135" r="AA9"/>
  <c i="135" r="AA8"/>
  <c i="135" r="AA7"/>
  <c i="135" r="AA6"/>
  <c i="135" r="AA5"/>
  <c i="135" r="AA4"/>
  <c i="135" r="AA3"/>
  <c i="135" r="AA2"/>
  <c i="115" r="AC5"/>
  <c i="115" r="AC4"/>
  <c i="115" r="AC3"/>
  <c i="115" r="AC2"/>
  <c i="170" r="B3"/>
  <c i="170" r="B4"/>
  <c i="170" r="B5"/>
  <c i="170" r="B2"/>
  <c i="120" r="D4"/>
  <c i="120" r="D3"/>
  <c i="120" r="D2"/>
  <c i="119" r="D4"/>
  <c i="119" r="D3"/>
  <c i="119" r="D2"/>
  <c i="118" r="D4"/>
  <c i="118" r="D3"/>
  <c i="118" r="D2"/>
  <c i="117" r="D4"/>
  <c i="117" r="D3"/>
  <c i="117" r="D2"/>
  <c i="106" r="X5"/>
  <c i="106" r="X4"/>
  <c i="106" r="X3"/>
  <c i="106" r="X2"/>
  <c i="83" r="A3"/>
  <c i="83" r="A2"/>
  <c i="99" r="D2"/>
  <c i="166" r="B4"/>
  <c i="166" r="B3"/>
  <c i="166" r="B2"/>
  <c i="166" r="A4"/>
  <c i="166" r="A2"/>
  <c i="166" r="A3"/>
  <c i="166" r="D4"/>
  <c i="166" r="D3"/>
  <c i="166" r="D2"/>
  <c i="97" r="D2"/>
  <c i="97" l="1" r="D4"/>
  <c i="97" r="D3"/>
  <c i="96" r="D4"/>
  <c i="96" r="D3"/>
  <c i="96" r="D2"/>
  <c i="79" r="X5"/>
  <c i="79" r="X4"/>
  <c i="79" r="X3"/>
  <c i="79" r="X2"/>
  <c i="72" r="D4"/>
  <c i="72" r="D3"/>
  <c i="72" r="D2"/>
  <c i="71" r="D4"/>
  <c i="71" r="D3"/>
  <c i="71" r="D2"/>
  <c i="99" r="D4"/>
  <c i="99" r="D3"/>
  <c i="67" r="D4"/>
  <c i="67" r="D3"/>
  <c i="67" r="D2"/>
  <c i="63" r="D4"/>
  <c i="63" r="D3"/>
  <c i="63" r="D2"/>
  <c i="75" r="D4"/>
  <c i="75" r="D3"/>
  <c i="75" r="D2"/>
  <c i="74" r="D2"/>
  <c i="74" r="D4"/>
  <c i="74" r="D3"/>
  <c i="73" r="D4"/>
  <c i="73" r="D3"/>
  <c i="73" r="D2"/>
  <c i="64" r="D2"/>
  <c i="62" r="D2"/>
  <c i="66" r="D4"/>
  <c i="66" r="D3"/>
  <c i="66" r="D2"/>
  <c i="65" r="D4"/>
  <c i="65" r="D3"/>
  <c i="65" r="D2"/>
  <c i="64" r="D4"/>
  <c i="64" r="D3"/>
  <c i="62" r="D4"/>
  <c i="62" r="D3"/>
  <c i="165" r="B3"/>
  <c i="165" r="B4"/>
  <c i="165" r="B5"/>
  <c i="165" r="B2"/>
  <c i="58" r="X5"/>
  <c i="58" r="X4"/>
  <c i="58" r="X3"/>
  <c i="58" r="X2"/>
  <c i="161" r="B2"/>
  <c i="160" r="B2"/>
  <c i="159" r="B2"/>
  <c i="154" r="F2"/>
  <c i="36" r="B2"/>
  <c i="154" r="B2"/>
  <c i="158" l="1" r="B2"/>
  <c i="158" r="J2"/>
  <c i="153" l="1" r="J2"/>
  <c i="153" r="B2"/>
  <c i="152" r="C2"/>
  <c i="157" r="G1"/>
  <c i="157" r="F2" s="1"/>
  <c i="50" r="D7"/>
  <c i="50" r="D6"/>
  <c i="50" r="D5"/>
  <c i="50" r="D4"/>
  <c i="50" r="D3"/>
  <c i="50" r="D2"/>
  <c i="49" r="D4"/>
  <c i="49" r="D3"/>
  <c i="49" r="D2"/>
  <c i="48" r="D2"/>
  <c i="48" r="D4"/>
  <c i="48" r="D3"/>
  <c i="150" r="B2"/>
  <c i="149" r="B2"/>
  <c i="148" r="B2"/>
  <c i="147" r="B2"/>
  <c i="146" r="B3"/>
  <c i="146" r="B2"/>
  <c i="156" r="I1"/>
  <c i="156" r="A2" s="1"/>
  <c i="146" r="J3"/>
  <c i="146" r="J2"/>
  <c i="151" r="C2"/>
  <c i="151" r="M2"/>
  <c i="52" r="B5"/>
  <c i="151" r="L2"/>
  <c i="52" r="A5"/>
  <c i="157" l="1" r="A2"/>
  <c i="157" r="B2"/>
  <c i="157" r="C2"/>
  <c i="157" r="D2"/>
  <c i="157" r="E2"/>
  <c i="156" r="H2"/>
  <c i="156" r="G2"/>
  <c i="156" r="F2"/>
  <c i="156" r="E2"/>
  <c i="156" r="D2"/>
  <c i="156" r="C2"/>
  <c i="156" r="B2"/>
  <c i="156" r="B3"/>
  <c i="143" l="1" r="B9"/>
  <c i="143" r="B8"/>
  <c i="143" r="B7"/>
  <c i="143" r="B6"/>
  <c i="143" r="B5"/>
  <c i="143" r="B4"/>
  <c i="143" r="B3"/>
  <c i="143" r="B2"/>
  <c i="142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D9"/>
  <c i="135" r="D8"/>
  <c i="135" r="D7"/>
  <c i="135" r="D6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D2"/>
  <c i="115" r="D5"/>
  <c i="115" r="D4"/>
  <c i="115" r="D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8" r="D5"/>
  <c i="58" r="D4"/>
  <c i="58" r="D3"/>
  <c i="58" r="D2"/>
  <c i="38" r="B1"/>
  <c i="38" r="A2" s="1"/>
  <c i="121" r="D2"/>
  <c i="56" r="B5"/>
  <c i="56" r="A1"/>
  <c i="137" l="1" r="D2"/>
  <c i="137" r="D4"/>
  <c i="137" r="D6"/>
  <c i="137" r="D3"/>
  <c i="137" r="D5"/>
  <c i="137" r="D7"/>
  <c i="121" r="D7"/>
  <c i="121" r="D6"/>
  <c i="121" r="D5"/>
  <c i="121" r="D4"/>
  <c i="121" r="D3"/>
  <c i="34" r="A2"/>
  <c i="36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" l="1" r="F3"/>
  <c i="143" r="A9" s="1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43" l="1" r="A3"/>
  <c i="135" r="V2"/>
  <c i="135" r="Q2"/>
  <c i="135" r="C4"/>
  <c i="136" r="A2" s="1"/>
  <c i="125" r="A6"/>
  <c i="115" r="C5"/>
  <c i="116" r="A3" s="1"/>
  <c i="114" r="A4"/>
  <c i="106" r="E3"/>
  <c i="106" r="E2"/>
  <c i="106" r="S3"/>
  <c i="106" r="C5"/>
  <c i="143" r="A2"/>
  <c i="135" r="Q9"/>
  <c i="135" r="E9"/>
  <c i="190" r="A4" s="1"/>
  <c i="135" r="C3"/>
  <c i="125" r="A3"/>
  <c i="115" r="S5"/>
  <c i="115" r="C4"/>
  <c i="116" r="A2" s="1"/>
  <c i="114" r="A3"/>
  <c i="106" r="S5"/>
  <c i="106" r="C4"/>
  <c i="107" r="A3" s="1"/>
  <c i="115" r="X2"/>
  <c i="115" r="S2"/>
  <c i="115" r="C3"/>
  <c i="135" r="C9"/>
  <c i="136" r="A7" s="1"/>
  <c i="135" r="Q8"/>
  <c i="135" r="E8"/>
  <c i="135" r="C2"/>
  <c i="125" r="A4"/>
  <c i="143" r="A8"/>
  <c i="135" r="V9"/>
  <c i="135" r="Q7"/>
  <c i="135" r="E7"/>
  <c i="190" r="A3" s="1"/>
  <c i="125" r="A5"/>
  <c i="115" r="X3"/>
  <c i="115" r="C2"/>
  <c i="106" r="S2"/>
  <c i="106" r="C3"/>
  <c i="143" r="A7"/>
  <c i="135" r="V8"/>
  <c i="135" r="Q6"/>
  <c i="135" r="E6"/>
  <c i="190" r="A2" s="1"/>
  <c i="135" r="C8"/>
  <c i="136" r="A6" s="1"/>
  <c i="125" r="A2"/>
  <c i="115" r="X4"/>
  <c i="115" r="E4"/>
  <c i="114" r="A2"/>
  <c i="106" r="N5"/>
  <c i="106" r="C2"/>
  <c i="107" r="A2" s="1"/>
  <c i="143" r="A6"/>
  <c i="135" r="V7"/>
  <c i="135" r="Q5"/>
  <c i="135" r="E4"/>
  <c i="185" r="A4" s="1"/>
  <c i="135" r="C7"/>
  <c i="136" r="A5" s="1"/>
  <c i="125" r="A9"/>
  <c i="115" r="S4"/>
  <c i="115" r="E3"/>
  <c i="106" r="N4"/>
  <c i="143" r="A5"/>
  <c i="135" r="V4"/>
  <c i="135" r="Q4"/>
  <c i="135" r="E3"/>
  <c i="185" r="A3" s="1"/>
  <c i="135" r="C6"/>
  <c i="136" r="A4" s="1"/>
  <c i="125" r="A8"/>
  <c i="115" r="S3"/>
  <c i="115" r="E2"/>
  <c i="143" r="A4"/>
  <c i="135" r="V3"/>
  <c i="135" r="Q3"/>
  <c i="135" r="E2"/>
  <c i="185" r="A2" s="1"/>
  <c i="135" r="C5"/>
  <c i="136" r="A3" s="1"/>
  <c i="125" r="A7"/>
  <c i="114" r="A5"/>
  <c i="106" r="N2"/>
  <c i="106" r="N3"/>
  <c i="23" r="H2"/>
  <c i="23" r="J2" s="1"/>
  <c i="23" r="P2" s="1"/>
  <c i="58" r="S3"/>
  <c i="58" r="E3"/>
  <c i="165" r="A3" s="1"/>
  <c i="79" r="N5"/>
  <c i="70" r="A2"/>
  <c i="70" r="A3"/>
  <c i="58" r="S2"/>
  <c i="58" r="E2"/>
  <c i="79" r="N4"/>
  <c i="58" r="C5"/>
  <c i="59" r="A3" s="1"/>
  <c i="79" r="E4"/>
  <c i="79" r="N3"/>
  <c i="58" r="C4"/>
  <c i="79" r="E3"/>
  <c i="79" r="N2"/>
  <c i="58" r="C3"/>
  <c i="58" r="N3"/>
  <c i="79" r="E2"/>
  <c i="58" r="C2"/>
  <c i="59" r="A2" s="1"/>
  <c i="58" r="N2"/>
  <c i="79" r="S5"/>
  <c i="79" r="C5"/>
  <c i="79" r="C2"/>
  <c i="58" r="E5"/>
  <c i="165" r="A5" s="1"/>
  <c i="79" r="S4"/>
  <c i="79" r="C4"/>
  <c i="70" r="A5"/>
  <c i="58" r="E4"/>
  <c i="165" r="A4" s="1"/>
  <c i="79" r="S2"/>
  <c i="79" r="C3"/>
  <c i="70" r="A4"/>
  <c i="1" r="F5"/>
  <c i="6" r="B2"/>
  <c i="176" l="1" r="A4"/>
  <c i="176" r="A2"/>
  <c i="176" r="A3"/>
  <c i="141" r="A9"/>
  <c i="182" r="A9" s="1"/>
  <c i="141" r="A8"/>
  <c i="182" r="A8" s="1"/>
  <c i="141" r="A6"/>
  <c i="182" r="A6" s="1"/>
  <c i="141" r="A7"/>
  <c i="182" r="A7" s="1"/>
  <c i="134" r="A2"/>
  <c i="175" r="A2"/>
  <c i="175" r="A3"/>
  <c i="175" r="A4"/>
  <c i="170" r="A4"/>
  <c i="170" r="A2"/>
  <c i="170" r="A3"/>
  <c i="134" r="A4"/>
  <c i="132" r="A2"/>
  <c i="165" r="A2"/>
  <c i="133" r="A2"/>
  <c i="131" r="A2"/>
  <c i="131" r="A3"/>
  <c i="23" r="I2"/>
  <c i="108" r="A3"/>
  <c i="112" r="A3"/>
  <c i="127" r="A7"/>
  <c i="111" r="A4"/>
  <c i="109" r="A3"/>
  <c i="113" r="A3"/>
  <c i="124" r="A7"/>
  <c i="141" r="A2"/>
  <c i="182" r="A2" s="1"/>
  <c i="141" r="A3"/>
  <c i="182" r="A3" s="1"/>
  <c i="124" r="A4"/>
  <c i="126" r="A4"/>
  <c i="127" r="A4"/>
  <c i="183" r="A4" s="1"/>
  <c i="141" r="A4"/>
  <c i="182" r="A4" s="1"/>
  <c i="124" r="A2"/>
  <c i="127" r="A2"/>
  <c i="183" r="A2" s="1"/>
  <c i="126" r="A2"/>
  <c i="124" r="A3"/>
  <c i="127" r="A3"/>
  <c i="183" r="A3" s="1"/>
  <c i="126" r="A3"/>
  <c i="108" r="A2"/>
  <c i="111" r="A5"/>
  <c i="109" r="A2"/>
  <c i="113" r="A2"/>
  <c i="127" r="A6"/>
  <c i="112" r="A2"/>
  <c i="124" r="A6"/>
  <c i="105" r="A2"/>
  <c i="105" r="A4"/>
  <c i="100" r="A2"/>
  <c i="186" r="A2" s="1"/>
  <c i="100" r="A3"/>
  <c i="186" r="A3" s="1"/>
  <c i="103" r="A2"/>
  <c i="189" r="A2" s="1"/>
  <c i="104" r="A2"/>
  <c i="103" r="A4"/>
  <c i="189" r="A4" s="1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172" l="1" r="A2"/>
  <c i="188" r="A2"/>
  <c i="177" r="A3"/>
  <c i="184" r="A3"/>
  <c i="177" r="A2"/>
  <c i="184" r="A2"/>
  <c i="171" r="A2"/>
  <c i="187" r="A2"/>
  <c i="173" r="A2"/>
  <c i="173" r="A4"/>
  <c i="174" r="A4"/>
  <c i="174" r="A3"/>
  <c i="144" r="A2"/>
  <c i="144" r="A3"/>
  <c i="174" r="A2"/>
  <c i="30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1" r="D4"/>
  <c i="3" r="A2"/>
  <c i="18" r="F2"/>
  <c i="1" r="E4"/>
  <c i="1" r="G4"/>
  <c i="22" r="C4"/>
  <c i="22" r="C3"/>
  <c i="22" r="C2"/>
  <c i="23" r="C2"/>
  <c i="9" r="B2"/>
  <c i="8" r="B2"/>
  <c i="7" r="B2"/>
  <c i="5" r="B2"/>
  <c i="147" l="1" r="C2"/>
  <c i="159" r="D2"/>
  <c i="150" r="C2"/>
  <c i="33" r="F2"/>
  <c i="29" r="A2"/>
  <c i="27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7" r="C4"/>
  <c i="17" r="C2"/>
  <c i="17" r="C3"/>
  <c i="24" r="C3"/>
  <c i="24" r="C2"/>
  <c i="24" r="C4"/>
  <c i="25" r="C2"/>
  <c i="153" r="C2" s="1"/>
  <c i="13" r="D6"/>
  <c i="12" r="C2"/>
  <c i="161" r="D2" s="1"/>
  <c i="13" r="D7"/>
  <c i="13" r="D5"/>
  <c i="13" r="D3"/>
  <c i="13" r="D4"/>
  <c i="13" r="D2"/>
  <c i="27" r="C2"/>
  <c i="26" r="C4"/>
  <c i="26" r="C3"/>
  <c i="26" r="C2"/>
  <c i="160" l="1" r="D2"/>
  <c i="146" r="C2"/>
  <c i="148" r="C2"/>
  <c i="158" r="C2"/>
  <c i="149" r="C2"/>
  <c i="152" r="B2"/>
  <c i="151" r="B2"/>
  <c i="146" r="C3"/>
</calcChain>
</file>

<file path=xl/sharedStrings.xml><?xml version="1.0" encoding="utf-8"?>
<sst xmlns="http://schemas.openxmlformats.org/spreadsheetml/2006/main" count="6908" uniqueCount="571">
  <si>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</si>
  <si>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</si>
  <si>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</si>
  <si>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</si>
  <si>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</si>
  <si>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</si>
  <si>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</si>
  <si>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</si>
  <si>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</si>
  <si>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</si>
  <si>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</si>
  <si>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</si>
  <si>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</si>
  <si>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</si>
  <si>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</si>
  <si>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</si>
  <si>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</si>
  <si>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</si>
  <si>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</si>
  <si>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</si>
  <si>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</si>
  <si>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</si>
  <si>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</si>
  <si>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</si>
  <si>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</si>
  <si>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</si>
  <si>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</si>
  <si>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</si>
  <si>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</si>
  <si>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</si>
  <si>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</si>
  <si>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</si>
  <si>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</si>
  <si>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</si>
  <si>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</si>
  <si>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</si>
  <si>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</si>
  <si>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</si>
  <si>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</si>
  <si>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</si>
  <si>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</si>
  <si>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</si>
  <si>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</si>
  <si>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</si>
  <si>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</si>
  <si>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</si>
  <si>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</si>
  <si>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</si>
  <si>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</si>
  <si>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</si>
  <si>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</si>
  <si>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</si>
  <si>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</si>
  <si>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</si>
  <si>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</si>
  <si>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</si>
  <si>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</si>
  <si>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</si>
  <si>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</si>
  <si>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</si>
  <si>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</si>
  <si>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</si>
  <si>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</si>
  <si>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</si>
  <si>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</si>
  <si>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</si>
  <si>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</si>
  <si>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</si>
  <si>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</si>
  <si>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</si>
  <si>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</si>
  <si>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</si>
  <si>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</si>
  <si>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</si>
  <si>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</si>
  <si>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</si>
  <si>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</si>
  <si>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</si>
  <si>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</si>
  <si>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</si>
  <si>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</si>
  <si>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</si>
  <si>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</si>
  <si>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</si>
  <si>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</si>
  <si>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</si>
  <si>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</si>
  <si>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</si>
  <si>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</si>
  <si>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</si>
  <si>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</si>
  <si>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</si>
  <si>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</si>
  <si>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</si>
  <si>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</si>
  <si>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</si>
  <si>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</si>
  <si>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</si>
  <si>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</si>
  <si>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</si>
  <si>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</si>
  <si>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</si>
  <si>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</si>
  <si>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</si>
  <si>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</si>
  <si>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</si>
  <si>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</si>
  <si>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</si>
  <si>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</si>
  <si>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</si>
  <si>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</si>
  <si>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</si>
  <si>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</si>
  <si>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</si>
  <si>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</si>
  <si>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</si>
  <si>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</si>
  <si>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</si>
  <si>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</si>
  <si>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</si>
  <si>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</si>
  <si>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</si>
  <si>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</si>
  <si>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</si>
  <si>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</si>
  <si>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</si>
  <si>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</si>
  <si>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</si>
  <si>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</si>
  <si>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</si>
  <si>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</si>
  <si>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</si>
  <si>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</si>
  <si>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</si>
  <si>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</si>
  <si>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</si>
  <si>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</si>
  <si>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</si>
  <si>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</si>
  <si>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</si>
  <si>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</si>
  <si>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</si>
  <si>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</si>
  <si>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</si>
  <si>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</si>
  <si>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</si>
  <si>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</si>
  <si>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</si>
  <si>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</si>
  <si>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</si>
  <si>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</si>
  <si>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</si>
  <si>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</si>
  <si>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</si>
  <si>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</si>
  <si>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</si>
  <si>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</si>
  <si>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</si>
  <si>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</si>
  <si>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</si>
  <si>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</si>
  <si>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</si>
  <si>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</si>
  <si>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</si>
  <si>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</si>
  <si>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</si>
  <si>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</si>
  <si>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</si>
  <si>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</si>
  <si>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</si>
  <si>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</si>
  <si>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</si>
  <si>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</si>
  <si>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</si>
  <si>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</si>
  <si>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</si>
  <si>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</si>
  <si>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</si>
  <si>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</si>
  <si>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</si>
  <si>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</si>
  <si>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</si>
  <si>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</si>
  <si>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</si>
  <si>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</si>
  <si>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</si>
  <si>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</si>
  <si>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</si>
  <si>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</si>
  <si>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</si>
  <si>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</si>
  <si>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</si>
  <si>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</si>
  <si>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</si>
  <si>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</si>
  <si>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</si>
  <si>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</si>
  <si>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</si>
  <si>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</si>
  <si>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</si>
  <si>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</si>
  <si>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</si>
  <si>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</si>
  <si>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</si>
  <si>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</si>
  <si>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</si>
  <si>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</si>
  <si>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</si>
  <si>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</si>
  <si>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</si>
  <si>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</si>
  <si>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</si>
  <si>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</si>
  <si>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</si>
  <si>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</si>
  <si>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</si>
  <si>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</si>
  <si>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</si>
  <si>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</si>
  <si>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</si>
  <si>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</si>
  <si>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</si>
  <si>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</si>
  <si>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</si>
  <si>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</si>
  <si>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</si>
  <si>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</si>
  <si>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</si>
  <si>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</si>
  <si>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</si>
  <si>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</si>
  <si>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</si>
  <si>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</si>
  <si>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</si>
  <si>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</si>
  <si>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</si>
  <si>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</si>
  <si>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</si>
  <si>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</si>
  <si>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</si>
  <si>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</si>
  <si>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</si>
  <si>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</si>
  <si>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</si>
  <si>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</si>
  <si>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</si>
  <si>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</si>
  <si>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</si>
  <si>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</si>
  <si>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</si>
  <si>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</si>
  <si>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</si>
  <si>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</si>
  <si>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</si>
  <si>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</si>
  <si>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</si>
  <si>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</si>
  <si>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</si>
  <si>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</si>
  <si>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</si>
  <si>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</si>
  <si>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</si>
  <si>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</si>
  <si>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</si>
  <si>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</si>
  <si>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</si>
  <si>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</si>
  <si>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</si>
  <si>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</si>
  <si>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</si>
  <si>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</si>
  <si>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</si>
  <si>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</si>
  <si>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</si>
  <si>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</si>
  <si>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</si>
  <si>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</si>
  <si>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</si>
  <si>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</si>
  <si>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</si>
  <si>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</si>
  <si>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</si>
  <si>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</si>
  <si>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</si>
  <si>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</si>
  <si>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</si>
  <si>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</si>
  <si>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</si>
  <si>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</si>
  <si>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</si>
  <si>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</si>
  <si>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</si>
  <si>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</si>
  <si>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</si>
  <si>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</si>
  <si>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</si>
  <si>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</si>
  <si>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</si>
  <si>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</si>
  <si>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</si>
  <si>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</si>
  <si>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</si>
  <si>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</si>
  <si>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</si>
  <si>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</si>
  <si>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</si>
  <si>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</si>
  <si>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</si>
  <si>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</si>
  <si>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</si>
  <si>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</si>
  <si>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</si>
  <si>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</si>
  <si>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</si>
  <si>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</si>
  <si>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</si>
  <si>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</si>
  <si>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</si>
  <si>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</si>
  <si>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</si>
  <si>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</si>
  <si>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</si>
  <si>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</si>
  <si>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</si>
  <si>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</si>
  <si>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</si>
  <si>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</si>
  <si>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</si>
  <si>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</si>
  <si>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</si>
  <si>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</si>
  <si>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</si>
  <si>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</si>
  <si>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</si>
  <si>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</si>
  <si>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</si>
  <si>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</si>
  <si>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</si>
  <si>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</si>
  <si>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</si>
  <si>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</si>
  <si>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</si>
  <si>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</si>
  <si>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</si>
  <si>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</si>
  <si>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</si>
  <si>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</si>
  <si>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</si>
  <si>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</si>
  <si>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</si>
  <si>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</si>
  <si>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</si>
  <si>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</si>
  <si>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</si>
  <si>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</si>
  <si>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</si>
  <si>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</si>
  <si>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</si>
  <si>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</si>
  <si>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</si>
  <si>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</si>
  <si>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</si>
  <si>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</si>
  <si>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</si>
  <si>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</si>
  <si>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</si>
  <si>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</si>
  <si>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</si>
  <si>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</si>
  <si>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</si>
  <si>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</si>
  <si>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</si>
  <si>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</si>
  <si>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</si>
  <si>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</si>
  <si>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</si>
  <si>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</si>
  <si>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</si>
  <si>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</si>
  <si>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</si>
  <si>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</si>
  <si>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</si>
  <si>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</si>
  <si>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</si>
  <si>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</si>
  <si>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</si>
  <si>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</si>
  <si>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</si>
  <si>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</si>
  <si>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</si>
  <si>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</si>
  <si>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</si>
  <si>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</si>
  <si>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</si>
  <si>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</si>
  <si>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</si>
  <si>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</si>
  <si>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</si>
  <si>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</si>
  <si>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</si>
  <si>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</si>
  <si>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</si>
  <si>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</si>
  <si>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</si>
  <si>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</si>
  <si>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</si>
  <si>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</si>
  <si>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</si>
  <si>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</si>
  <si>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</si>
  <si>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</si>
  <si>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</si>
  <si>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</si>
  <si>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</si>
  <si>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</si>
  <si>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</si>
  <si>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</si>
  <si>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</si>
  <si>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</si>
  <si>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</si>
  <si>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</si>
  <si>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</si>
  <si>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</si>
  <si>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</si>
  <si>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</si>
  <si>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</si>
  <si>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</si>
  <si>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</si>
  <si>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</si>
  <si>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</si>
  <si>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</si>
  <si>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</si>
  <si>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</si>
  <si>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</si>
  <si>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</si>
  <si>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</si>
  <si>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</si>
  <si>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</si>
  <si>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</si>
  <si>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</si>
  <si>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</si>
  <si>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</si>
  <si>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</si>
  <si>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</si>
  <si>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</si>
  <si>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</si>
  <si>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</si>
  <si>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</si>
  <si>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</si>
  <si>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</si>
  <si>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</si>
  <si>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</si>
  <si>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</si>
  <si>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</si>
  <si>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</si>
  <si>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</si>
  <si>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</si>
  <si>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</si>
  <si>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</si>
  <si>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</si>
  <si>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</si>
  <si>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</si>
  <si>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</si>
  <si>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</si>
  <si>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</si>
  <si>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</si>
  <si>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</si>
  <si>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</si>
  <si>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</si>
  <si>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</si>
  <si>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</si>
  <si>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</si>
  <si>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</si>
  <si>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</si>
  <si>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</si>
  <si>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</si>
  <si>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</si>
  <si>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</si>
  <si>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</si>
  <si>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</si>
  <si>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</si>
  <si>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C</t>
  </si>
  <si>
    <t>CR-PK-CUS-POC-2311001</t>
  </si>
  <si>
    <t>sCB101-2311001</t>
  </si>
  <si>
    <t>pCB201-2311001</t>
  </si>
  <si>
    <t>pCB301-2311001</t>
  </si>
  <si>
    <t>pCS201-2311001</t>
  </si>
  <si>
    <t>sCB301-2311001</t>
  </si>
  <si>
    <t>pCS101-2311001</t>
  </si>
  <si>
    <t>sCS101-2311001</t>
  </si>
  <si>
    <t>sCS201-2311001</t>
  </si>
  <si>
    <t>rcCB101-2311001-02</t>
  </si>
  <si>
    <t>cCB101-2311002</t>
  </si>
  <si>
    <t>sCB201-2311001</t>
  </si>
  <si>
    <t>Spot</t>
  </si>
  <si>
    <t>sCB101-2311002</t>
  </si>
  <si>
    <t>pCB301-2311002</t>
  </si>
  <si>
    <t>pCS101-2311002</t>
  </si>
  <si>
    <t>sCS101-2311002</t>
  </si>
  <si>
    <t>Firm1</t>
  </si>
  <si>
    <t>Firm2</t>
  </si>
  <si>
    <t>Date2</t>
  </si>
  <si>
    <t>rsCS101-2311002-01</t>
  </si>
  <si>
    <t>rsCS201-2311001-01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</si>
  <si>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</si>
  <si>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</si>
  <si>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</si>
  <si>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</si>
  <si>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</si>
  <si>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</si>
  <si>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</si>
  <si>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</si>
  <si>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</si>
  <si>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</si>
  <si>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</si>
  <si>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22,28</t>
  </si>
  <si>
    <t>o-MY-ELA-SUP-231101001</t>
  </si>
  <si>
    <t>o-MY-ELA-SUP-231101002</t>
  </si>
  <si>
    <t>sCB301-2311002</t>
  </si>
  <si>
    <t>ELA2311001</t>
  </si>
  <si>
    <t>ELA2311002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</si>
  <si>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</si>
  <si>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</si>
  <si>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</si>
  <si>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</si>
  <si>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</si>
  <si>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</si>
  <si>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</si>
  <si>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</si>
  <si>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</si>
  <si>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</si>
  <si>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</si>
  <si>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</si>
  <si>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</si>
  <si>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</si>
  <si>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</si>
  <si>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</si>
  <si>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</si>
  <si>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</si>
  <si>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</si>
  <si>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</si>
  <si>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</si>
  <si>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</si>
  <si>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</si>
  <si>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</si>
  <si>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</si>
  <si>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</si>
  <si>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</si>
  <si>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02</t>
  </si>
  <si>
    <t>R-PK-CUS-POC-2311008</t>
  </si>
  <si>
    <t>CR-PK-CUS-POC-2311004</t>
  </si>
  <si>
    <t>R-PK-CUS-TTAP-2311004</t>
  </si>
  <si>
    <t>R-MY-PNA-BU-2311008</t>
  </si>
  <si>
    <t>cCB102-2311001</t>
  </si>
  <si>
    <t>sCB102-2311001</t>
  </si>
  <si>
    <t>pCB202-2311001</t>
  </si>
  <si>
    <t>pCB302-2311001</t>
  </si>
  <si>
    <t>sCB202-2311001</t>
  </si>
  <si>
    <t>pCS202-2311001</t>
  </si>
  <si>
    <t>sCB302-2311001</t>
  </si>
  <si>
    <t>pCS102-2311001</t>
  </si>
  <si>
    <t>sCS102-2311001</t>
  </si>
  <si>
    <t>sCS202-2311001</t>
  </si>
  <si>
    <t>rcCB102-2311001-02</t>
  </si>
  <si>
    <t>sCB102-2311002</t>
  </si>
  <si>
    <t>pCB302-2311002</t>
  </si>
  <si>
    <t>sCB302-2311002</t>
  </si>
  <si>
    <t>pCS102-2311002</t>
  </si>
  <si>
    <t>sCS102-2311002</t>
  </si>
  <si>
    <t>cCB102-2311002</t>
  </si>
  <si>
    <t>rsCS202-2311001-01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</si>
</sst>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  <xf borderId="0" fillId="0" fontId="5" numFmtId="0">
      <alignment vertical="center"/>
    </xf>
  </cellStyleXfs>
  <cellXfs count="101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borderId="0" fillId="0" fontId="0" numFmtId="0" xfId="0">
      <alignment horizontal="center"/>
    </xf>
    <xf applyAlignment="1" applyBorder="1" applyFont="1" borderId="3" fillId="0" fontId="17" numFmtId="0" xfId="0">
      <alignment horizontal="center" vertical="center"/>
    </xf>
    <xf applyAlignment="1" applyBorder="1" applyFont="1" borderId="4" fillId="0" fontId="17" numFmtId="0" xfId="0">
      <alignment horizontal="center" vertical="center"/>
    </xf>
    <xf applyAlignment="1" applyBorder="1" applyFont="1" borderId="5" fillId="0" fontId="17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0" fillId="0" fontId="17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8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applyNumberFormat="1" borderId="7" fillId="0" fontId="0" numFmtId="171" xfId="0">
      <alignment horizontal="center" vertical="center"/>
    </xf>
    <xf applyAlignment="1" borderId="0" fillId="0" fontId="0" numFmtId="0" xfId="0">
      <alignment horizontal="center" vertical="center"/>
    </xf>
    <xf applyAlignment="1" applyFont="1" borderId="0" fillId="0" fontId="17" numFmtId="0" xfId="0">
      <alignment horizontal="center" vertical="center"/>
    </xf>
    <xf applyBorder="1" borderId="8" fillId="0" fontId="0" numFmtId="0" xfId="0"/>
    <xf applyFill="1" borderId="0" fillId="2" fontId="0" numFmtId="0" xfId="0"/>
    <xf applyAlignment="1" applyBorder="1" applyFill="1" applyFont="1" applyNumberFormat="1" borderId="1" fillId="7" fontId="18" numFmtId="49" xfId="0">
      <alignment horizontal="left" vertical="center" wrapText="1"/>
    </xf>
    <xf applyAlignment="1" applyFont="1" applyNumberFormat="1" borderId="0" fillId="0" fontId="13" numFmtId="3" xfId="0">
      <alignment horizontal="right" vertical="center"/>
    </xf>
    <xf applyAlignment="1" applyBorder="1" applyFont="1" applyNumberFormat="1" borderId="1" fillId="0" fontId="13" numFmtId="174" xfId="0">
      <alignment horizontal="right" vertical="center"/>
    </xf>
    <xf borderId="0" fillId="0" fontId="0" numFmtId="0" quotePrefix="1" xfId="0"/>
    <xf applyAlignment="1" applyFont="1" applyNumberFormat="1" borderId="0" fillId="0" fontId="13" numFmtId="170" xfId="5">
      <alignment horizontal="right" vertical="center"/>
    </xf>
    <xf applyAlignment="1" applyFont="1" applyNumberFormat="1" borderId="0" fillId="0" fontId="13" numFmtId="0" xfId="5">
      <alignment horizontal="right" vertical="center"/>
    </xf>
    <xf applyAlignment="1" applyBorder="1" applyFont="1" applyNumberFormat="1" borderId="1" fillId="0" fontId="13" numFmtId="3" xfId="0">
      <alignment horizontal="right" vertical="center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</cellXfs>
  <cellStyles count="8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worksheets/sheet142.xml" Type="http://schemas.openxmlformats.org/officeDocument/2006/relationships/worksheet"/><Relationship Id="rId143" Target="worksheets/sheet143.xml" Type="http://schemas.openxmlformats.org/officeDocument/2006/relationships/worksheet"/><Relationship Id="rId144" Target="worksheets/sheet144.xml" Type="http://schemas.openxmlformats.org/officeDocument/2006/relationships/worksheet"/><Relationship Id="rId145" Target="worksheets/sheet145.xml" Type="http://schemas.openxmlformats.org/officeDocument/2006/relationships/worksheet"/><Relationship Id="rId146" Target="worksheets/sheet146.xml" Type="http://schemas.openxmlformats.org/officeDocument/2006/relationships/worksheet"/><Relationship Id="rId147" Target="worksheets/sheet147.xml" Type="http://schemas.openxmlformats.org/officeDocument/2006/relationships/worksheet"/><Relationship Id="rId148" Target="worksheets/sheet148.xml" Type="http://schemas.openxmlformats.org/officeDocument/2006/relationships/worksheet"/><Relationship Id="rId149" Target="worksheets/sheet149.xml" Type="http://schemas.openxmlformats.org/officeDocument/2006/relationships/worksheet"/><Relationship Id="rId15" Target="worksheets/sheet15.xml" Type="http://schemas.openxmlformats.org/officeDocument/2006/relationships/worksheet"/><Relationship Id="rId150" Target="worksheets/sheet150.xml" Type="http://schemas.openxmlformats.org/officeDocument/2006/relationships/worksheet"/><Relationship Id="rId151" Target="worksheets/sheet151.xml" Type="http://schemas.openxmlformats.org/officeDocument/2006/relationships/worksheet"/><Relationship Id="rId152" Target="worksheets/sheet152.xml" Type="http://schemas.openxmlformats.org/officeDocument/2006/relationships/worksheet"/><Relationship Id="rId153" Target="worksheets/sheet153.xml" Type="http://schemas.openxmlformats.org/officeDocument/2006/relationships/worksheet"/><Relationship Id="rId154" Target="worksheets/sheet154.xml" Type="http://schemas.openxmlformats.org/officeDocument/2006/relationships/worksheet"/><Relationship Id="rId155" Target="worksheets/sheet155.xml" Type="http://schemas.openxmlformats.org/officeDocument/2006/relationships/worksheet"/><Relationship Id="rId156" Target="worksheets/sheet156.xml" Type="http://schemas.openxmlformats.org/officeDocument/2006/relationships/worksheet"/><Relationship Id="rId157" Target="worksheets/sheet157.xml" Type="http://schemas.openxmlformats.org/officeDocument/2006/relationships/worksheet"/><Relationship Id="rId158" Target="worksheets/sheet158.xml" Type="http://schemas.openxmlformats.org/officeDocument/2006/relationships/worksheet"/><Relationship Id="rId159" Target="worksheets/sheet159.xml" Type="http://schemas.openxmlformats.org/officeDocument/2006/relationships/worksheet"/><Relationship Id="rId16" Target="worksheets/sheet16.xml" Type="http://schemas.openxmlformats.org/officeDocument/2006/relationships/worksheet"/><Relationship Id="rId160" Target="worksheets/sheet160.xml" Type="http://schemas.openxmlformats.org/officeDocument/2006/relationships/worksheet"/><Relationship Id="rId161" Target="worksheets/sheet161.xml" Type="http://schemas.openxmlformats.org/officeDocument/2006/relationships/worksheet"/><Relationship Id="rId162" Target="worksheets/sheet162.xml" Type="http://schemas.openxmlformats.org/officeDocument/2006/relationships/worksheet"/><Relationship Id="rId163" Target="worksheets/sheet163.xml" Type="http://schemas.openxmlformats.org/officeDocument/2006/relationships/worksheet"/><Relationship Id="rId164" Target="worksheets/sheet164.xml" Type="http://schemas.openxmlformats.org/officeDocument/2006/relationships/worksheet"/><Relationship Id="rId165" Target="worksheets/sheet165.xml" Type="http://schemas.openxmlformats.org/officeDocument/2006/relationships/worksheet"/><Relationship Id="rId166" Target="worksheets/sheet166.xml" Type="http://schemas.openxmlformats.org/officeDocument/2006/relationships/worksheet"/><Relationship Id="rId167" Target="worksheets/sheet167.xml" Type="http://schemas.openxmlformats.org/officeDocument/2006/relationships/worksheet"/><Relationship Id="rId168" Target="worksheets/sheet168.xml" Type="http://schemas.openxmlformats.org/officeDocument/2006/relationships/worksheet"/><Relationship Id="rId169" Target="worksheets/sheet169.xml" Type="http://schemas.openxmlformats.org/officeDocument/2006/relationships/worksheet"/><Relationship Id="rId17" Target="worksheets/sheet17.xml" Type="http://schemas.openxmlformats.org/officeDocument/2006/relationships/worksheet"/><Relationship Id="rId170" Target="worksheets/sheet170.xml" Type="http://schemas.openxmlformats.org/officeDocument/2006/relationships/worksheet"/><Relationship Id="rId171" Target="worksheets/sheet171.xml" Type="http://schemas.openxmlformats.org/officeDocument/2006/relationships/worksheet"/><Relationship Id="rId172" Target="worksheets/sheet172.xml" Type="http://schemas.openxmlformats.org/officeDocument/2006/relationships/worksheet"/><Relationship Id="rId173" Target="externalLinks/externalLink1.xml" Type="http://schemas.openxmlformats.org/officeDocument/2006/relationships/externalLink"/><Relationship Id="rId174" Target="externalLinks/externalLink2.xml" Type="http://schemas.openxmlformats.org/officeDocument/2006/relationships/externalLink"/><Relationship Id="rId175" Target="externalLinks/externalLink3.xml" Type="http://schemas.openxmlformats.org/officeDocument/2006/relationships/externalLink"/><Relationship Id="rId176" Target="theme/theme1.xml" Type="http://schemas.openxmlformats.org/officeDocument/2006/relationships/theme"/><Relationship Id="rId177" Target="styles.xml" Type="http://schemas.openxmlformats.org/officeDocument/2006/relationships/styles"/><Relationship Id="rId178" Target="sharedStrings.xml" Type="http://schemas.openxmlformats.org/officeDocument/2006/relationships/sharedStrings"/><Relationship Id="rId179" Target="calcChain.xml" Type="http://schemas.openxmlformats.org/officeDocument/2006/relationships/calcChain"/><Relationship Id="rId18" Target="worksheets/sheet18.xml" Type="http://schemas.openxmlformats.org/officeDocument/2006/relationships/worksheet"/><Relationship Id="rId180" Target="../customXml/item1.xml" Type="http://schemas.openxmlformats.org/officeDocument/2006/relationships/customXml"/><Relationship Id="rId181" Target="../customXml/item2.xml" Type="http://schemas.openxmlformats.org/officeDocument/2006/relationships/customXml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0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6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27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28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29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30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45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46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47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148.xml.rels><?xml version="1.0" encoding="UTF-8" standalone="no"?><Relationships xmlns="http://schemas.openxmlformats.org/package/2006/relationships"><Relationship Id="rId1" Target="../printerSettings/printerSettings31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0.xml.rels><?xml version="1.0" encoding="UTF-8" standalone="no"?><Relationships xmlns="http://schemas.openxmlformats.org/package/2006/relationships"><Relationship Id="rId1" Target="../printerSettings/printerSettings32.bin" Type="http://schemas.openxmlformats.org/officeDocument/2006/relationships/printerSettings"/></Relationships>
</file>

<file path=xl/worksheets/_rels/sheet161.xml.rels><?xml version="1.0" encoding="UTF-8" standalone="no"?><Relationships xmlns="http://schemas.openxmlformats.org/package/2006/relationships"><Relationship Id="rId1" Target="../printerSettings/printerSettings33.bin" Type="http://schemas.openxmlformats.org/officeDocument/2006/relationships/printerSettings"/></Relationships>
</file>

<file path=xl/worksheets/_rels/sheet162.xml.rels><?xml version="1.0" encoding="UTF-8" standalone="no"?><Relationships xmlns="http://schemas.openxmlformats.org/package/2006/relationships"><Relationship Id="rId1" Target="../printerSettings/printerSettings34.bin" Type="http://schemas.openxmlformats.org/officeDocument/2006/relationships/printerSettings"/></Relationships>
</file>

<file path=xl/worksheets/_rels/sheet163.xml.rels><?xml version="1.0" encoding="UTF-8" standalone="no"?><Relationships xmlns="http://schemas.openxmlformats.org/package/2006/relationships"><Relationship Id="rId1" Target="../printerSettings/printerSettings3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"/>
  <sheetViews>
    <sheetView workbookViewId="0">
      <selection activeCell="B13" sqref="B13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548</v>
      </c>
      <c r="B2" s="28" t="s">
        <v>481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CB1-02</v>
      </c>
      <c r="D3" s="29" t="str">
        <f>B2&amp;D2&amp;"-"&amp;A2</f>
        <v>CB2-02</v>
      </c>
      <c r="E3" s="29" t="str">
        <f>B2&amp;E2&amp;"-"&amp;A2</f>
        <v>CB3-02</v>
      </c>
      <c r="F3" s="29" t="str">
        <f>B2&amp;F2&amp;"-"&amp;A2</f>
        <v>CS2-02</v>
      </c>
      <c r="G3" s="29" t="str">
        <f>B2&amp;G2&amp;"-"&amp;A2</f>
        <v>CS1-02</v>
      </c>
    </row>
    <row r="4" spans="1:7" x14ac:dyDescent="0.3">
      <c r="A4" s="3"/>
      <c r="B4" s="27" t="s">
        <v>189</v>
      </c>
      <c r="C4" s="29" t="str">
        <f>"PKTTAP-PKCUS-"&amp;C3</f>
        <v>PKTTAP-PKCUS-CB1-02</v>
      </c>
      <c r="D4" s="29" t="str">
        <f>"SGTTAP-PKTTAP-"&amp;D3</f>
        <v>SGTTAP-PKTTAP-CB2-02</v>
      </c>
      <c r="E4" s="29" t="str">
        <f>"MYPNA-PKTTAP-"&amp;E3</f>
        <v>MYPNA-PKTTAP-CB3-02</v>
      </c>
      <c r="F4" s="29" t="str">
        <f>"CNTWSUP-SGTTAP-"&amp;F3</f>
        <v>CNTWSUP-SGTTAP-CS2-02</v>
      </c>
      <c r="G4" s="29" t="str">
        <f>"MYELASUP-MYPNA-"&amp;G3</f>
        <v>MYELASUP-MYPNA-CS1-02</v>
      </c>
    </row>
    <row r="5" spans="1:7" x14ac:dyDescent="0.3">
      <c r="A5" s="3"/>
      <c r="B5" s="27" t="s">
        <v>211</v>
      </c>
      <c r="C5" s="29" t="str">
        <f>"CSS-"&amp;C3</f>
        <v>CSS-CB1-02</v>
      </c>
      <c r="D5" s="29" t="str">
        <f ref="D5:G5" si="0" t="shared">"CSS-"&amp;D3</f>
        <v>CSS-CB2-02</v>
      </c>
      <c r="E5" s="29" t="str">
        <f si="0" t="shared"/>
        <v>CSS-CB3-02</v>
      </c>
      <c r="F5" s="29" t="str">
        <f si="0" t="shared"/>
        <v>CSS-CS2-02</v>
      </c>
      <c r="G5" s="29" t="str">
        <f si="0" t="shared"/>
        <v>CSS-CS1-02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99" t="s">
        <v>109</v>
      </c>
      <c r="E11" s="9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99"/>
      <c r="E12" s="9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99"/>
      <c r="E13" s="9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99" t="s">
        <v>109</v>
      </c>
      <c r="E16" s="9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99"/>
      <c r="E17" s="9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99"/>
      <c r="E18" s="9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X6"/>
  <sheetViews>
    <sheetView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552</v>
      </c>
      <c r="C2" t="str">
        <f>AutoIncrement!D4</f>
        <v>SGTTAP-PKTTAP-CB2-02</v>
      </c>
      <c r="D2" t="s">
        <v>68</v>
      </c>
      <c r="E2" t="str">
        <f>AutoIncrement!D3</f>
        <v>CB2-02</v>
      </c>
      <c r="F2" t="str">
        <f>"CD-"&amp;E2</f>
        <v>CD-CB2-02</v>
      </c>
      <c r="G2" t="str">
        <f>"Payment-"&amp;E2</f>
        <v>Payment-CB2-02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Payment-CB2-02(By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CR-PK-CUS-POC-2311004</v>
      </c>
      <c r="W2" t="str">
        <f>"SP2toBU2-"&amp;E2</f>
        <v>SP2toBU2-CB2-02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S4"/>
  <sheetViews>
    <sheetView topLeftCell="B1" workbookViewId="0">
      <selection activeCell="J35" sqref="J3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C4"/>
  <sheetViews>
    <sheetView workbookViewId="0">
      <selection activeCell="B38" sqref="B38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DC3-CS2-02-2311001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DC3-CS2-02-2311001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DC3-CS2-02-2311001</v>
      </c>
      <c r="B3" t="str">
        <f>'TC111-DC3 Outbound Details'!M2</f>
        <v>CAIU9500009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DC3-CS2-02-2311001</v>
      </c>
      <c r="B4" t="str">
        <f>'TC111-DC3 Outbound Details'!M4</f>
        <v>CAIU9492794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352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W3"/>
  <sheetViews>
    <sheetView workbookViewId="0">
      <selection activeCell="V1" sqref="C1:V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P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P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L4"/>
  <sheetViews>
    <sheetView workbookViewId="0">
      <selection activeCell="AK4" sqref="C1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C3"/>
  <sheetViews>
    <sheetView workbookViewId="0">
      <selection activeCell="B15" sqref="B15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o-MY-PNA-DC-231102001</v>
      </c>
      <c r="B2" t="s">
        <v>523</v>
      </c>
    </row>
    <row r="3" spans="1:2" x14ac:dyDescent="0.3">
      <c r="A3" t="str">
        <f>'TC111-OutboundNo'!B3</f>
        <v>o-MY-PNA-DC-231102002</v>
      </c>
      <c r="B3" t="s">
        <v>524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E4"/>
  <sheetViews>
    <sheetView workbookViewId="0">
      <selection activeCell="A12" sqref="A12:XFD12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504</v>
      </c>
      <c r="B1" t="s">
        <v>505</v>
      </c>
      <c r="C1" t="s">
        <v>506</v>
      </c>
      <c r="D1" s="91" t="s">
        <v>507</v>
      </c>
    </row>
    <row ht="57.6" r="2" spans="1:4" x14ac:dyDescent="0.3">
      <c r="A2">
        <v>1620</v>
      </c>
      <c r="B2" s="97">
        <v>0</v>
      </c>
      <c r="C2" t="s">
        <v>525</v>
      </c>
      <c r="D2" s="53" t="s">
        <v>508</v>
      </c>
    </row>
    <row ht="57.6" r="3" spans="1:4" x14ac:dyDescent="0.3">
      <c r="A3">
        <v>1620</v>
      </c>
      <c r="B3" s="97">
        <v>0</v>
      </c>
      <c r="C3" t="s">
        <v>525</v>
      </c>
      <c r="D3" s="53" t="s">
        <v>509</v>
      </c>
    </row>
    <row r="4" spans="1:4" x14ac:dyDescent="0.3">
      <c r="A4" s="96">
        <v>600</v>
      </c>
      <c r="B4" s="96">
        <v>200</v>
      </c>
      <c r="C4" t="s">
        <v>525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D4"/>
  <sheetViews>
    <sheetView workbookViewId="0">
      <selection activeCell="G8" sqref="G8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510</v>
      </c>
      <c r="B1" t="s">
        <v>511</v>
      </c>
      <c r="C1" s="91" t="s">
        <v>507</v>
      </c>
    </row>
    <row r="2" spans="1:3" x14ac:dyDescent="0.3">
      <c r="A2" t="s">
        <v>526</v>
      </c>
      <c r="B2" t="s">
        <v>527</v>
      </c>
      <c r="C2" t="s">
        <v>512</v>
      </c>
    </row>
    <row r="3" spans="1:3" x14ac:dyDescent="0.3">
      <c r="A3" t="s">
        <v>526</v>
      </c>
      <c r="B3" t="s">
        <v>527</v>
      </c>
      <c r="C3" t="s">
        <v>513</v>
      </c>
    </row>
    <row r="4" spans="1:3" x14ac:dyDescent="0.3">
      <c r="A4" t="s">
        <v>526</v>
      </c>
      <c r="B4" t="s">
        <v>527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C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514</v>
      </c>
      <c r="B1" t="s">
        <v>122</v>
      </c>
    </row>
    <row r="2" spans="1:2" x14ac:dyDescent="0.3">
      <c r="A2" s="98">
        <v>10</v>
      </c>
      <c r="B2" s="92" t="s">
        <v>174</v>
      </c>
    </row>
    <row r="3" spans="1:2" x14ac:dyDescent="0.3">
      <c r="A3" s="98">
        <v>11</v>
      </c>
      <c r="B3" s="92" t="s">
        <v>174</v>
      </c>
    </row>
    <row r="4" spans="1:2" x14ac:dyDescent="0.3">
      <c r="A4" s="98">
        <v>1</v>
      </c>
      <c r="B4" s="92" t="s">
        <v>174</v>
      </c>
    </row>
  </sheetData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D5"/>
  <sheetViews>
    <sheetView topLeftCell="N1" workbookViewId="0">
      <selection activeCell="X22" sqref="X22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o-CNTW-SUP-POC-CS2-02-2311001</v>
      </c>
      <c r="D2" s="2" t="str">
        <f ca="1">TEXT(DATE(YEAR(TODAY()), MONTH(TODAY()), DAY(TODAY())), "dd MMM yyyy")</f>
        <v>03 Nov 2023</v>
      </c>
      <c r="E2" s="2" t="str">
        <f ca="1">"SP2-"&amp;AutoIncrement!F3&amp;"-"&amp;TEXT(DATE(YEAR(TODAY()), MONTH(TODAY()), DAY(TODAY())), "yymm")&amp;"001"</f>
        <v>SP2-CS2-02-2311001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SP2-OP-CS2-02-2311-01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SP2-IP-CS2-02-2311-01</v>
      </c>
      <c r="T2" s="66"/>
      <c r="U2" s="65"/>
      <c r="V2" s="65"/>
      <c r="W2" s="65"/>
      <c r="X2" s="64" t="str">
        <f>'TC20-Autogen SOPO'!H2</f>
        <v>sCS202-2311001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o-CNTW-SUP-POC-CS2-02-2311001</v>
      </c>
      <c r="D3" s="2" t="str">
        <f ca="1">TEXT(DATE(YEAR(TODAY()), MONTH(TODAY()), DAY(TODAY())), "dd MMM yyyy")</f>
        <v>03 Nov 2023</v>
      </c>
      <c r="E3" s="2" t="str">
        <f ca="1">"SP2-"&amp;AutoIncrement!F3&amp;"-"&amp;TEXT(DATE(YEAR(TODAY()), MONTH(TODAY()), DAY(TODAY())), "yymm")&amp;"001"</f>
        <v>SP2-CS2-02-2311001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429</v>
      </c>
      <c r="N3" s="2" t="str">
        <f ca="1">"SP2-OP-"&amp;AutoIncrement!F3&amp;"-"&amp;TEXT(DATE(YEAR(TODAY()), MONTH(TODAY()), DAY(TODAY())), "yymm")&amp;"-01"</f>
        <v>SP2-OP-CS2-02-2311-01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SP2-IP-CS2-02-2311-02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>'TC20-Autogen SOPO'!H2</f>
        <v>sCS202-2311001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o-CNTW-SUP-POC-CS2-02-2311002</v>
      </c>
      <c r="D4" s="2" t="str">
        <f ca="1">TEXT(DATE(YEAR(TODAY()), MONTH(TODAY()), DAY(TODAY())), "dd MMM yyyy")</f>
        <v>03 Nov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429</v>
      </c>
      <c r="N4" s="2" t="str">
        <f ca="1">"SP2-OP-"&amp;AutoIncrement!F3&amp;"-"&amp;TEXT(DATE(YEAR(TODAY()), MONTH(TODAY()), DAY(TODAY())), "yymm")&amp;"-01"</f>
        <v>SP2-OP-CS2-02-2311-01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>'TC20-Autogen SOPO'!H2</f>
        <v>sCS202-2311001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o-CNTW-SUP-POC-CS2-02-2311002</v>
      </c>
      <c r="D5" s="2" t="str">
        <f ca="1">TEXT(DATE(YEAR(TODAY()), MONTH(TODAY()), DAY(TODAY())), "dd MMM yyyy")</f>
        <v>03 Nov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430</v>
      </c>
      <c r="N5" s="2" t="str">
        <f ca="1">"SP2-OP-"&amp;AutoIncrement!F3&amp;"-"&amp;TEXT(DATE(YEAR(TODAY()), MONTH(TODAY()), DAY(TODAY())), "yymm")&amp;"-02"</f>
        <v>SP2-OP-CS2-02-2311-02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SP2-IP-CS2-02-2311-02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>'TC20-Autogen SOPO'!H2</f>
        <v>sCS202-2311001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C3"/>
  <sheetViews>
    <sheetView topLeftCell="A16" workbookViewId="0">
      <selection activeCell="A56" sqref="A5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o-CNTW-SUP-POC-CS2-02-2311001</v>
      </c>
      <c r="B2" t="s">
        <v>528</v>
      </c>
    </row>
    <row r="3" spans="1:2" x14ac:dyDescent="0.3">
      <c r="A3" t="str">
        <f ca="1">'TC142-Sup2 Outbound Details'!C4</f>
        <v>o-CNTW-SUP-POC-CS2-02-2311002</v>
      </c>
      <c r="B3" t="s">
        <v>529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AA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CNTWSUP-SGTTAP-CS2-02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CNTWSUP-SGTTAP-CS2-02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CNTWSUP-SGTTAP-CS2-02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AA5"/>
  <sheetViews>
    <sheetView workbookViewId="0">
      <selection activeCell="D4" sqref="D4:S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C3"/>
  <sheetViews>
    <sheetView workbookViewId="0">
      <selection activeCell="B2" sqref="B2:B11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o-CNTW-SUP-POC-231102001</v>
      </c>
      <c r="B2" t="s">
        <v>530</v>
      </c>
    </row>
    <row r="3" spans="1:2" x14ac:dyDescent="0.3">
      <c r="A3" t="str">
        <f>'TC142-OutboundNo'!B3</f>
        <v>o-CNTW-SUP-POC-231102002</v>
      </c>
      <c r="B3" t="s">
        <v>531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SP2-CS2-02-2311001</v>
      </c>
      <c r="B4" t="str">
        <f>'TC142-Sup2 Outbound Details'!M3</f>
        <v>ONEU1162511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SP2-CS2-02-2311001</v>
      </c>
      <c r="B5" t="str">
        <f>'TC142-Sup2 Outbound Details'!M2</f>
        <v>CAIU9500009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353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AA5"/>
  <sheetViews>
    <sheetView topLeftCell="O1" workbookViewId="0">
      <selection activeCell="D2" sqref="D2:Z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AA5"/>
  <sheetViews>
    <sheetView workbookViewId="0">
      <selection activeCell="D15" sqref="D1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ht="27.6"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SP2-CS2-02-2311001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SP2-CS2-02-2311001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i-SG-TTAP-DC-CS2-02-2311001</v>
      </c>
      <c r="B4" t="str">
        <f ca="1" si="0" t="shared"/>
        <v>03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i-SG-TTAP-DC-CS2-02-2311002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S4"/>
  <sheetViews>
    <sheetView workbookViewId="0">
      <selection activeCell="H28" sqref="H28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>'TC20-Autogen SOPO'!D2</f>
        <v>pCS202-2311001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>'TC20-Autogen SOPO'!D2</f>
        <v>pCS202-2311001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>'TC20-Autogen SOPO'!D2</f>
        <v>pCS202-2311001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R4"/>
  <sheetViews>
    <sheetView workbookViewId="0">
      <selection activeCell="F23" sqref="F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SOPO'!C2</f>
        <v>sCB202-2311001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SOPO'!C2</f>
        <v>sCB202-2311001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SOPO'!C2</f>
        <v>sCB202-2311001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S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>'TC20-Autogen SOPO'!B2</f>
        <v>pCB202-2311001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>'TC20-Autogen SOPO'!B2</f>
        <v>pCB202-2311001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>'TC20-Autogen SOPO'!B2</f>
        <v>pCB202-2311001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R4"/>
  <sheetViews>
    <sheetView workbookViewId="0">
      <selection activeCell="E23" sqref="E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>'TC20-Autogen SOPO'!A2</f>
        <v>sCB102-2311001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>'TC20-Autogen SOPO'!A2</f>
        <v>sCB102-2311001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>'TC20-Autogen SOPO'!A2</f>
        <v>sCB102-2311001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CNTWSUP-SGTTAP-CS2-02</v>
      </c>
      <c r="D2" t="s">
        <v>72</v>
      </c>
      <c r="E2">
        <v>1</v>
      </c>
      <c r="F2">
        <v>1</v>
      </c>
      <c r="G2">
        <v>1</v>
      </c>
      <c r="H2" t="str">
        <f>AutoIncrement!F3</f>
        <v>CS2-02</v>
      </c>
      <c r="I2" t="str">
        <f>"CD-"&amp;H2</f>
        <v>CD-CS2-02</v>
      </c>
      <c r="J2" t="str">
        <f>"Payment-"&amp;H2</f>
        <v>Payment-CS2-02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Payment-CS2-02(By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CR-PK-CUS-POC-2311004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U7"/>
  <sheetViews>
    <sheetView workbookViewId="0">
      <selection activeCell="D2" sqref="D2:D7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I5"/>
  <sheetViews>
    <sheetView topLeftCell="S1" workbookViewId="0">
      <selection activeCell="AC26" sqref="AC26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431</v>
      </c>
      <c r="N1" s="68" t="s">
        <v>392</v>
      </c>
      <c r="O1" s="68" t="s">
        <v>332</v>
      </c>
      <c r="P1" s="68" t="s">
        <v>433</v>
      </c>
      <c r="Q1" s="68" t="s">
        <v>434</v>
      </c>
      <c r="R1" s="68" t="s">
        <v>435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o-SG-TTAP-DC-CS2-02-2311001</v>
      </c>
      <c r="D2" s="68" t="str">
        <f ca="1">TEXT(DATE(YEAR(TODAY()), MONTH(TODAY()), DAY(TODAY())), "dd MMM yyyy")</f>
        <v>03 Nov 2023</v>
      </c>
      <c r="E2" s="68" t="str">
        <f ca="1">"DC2-"&amp;AutoIncrement!F3&amp;"-"&amp;TEXT(DATE(YEAR(TODAY()), MONTH(TODAY()), DAY(TODAY())), "yymm")&amp;"001"</f>
        <v>DC2-CS2-02-2311001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03 Dec 2023</v>
      </c>
      <c r="N2" s="68" t="str">
        <f ca="1">TEXT(DATE(YEAR(TODAY()), MONTH(TODAY())+1, DAY(TODAY())+1), "dd MMM yyyy")</f>
        <v>04 Dec 2023</v>
      </c>
      <c r="O2" s="70" t="s">
        <v>432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DC2-OP-CS2-02-2311-01</v>
      </c>
      <c r="T2" s="68" t="s">
        <v>436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DC2-IP-CS2-02-2311-01</v>
      </c>
      <c r="Y2" s="71" t="s">
        <v>437</v>
      </c>
      <c r="Z2" s="67">
        <v>162</v>
      </c>
      <c r="AA2" s="71">
        <v>162</v>
      </c>
      <c r="AB2" s="67">
        <v>162</v>
      </c>
      <c r="AC2" s="68" t="str">
        <f>'TC20-Autogen SOPO'!C2</f>
        <v>sCB202-2311001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o-SG-TTAP-DC-CS2-02-2311001</v>
      </c>
      <c r="D3" s="68" t="str">
        <f ca="1" ref="D3:D5" si="0" t="shared">TEXT(DATE(YEAR(TODAY()), MONTH(TODAY()), DAY(TODAY())), "dd MMM yyyy")</f>
        <v>03 Nov 2023</v>
      </c>
      <c r="E3" s="68" t="str">
        <f ca="1">"DC2-"&amp;AutoIncrement!F3&amp;"-"&amp;TEXT(DATE(YEAR(TODAY()), MONTH(TODAY()), DAY(TODAY())), "yymm")&amp;"001"</f>
        <v>DC2-CS2-02-2311001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03 Dec 2023</v>
      </c>
      <c r="N3" s="68" t="str">
        <f ca="1">TEXT(DATE(YEAR(TODAY()), MONTH(TODAY())+1, DAY(TODAY())+1), "dd MMM yyyy")</f>
        <v>04 Dec 2023</v>
      </c>
      <c r="O3" s="70" t="s">
        <v>429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DC2-OP-CS2-02-2311-01</v>
      </c>
      <c r="T3" s="68" t="s">
        <v>436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DC2-IP-CS2-02-2311-02</v>
      </c>
      <c r="Y3" s="71" t="s">
        <v>438</v>
      </c>
      <c r="Z3" s="67">
        <v>10.000999999999999</v>
      </c>
      <c r="AA3" s="71">
        <v>10.000999999999999</v>
      </c>
      <c r="AB3" s="67">
        <v>10.000999999999999</v>
      </c>
      <c r="AC3" s="68" t="str">
        <f>'TC20-Autogen SOPO'!C2</f>
        <v>sCB202-2311001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o-SG-TTAP-DC-CS2-02-2311001</v>
      </c>
      <c r="D4" s="68" t="str">
        <f ca="1" si="0" t="shared"/>
        <v>03 Nov 2023</v>
      </c>
      <c r="E4" s="68" t="str">
        <f ca="1">"DC2-"&amp;AutoIncrement!F3&amp;"-"&amp;TEXT(DATE(YEAR(TODAY()), MONTH(TODAY()), DAY(TODAY())), "yymm")&amp;"001"</f>
        <v>DC2-CS2-02-2311001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03 Dec 2023</v>
      </c>
      <c r="N4" s="68" t="str">
        <f ca="1">TEXT(DATE(YEAR(TODAY()), MONTH(TODAY())+1, DAY(TODAY())+1), "dd MMM yyyy")</f>
        <v>04 Dec 2023</v>
      </c>
      <c r="O4" s="70" t="s">
        <v>430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DC2-OP-CS2-02-2311-02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DC2-IP-CS2-02-2311-02</v>
      </c>
      <c r="Y4" s="71" t="s">
        <v>438</v>
      </c>
      <c r="Z4" s="67">
        <v>10.000999999999999</v>
      </c>
      <c r="AA4" s="71">
        <v>10.000999999999999</v>
      </c>
      <c r="AB4" s="67">
        <v>10.000999999999999</v>
      </c>
      <c r="AC4" s="68" t="str">
        <f>'TC20-Autogen SOPO'!C2</f>
        <v>sCB202-2311001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03 Dec 2023</v>
      </c>
      <c r="N5" s="68" t="str">
        <f ca="1">TEXT(DATE(YEAR(TODAY()), MONTH(TODAY())+1, DAY(TODAY())+1), "dd MMM yyyy")</f>
        <v>04 Dec 2023</v>
      </c>
      <c r="O5" s="70" t="s">
        <v>429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DC2-OP-CS2-02-2311-01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>'TC20-Autogen SOPO'!C2</f>
        <v>sCB202-2311001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C3"/>
  <sheetViews>
    <sheetView workbookViewId="0">
      <selection activeCell="B2" sqref="B2:B10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o-SG-TTAP-DC-CS2-02-2311001</v>
      </c>
      <c r="B2" t="s">
        <v>532</v>
      </c>
    </row>
    <row r="3" spans="1:2" x14ac:dyDescent="0.3">
      <c r="A3" t="str">
        <f ca="1">'TC174-DC2 Outbound Details'!C5</f>
        <v>o-SG-TTAP-DC-CS2-02-2311002</v>
      </c>
      <c r="B3" t="s">
        <v>533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C5"/>
  <sheetViews>
    <sheetView workbookViewId="0">
      <selection activeCell="M33" sqref="M33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347</v>
      </c>
      <c r="B1" t="s">
        <v>348</v>
      </c>
    </row>
    <row r="2" spans="1:2" x14ac:dyDescent="0.3">
      <c r="A2" t="str">
        <f ca="1">'TC174-DC2 Outbound Details'!E2</f>
        <v>DC2-CS2-02-2311001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DC2-CS2-02-2311001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DC2-CS2-02-2311001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C3"/>
  <sheetViews>
    <sheetView workbookViewId="0">
      <selection activeCell="L33" sqref="L33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o-SG-TTAP-DC-231102001</v>
      </c>
      <c r="B2" t="s">
        <v>534</v>
      </c>
    </row>
    <row r="3" spans="1:2" x14ac:dyDescent="0.3">
      <c r="A3" t="str">
        <f>'TC174-OutboundNo'!B3</f>
        <v>o-SG-TTAP-DC-231102002</v>
      </c>
      <c r="B3" t="s">
        <v>535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C9"/>
  <sheetViews>
    <sheetView workbookViewId="0">
      <selection activeCell="B19" sqref="B1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i-PK-CUS-DC-CS2-02-2311003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"i-PK-CUS-DC-"&amp;AutoIncrement!F3&amp;"-"&amp;TEXT(DATE(YEAR(TODAY()), MONTH(TODAY()), DAY(TODAY())), "yymm")&amp;"004"</f>
        <v>i-PK-CUS-DC-CS2-02-2311004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"i-PK-CUS-DC-"&amp;AutoIncrement!F3&amp;"-"&amp;TEXT(DATE(YEAR(TODAY()), MONTH(TODAY()), DAY(TODAY())), "yymm")&amp;"005"</f>
        <v>i-PK-CUS-DC-CS2-02-2311005</v>
      </c>
      <c r="B4" t="str">
        <f ca="1" si="0" t="shared"/>
        <v>03 Nov 2023</v>
      </c>
    </row>
    <row r="5" spans="1:2" x14ac:dyDescent="0.3">
      <c r="A5" t="str">
        <f ca="1">"i-PK-CUS-DC-"&amp;AutoIncrement!F3&amp;"-"&amp;TEXT(DATE(YEAR(TODAY()), MONTH(TODAY()), DAY(TODAY())), "yymm")&amp;"005"</f>
        <v>i-PK-CUS-DC-CS2-02-2311005</v>
      </c>
      <c r="B5" t="str">
        <f ca="1" si="0" t="shared"/>
        <v>03 Nov 2023</v>
      </c>
    </row>
    <row r="6" spans="1:2" x14ac:dyDescent="0.3">
      <c r="A6" t="str">
        <f ca="1">"i-PK-CUS-DC-"&amp;AutoIncrement!F3&amp;"-"&amp;TEXT(DATE(YEAR(TODAY()), MONTH(TODAY()), DAY(TODAY())), "yymm")&amp;"001"</f>
        <v>i-PK-CUS-DC-CS2-02-2311001</v>
      </c>
      <c r="B6" t="str">
        <f ca="1" si="0" t="shared"/>
        <v>03 Nov 2023</v>
      </c>
    </row>
    <row r="7" spans="1:2" x14ac:dyDescent="0.3">
      <c r="A7" t="str">
        <f ca="1">"i-PK-CUS-DC-"&amp;AutoIncrement!F3&amp;"-"&amp;TEXT(DATE(YEAR(TODAY()), MONTH(TODAY()), DAY(TODAY())), "yymm")&amp;"001"</f>
        <v>i-PK-CUS-DC-CS2-02-2311001</v>
      </c>
      <c r="B7" t="str">
        <f ca="1" si="0" t="shared"/>
        <v>03 Nov 2023</v>
      </c>
    </row>
    <row r="8" spans="1:2" x14ac:dyDescent="0.3">
      <c r="A8" t="str">
        <f ca="1">"i-PK-CUS-DC-"&amp;AutoIncrement!F3&amp;"-"&amp;TEXT(DATE(YEAR(TODAY()), MONTH(TODAY()), DAY(TODAY())), "yymm")&amp;"001"</f>
        <v>i-PK-CUS-DC-CS2-02-2311001</v>
      </c>
      <c r="B8" t="str">
        <f ca="1" si="0" t="shared"/>
        <v>03 Nov 2023</v>
      </c>
    </row>
    <row r="9" spans="1:2" x14ac:dyDescent="0.3">
      <c r="A9" t="str">
        <f ca="1">"i-PK-CUS-DC-"&amp;AutoIncrement!F3&amp;"-"&amp;TEXT(DATE(YEAR(TODAY()), MONTH(TODAY()), DAY(TODAY())), "yymm")&amp;"002"</f>
        <v>i-PK-CUS-DC-CS2-02-2311002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DC2-CS2-02-2311001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DC2-CS2-02-2311001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DC2-CS2-02-2311001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AA8"/>
  <sheetViews>
    <sheetView topLeftCell="O1" workbookViewId="0">
      <selection activeCell="D2" sqref="D2:Z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423</v>
      </c>
      <c r="P1" s="59" t="s">
        <v>424</v>
      </c>
      <c r="Q1" s="2" t="s">
        <v>425</v>
      </c>
      <c r="R1" s="2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DC2-CS2-02-2311001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DC2-CS2-02-2311001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DC2-CS2-02-2311001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SP2-CS2-02-2311001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SP2-CS2-02-2311001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bottom="0.75" footer="0.3" header="0.3" left="0.7" right="0.7" top="0.75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W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DC3-CS2-02-2311001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DC3-CS2-02-2311001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H9"/>
  <sheetViews>
    <sheetView workbookViewId="0">
      <selection activeCell="E4" sqref="E4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433</v>
      </c>
      <c r="O1" s="68" t="s">
        <v>434</v>
      </c>
      <c r="P1" s="68" t="s">
        <v>435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444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o-PK-CUS-DC-CS2-02-2311001</v>
      </c>
      <c r="D2" s="68" t="str">
        <f ca="1">TEXT(DATE(YEAR(TODAY()), MONTH(TODAY()), DAY(TODAY())), "dd MMM yyyy")</f>
        <v>03 Nov 2023</v>
      </c>
      <c r="E2" s="68" t="str">
        <f ca="1">"DC1-"&amp;AutoIncrement!F3&amp;"-"&amp;TEXT(DATE(YEAR(TODAY()), MONTH(TODAY()), DAY(TODAY())), "yymm")&amp;"001"</f>
        <v>DC1-CS2-02-2311001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432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DC1-OP-CS2-02-2311-01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DC1-IP-CS2-02-2311-01</v>
      </c>
      <c r="W2" s="71" t="s">
        <v>437</v>
      </c>
      <c r="X2" s="67">
        <v>162</v>
      </c>
      <c r="Y2" s="71">
        <v>162</v>
      </c>
      <c r="Z2" s="67">
        <v>162</v>
      </c>
      <c r="AA2" s="68" t="str">
        <f>'TC20-Autogen SOPO'!A2</f>
        <v>sCB102-2311001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o-PK-CUS-DC-CS2-02-2311001</v>
      </c>
      <c r="D3" s="68" t="str">
        <f ca="1" ref="D3:D9" si="0" t="shared">TEXT(DATE(YEAR(TODAY()), MONTH(TODAY()), DAY(TODAY())), "dd MMM yyyy")</f>
        <v>03 Nov 2023</v>
      </c>
      <c r="E3" s="68" t="str">
        <f ca="1">"DC1-"&amp;AutoIncrement!F3&amp;"-"&amp;TEXT(DATE(YEAR(TODAY()), MONTH(TODAY()), DAY(TODAY())), "yymm")&amp;"001"</f>
        <v>DC1-CS2-02-2311001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429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DC1-OP-CS2-02-2311-01</v>
      </c>
      <c r="R3" s="68" t="s">
        <v>441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DC1-IP-CS2-02-2311-02</v>
      </c>
      <c r="W3" s="71" t="s">
        <v>438</v>
      </c>
      <c r="X3" s="67">
        <v>10.000999999999999</v>
      </c>
      <c r="Y3" s="71">
        <v>10.000999999999999</v>
      </c>
      <c r="Z3" s="67">
        <v>10.000999999999999</v>
      </c>
      <c r="AA3" s="68" t="str">
        <f>'TC20-Autogen SOPO'!A2</f>
        <v>sCB102-2311001</v>
      </c>
      <c r="AB3" s="68" t="s">
        <v>89</v>
      </c>
      <c r="AC3" s="72" t="s">
        <v>296</v>
      </c>
      <c r="AD3" s="72" t="s">
        <v>296</v>
      </c>
      <c r="AE3" s="72" t="s">
        <v>443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o-PK-CUS-DC-CS2-02-2311001</v>
      </c>
      <c r="D4" s="68" t="str">
        <f ca="1" si="0" t="shared"/>
        <v>03 Nov 2023</v>
      </c>
      <c r="E4" s="68" t="str">
        <f ca="1">"DC1-"&amp;AutoIncrement!F3&amp;"-"&amp;TEXT(DATE(YEAR(TODAY()), MONTH(TODAY()), DAY(TODAY())), "yymm")&amp;"001"</f>
        <v>DC1-CS2-02-2311001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430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DC1-OP-CS2-02-2311-02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DC1-IP-CS2-02-2311-02</v>
      </c>
      <c r="W4" s="71" t="s">
        <v>438</v>
      </c>
      <c r="X4" s="67">
        <v>10.000999999999999</v>
      </c>
      <c r="Y4" s="71">
        <v>10.000999999999999</v>
      </c>
      <c r="Z4" s="67">
        <v>10.000999999999999</v>
      </c>
      <c r="AA4" s="68" t="str">
        <f>'TC20-Autogen SOPO'!A2</f>
        <v>sCB102-2311001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o-PK-CUS-DC-CS2-02-2311002</v>
      </c>
      <c r="D5" s="68" t="str">
        <f ca="1" si="0" t="shared"/>
        <v>03 Nov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429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DC1-OP-CS2-02-2311-01</v>
      </c>
      <c r="R5" s="68" t="s">
        <v>442</v>
      </c>
      <c r="S5" s="67">
        <v>100.001</v>
      </c>
      <c r="T5" s="71">
        <v>100.001</v>
      </c>
      <c r="U5" s="71">
        <v>100.001</v>
      </c>
      <c r="W5" s="71" t="s">
        <v>437</v>
      </c>
      <c r="X5" s="67"/>
      <c r="Y5" s="71"/>
      <c r="Z5" s="67"/>
      <c r="AA5" s="68" t="str">
        <f>'TC20-Autogen SOPO'!A2</f>
        <v>sCB102-2311001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o-PK-CUS-DC-CS2-02-2311003</v>
      </c>
      <c r="D6" s="68" t="str">
        <f ca="1" si="0" t="shared"/>
        <v>03 Nov 2023</v>
      </c>
      <c r="E6" s="68" t="str">
        <f ca="1">"DC1-"&amp;AutoIncrement!F3&amp;"-"&amp;TEXT(DATE(YEAR(TODAY()), MONTH(TODAY()), DAY(TODAY())), "yymm")&amp;"003"</f>
        <v>DC1-CS2-02-2311003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DC1-OP-CS2-02-2311-01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438</v>
      </c>
      <c r="X6" s="68">
        <v>10.000999999999999</v>
      </c>
      <c r="Y6" s="68">
        <v>10.000999999999999</v>
      </c>
      <c r="Z6" s="68">
        <v>10.000999999999999</v>
      </c>
      <c r="AA6" s="68" t="str">
        <f>'TC47-Autogen OrderNo Spot'!B2</f>
        <v>sCB102-2311002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o-PK-CUS-DC-CS2-02-2311004</v>
      </c>
      <c r="D7" s="68" t="str">
        <f ca="1" si="0" t="shared"/>
        <v>03 Nov 2023</v>
      </c>
      <c r="E7" s="68" t="str">
        <f ca="1">"DC1-"&amp;AutoIncrement!F3&amp;"-"&amp;TEXT(DATE(YEAR(TODAY()), MONTH(TODAY()), DAY(TODAY())), "yymm")&amp;"004"</f>
        <v>DC1-CS2-02-2311004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DC1-OP-CS2-02-2311-01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DC1-IP-CS2-02-2311-01</v>
      </c>
      <c r="W7" s="68" t="s">
        <v>438</v>
      </c>
      <c r="X7" s="68">
        <v>10.000999999999999</v>
      </c>
      <c r="Y7" s="68">
        <v>10.000999999999999</v>
      </c>
      <c r="Z7" s="68">
        <v>10.000999999999999</v>
      </c>
      <c r="AA7" s="68" t="str">
        <f>'TC47-Autogen OrderNo Spot'!B2</f>
        <v>sCB102-2311002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o-PK-CUS-DC-CS2-02-2311005</v>
      </c>
      <c r="D8" s="68" t="str">
        <f ca="1" si="0" t="shared"/>
        <v>03 Nov 2023</v>
      </c>
      <c r="E8" s="68" t="str">
        <f ca="1">"DC1-"&amp;AutoIncrement!F3&amp;"-"&amp;TEXT(DATE(YEAR(TODAY()), MONTH(TODAY()), DAY(TODAY())), "yymm")&amp;"005"</f>
        <v>DC1-CS2-02-2311005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DC1-OP-CS2-02-2311-02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DC1-IP-CS2-02-2311-02</v>
      </c>
      <c r="W8" s="68" t="s">
        <v>438</v>
      </c>
      <c r="X8" s="68">
        <v>10.000999999999999</v>
      </c>
      <c r="Y8" s="68">
        <v>10.000999999999999</v>
      </c>
      <c r="Z8" s="68">
        <v>10.000999999999999</v>
      </c>
      <c r="AA8" s="68" t="str">
        <f>'TC47-Autogen OrderNo Spot'!B2</f>
        <v>sCB102-2311002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o-PK-CUS-DC-CS2-02-2311006</v>
      </c>
      <c r="D9" s="68" t="str">
        <f ca="1" si="0" t="shared"/>
        <v>03 Nov 2023</v>
      </c>
      <c r="E9" s="68" t="str">
        <f ca="1">"DC1-"&amp;AutoIncrement!F3&amp;"-"&amp;TEXT(DATE(YEAR(TODAY()), MONTH(TODAY()), DAY(TODAY())), "yymm")&amp;"005"</f>
        <v>DC1-CS2-02-2311005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DC1-OP-CS2-02-2311-02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DC1-IP-CS2-02-2311-02</v>
      </c>
      <c r="W9" s="68" t="s">
        <v>438</v>
      </c>
      <c r="X9" s="68">
        <v>10.000999999999999</v>
      </c>
      <c r="Y9" s="68">
        <v>10.000999999999999</v>
      </c>
      <c r="Z9" s="68">
        <v>10.000999999999999</v>
      </c>
      <c r="AA9" s="68" t="str">
        <f>'TC47-Autogen OrderNo Spot'!B2</f>
        <v>sCB102-2311002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C7"/>
  <sheetViews>
    <sheetView workbookViewId="0">
      <selection activeCell="D18" sqref="D18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o-PK-CUS-DC-CS2-02-2311001</v>
      </c>
      <c r="B2" t="s">
        <v>536</v>
      </c>
    </row>
    <row r="3" spans="1:2" x14ac:dyDescent="0.3">
      <c r="A3" t="str">
        <f ca="1">'TC204-DC1 Outbound Details'!C5</f>
        <v>o-PK-CUS-DC-CS2-02-2311002</v>
      </c>
      <c r="B3" t="s">
        <v>537</v>
      </c>
    </row>
    <row r="4" spans="1:2" x14ac:dyDescent="0.3">
      <c r="A4" t="str">
        <f ca="1">'TC204-DC1 Outbound Details'!C6</f>
        <v>o-PK-CUS-DC-CS2-02-2311003</v>
      </c>
      <c r="B4" t="s">
        <v>538</v>
      </c>
    </row>
    <row r="5" spans="1:2" x14ac:dyDescent="0.3">
      <c r="A5" t="str">
        <f ca="1">'TC204-DC1 Outbound Details'!C7</f>
        <v>o-PK-CUS-DC-CS2-02-2311004</v>
      </c>
      <c r="B5" t="s">
        <v>539</v>
      </c>
    </row>
    <row r="6" spans="1:2" x14ac:dyDescent="0.3">
      <c r="A6" t="str">
        <f ca="1">'TC204-DC1 Outbound Details'!C8</f>
        <v>o-PK-CUS-DC-CS2-02-2311005</v>
      </c>
      <c r="B6" t="s">
        <v>540</v>
      </c>
    </row>
    <row r="7" spans="1:2" x14ac:dyDescent="0.3">
      <c r="A7" t="str">
        <f ca="1">'TC204-DC1 Outbound Details'!C9</f>
        <v>o-PK-CUS-DC-CS2-02-2311006</v>
      </c>
      <c r="B7" t="s">
        <v>541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U7"/>
  <sheetViews>
    <sheetView topLeftCell="H1" workbookViewId="0">
      <selection activeCell="T14" sqref="T14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S4"/>
  <sheetViews>
    <sheetView topLeftCell="B1"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T7"/>
  <sheetViews>
    <sheetView topLeftCell="G1" workbookViewId="0">
      <selection activeCell="T14" sqref="T14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S4"/>
  <sheetViews>
    <sheetView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J9"/>
  <sheetViews>
    <sheetView workbookViewId="0">
      <selection activeCell="B12" sqref="B12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13 Nov 2023</v>
      </c>
      <c r="D2" s="2" t="str">
        <f ca="1" ref="D2:D9" si="1" t="shared">TEXT(DATE(YEAR(TODAY()), MONTH(TODAY()), DAY(TODAY()+20)), "dd MMM yyyy")</f>
        <v>23 Nov 2023</v>
      </c>
      <c r="E2" s="74" t="s">
        <v>451</v>
      </c>
      <c r="F2" s="2" t="str">
        <f ca="1" ref="F2:F9" si="2" t="shared">TEXT(DATE(YEAR(TODAY()), MONTH(TODAY()), DAY(TODAY()+30)), "dd MMM yyyy")</f>
        <v>03 Nov 2023</v>
      </c>
      <c r="G2" s="8" t="s">
        <v>449</v>
      </c>
      <c r="H2" s="74" t="s">
        <v>447</v>
      </c>
      <c r="I2" s="2" t="s">
        <v>360</v>
      </c>
    </row>
    <row r="3" spans="1: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2" t="str">
        <f ca="1" si="0" t="shared"/>
        <v>13 Nov 2023</v>
      </c>
      <c r="D3" s="2" t="str">
        <f ca="1" si="1" t="shared"/>
        <v>23 Nov 2023</v>
      </c>
      <c r="E3" s="74" t="s">
        <v>451</v>
      </c>
      <c r="F3" s="2" t="str">
        <f ca="1" si="2" t="shared"/>
        <v>03 Nov 2023</v>
      </c>
      <c r="G3" s="8" t="s">
        <v>449</v>
      </c>
      <c r="H3" s="74" t="s">
        <v>447</v>
      </c>
      <c r="I3" s="2" t="s">
        <v>360</v>
      </c>
    </row>
    <row r="4" spans="1: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2" t="str">
        <f ca="1" si="0" t="shared"/>
        <v>13 Nov 2023</v>
      </c>
      <c r="D4" s="2" t="str">
        <f ca="1" si="1" t="shared"/>
        <v>23 Nov 2023</v>
      </c>
      <c r="E4" s="74" t="s">
        <v>451</v>
      </c>
      <c r="F4" s="2" t="str">
        <f ca="1" si="2" t="shared"/>
        <v>03 Nov 2023</v>
      </c>
      <c r="G4" s="8" t="s">
        <v>449</v>
      </c>
      <c r="H4" s="74" t="s">
        <v>447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ca="1" si="0" t="shared"/>
        <v>13 Nov 2023</v>
      </c>
      <c r="D5" s="2" t="str">
        <f ca="1" si="1" t="shared"/>
        <v>23 Nov 2023</v>
      </c>
      <c r="E5" s="74" t="s">
        <v>451</v>
      </c>
      <c r="F5" s="2" t="str">
        <f ca="1" si="2" t="shared"/>
        <v>03 Nov 2023</v>
      </c>
      <c r="G5" s="8" t="s">
        <v>449</v>
      </c>
      <c r="H5" s="74" t="s">
        <v>447</v>
      </c>
      <c r="I5" s="2" t="s">
        <v>360</v>
      </c>
    </row>
    <row r="6" spans="1:9" x14ac:dyDescent="0.3">
      <c r="A6" s="2" t="str">
        <f ca="1">'TC204-DC1 Outbound Details'!E6</f>
        <v>DC1-CS2-02-2311003</v>
      </c>
      <c r="B6" s="2" t="str">
        <f>'TC204-DC1 Outbound Details'!M6</f>
        <v>CAIU9492794</v>
      </c>
      <c r="C6" s="2" t="str">
        <f ca="1" si="0" t="shared"/>
        <v>13 Nov 2023</v>
      </c>
      <c r="D6" s="2" t="str">
        <f ca="1" si="1" t="shared"/>
        <v>23 Nov 2023</v>
      </c>
      <c r="E6" s="74" t="s">
        <v>452</v>
      </c>
      <c r="F6" s="2" t="str">
        <f ca="1" si="2" t="shared"/>
        <v>03 Nov 2023</v>
      </c>
      <c r="G6" s="8" t="s">
        <v>450</v>
      </c>
      <c r="H6" s="74" t="s">
        <v>448</v>
      </c>
      <c r="I6" s="2" t="s">
        <v>360</v>
      </c>
    </row>
    <row r="7" spans="1:9" x14ac:dyDescent="0.3">
      <c r="A7" s="2" t="str">
        <f ca="1">'TC204-DC1 Outbound Details'!E7</f>
        <v>DC1-CS2-02-2311004</v>
      </c>
      <c r="B7" s="2" t="str">
        <f>'TC204-DC1 Outbound Details'!M7</f>
        <v>CAIU9500009</v>
      </c>
      <c r="C7" s="2" t="str">
        <f ca="1" si="0" t="shared"/>
        <v>13 Nov 2023</v>
      </c>
      <c r="D7" s="2" t="str">
        <f ca="1" si="1" t="shared"/>
        <v>23 Nov 2023</v>
      </c>
      <c r="E7" s="74" t="s">
        <v>452</v>
      </c>
      <c r="F7" s="2" t="str">
        <f ca="1" si="2" t="shared"/>
        <v>03 Nov 2023</v>
      </c>
      <c r="G7" s="8" t="s">
        <v>450</v>
      </c>
      <c r="H7" s="74" t="s">
        <v>448</v>
      </c>
      <c r="I7" s="2" t="s">
        <v>360</v>
      </c>
    </row>
    <row r="8" spans="1:9" x14ac:dyDescent="0.3">
      <c r="A8" s="2" t="str">
        <f ca="1">'TC204-DC1 Outbound Details'!E8</f>
        <v>DC1-CS2-02-2311005</v>
      </c>
      <c r="B8" s="2" t="str">
        <f>'TC204-DC1 Outbound Details'!M8</f>
        <v>CAIU9492794</v>
      </c>
      <c r="C8" s="2" t="str">
        <f ca="1" si="0" t="shared"/>
        <v>13 Nov 2023</v>
      </c>
      <c r="D8" s="2" t="str">
        <f ca="1" si="1" t="shared"/>
        <v>23 Nov 2023</v>
      </c>
      <c r="E8" s="74" t="s">
        <v>452</v>
      </c>
      <c r="F8" s="2" t="str">
        <f ca="1" si="2" t="shared"/>
        <v>03 Nov 2023</v>
      </c>
      <c r="G8" s="8" t="s">
        <v>450</v>
      </c>
      <c r="H8" s="74" t="s">
        <v>448</v>
      </c>
      <c r="I8" s="2" t="s">
        <v>360</v>
      </c>
    </row>
    <row r="9" spans="1:9" x14ac:dyDescent="0.3">
      <c r="A9" s="2" t="str">
        <f ca="1">'TC204-DC1 Outbound Details'!E9</f>
        <v>DC1-CS2-02-2311005</v>
      </c>
      <c r="B9" s="2" t="str">
        <f>'TC204-DC1 Outbound Details'!M9</f>
        <v>CAIU9492794</v>
      </c>
      <c r="C9" s="2" t="str">
        <f ca="1" si="0" t="shared"/>
        <v>13 Nov 2023</v>
      </c>
      <c r="D9" s="2" t="str">
        <f ca="1" si="1" t="shared"/>
        <v>23 Nov 2023</v>
      </c>
      <c r="E9" s="74" t="s">
        <v>452</v>
      </c>
      <c r="F9" s="2" t="str">
        <f ca="1" si="2" t="shared"/>
        <v>03 Nov 2023</v>
      </c>
      <c r="G9" s="8" t="s">
        <v>450</v>
      </c>
      <c r="H9" s="74" t="s">
        <v>448</v>
      </c>
      <c r="I9" s="2" t="s">
        <v>360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MYPNA-PKTTAP-CB3-02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MYPNA-PKTTAP-CB3-02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MYPNA-PKTTAP-CB3-02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L5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AA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D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AA3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P2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P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L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D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366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366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366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</row>
  </sheetData>
  <pageMargins bottom="0.75" footer="0.3" header="0.3" left="0.7" right="0.7" top="0.75"/>
</worksheet>
</file>

<file path=xl/worksheets/sheet1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C7"/>
  <sheetViews>
    <sheetView workbookViewId="0">
      <selection activeCell="D36" sqref="D3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o-PK-CUS-DC-231102001</v>
      </c>
      <c r="B2" t="s">
        <v>542</v>
      </c>
    </row>
    <row r="3" spans="1:2" x14ac:dyDescent="0.3">
      <c r="A3" t="str">
        <f>'TC204-OutboundNo'!B3</f>
        <v>o-PK-CUS-DC-231102002</v>
      </c>
      <c r="B3" t="s">
        <v>543</v>
      </c>
    </row>
    <row r="4" spans="1:2" x14ac:dyDescent="0.3">
      <c r="A4" t="str">
        <f>'TC204-OutboundNo'!B4</f>
        <v>o-PK-CUS-DC-231102003</v>
      </c>
      <c r="B4" t="s">
        <v>544</v>
      </c>
    </row>
    <row r="5" spans="1:2" x14ac:dyDescent="0.3">
      <c r="A5" t="str">
        <f>'TC204-OutboundNo'!B5</f>
        <v>o-PK-CUS-DC-231102004</v>
      </c>
      <c r="B5" t="s">
        <v>545</v>
      </c>
    </row>
    <row r="6" spans="1:2" x14ac:dyDescent="0.3">
      <c r="A6" t="str">
        <f>'TC204-OutboundNo'!B6</f>
        <v>o-PK-CUS-DC-231102005</v>
      </c>
      <c r="B6" t="s">
        <v>546</v>
      </c>
    </row>
    <row r="7" spans="1:2" x14ac:dyDescent="0.3">
      <c r="A7" t="str">
        <f>'TC204-OutboundNo'!B7</f>
        <v>o-PK-CUS-DC-231102006</v>
      </c>
      <c r="B7" t="s">
        <v>547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C9"/>
  <sheetViews>
    <sheetView topLeftCell="A4" workbookViewId="0">
      <selection activeCell="H16" sqref="H16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i-PK-CUS-POC-CS2-02-2311001</v>
      </c>
      <c r="B3" t="str">
        <f ca="1" ref="B3:B9" si="0" t="shared">TEXT(DATE(YEAR(TODAY()), MONTH(TODAY()), DAY(TODAY())), "dd MMM yyyy")</f>
        <v>03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i-PK-CUS-POC-CS2-02-2311001</v>
      </c>
      <c r="B4" t="str">
        <f ca="1" si="0" t="shared"/>
        <v>03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i-PK-CUS-POC-CS2-02-2311001</v>
      </c>
      <c r="B5" t="str">
        <f ca="1" si="0" t="shared"/>
        <v>03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i-PK-CUS-POC-CS2-02-2311001</v>
      </c>
      <c r="B6" t="str">
        <f ca="1" si="0" t="shared"/>
        <v>03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i-PK-CUS-POC-CS2-02-2311001</v>
      </c>
      <c r="B7" t="str">
        <f ca="1" si="0" t="shared"/>
        <v>03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i-PK-CUS-POC-CS2-02-2311001</v>
      </c>
      <c r="B8" t="str">
        <f ca="1" si="0" t="shared"/>
        <v>03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i-PK-CUS-POC-CS2-02-2311002</v>
      </c>
      <c r="B9" t="str">
        <f ca="1" si="0" t="shared"/>
        <v>03 Nov 2023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X6"/>
  <sheetViews>
    <sheetView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551</v>
      </c>
      <c r="C2" t="str">
        <f>AutoIncrement!E4</f>
        <v>MYPNA-PKTTAP-CB3-02</v>
      </c>
      <c r="D2" t="s">
        <v>68</v>
      </c>
      <c r="E2" t="str">
        <f>AutoIncrement!E3</f>
        <v>CB3-02</v>
      </c>
      <c r="F2" t="str">
        <f>"CD-"&amp;E2</f>
        <v>CD-CB3-02</v>
      </c>
      <c r="G2" t="str">
        <f>"Payment-"&amp;E2</f>
        <v>Payment-CB3-02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Payment-CB3-02(By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CR-PK-CUS-POC-2311004</v>
      </c>
      <c r="W2" t="str">
        <f>"SP1toBU3-"&amp;E2</f>
        <v>SP1toBU3-CB3-02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U7"/>
  <sheetViews>
    <sheetView topLeftCell="H1" workbookViewId="0">
      <selection activeCell="M38" sqref="M38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439</v>
      </c>
      <c r="T1" t="s">
        <v>440</v>
      </c>
    </row>
    <row r="2" spans="1:20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</row>
    <row r="3" spans="1:20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</row>
    <row r="4" spans="1:20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620</v>
      </c>
      <c r="P4" t="s">
        <v>264</v>
      </c>
      <c r="Q4">
        <v>0</v>
      </c>
      <c r="R4" t="s">
        <v>264</v>
      </c>
      <c r="S4">
        <v>0</v>
      </c>
      <c r="T4" t="s">
        <v>264</v>
      </c>
    </row>
    <row r="5" spans="1:20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620</v>
      </c>
      <c r="P5" t="s">
        <v>264</v>
      </c>
      <c r="Q5">
        <v>0</v>
      </c>
      <c r="R5" t="s">
        <v>264</v>
      </c>
      <c r="S5">
        <v>0</v>
      </c>
      <c r="T5" t="s">
        <v>264</v>
      </c>
    </row>
    <row r="6" spans="1:20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0</v>
      </c>
      <c r="N6">
        <v>600</v>
      </c>
      <c r="O6">
        <v>600</v>
      </c>
      <c r="P6" t="s">
        <v>264</v>
      </c>
      <c r="Q6">
        <v>0</v>
      </c>
      <c r="R6" t="s">
        <v>264</v>
      </c>
      <c r="S6">
        <v>200</v>
      </c>
      <c r="T6" t="s">
        <v>264</v>
      </c>
    </row>
    <row r="7" spans="1:20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620</v>
      </c>
      <c r="P7" t="s">
        <v>264</v>
      </c>
      <c r="Q7">
        <v>200</v>
      </c>
      <c r="R7" t="s">
        <v>264</v>
      </c>
      <c r="S7">
        <v>0</v>
      </c>
      <c r="T7" t="s">
        <v>264</v>
      </c>
    </row>
  </sheetData>
  <pageMargins bottom="0.75" footer="0.3" header="0.3" left="0.7" right="0.7" top="0.75"/>
  <pageSetup orientation="portrait" r:id="rId1"/>
</worksheet>
</file>

<file path=xl/worksheets/sheet1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S4"/>
  <sheetViews>
    <sheetView topLeftCell="B1" workbookViewId="0">
      <selection activeCell="M38" sqref="M38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T7"/>
  <sheetViews>
    <sheetView topLeftCell="G1" workbookViewId="0">
      <selection activeCell="M38" sqref="M38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445</v>
      </c>
      <c r="S1" t="s">
        <v>446</v>
      </c>
    </row>
    <row r="2" spans="1:19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</row>
    <row r="3" spans="1:19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</row>
    <row r="4" spans="1:19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620</v>
      </c>
      <c r="O4" t="s">
        <v>264</v>
      </c>
      <c r="P4">
        <v>0</v>
      </c>
      <c r="Q4" t="s">
        <v>264</v>
      </c>
      <c r="R4">
        <v>0</v>
      </c>
      <c r="S4" t="s">
        <v>264</v>
      </c>
    </row>
    <row r="5" spans="1:19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620</v>
      </c>
      <c r="O5" t="s">
        <v>264</v>
      </c>
      <c r="P5">
        <v>0</v>
      </c>
      <c r="Q5" t="s">
        <v>264</v>
      </c>
      <c r="R5">
        <v>0</v>
      </c>
      <c r="S5" t="s">
        <v>264</v>
      </c>
    </row>
    <row r="6" spans="1:19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600</v>
      </c>
      <c r="N6">
        <v>600</v>
      </c>
      <c r="O6" t="s">
        <v>264</v>
      </c>
      <c r="P6">
        <v>0</v>
      </c>
      <c r="Q6" t="s">
        <v>264</v>
      </c>
      <c r="R6">
        <v>200</v>
      </c>
      <c r="S6" t="s">
        <v>264</v>
      </c>
    </row>
    <row r="7" spans="1:19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620</v>
      </c>
      <c r="O7" t="s">
        <v>264</v>
      </c>
      <c r="P7">
        <v>200</v>
      </c>
      <c r="Q7" t="s">
        <v>264</v>
      </c>
      <c r="R7">
        <v>0</v>
      </c>
      <c r="S7" t="s">
        <v>264</v>
      </c>
    </row>
  </sheetData>
  <pageMargins bottom="0.75" footer="0.3" header="0.3" left="0.7" right="0.7" top="0.75"/>
  <pageSetup orientation="portrait" r:id="rId1"/>
</worksheet>
</file>

<file path=xl/worksheets/sheet1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S4"/>
  <sheetViews>
    <sheetView topLeftCell="B1" workbookViewId="0">
      <selection activeCell="L2" sqref="L2:L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D9"/>
  <sheetViews>
    <sheetView workbookViewId="0">
      <selection activeCell="A5" sqref="A5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'TC207-BU1 Revise Shipment'!A2</f>
        <v>DC1-CS2-02-2311001</v>
      </c>
      <c r="B2" t="str">
        <f>'TC207-BU1 Revise Shipment'!B2</f>
        <v>CAJU9500009</v>
      </c>
      <c r="C2" t="s">
        <v>364</v>
      </c>
    </row>
    <row r="3" spans="1:3" x14ac:dyDescent="0.3">
      <c r="A3" t="str">
        <f ca="1">'TC207-BU1 Revise Shipment'!A3</f>
        <v>DC1-CS2-02-2311001</v>
      </c>
      <c r="B3" t="str">
        <f>'TC207-BU1 Revise Shipment'!B3</f>
        <v>ONEU1162511</v>
      </c>
      <c r="C3" t="s">
        <v>364</v>
      </c>
    </row>
    <row r="4" spans="1:3" x14ac:dyDescent="0.3">
      <c r="A4" t="str">
        <f ca="1">'TC207-BU1 Revise Shipment'!A4</f>
        <v>DC1-CS2-02-2311001</v>
      </c>
      <c r="B4" t="str">
        <f>'TC207-BU1 Revise Shipment'!B4</f>
        <v>CNTW-SUP-C-230704001</v>
      </c>
      <c r="C4" t="s">
        <v>364</v>
      </c>
    </row>
    <row r="5" spans="1:3" x14ac:dyDescent="0.3">
      <c r="B5" t="str">
        <f>'TC207-BU1 Revise Shipment'!B5</f>
        <v>ONEU1162511</v>
      </c>
      <c r="C5" t="s">
        <v>364</v>
      </c>
    </row>
    <row r="6" spans="1:3" x14ac:dyDescent="0.3">
      <c r="A6" t="str">
        <f ca="1">'TC207-BU1 Revise Shipment'!A6</f>
        <v>DC1-CS2-02-2311003</v>
      </c>
      <c r="B6" t="str">
        <f>'TC207-BU1 Revise Shipment'!B6</f>
        <v>CAIU9492794</v>
      </c>
      <c r="C6" t="s">
        <v>364</v>
      </c>
    </row>
    <row r="7" spans="1:3" x14ac:dyDescent="0.3">
      <c r="A7" t="str">
        <f ca="1">'TC207-BU1 Revise Shipment'!A7</f>
        <v>DC1-CS2-02-2311004</v>
      </c>
      <c r="B7" t="str">
        <f>'TC207-BU1 Revise Shipment'!B7</f>
        <v>CAIU9500009</v>
      </c>
      <c r="C7" t="s">
        <v>364</v>
      </c>
    </row>
    <row r="8" spans="1:3" x14ac:dyDescent="0.3">
      <c r="A8" t="str">
        <f ca="1">'TC207-BU1 Revise Shipment'!A8</f>
        <v>DC1-CS2-02-2311005</v>
      </c>
      <c r="B8" t="str">
        <f>'TC207-BU1 Revise Shipment'!B8</f>
        <v>CAIU9492794</v>
      </c>
      <c r="C8" t="s">
        <v>364</v>
      </c>
    </row>
    <row r="9" spans="1:3" x14ac:dyDescent="0.3">
      <c r="A9" t="str">
        <f ca="1">'TC207-BU1 Revise Shipment'!A9</f>
        <v>DC1-CS2-02-2311005</v>
      </c>
      <c r="B9" t="str">
        <f>'TC207-BU1 Revise Shipment'!B9</f>
        <v>CAIU9492794</v>
      </c>
      <c r="C9" t="s">
        <v>364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L5"/>
  <sheetViews>
    <sheetView topLeftCell="X1" workbookViewId="0" zoomScale="90" zoomScaleNormal="90">
      <selection activeCell="F17" sqref="F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9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361</v>
      </c>
      <c r="AI1" s="58" t="s">
        <v>362</v>
      </c>
      <c r="AJ1" s="58" t="s">
        <v>363</v>
      </c>
      <c r="AK1" s="58" t="s">
        <v>364</v>
      </c>
    </row>
    <row r="2" spans="1:37" x14ac:dyDescent="0.3">
      <c r="A2" s="57" t="str">
        <f ca="1">'TC198-Customer Cargo Tracking'!A2</f>
        <v>DC2-CS2-02-2311001</v>
      </c>
      <c r="B2" s="57" t="str">
        <f>'TC198-Customer Cargo Tracking'!B2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404</v>
      </c>
      <c r="AE2" s="58" t="s">
        <v>404</v>
      </c>
      <c r="AF2" s="58" t="s">
        <v>404</v>
      </c>
      <c r="AG2" s="58" t="s">
        <v>404</v>
      </c>
      <c r="AH2" s="58" t="s">
        <v>366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 t="str">
        <f ca="1">'TC198-Customer Cargo Tracking'!A3</f>
        <v>DC2-CS2-02-2311001</v>
      </c>
      <c r="B3" s="57" t="str">
        <f>'TC198-Customer Cargo Tracking'!B3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  <c r="AD3" s="58" t="s">
        <v>404</v>
      </c>
      <c r="AE3" s="58" t="s">
        <v>404</v>
      </c>
      <c r="AF3" s="58" t="s">
        <v>404</v>
      </c>
      <c r="AG3" s="58" t="s">
        <v>404</v>
      </c>
      <c r="AH3" s="58" t="s">
        <v>366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'TC198-Customer Cargo Tracking'!A4</f>
        <v>DC2-CS2-02-2311001</v>
      </c>
      <c r="B4" s="57" t="str">
        <f>'TC198-Customer Cargo Tracking'!B4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404</v>
      </c>
      <c r="AE4" s="58" t="s">
        <v>404</v>
      </c>
      <c r="AF4" s="58" t="s">
        <v>404</v>
      </c>
      <c r="AG4" s="58" t="s">
        <v>404</v>
      </c>
      <c r="AH4" s="58" t="s">
        <v>366</v>
      </c>
      <c r="AI4" s="58" t="s">
        <v>367</v>
      </c>
      <c r="AJ4" s="58" t="s">
        <v>367</v>
      </c>
      <c r="AK4" s="58" t="s">
        <v>367</v>
      </c>
    </row>
    <row r="5" spans="1:37" x14ac:dyDescent="0.3">
      <c r="A5" s="57"/>
      <c r="B5" s="57" t="str">
        <f>'TC198-Customer Cargo Tracking'!B5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404</v>
      </c>
      <c r="T5" s="58" t="s">
        <v>404</v>
      </c>
      <c r="U5" s="58" t="s">
        <v>404</v>
      </c>
      <c r="V5" s="58" t="s">
        <v>404</v>
      </c>
      <c r="W5" s="58" t="s">
        <v>404</v>
      </c>
      <c r="X5" s="58" t="s">
        <v>404</v>
      </c>
      <c r="Y5" s="58" t="s">
        <v>404</v>
      </c>
      <c r="Z5" s="58" t="s">
        <v>404</v>
      </c>
      <c r="AA5" s="58" t="s">
        <v>404</v>
      </c>
      <c r="AB5" s="58" t="s">
        <v>404</v>
      </c>
      <c r="AC5" s="58" t="s">
        <v>404</v>
      </c>
      <c r="AD5" s="58" t="s">
        <v>366</v>
      </c>
      <c r="AE5" s="58" t="s">
        <v>367</v>
      </c>
      <c r="AF5" s="58" t="s">
        <v>367</v>
      </c>
      <c r="AG5" s="58" t="s">
        <v>367</v>
      </c>
      <c r="AH5" s="58" t="s">
        <v>367</v>
      </c>
      <c r="AI5" s="58" t="s">
        <v>367</v>
      </c>
      <c r="AJ5" s="58" t="s">
        <v>367</v>
      </c>
      <c r="AK5" s="58" t="s">
        <v>367</v>
      </c>
    </row>
  </sheetData>
  <pageMargins bottom="0.75" footer="0.3" header="0.3" left="0.7" right="0.7" top="0.75"/>
</worksheet>
</file>

<file path=xl/worksheets/sheet1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AA4"/>
  <sheetViews>
    <sheetView workbookViewId="0" zoomScale="90" zoomScaleNormal="90">
      <selection activeCell="B4" sqref="B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425</v>
      </c>
      <c r="R1" s="58" t="s">
        <v>426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'TC198-Customer Cargo Tracking'!A6</f>
        <v>SP2-CS2-02-2311001</v>
      </c>
      <c r="B2" s="57" t="str">
        <f>'TC198-Customer Cargo Tracking'!B6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'TC198-Customer Cargo Tracking'!A7</f>
        <v>SP2-CS2-02-2311001</v>
      </c>
      <c r="B3" s="57" t="str">
        <f>'TC198-Customer Cargo Tracking'!B7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/>
      <c r="B4" s="57" t="str">
        <f>'TC198-Customer Cargo Tracking'!B8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D4"/>
  <sheetViews>
    <sheetView topLeftCell="Q1" workbookViewId="0" zoomScale="90" zoomScaleNormal="90">
      <selection activeCell="T2" sqref="T2:AC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9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Details'!E2</f>
        <v>DC1-CS2-02-2311001</v>
      </c>
      <c r="B2" s="2" t="str">
        <f>'TC204-DC1 Outbound Details'!M2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Details'!E3</f>
        <v>DC1-CS2-02-2311001</v>
      </c>
      <c r="B3" s="2" t="str">
        <f>'TC204-DC1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Details'!E4</f>
        <v>DC1-CS2-02-2311001</v>
      </c>
      <c r="B4" s="2" t="str">
        <f>'TC204-DC1 Outbound Details'!M4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AA3"/>
  <sheetViews>
    <sheetView workbookViewId="0">
      <selection activeCell="C14" sqref="C1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'TC128.1-Customer Cargo Tracking'!A2</f>
        <v>SP1-CS2-02-2311001</v>
      </c>
      <c r="B2" s="57" t="str">
        <f>'TC128.1-Customer Cargo Tracking'!B2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'TC128.1-Customer Cargo Tracking'!A3</f>
        <v>SP1-CS2-02-2311002</v>
      </c>
      <c r="B3" s="57" t="str">
        <f>'TC128.1-Customer Cargo Tracking'!B3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P2"/>
  <sheetViews>
    <sheetView workbookViewId="0">
      <selection activeCell="C31" sqref="C3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'TC128.2-Customer Cargo Tracking'!A2</f>
        <v>SP1-CS2-02-2311001</v>
      </c>
      <c r="B2" s="2" t="str">
        <f>'TC128.2-Customer Cargo Tracking'!B2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P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57" t="str">
        <f ca="1">'TC128.3-Customer Cargo Tracking'!A2</f>
        <v>SP1-CS2-02-2311001</v>
      </c>
      <c r="B2" s="2" t="str">
        <f>'TC128.3-Customer Cargo Tracking'!B2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L4"/>
  <sheetViews>
    <sheetView workbookViewId="0">
      <selection activeCell="D32" sqref="D3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423</v>
      </c>
      <c r="P1" s="58" t="s">
        <v>424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425</v>
      </c>
      <c r="AC1" s="58" t="s">
        <v>426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57" t="str">
        <f ca="1">'TC128.4-Customer Cargo Tracking'!A2</f>
        <v>DC3-CS2-02-2311001</v>
      </c>
      <c r="B2" s="2" t="str">
        <f>'TC128.4-Customer Cargo Tracking'!B2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A3" s="57"/>
      <c r="B3" s="2" t="str">
        <f>'TC128.4-Customer Cargo Tracking'!B3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57" t="str">
        <f ca="1">'TC128.4-Customer Cargo Tracking'!A4</f>
        <v>DC3-CS2-02-2311001</v>
      </c>
      <c r="B4" s="2" t="str">
        <f>'TC128.4-Customer Cargo Tracking'!B4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bottom="0.75" footer="0.3" header="0.3" left="0.7" right="0.7" top="0.75"/>
</worksheet>
</file>

<file path=xl/worksheets/sheet1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D4"/>
  <sheetViews>
    <sheetView topLeftCell="J1" workbookViewId="0">
      <selection activeCell="N10" sqref="N10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350</v>
      </c>
      <c r="P1" s="58" t="s">
        <v>351</v>
      </c>
      <c r="Q1" s="58" t="s">
        <v>352</v>
      </c>
      <c r="R1" s="58" t="s">
        <v>353</v>
      </c>
      <c r="S1" s="58" t="s">
        <v>354</v>
      </c>
      <c r="T1" s="58" t="s">
        <v>355</v>
      </c>
      <c r="U1" s="58" t="s">
        <v>356</v>
      </c>
      <c r="V1" s="58" t="s">
        <v>357</v>
      </c>
      <c r="W1" s="58" t="s">
        <v>358</v>
      </c>
      <c r="X1" s="58" t="s">
        <v>359</v>
      </c>
      <c r="Y1" s="58" t="s">
        <v>360</v>
      </c>
      <c r="Z1" s="58" t="s">
        <v>361</v>
      </c>
      <c r="AA1" s="58" t="s">
        <v>362</v>
      </c>
      <c r="AB1" s="58" t="s">
        <v>363</v>
      </c>
      <c r="AC1" s="58" t="s">
        <v>364</v>
      </c>
    </row>
    <row r="2" spans="1:29" x14ac:dyDescent="0.3">
      <c r="A2" s="2" t="str">
        <f ca="1">'TC204-DC1 Outbound Details'!E6</f>
        <v>DC1-CS2-02-2311003</v>
      </c>
      <c r="B2" s="2" t="str">
        <f>'TC204-DC1 Outbound Details'!M6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</row>
    <row r="3" spans="1:29" x14ac:dyDescent="0.3">
      <c r="A3" s="2" t="str">
        <f ca="1">'TC204-DC1 Outbound Details'!E7</f>
        <v>DC1-CS2-02-2311004</v>
      </c>
      <c r="B3" s="2" t="str">
        <f>'TC204-DC1 Outbound Details'!M7</f>
        <v>CAIU9500009</v>
      </c>
      <c r="C3" s="58" t="s">
        <v>409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404</v>
      </c>
      <c r="X3" s="58" t="s">
        <v>404</v>
      </c>
      <c r="Y3" s="58" t="s">
        <v>404</v>
      </c>
      <c r="Z3" s="58" t="s">
        <v>404</v>
      </c>
      <c r="AA3" s="58" t="s">
        <v>404</v>
      </c>
      <c r="AB3" s="58" t="s">
        <v>404</v>
      </c>
      <c r="AC3" s="58" t="s">
        <v>404</v>
      </c>
    </row>
    <row r="4" spans="1:29" x14ac:dyDescent="0.3">
      <c r="A4" s="2" t="str">
        <f ca="1">'TC204-DC1 Outbound Details'!E9</f>
        <v>DC1-CS2-02-2311005</v>
      </c>
      <c r="B4" s="2" t="str">
        <f>'TC204-DC1 Outbound Details'!M9</f>
        <v>CAIU9492794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MYELASUP-MYPNA-CS1-02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MYELASUP-MYPNA-CS1-02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MYELASUP-MYPNA-CS1-02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MYELASUP-MYPNA-CS1-02</v>
      </c>
      <c r="D2" t="s">
        <v>64</v>
      </c>
      <c r="E2">
        <v>1</v>
      </c>
      <c r="F2">
        <v>1</v>
      </c>
      <c r="G2">
        <v>1</v>
      </c>
      <c r="H2" t="str">
        <f>AutoIncrement!G3</f>
        <v>CS1-02</v>
      </c>
      <c r="I2" t="str">
        <f>"CD-"&amp;H2</f>
        <v>CD-CS1-02</v>
      </c>
      <c r="J2" t="str">
        <f>"Payment-"&amp;H2</f>
        <v>Payment-CS1-02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Payment-CS1-02(By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CR-PK-CUS-POC-2311004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CSS-CS2-02</v>
      </c>
      <c r="D2" s="46" t="s">
        <v>69</v>
      </c>
      <c r="E2" s="46" t="s">
        <v>210</v>
      </c>
      <c r="F2" s="46" t="str">
        <f>AutoIncrement!F4</f>
        <v>CNTWSUP-SGTTAP-CS2-02</v>
      </c>
    </row>
    <row r="3" spans="1:6" x14ac:dyDescent="0.3">
      <c r="A3" s="46" t="s">
        <v>93</v>
      </c>
      <c r="B3" s="46" t="s">
        <v>209</v>
      </c>
      <c r="C3" s="46" t="str">
        <f>AutoIncrement!F5</f>
        <v>CSS-CS2-02</v>
      </c>
      <c r="D3" s="46" t="s">
        <v>69</v>
      </c>
      <c r="E3" s="2" t="s">
        <v>243</v>
      </c>
      <c r="F3" s="46" t="str">
        <f>AutoIncrement!F4</f>
        <v>CNTWSUP-SGTTAP-CS2-02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AutoIncrement!D4</f>
        <v>SGTTAP-PKTTAP-CB2-02</v>
      </c>
    </row>
    <row r="3" spans="1:6" x14ac:dyDescent="0.3">
      <c r="A3" s="46" t="s">
        <v>90</v>
      </c>
      <c r="B3" s="46" t="s">
        <v>215</v>
      </c>
      <c r="C3" s="46" t="str">
        <f>AutoIncrement!D5</f>
        <v>CSS-CB2-02</v>
      </c>
      <c r="D3" s="46" t="s">
        <v>69</v>
      </c>
      <c r="E3" s="2" t="s">
        <v>243</v>
      </c>
      <c r="F3" s="46" t="str">
        <f>AutoIncrement!D4</f>
        <v>SGTTAP-PKTTAP-CB2-02</v>
      </c>
    </row>
    <row r="4" spans="1:6" x14ac:dyDescent="0.3">
      <c r="A4" s="46" t="s">
        <v>90</v>
      </c>
      <c r="B4" s="46" t="s">
        <v>215</v>
      </c>
      <c r="C4" s="46" t="str">
        <f>AutoIncrement!D5</f>
        <v>CSS-CB2-02</v>
      </c>
      <c r="D4" s="46" t="s">
        <v>69</v>
      </c>
      <c r="E4" s="46" t="s">
        <v>216</v>
      </c>
      <c r="F4" s="2" t="str">
        <f>AutoIncrement!F4</f>
        <v>CNTWSUP-SGTTAP-CS2-02</v>
      </c>
    </row>
    <row r="5" spans="1:6" x14ac:dyDescent="0.3">
      <c r="A5" s="46" t="s">
        <v>90</v>
      </c>
      <c r="B5" s="46" t="s">
        <v>215</v>
      </c>
      <c r="C5" s="46" t="str">
        <f>AutoIncrement!D5</f>
        <v>CSS-CB2-02</v>
      </c>
      <c r="D5" s="46" t="s">
        <v>69</v>
      </c>
      <c r="E5" s="2" t="s">
        <v>244</v>
      </c>
      <c r="F5" s="2" t="str">
        <f>AutoIncrement!F4</f>
        <v>CNTWSUP-SGTTAP-CS2-02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CSS-CB2-02</v>
      </c>
      <c r="D2" s="46" t="s">
        <v>69</v>
      </c>
      <c r="E2" s="46" t="s">
        <v>210</v>
      </c>
      <c r="F2" s="46" t="str">
        <f>AutoIncrement!G4</f>
        <v>MYELASUP-MYPNA-CS1-02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CSS-CB3-02</v>
      </c>
      <c r="D2" s="46" t="s">
        <v>69</v>
      </c>
      <c r="E2" s="46" t="s">
        <v>210</v>
      </c>
      <c r="F2" s="46" t="str">
        <f>AutoIncrement!E4</f>
        <v>MYPNA-PKTTAP-CB3-02</v>
      </c>
    </row>
    <row r="3" spans="1:6" x14ac:dyDescent="0.3">
      <c r="A3" s="46" t="s">
        <v>91</v>
      </c>
      <c r="B3" s="46" t="s">
        <v>218</v>
      </c>
      <c r="C3" s="46" t="str">
        <f>AutoIncrement!E5</f>
        <v>CSS-CB3-02</v>
      </c>
      <c r="D3" s="46" t="s">
        <v>69</v>
      </c>
      <c r="E3" s="2" t="s">
        <v>243</v>
      </c>
      <c r="F3" s="46" t="str">
        <f>AutoIncrement!E4</f>
        <v>MYPNA-PKTTAP-CB3-02</v>
      </c>
    </row>
    <row r="4" spans="1:6" x14ac:dyDescent="0.3">
      <c r="A4" s="46" t="s">
        <v>91</v>
      </c>
      <c r="B4" s="46" t="s">
        <v>218</v>
      </c>
      <c r="C4" s="46" t="str">
        <f>AutoIncrement!E5</f>
        <v>CSS-CB3-02</v>
      </c>
      <c r="D4" s="46" t="s">
        <v>69</v>
      </c>
      <c r="E4" s="46" t="s">
        <v>216</v>
      </c>
      <c r="F4" s="2" t="str">
        <f>AutoIncrement!G4</f>
        <v>MYELASUP-MYPNA-CS1-02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CSS-CB1-02</v>
      </c>
      <c r="D2" s="46" t="s">
        <v>69</v>
      </c>
      <c r="E2" s="46" t="s">
        <v>210</v>
      </c>
      <c r="F2" s="46" t="str">
        <f>AutoIncrement!C4</f>
        <v>PKTTAP-PKCUS-CB1-02</v>
      </c>
    </row>
    <row r="3" spans="1:6" x14ac:dyDescent="0.3">
      <c r="A3" s="46" t="s">
        <v>89</v>
      </c>
      <c r="B3" s="46" t="s">
        <v>89</v>
      </c>
      <c r="C3" s="46" t="str">
        <f>AutoIncrement!C5</f>
        <v>CSS-CB1-02</v>
      </c>
      <c r="D3" s="46" t="s">
        <v>69</v>
      </c>
      <c r="E3" s="46" t="s">
        <v>216</v>
      </c>
      <c r="F3" s="46" t="str">
        <f>AutoIncrement!D4</f>
        <v>SGTTAP-PKTTAP-CB2-02</v>
      </c>
    </row>
    <row r="4" spans="1:6" x14ac:dyDescent="0.3">
      <c r="A4" s="46" t="s">
        <v>89</v>
      </c>
      <c r="B4" s="46" t="s">
        <v>89</v>
      </c>
      <c r="C4" s="46" t="str">
        <f>AutoIncrement!C5</f>
        <v>CSS-CB1-02</v>
      </c>
      <c r="D4" s="46" t="s">
        <v>69</v>
      </c>
      <c r="E4" s="46" t="s">
        <v>216</v>
      </c>
      <c r="F4" s="2" t="str">
        <f>AutoIncrement!E4</f>
        <v>MYPNA-PKTTAP-CB3-02</v>
      </c>
    </row>
    <row r="5" spans="1:6" x14ac:dyDescent="0.3">
      <c r="A5" s="46" t="s">
        <v>89</v>
      </c>
      <c r="B5" s="46" t="s">
        <v>89</v>
      </c>
      <c r="C5" s="2" t="str">
        <f>AutoIncrement!C5</f>
        <v>CSS-CB1-02</v>
      </c>
      <c r="D5" s="46" t="s">
        <v>69</v>
      </c>
      <c r="E5" s="2" t="s">
        <v>244</v>
      </c>
      <c r="F5" s="2" t="str">
        <f>AutoIncrement!D4</f>
        <v>SGTTAP-PKTTAP-CB2-02</v>
      </c>
    </row>
    <row r="6" spans="1:6" x14ac:dyDescent="0.3">
      <c r="A6" s="46" t="s">
        <v>89</v>
      </c>
      <c r="B6" s="46" t="s">
        <v>89</v>
      </c>
      <c r="C6" s="2" t="str">
        <f>AutoIncrement!C5</f>
        <v>CSS-CB1-02</v>
      </c>
      <c r="D6" s="46" t="s">
        <v>69</v>
      </c>
      <c r="E6" s="2" t="s">
        <v>244</v>
      </c>
      <c r="F6" s="2" t="str">
        <f>AutoIncrement!E4</f>
        <v>MYPNA-PKTTAP-CB3-02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G7"/>
  <sheetViews>
    <sheetView workbookViewId="0">
      <selection activeCell="B12" sqref="B12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PKTTAP-PKCUS-CB1-02</v>
      </c>
      <c r="B2" s="44" t="str">
        <f>'TC2-BU1 to Customer Contract'!X2</f>
        <v>CR-PK-CUS-POC-2311004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24 Dec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B2"/>
  <sheetViews>
    <sheetView workbookViewId="0">
      <selection activeCell="B1" sqref="B1:B1048576"/>
    </sheetView>
  </sheetViews>
  <sheetFormatPr defaultRowHeight="14.4" x14ac:dyDescent="0.3"/>
  <cols>
    <col min="1" max="1" customWidth="true" width="19.44140625" collapsed="true"/>
  </cols>
  <sheetData>
    <row r="1" spans="1:1" x14ac:dyDescent="0.3">
      <c r="A1" t="s">
        <v>220</v>
      </c>
    </row>
    <row r="2" spans="1:1" x14ac:dyDescent="0.3">
      <c r="A2" t="s">
        <v>553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C2"/>
  <sheetViews>
    <sheetView workbookViewId="0">
      <selection activeCell="B3" sqref="B3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24 Dec 2023</v>
      </c>
      <c r="B2" s="49" t="str">
        <f ca="1">TEXT(DATE(YEAR(TODAY()), MONTH(TODAY())+2, DAY(TODAY())+1), "dd MMM yyyy")</f>
        <v>04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CB1-02-Request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rcCB102-2311001-01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R2"/>
  <sheetViews>
    <sheetView topLeftCell="E1" workbookViewId="0">
      <selection activeCell="H18" sqref="H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2</v>
      </c>
      <c r="B1" t="s">
        <v>453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454</v>
      </c>
      <c r="M1" t="s">
        <v>229</v>
      </c>
      <c r="N1" t="s">
        <v>237</v>
      </c>
      <c r="O1" t="s">
        <v>455</v>
      </c>
      <c r="P1" t="s">
        <v>456</v>
      </c>
      <c r="Q1" t="s">
        <v>457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I3"/>
  <sheetViews>
    <sheetView workbookViewId="0">
      <selection activeCell="B7" sqref="B7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</row>
    <row r="2" spans="1:8" x14ac:dyDescent="0.3">
      <c r="A2" t="s">
        <v>554</v>
      </c>
      <c r="B2" t="s">
        <v>555</v>
      </c>
      <c r="C2" t="s">
        <v>557</v>
      </c>
      <c r="D2" t="s">
        <v>558</v>
      </c>
      <c r="E2" t="s">
        <v>559</v>
      </c>
      <c r="F2" t="s">
        <v>560</v>
      </c>
      <c r="G2" t="s">
        <v>561</v>
      </c>
      <c r="H2" t="s">
        <v>562</v>
      </c>
    </row>
    <row r="3" spans="1:8" x14ac:dyDescent="0.3">
      <c r="B3" t="s">
        <v>556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J4"/>
  <sheetViews>
    <sheetView workbookViewId="0">
      <selection activeCell="D40" sqref="D40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sCB102-2311001</v>
      </c>
      <c r="B2" t="str">
        <f ca="1"><![CDATA["p"&AutoIncrement!B2&"B2"&AutoIncrement!A2&"-"&I1&"001"]]></f>
        <v>pCB202-2311001</v>
      </c>
      <c r="C2" t="str">
        <f ca="1"><![CDATA["s"&AutoIncrement!B2&"B2"&AutoIncrement!A2&"-"&I1&"001"]]></f>
        <v>sCB202-2311001</v>
      </c>
      <c r="D2" t="str">
        <f ca="1"><![CDATA["p"&AutoIncrement!B2&"S2"&AutoIncrement!A2&"-"&I1&"001"]]></f>
        <v>pCS202-2311001</v>
      </c>
      <c r="E2" t="str">
        <f ca="1"><![CDATA["s"&AutoIncrement!B2&"B3"&AutoIncrement!A2&"-"&I1&"001"]]></f>
        <v>sCB302-2311001</v>
      </c>
      <c r="F2" t="str">
        <f ca="1"><![CDATA["p"&AutoIncrement!B2&"S1"&AutoIncrement!A2&"-"&I1&"001"]]></f>
        <v>pCS102-2311001</v>
      </c>
      <c r="G2" t="str">
        <f ca="1"><![CDATA["s"&AutoIncrement!B2&"S1"&AutoIncrement!A2&"-"&I1&"001"]]></f>
        <v>sCS102-2311001</v>
      </c>
      <c r="H2" t="str">
        <f ca="1"><![CDATA["s"&AutoIncrement!B2&"S2"&AutoIncrement!A2&"-"&I1&"001"]]></f>
        <v>sCS202-2311001</v>
      </c>
    </row>
    <row r="3" spans="1:9" x14ac:dyDescent="0.3">
      <c r="B3" t="str">
        <f ca="1"><![CDATA["p"&AutoIncrement!B2&"B3"&AutoIncrement!A2&"-"&I1&"001"]]></f>
        <v>pCB302-2311001</v>
      </c>
    </row>
    <row r="4" spans="1:9" x14ac:dyDescent="0.3">
      <c r="A4" s="100" t="s">
        <v>89</v>
      </c>
      <c r="B4" s="100"/>
      <c r="C4" s="100" t="s">
        <v>90</v>
      </c>
      <c r="D4" s="100"/>
      <c r="E4" s="100" t="s">
        <v>91</v>
      </c>
      <c r="F4" s="100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K3"/>
  <sheetViews>
    <sheetView workbookViewId="0">
      <selection activeCell="C12" sqref="C12"/>
    </sheetView>
  </sheetViews>
  <sheetFormatPr defaultRowHeight="14.4" x14ac:dyDescent="0.3"/>
  <cols>
    <col min="2" max="2" customWidth="true" width="19.6640625" collapsed="true"/>
    <col min="3" max="3" customWidth="true" width="26.21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1.66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'TC20-Autogen SOPO'!B2</f>
        <v>pCB202-2311001</v>
      </c>
      <c r="C2" t="str">
        <f>'TC3-BU2 to BU1 Contract'!C2</f>
        <v>SGTTAP-PKTTAP-CB2-02</v>
      </c>
      <c r="D2" s="80" t="s">
        <v>462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d, yyyy")</f>
        <v>Nov 3, 2023</v>
      </c>
    </row>
    <row ht="15" r="3" spans="1:10" thickBot="1" x14ac:dyDescent="0.35">
      <c r="A3" s="75">
        <v>2</v>
      </c>
      <c r="B3" s="80" t="str">
        <f>'TC20-Autogen SOPO'!B3</f>
        <v>pCB302-2311001</v>
      </c>
      <c r="C3" t="str">
        <f>'TC6-BU3 to BU1 Contract'!C2</f>
        <v>MYPNA-PKTTAP-CB3-02</v>
      </c>
      <c r="D3" s="80" t="s">
        <v>462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D2"/>
  <sheetViews>
    <sheetView workbookViewId="0">
      <selection activeCell="B3" sqref="B3"/>
    </sheetView>
  </sheetViews>
  <sheetFormatPr defaultRowHeight="14.4" x14ac:dyDescent="0.3"/>
  <cols>
    <col min="2" max="2" customWidth="true" width="15.44140625" collapsed="true"/>
    <col min="3" max="3" customWidth="true" width="25.77734375" collapsed="true"/>
  </cols>
  <sheetData>
    <row ht="15" r="1" spans="1:3" thickBot="1" x14ac:dyDescent="0.35">
      <c r="A1" s="76" t="s">
        <v>0</v>
      </c>
      <c r="B1" s="83" t="s">
        <v>458</v>
      </c>
      <c r="C1" s="78" t="s">
        <v>114</v>
      </c>
    </row>
    <row ht="15" r="2" spans="1:3" thickBot="1" x14ac:dyDescent="0.35">
      <c r="A2" s="79">
        <v>1</v>
      </c>
      <c r="B2" s="84" t="str">
        <f>'TC20-Autogen SOPO'!D2</f>
        <v>pCS202-2311001</v>
      </c>
      <c r="C2" s="85" t="str">
        <f>'TC4-Sup2 to BU2 Contract'!C2</f>
        <v>CNTWSUP-SGTTAP-CS2-02</v>
      </c>
    </row>
  </sheetData>
  <pageMargins bottom="0.75" footer="0.3" header="0.3" left="0.7" right="0.7" top="0.75"/>
  <pageSetup horizontalDpi="4294967293" orientation="portrait" paperSize="9" r:id="rId1" verticalDpi="0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33203125" collapsed="true"/>
    <col min="3" max="3" customWidth="true" width="29.77734375" collapsed="true"/>
  </cols>
  <sheetData>
    <row ht="15" r="1" spans="1:3" thickBot="1" x14ac:dyDescent="0.35">
      <c r="A1" s="76" t="s">
        <v>0</v>
      </c>
      <c r="B1" s="77" t="s">
        <v>458</v>
      </c>
      <c r="C1" s="78" t="s">
        <v>114</v>
      </c>
    </row>
    <row ht="15" r="2" spans="1:3" thickBot="1" x14ac:dyDescent="0.35">
      <c r="A2" s="79">
        <v>1</v>
      </c>
      <c r="B2" s="80" t="str">
        <f>'TC20-Autogen SOPO'!F2</f>
        <v>pCS102-2311001</v>
      </c>
      <c r="C2" s="85" t="str">
        <f>'TC7-Sup1 to BU3 Contract'!C2</f>
        <v>MYELASUP-MYPNA-CS1-02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E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customWidth="true" width="15.664062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ht="15" r="2" spans="1:4" thickBot="1" x14ac:dyDescent="0.35">
      <c r="A2" s="79">
        <v>1</v>
      </c>
      <c r="B2" s="86" t="str">
        <f>'TC20-Autogen SOPO'!G2</f>
        <v>sCS102-2311001</v>
      </c>
      <c r="C2" t="str">
        <f>'TC7-Sup1 to BU3 Contract'!C2</f>
        <v>MYELASUP-MYPNA-CS1-02</v>
      </c>
      <c r="D2" t="s">
        <v>550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E2"/>
  <sheetViews>
    <sheetView workbookViewId="0">
      <selection activeCell="B3" sqref="B3"/>
    </sheetView>
  </sheetViews>
  <sheetFormatPr defaultRowHeight="14.4" x14ac:dyDescent="0.3"/>
  <cols>
    <col min="2" max="2" customWidth="true" width="18.7773437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76" t="s">
        <v>0</v>
      </c>
      <c r="B1" s="77" t="s">
        <v>458</v>
      </c>
      <c r="C1" s="77" t="s">
        <v>114</v>
      </c>
      <c r="D1" s="78" t="s">
        <v>126</v>
      </c>
    </row>
    <row customHeight="1" ht="17.399999999999999" r="2" spans="1:4" thickBot="1" x14ac:dyDescent="0.35">
      <c r="A2" s="79">
        <v>1</v>
      </c>
      <c r="B2" s="86" t="str">
        <f>'TC20-Autogen SOPO'!H2</f>
        <v>sCS202-2311001</v>
      </c>
      <c r="C2" t="str">
        <f>'TC4-Sup2 to BU2 Contract'!C2</f>
        <v>CNTWSUP-SGTTAP-CS2-02</v>
      </c>
      <c r="D2" t="s">
        <v>550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563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549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Q4"/>
  <sheetViews>
    <sheetView topLeftCell="C1"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>'TC20-Autogen SOPO'!A2</f>
        <v>sCB102-2311001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>'TC20-Autogen SOPO'!A2</f>
        <v>sCB102-2311001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>'TC20-Autogen SOPO'!A2</f>
        <v>sCB102-2311001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R4"/>
  <sheetViews>
    <sheetView topLeftCell="D1" workbookViewId="0">
      <selection activeCell="D5" sqref="D5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>'TC20-Autogen SOPO'!A2</f>
        <v>sCB102-2311001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>'TC20-Autogen SOPO'!A2</f>
        <v>sCB102-2311001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>'TC20-Autogen SOPO'!A2</f>
        <v>sCB102-2311001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T7"/>
  <sheetViews>
    <sheetView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>'TC15-Customer Order No'!A2</f>
        <v>cCB102-2311001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>'TC15-Customer Order No'!A2</f>
        <v>cCB102-2311001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>'TC15-Customer Order No'!A2</f>
        <v>cCB102-2311001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>'TC15-Customer Order No'!A2</f>
        <v>cCB102-2311001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>'TC15-Customer Order No'!A2</f>
        <v>cCB102-2311001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>'TC15-Customer Order No'!A2</f>
        <v>cCB102-2311001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S7"/>
  <sheetViews>
    <sheetView topLeftCell="D1" workbookViewId="0">
      <selection activeCell="D24" sqref="D2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>'TC20-Autogen SOPO'!A2</f>
        <v>sCB102-2311001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>'TC20-Autogen SOPO'!A2</f>
        <v>sCB102-2311001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>'TC20-Autogen SOPO'!A2</f>
        <v>sCB102-2311001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>'TC20-Autogen SOPO'!A2</f>
        <v>sCB102-2311001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>'TC20-Autogen SOPO'!A2</f>
        <v>sCB102-2311001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>'TC20-Autogen SOPO'!A2</f>
        <v>sCB102-2311001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E7"/>
  <sheetViews>
    <sheetView workbookViewId="0">
      <selection activeCell="L32" sqref="L32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C5"/>
  <sheetViews>
    <sheetView topLeftCell="A4" workbookViewId="0">
      <selection activeCell="J36" sqref="J3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R2"/>
  <sheetViews>
    <sheetView workbookViewId="0">
      <selection activeCell="F8" sqref="F8"/>
    </sheetView>
  </sheetViews>
  <sheetFormatPr defaultRowHeight="14.4" x14ac:dyDescent="0.3"/>
  <cols>
    <col min="2" max="2" bestFit="true" customWidth="true" width="20.5546875" collapsed="true"/>
    <col min="3" max="3" bestFit="true" customWidth="true" width="22.0" collapsed="true"/>
    <col min="4" max="4" bestFit="true" customWidth="true" width="12.21875" collapsed="true"/>
    <col min="5" max="6" customWidth="true" width="12.21875" collapsed="true"/>
    <col min="7" max="8" bestFit="true" customWidth="true" width="8.88671875" collapsed="true"/>
    <col min="9" max="9" customWidth="true" width="8.88671875" collapsed="true"/>
    <col min="10" max="10" bestFit="true" customWidth="true" width="8.88671875" collapsed="true"/>
    <col min="11" max="11" bestFit="true" customWidth="true" width="21.6640625" collapsed="true"/>
    <col min="12" max="13" bestFit="true" customWidth="true" width="13.33203125" collapsed="true"/>
    <col min="14" max="17" bestFit="true" customWidth="true" width="12.21875" collapsed="true"/>
  </cols>
  <sheetData>
    <row ht="15" r="1" spans="1:17" thickBot="1" x14ac:dyDescent="0.35">
      <c r="A1" s="76" t="s">
        <v>0</v>
      </c>
      <c r="B1" s="77" t="s">
        <v>463</v>
      </c>
      <c r="C1" s="77" t="s">
        <v>464</v>
      </c>
      <c r="D1" s="77" t="s">
        <v>231</v>
      </c>
      <c r="E1" s="77" t="s">
        <v>465</v>
      </c>
      <c r="F1" s="77" t="s">
        <v>466</v>
      </c>
      <c r="G1" s="77" t="s">
        <v>467</v>
      </c>
      <c r="H1" s="77" t="s">
        <v>468</v>
      </c>
      <c r="I1" s="77" t="s">
        <v>469</v>
      </c>
      <c r="J1" s="77" t="s">
        <v>470</v>
      </c>
      <c r="K1" s="77" t="s">
        <v>471</v>
      </c>
      <c r="L1" s="77" t="s">
        <v>472</v>
      </c>
      <c r="M1" s="77" t="s">
        <v>473</v>
      </c>
      <c r="N1" s="77" t="s">
        <v>474</v>
      </c>
      <c r="O1" s="77" t="s">
        <v>475</v>
      </c>
      <c r="P1" s="77" t="s">
        <v>476</v>
      </c>
      <c r="Q1" s="78" t="s">
        <v>477</v>
      </c>
    </row>
    <row ht="15" r="2" spans="1:17" thickBot="1" x14ac:dyDescent="0.35">
      <c r="A2" s="79">
        <v>1</v>
      </c>
      <c r="B2" s="80" t="str">
        <f>'TC2-BU1 to Customer Contract'!C2</f>
        <v>PKTTAP-PKCUS-CB1-02</v>
      </c>
      <c r="C2" s="80" t="str">
        <f>'TC2-BU1 to Customer Contract'!X2</f>
        <v>CR-PK-CUS-POC-2311004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478</v>
      </c>
      <c r="L2" s="87" t="str">
        <f ca="1">TEXT(DATE(YEAR(TODAY()), MONTH(TODAY())+1, DAY(TODAY())), "dd MMM yyyy")</f>
        <v>03 Dec 2023</v>
      </c>
      <c r="M2" s="87" t="str">
        <f ca="1">TEXT(DATE(YEAR(TODAY()), MONTH(TODAY())+2, DAY(TODAY())), "dd MMM yyyy")</f>
        <v>03 Jan 2024</v>
      </c>
      <c r="N2" s="80">
        <v>660</v>
      </c>
      <c r="O2" s="80">
        <v>660</v>
      </c>
      <c r="P2" s="80">
        <v>600</v>
      </c>
      <c r="Q2" s="81">
        <v>60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G2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</cols>
  <sheetData>
    <row r="1" spans="1:6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</row>
    <row r="2" spans="1:6" x14ac:dyDescent="0.3">
      <c r="A2" t="s">
        <v>569</v>
      </c>
      <c r="B2" t="s">
        <v>564</v>
      </c>
      <c r="C2" t="s">
        <v>565</v>
      </c>
      <c r="D2" t="s">
        <v>566</v>
      </c>
      <c r="E2" t="s">
        <v>567</v>
      </c>
      <c r="F2" t="s">
        <v>568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H3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cCB102-2311002</v>
      </c>
      <c r="B2" t="str">
        <f ca="1"><![CDATA["s"&AutoIncrement!B2&"B1"&AutoIncrement!A2&"-"&G1&"002"]]></f>
        <v>sCB102-2311002</v>
      </c>
      <c r="C2" t="str">
        <f ca="1"><![CDATA["p"&AutoIncrement!B2&"B3"&AutoIncrement!A2&"-"&G1&"002"]]></f>
        <v>pCB302-2311002</v>
      </c>
      <c r="D2" t="str">
        <f ca="1"><![CDATA["s"&AutoIncrement!B2&"B3"&AutoIncrement!A2&"-"&G1&"002"]]></f>
        <v>sCB302-2311002</v>
      </c>
      <c r="E2" t="str">
        <f ca="1"><![CDATA["p"&AutoIncrement!B2&"S1"&AutoIncrement!A2&"-"&G1&"002"]]></f>
        <v>pCS102-2311002</v>
      </c>
      <c r="F2" t="str">
        <f ca="1"><![CDATA["s"&AutoIncrement!B2&"S1"&AutoIncrement!A2&"-"&G1&"002"]]></f>
        <v>sCS102-2311002</v>
      </c>
    </row>
    <row r="3" spans="1:7" x14ac:dyDescent="0.3">
      <c r="B3" s="100" t="s">
        <v>89</v>
      </c>
      <c r="C3" s="100"/>
      <c r="D3" s="100" t="s">
        <v>91</v>
      </c>
      <c r="E3" s="100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D2"/>
  <sheetViews>
    <sheetView workbookViewId="0">
      <selection activeCell="D13" sqref="D13"/>
    </sheetView>
  </sheetViews>
  <sheetFormatPr defaultRowHeight="14.4" x14ac:dyDescent="0.3"/>
  <cols>
    <col min="1" max="1" bestFit="true" customWidth="true" width="3.44140625" collapsed="true"/>
    <col min="2" max="2" bestFit="true" customWidth="true" width="24.77734375" collapsed="true"/>
    <col min="3" max="3" bestFit="true" customWidth="true" width="15.5546875" collapsed="true"/>
  </cols>
  <sheetData>
    <row ht="15" r="1" spans="1:3" thickBot="1" x14ac:dyDescent="0.35">
      <c r="A1" s="76" t="s">
        <v>0</v>
      </c>
      <c r="B1" s="77" t="s">
        <v>114</v>
      </c>
      <c r="C1" s="78" t="s">
        <v>479</v>
      </c>
    </row>
    <row ht="15" r="2" spans="1:3" thickBot="1" x14ac:dyDescent="0.35">
      <c r="A2" s="79">
        <v>1</v>
      </c>
      <c r="B2" s="80" t="str">
        <f>'TC2-BU1 to Customer Contract'!C2</f>
        <v>PKTTAP-PKCUS-CB1-02</v>
      </c>
      <c r="C2" t="str">
        <f>'TC47-Autogen OrderNo Spot'!B2</f>
        <v>sCB102-2311002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K2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Spot'!C2</f>
        <v>pCB302-2311002</v>
      </c>
      <c r="C2" t="str">
        <f>'TC6-BU3 to BU1 Contract'!C2</f>
        <v>MYPNA-PKTTAP-CB3-02</v>
      </c>
      <c r="D2" s="80" t="s">
        <v>494</v>
      </c>
      <c r="E2" s="86" t="s">
        <v>262</v>
      </c>
      <c r="F2" s="80" t="s">
        <v>128</v>
      </c>
      <c r="G2" s="80" t="s">
        <v>70</v>
      </c>
      <c r="H2" s="80" t="s">
        <v>91</v>
      </c>
      <c r="I2" s="80" t="s">
        <v>68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K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76" t="s">
        <v>0</v>
      </c>
      <c r="B1" s="77" t="s">
        <v>458</v>
      </c>
      <c r="C1" s="77" t="s">
        <v>114</v>
      </c>
      <c r="D1" s="77" t="s">
        <v>459</v>
      </c>
      <c r="E1" s="77" t="s">
        <v>253</v>
      </c>
      <c r="F1" s="77" t="s">
        <v>116</v>
      </c>
      <c r="G1" s="77" t="s">
        <v>40</v>
      </c>
      <c r="H1" s="77" t="s">
        <v>460</v>
      </c>
      <c r="I1" s="77" t="s">
        <v>318</v>
      </c>
      <c r="J1" s="78" t="s">
        <v>461</v>
      </c>
    </row>
    <row ht="15" r="2" spans="1:10" thickBot="1" x14ac:dyDescent="0.35">
      <c r="A2" s="79">
        <v>1</v>
      </c>
      <c r="B2" s="80" t="str">
        <f>'TC47-Autogen OrderNo Spot'!E2</f>
        <v>pCS102-2311002</v>
      </c>
      <c r="C2" t="str">
        <f>'TC7-Sup1 to BU3 Contract'!C2</f>
        <v>MYELASUP-MYPNA-CS1-02</v>
      </c>
      <c r="D2" s="80" t="s">
        <v>494</v>
      </c>
      <c r="E2" s="86" t="s">
        <v>262</v>
      </c>
      <c r="F2" s="80" t="s">
        <v>128</v>
      </c>
      <c r="G2" s="80" t="s">
        <v>62</v>
      </c>
      <c r="H2" s="80" t="s">
        <v>79</v>
      </c>
      <c r="I2" s="80" t="s">
        <v>64</v>
      </c>
      <c r="J2" s="81" t="str">
        <f ca="1">TEXT(DATE(YEAR(TODAY()), MONTH(TODAY()), DAY(TODAY())), "MMM d, yyyy")</f>
        <v>Nov 3, 2023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G2"/>
  <sheetViews>
    <sheetView workbookViewId="0">
      <selection activeCell="F8" sqref="F8"/>
    </sheetView>
  </sheetViews>
  <sheetFormatPr defaultRowHeight="14.4" x14ac:dyDescent="0.3"/>
  <cols>
    <col min="2" max="2" bestFit="true" customWidth="true" width="13.33203125" collapsed="true"/>
  </cols>
  <sheetData>
    <row ht="15" r="1" spans="1:6" thickBot="1" x14ac:dyDescent="0.35">
      <c r="A1" s="76" t="s">
        <v>0</v>
      </c>
      <c r="B1" s="77" t="s">
        <v>265</v>
      </c>
      <c r="C1" s="78" t="s">
        <v>480</v>
      </c>
      <c r="D1" s="89" t="s">
        <v>499</v>
      </c>
      <c r="E1" s="89" t="s">
        <v>500</v>
      </c>
      <c r="F1" s="89" t="s">
        <v>501</v>
      </c>
    </row>
    <row ht="15" r="2" spans="1:6" thickBot="1" x14ac:dyDescent="0.35">
      <c r="A2" s="79">
        <v>1</v>
      </c>
      <c r="B2" s="80" t="str">
        <f>'TC20-Autogen SOPO'!H2</f>
        <v>sCS202-2311001</v>
      </c>
      <c r="C2" s="81">
        <v>800</v>
      </c>
      <c r="D2">
        <v>600</v>
      </c>
      <c r="E2" s="88">
        <v>200</v>
      </c>
      <c r="F2" t="str">
        <f ca="1">TEXT(DATE(YEAR(TODAY()), MONTH(TODAY())+2, DAY(TODAY())+1), "dd MMM yyyy")</f>
        <v>04 Jan 2024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C2"/>
  <sheetViews>
    <sheetView workbookViewId="0">
      <selection activeCell="J18" sqref="J18"/>
    </sheetView>
  </sheetViews>
  <sheetFormatPr defaultRowHeight="14.4" x14ac:dyDescent="0.3"/>
  <cols>
    <col min="1" max="1" customWidth="true" width="21.0" collapsed="true"/>
    <col min="2" max="2" customWidth="true" width="25.6640625" collapsed="true"/>
  </cols>
  <sheetData>
    <row r="1" spans="1:2" x14ac:dyDescent="0.3">
      <c r="A1" t="s">
        <v>280</v>
      </c>
      <c r="B1" t="s">
        <v>281</v>
      </c>
    </row>
    <row r="2" spans="1:2" x14ac:dyDescent="0.3">
      <c r="A2" t="s">
        <v>502</v>
      </c>
      <c r="B2" t="s">
        <v>570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PKTTAP-PKCUS-CB1-02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PKTTAP-PKCUS-CB1-02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PKTTAP-PKCUS-CB1-02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PKTTAP-PKCUS-CB1-02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PKTTAP-PKCUS-CB1-02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PKTTAP-PKCUS-CB1-02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E4"/>
  <sheetViews>
    <sheetView workbookViewId="0">
      <selection activeCell="D19" sqref="D19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C5"/>
  <sheetViews>
    <sheetView topLeftCell="A4" workbookViewId="0">
      <selection activeCell="K16" sqref="K1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03 Dec 2023</v>
      </c>
      <c r="B5" t="str">
        <f ca="1">TEXT(DATE(YEAR(TODAY()), MONTH(TODAY())+2, DAY(TODAY())), "dd MMM yyyy")</f>
        <v>03 Jan 2024</v>
      </c>
    </row>
  </sheetData>
  <phoneticPr fontId="8" type="noConversion"/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E2"/>
  <sheetViews>
    <sheetView workbookViewId="0">
      <selection activeCell="D9" sqref="D9"/>
    </sheetView>
  </sheetViews>
  <sheetFormatPr defaultRowHeight="14.4" x14ac:dyDescent="0.3"/>
  <cols>
    <col min="2" max="2" customWidth="true" width="15.88671875" collapsed="true"/>
    <col min="3" max="3" bestFit="true" customWidth="true" width="10.5546875" collapsed="true"/>
    <col min="4" max="4" bestFit="true" customWidth="true" width="22.8867187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'TC20-Autogen SOPO'!D2</f>
        <v>pCS202-2311001</v>
      </c>
      <c r="C2" s="80">
        <v>800</v>
      </c>
      <c r="D2" s="90" t="str">
        <f>'TC4-Sup2 to BU2 Contract'!C2</f>
        <v>CNTWSUP-SGTTAP-CS2-02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E2"/>
  <sheetViews>
    <sheetView workbookViewId="0">
      <selection activeCell="G20" sqref="G20"/>
    </sheetView>
  </sheetViews>
  <sheetFormatPr defaultRowHeight="14.4" x14ac:dyDescent="0.3"/>
  <cols>
    <col min="2" max="2" bestFit="true" customWidth="true" width="14.88671875" collapsed="true"/>
    <col min="3" max="3" bestFit="true" customWidth="true" width="7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0" t="str">
        <f>'TC20-Autogen SOPO'!B2</f>
        <v>pCB202-2311001</v>
      </c>
      <c r="C2" s="80">
        <v>800</v>
      </c>
      <c r="D2" s="81" t="str">
        <f>'TC3-BU2 to BU1 Contract'!C2</f>
        <v>SGTTAP-PKTTAP-CB2-02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E2"/>
  <sheetViews>
    <sheetView workbookViewId="0">
      <selection activeCell="F13" sqref="F13"/>
    </sheetView>
  </sheetViews>
  <sheetFormatPr defaultRowHeight="14.4" x14ac:dyDescent="0.3"/>
  <cols>
    <col min="2" max="2" bestFit="true" customWidth="true" width="14.88671875" collapsed="true"/>
    <col min="4" max="4" bestFit="true" customWidth="true" width="20.6640625" collapsed="true"/>
  </cols>
  <sheetData>
    <row ht="15" r="1" spans="1:4" thickBot="1" x14ac:dyDescent="0.35">
      <c r="A1" s="76" t="s">
        <v>0</v>
      </c>
      <c r="B1" s="77" t="s">
        <v>458</v>
      </c>
      <c r="C1" s="77" t="s">
        <v>480</v>
      </c>
      <c r="D1" s="78" t="s">
        <v>114</v>
      </c>
    </row>
    <row ht="15" r="2" spans="1:4" thickBot="1" x14ac:dyDescent="0.35">
      <c r="A2" s="79">
        <v>1</v>
      </c>
      <c r="B2" s="86" t="str">
        <f>'TC15-Customer Order No'!A2</f>
        <v>cCB102-2311001</v>
      </c>
      <c r="C2" s="80">
        <v>800</v>
      </c>
      <c r="D2" s="81" t="str">
        <f>'TC2-BU1 to Customer Contract'!C2</f>
        <v>PKTTAP-PKCUS-CB1-02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E4"/>
  <sheetViews>
    <sheetView workbookViewId="0">
      <selection activeCell="B37" sqref="B37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504</v>
      </c>
      <c r="B1" t="s">
        <v>505</v>
      </c>
      <c r="C1" t="s">
        <v>506</v>
      </c>
      <c r="D1" s="91" t="s">
        <v>507</v>
      </c>
    </row>
    <row ht="57.6" r="2" spans="1:4" x14ac:dyDescent="0.3">
      <c r="A2">
        <v>0</v>
      </c>
      <c r="B2" s="93">
        <v>660</v>
      </c>
      <c r="C2" t="s">
        <v>515</v>
      </c>
      <c r="D2" s="53" t="s">
        <v>508</v>
      </c>
    </row>
    <row ht="57.6" r="3" spans="1:4" x14ac:dyDescent="0.3">
      <c r="A3" s="93">
        <v>660</v>
      </c>
      <c r="B3" s="93">
        <v>0</v>
      </c>
      <c r="C3" t="s">
        <v>515</v>
      </c>
      <c r="D3" s="53" t="s">
        <v>509</v>
      </c>
    </row>
    <row r="4" spans="1:4" x14ac:dyDescent="0.3">
      <c r="A4" s="93">
        <v>600</v>
      </c>
      <c r="B4" s="93">
        <v>60</v>
      </c>
      <c r="C4" t="s">
        <v>515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D4"/>
  <sheetViews>
    <sheetView workbookViewId="0">
      <selection activeCell="B3" sqref="B3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510</v>
      </c>
      <c r="B1" t="s">
        <v>511</v>
      </c>
      <c r="C1" s="91" t="s">
        <v>507</v>
      </c>
    </row>
    <row r="2" spans="1:3" x14ac:dyDescent="0.3">
      <c r="A2" t="s">
        <v>526</v>
      </c>
      <c r="B2" t="s">
        <v>527</v>
      </c>
      <c r="C2" t="s">
        <v>512</v>
      </c>
    </row>
    <row r="3" spans="1:3" x14ac:dyDescent="0.3">
      <c r="A3" t="s">
        <v>526</v>
      </c>
      <c r="B3" t="s">
        <v>527</v>
      </c>
      <c r="C3" t="s">
        <v>513</v>
      </c>
    </row>
    <row r="4" spans="1:3" x14ac:dyDescent="0.3">
      <c r="A4" t="s">
        <v>526</v>
      </c>
      <c r="B4" t="s">
        <v>527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C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514</v>
      </c>
      <c r="B1" t="s">
        <v>122</v>
      </c>
    </row>
    <row r="2" spans="1:2" x14ac:dyDescent="0.3">
      <c r="A2" s="94">
        <v>2.5</v>
      </c>
      <c r="B2" s="92" t="s">
        <v>183</v>
      </c>
    </row>
    <row r="3" spans="1:2" x14ac:dyDescent="0.3">
      <c r="A3" s="94">
        <v>2.5</v>
      </c>
      <c r="B3" s="92" t="s">
        <v>183</v>
      </c>
    </row>
    <row r="4" spans="1:2" x14ac:dyDescent="0.3">
      <c r="A4" s="94">
        <v>2.5</v>
      </c>
      <c r="B4" s="92" t="s">
        <v>183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D5"/>
  <sheetViews>
    <sheetView topLeftCell="K1" workbookViewId="0">
      <selection activeCell="N4" sqref="N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9.55468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o-MY-ELA-SUP-CS2-02-2311001</v>
      </c>
      <c r="D2" t="str">
        <f ca="1">TEXT(DATE(YEAR(TODAY()), MONTH(TODAY()), DAY(TODAY())), "dd MMM yyyy")</f>
        <v>03 Nov 2023</v>
      </c>
      <c r="E2" t="str">
        <f ca="1">"SP1-"&amp;AutoIncrement!F3&amp;"-"&amp;TEXT(DATE(YEAR(TODAY()), MONTH(TODAY()), DAY(TODAY())), "yymm")&amp;"001"</f>
        <v>SP1-CS2-02-2311001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SP1-OP-CS2-02-2311-01</v>
      </c>
      <c r="O2" t="s">
        <v>333</v>
      </c>
      <c r="S2" t="str">
        <f ca="1">"SP1-IP-"&amp;AutoIncrement!F3&amp;"-"&amp;TEXT(DATE(YEAR(TODAY()), MONTH(TODAY()), DAY(TODAY())), "yymm")&amp;"-01"</f>
        <v>SP1-IP-CS2-02-2311-01</v>
      </c>
      <c r="X2" t="str">
        <f>'TC47-Autogen OrderNo Spot'!F2</f>
        <v>sCS102-2311002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o-MY-ELA-SUP-CS2-02-2311001</v>
      </c>
      <c r="D3" t="str">
        <f ca="1">TEXT(DATE(YEAR(TODAY()), MONTH(TODAY()), DAY(TODAY())), "dd MMM yyyy")</f>
        <v>03 Nov 2023</v>
      </c>
      <c r="E3" t="str">
        <f ca="1">"SP1-"&amp;AutoIncrement!F3&amp;"-"&amp;TEXT(DATE(YEAR(TODAY()), MONTH(TODAY()), DAY(TODAY())), "yymm")&amp;"001"</f>
        <v>SP1-CS2-02-2311001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SP1-OP-CS2-02-2311-01</v>
      </c>
      <c r="O3" t="s">
        <v>334</v>
      </c>
      <c r="S3" t="str">
        <f ca="1">"SP1-IP-"&amp;AutoIncrement!F3&amp;"-"&amp;TEXT(DATE(YEAR(TODAY()), MONTH(TODAY()), DAY(TODAY())), "yymm")&amp;"-02"</f>
        <v>SP1-IP-CS2-02-2311-02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sCS102-2311002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o-MY-ELA-SUP-CS2-02-2311001</v>
      </c>
      <c r="D4" t="str">
        <f ca="1">TEXT(DATE(YEAR(TODAY()), MONTH(TODAY()), DAY(TODAY())), "dd MMM yyyy")</f>
        <v>03 Nov 2023</v>
      </c>
      <c r="E4" t="str">
        <f ca="1">"SP1-"&amp;AutoIncrement!F3&amp;"-"&amp;TEXT(DATE(YEAR(TODAY()), MONTH(TODAY()), DAY(TODAY())), "yymm")&amp;"001"</f>
        <v>SP1-CS2-02-2311001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"yymm")&amp;"-02"</f>
        <v>SP1-OP-CS2-02-2311-02</v>
      </c>
      <c r="O4" t="s">
        <v>335</v>
      </c>
      <c r="P4">
        <v>100.001</v>
      </c>
      <c r="Q4">
        <v>100.001</v>
      </c>
      <c r="R4">
        <v>100.001</v>
      </c>
      <c r="X4" t="str">
        <f>'TC47-Autogen OrderNo Spot'!F2</f>
        <v>sCS102-2311002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o-MY-ELA-SUP-CS2-02-2311002</v>
      </c>
      <c r="D5" t="str">
        <f ca="1">TEXT(DATE(YEAR(TODAY()), MONTH(TODAY()), DAY(TODAY())), "dd MMM yyyy")</f>
        <v>03 Nov 2023</v>
      </c>
      <c r="E5" t="str">
        <f ca="1">"SP1-"&amp;AutoIncrement!F3&amp;"-"&amp;TEXT(DATE(YEAR(TODAY()), MONTH(TODAY()), DAY(TODAY())), "yymm")&amp;"002"</f>
        <v>SP1-CS2-02-2311002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SP1-OP-CS2-02-2311-02</v>
      </c>
      <c r="O5" t="s">
        <v>333</v>
      </c>
      <c r="P5">
        <v>100.001</v>
      </c>
      <c r="Q5">
        <v>100.001</v>
      </c>
      <c r="R5">
        <v>100.001</v>
      </c>
      <c r="X5" t="str">
        <f>'TC47-Autogen OrderNo Spot'!F2</f>
        <v>sCS102-2311002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C3"/>
  <sheetViews>
    <sheetView workbookViewId="0">
      <selection activeCell="A2" sqref="A2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o-MY-ELA-SUP-CS2-02-2311001</v>
      </c>
      <c r="B2" t="s">
        <v>516</v>
      </c>
    </row>
    <row r="3" spans="1:2" x14ac:dyDescent="0.3">
      <c r="A3" t="str">
        <f ca="1">'TC74-Sup1 Outbound Details'!C5</f>
        <v>o-MY-ELA-SUP-CS2-02-2311002</v>
      </c>
      <c r="B3" t="s">
        <v>517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AA6"/>
  <sheetViews>
    <sheetView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549</v>
      </c>
      <c r="C2" t="str">
        <f>AutoIncrement!C4</f>
        <v>PKTTAP-PKCUS-CB1-02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CB1-02</v>
      </c>
      <c r="I2" t="str">
        <f>"CD-"&amp;H2</f>
        <v>CD-CB1-02</v>
      </c>
      <c r="J2" t="str">
        <f>"Payment-"&amp;H2</f>
        <v>Payment-CB1-02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Payment-CB1-02(By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RD-CB1-02</v>
      </c>
      <c r="W2" t="s">
        <v>130</v>
      </c>
      <c r="X2" t="s">
        <v>550</v>
      </c>
      <c r="Y2" t="str">
        <f>"BU2toBU1-"&amp;H2</f>
        <v>BU2toBU1-CB1-02</v>
      </c>
      <c r="Z2" t="str">
        <f>"BU3toBU1-"&amp;H2</f>
        <v>BU3toBU1-CB1-02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W3"/>
  <sheetViews>
    <sheetView workbookViewId="0">
      <selection activeCell="A2" sqref="A2:B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P2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C5"/>
  <sheetViews>
    <sheetView workbookViewId="0">
      <selection activeCell="B11" sqref="B11"/>
    </sheetView>
  </sheetViews>
  <sheetFormatPr defaultRowHeight="14.4" x14ac:dyDescent="0.3"/>
  <cols>
    <col min="1" max="1" customWidth="true" width="20.5546875" collapsed="true"/>
    <col min="2" max="2" customWidth="true" width="30.88671875" collapsed="true"/>
  </cols>
  <sheetData>
    <row r="1" spans="1:2" x14ac:dyDescent="0.3">
      <c r="A1" s="57" t="s">
        <v>347</v>
      </c>
      <c r="B1" s="2" t="s">
        <v>348</v>
      </c>
    </row>
    <row r="2" spans="1:2" x14ac:dyDescent="0.3">
      <c r="A2" s="2" t="str">
        <f ca="1">'TC74-Sup1 Outbound Details'!E2</f>
        <v>SP1-CS2-02-2311001</v>
      </c>
      <c r="B2" s="8" t="str">
        <f>'TC74-Sup1 Outbound Details'!M2</f>
        <v>CAIU9500009</v>
      </c>
    </row>
    <row r="3" spans="1:2" x14ac:dyDescent="0.3">
      <c r="A3" s="2" t="str">
        <f ca="1">'TC74-Sup1 Outbound Details'!E3</f>
        <v>SP1-CS2-02-2311001</v>
      </c>
      <c r="B3" s="8" t="str">
        <f>'TC74-Sup1 Outbound Details'!M3</f>
        <v>MY-ELA-C-230704001</v>
      </c>
    </row>
    <row r="4" spans="1:2" x14ac:dyDescent="0.3">
      <c r="A4" s="2" t="str">
        <f ca="1">'TC74-Sup1 Outbound Details'!E4</f>
        <v>SP1-CS2-02-2311001</v>
      </c>
      <c r="B4" s="8" t="str">
        <f>'TC74-Sup1 Outbound Details'!M4</f>
        <v>TCLU4249350</v>
      </c>
    </row>
    <row r="5" spans="1:2" x14ac:dyDescent="0.3">
      <c r="A5" s="2" t="str">
        <f ca="1">'TC74-Sup1 Outbound Details'!E5</f>
        <v>SP1-CS2-02-2311002</v>
      </c>
      <c r="B5" s="8" t="str">
        <f>'TC74-Sup1 Outbound Details'!M5</f>
        <v>MY-ELA-C-230704001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S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T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o-MY-ELA-SUP-231101001</v>
      </c>
      <c r="B2" t="s">
        <v>519</v>
      </c>
    </row>
    <row r="3" spans="1:2" x14ac:dyDescent="0.3">
      <c r="A3" t="str">
        <f>'TC74-OutboundNo'!B3</f>
        <v>o-MY-ELA-SUP-231101002</v>
      </c>
      <c r="B3" t="s">
        <v>520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J5"/>
  <sheetViews>
    <sheetView workbookViewId="0">
      <selection activeCell="I2" sqref="I2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SP1-CS2-02-2311002</v>
      </c>
      <c r="B2" t="s">
        <v>330</v>
      </c>
      <c r="C2" t="str">
        <f ca="1">TEXT(DATE(YEAR(TODAY()), MONTH(TODAY()), DAY(TODAY()+10)), "dd MMM yyyy")</f>
        <v>13 Nov 2023</v>
      </c>
      <c r="D2" t="str">
        <f ca="1">TEXT(DATE(YEAR(TODAY()), MONTH(TODAY()), DAY(TODAY()+20)), "dd MMM yyyy")</f>
        <v>23 Nov 2023</v>
      </c>
      <c r="E2" t="s">
        <v>396</v>
      </c>
      <c r="F2" t="str">
        <f ca="1">TEXT(DATE(YEAR(TODAY()), MONTH(TODAY()), DAY(TODAY()+30)), "dd MMM yyyy")</f>
        <v>03 Nov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SP1-CS2-02-2311001</v>
      </c>
      <c r="B3" t="s">
        <v>331</v>
      </c>
      <c r="C3" t="str">
        <f ca="1">TEXT(DATE(YEAR(TODAY()), MONTH(TODAY()), DAY(TODAY()+10)), "dd MMM yyyy")</f>
        <v>13 Nov 2023</v>
      </c>
      <c r="D3" t="str">
        <f ca="1">TEXT(DATE(YEAR(TODAY()), MONTH(TODAY()), DAY(TODAY()+20)), "dd MMM yyyy")</f>
        <v>23 Nov 2023</v>
      </c>
      <c r="E3" t="s">
        <v>399</v>
      </c>
      <c r="F3" t="str">
        <f ca="1">TEXT(DATE(YEAR(TODAY()), MONTH(TODAY()), DAY(TODAY()+30)), "dd MMM yyyy")</f>
        <v>03 Nov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SP1-CS2-02-2311001</v>
      </c>
      <c r="B4" t="s">
        <v>330</v>
      </c>
      <c r="C4" t="str">
        <f ca="1">TEXT(DATE(YEAR(TODAY()), MONTH(TODAY()), DAY(TODAY()+10)), "dd MMM yyyy")</f>
        <v>13 Nov 2023</v>
      </c>
      <c r="D4" t="str">
        <f ca="1">TEXT(DATE(YEAR(TODAY()), MONTH(TODAY()), DAY(TODAY()+20)), "dd MMM yyyy")</f>
        <v>23 Nov 2023</v>
      </c>
      <c r="E4" t="s">
        <v>399</v>
      </c>
      <c r="F4" t="str">
        <f ca="1">TEXT(DATE(YEAR(TODAY()), MONTH(TODAY()), DAY(TODAY()+30)), "dd MMM yyyy")</f>
        <v>03 Nov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SP1-CS2-02-2311001</v>
      </c>
      <c r="B5" t="s">
        <v>329</v>
      </c>
      <c r="C5" t="str">
        <f ca="1">TEXT(DATE(YEAR(TODAY()), MONTH(TODAY()), DAY(TODAY()+10)), "dd MMM yyyy")</f>
        <v>13 Nov 2023</v>
      </c>
      <c r="D5" t="str">
        <f ca="1">TEXT(DATE(YEAR(TODAY()), MONTH(TODAY()), DAY(TODAY()+20)), "dd MMM yyyy")</f>
        <v>23 Nov 2023</v>
      </c>
      <c r="E5" t="s">
        <v>399</v>
      </c>
      <c r="F5" t="str">
        <f ca="1">TEXT(DATE(YEAR(TODAY()), MONTH(TODAY()), DAY(TODAY()+30)), "dd MMM yyyy")</f>
        <v>03 Nov 2023</v>
      </c>
      <c r="G5" t="s">
        <v>400</v>
      </c>
      <c r="H5" t="s">
        <v>401</v>
      </c>
      <c r="I5" t="s">
        <v>408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W3"/>
  <sheetViews>
    <sheetView workbookViewId="0">
      <selection activeCell="H2" sqref="H2:H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P2"/>
  <sheetViews>
    <sheetView workbookViewId="0">
      <selection activeCell="F2" sqref="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C5"/>
  <sheetViews>
    <sheetView tabSelected="1"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i-MY-PNA-DC-CS2-02-2311001</v>
      </c>
      <c r="B2" t="str">
        <f ca="1">TEXT(DATE(YEAR(TODAY()), MONTH(TODAY()), DAY(TODAY())), "dd MMM yyyy")</f>
        <v>03 Nov 2023</v>
      </c>
    </row>
    <row r="3" spans="1:2" x14ac:dyDescent="0.3">
      <c r="A3" t="str">
        <f ca="1">"i-MY-PNA-DC-"&amp;AutoIncrement!F3&amp;"-"&amp;TEXT(DATE(YEAR(TODAY()), MONTH(TODAY()), DAY(TODAY())), "yymm")&amp;"001"</f>
        <v>i-MY-PNA-DC-CS2-02-2311001</v>
      </c>
      <c r="B3" t="str">
        <f ca="1" ref="B3:B5" si="0" t="shared">TEXT(DATE(YEAR(TODAY()), MONTH(TODAY()), DAY(TODAY())), "dd MMM yyyy")</f>
        <v>03 Nov 2023</v>
      </c>
    </row>
    <row r="4" spans="1:2" x14ac:dyDescent="0.3">
      <c r="A4" t="str">
        <f ca="1">"i-MY-PNA-DC-"&amp;AutoIncrement!F3&amp;"-"&amp;TEXT(DATE(YEAR(TODAY()), MONTH(TODAY()), DAY(TODAY())), "yymm")&amp;"001"</f>
        <v>i-MY-PNA-DC-CS2-02-2311001</v>
      </c>
      <c r="B4" t="str">
        <f ca="1" si="0" t="shared"/>
        <v>03 Nov 2023</v>
      </c>
    </row>
    <row r="5" spans="1:2" x14ac:dyDescent="0.3">
      <c r="A5" t="str">
        <f ca="1">"i-MY-PNA-DC-"&amp;AutoIncrement!F3&amp;"-"&amp;TEXT(DATE(YEAR(TODAY()), MONTH(TODAY()), DAY(TODAY())), "yymm")&amp;"001"</f>
        <v>i-MY-PNA-DC-CS2-02-2311001</v>
      </c>
      <c r="B5" t="str">
        <f ca="1" si="0" t="shared"/>
        <v>03 Nov 2023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S4"/>
  <sheetViews>
    <sheetView topLeftCell="B1"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R4"/>
  <sheetViews>
    <sheetView topLeftCell="C1" workbookViewId="0">
      <selection activeCell="E18" sqref="E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T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S4"/>
  <sheetViews>
    <sheetView topLeftCell="B1" workbookViewId="0">
      <selection activeCell="E13" sqref="E1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SGTTAP-PKTTAP-CB2-02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SGTTAP-PKTTAP-CB2-02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SGTTAP-PKTTAP-CB2-02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T4"/>
  <sheetViews>
    <sheetView workbookViewId="0">
      <selection activeCell="E12" sqref="E12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D5"/>
  <sheetViews>
    <sheetView workbookViewId="0">
      <selection activeCell="C4" sqref="C4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SP1-CS2-02-2311002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SP1-CS2-02-2311001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SP1-CS2-02-2311001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SP1-CS2-02-2311001</v>
      </c>
      <c r="B5" t="s">
        <v>329</v>
      </c>
      <c r="C5" t="s">
        <v>410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W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SP1-CS2-02-2311001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SP1-CS2-02-2311002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P2"/>
  <sheetViews>
    <sheetView workbookViewId="0">
      <selection activeCell="F13" sqref="F1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SP1-CS2-02-2311001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customHeight="1" ht="13.2" r="2" spans="1:15" x14ac:dyDescent="0.3">
      <c r="A2" s="2" t="str">
        <f ca="1">'TC74-Sup1 Outbound Details'!E4</f>
        <v>SP1-CS2-02-2311001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D5"/>
  <sheetViews>
    <sheetView workbookViewId="0">
      <selection activeCell="U13" sqref="U1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o-MY-PNA-DC-CS2-02-2311001</v>
      </c>
      <c r="D2" t="str">
        <f ca="1">TEXT(DATE(YEAR(TODAY()), MONTH(TODAY()), DAY(TODAY())), "dd MMM yyyy")</f>
        <v>03 Nov 2023</v>
      </c>
      <c r="E2" t="str">
        <f ca="1">"DC3-"&amp;AutoIncrement!F3&amp;"-"&amp;TEXT(DATE(YEAR(TODAY()), MONTH(TODAY()), DAY(TODAY())), "yymm")&amp;"001"</f>
        <v>DC3-CS2-02-2311001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DC3-OP-CS2-02-2311-01</v>
      </c>
      <c r="O2" t="s">
        <v>334</v>
      </c>
      <c r="S2" t="str">
        <f ca="1">"DC3-IP-"&amp;AutoIncrement!F3&amp;"-"&amp;TEXT(DATE(YEAR(TODAY()), MONTH(TODAY()), DAY(TODAY())), "yymm")&amp;"-01"</f>
        <v>DC3-IP-CS2-02-2311-01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sCB302-2311002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o-MY-PNA-DC-CS2-02-2311001</v>
      </c>
      <c r="D3" t="str">
        <f ca="1" ref="D3:D4" si="0" t="shared">TEXT(DATE(YEAR(TODAY()), MONTH(TODAY()), DAY(TODAY())), "dd MMM yyyy")</f>
        <v>03 Nov 2023</v>
      </c>
      <c r="E3" t="str">
        <f ca="1">"DC3-"&amp;AutoIncrement!F3&amp;"-"&amp;TEXT(DATE(YEAR(TODAY()), MONTH(TODAY()), DAY(TODAY())), "yymm")&amp;"001"</f>
        <v>DC3-CS2-02-2311001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DC3-OP-CS2-02-2311-01</v>
      </c>
      <c r="O3" t="s">
        <v>335</v>
      </c>
      <c r="P3">
        <v>100.001</v>
      </c>
      <c r="Q3">
        <v>100.001</v>
      </c>
      <c r="R3">
        <v>100.001</v>
      </c>
      <c r="X3" t="str">
        <f>'TC47-Autogen OrderNo Spot'!D2</f>
        <v>sCB302-2311002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o-MY-PNA-DC-CS2-02-2311001</v>
      </c>
      <c r="D4" t="str">
        <f ca="1" si="0" t="shared"/>
        <v>03 Nov 2023</v>
      </c>
      <c r="E4" t="str">
        <f ca="1">"DC3-"&amp;AutoIncrement!F3&amp;"-"&amp;TEXT(DATE(YEAR(TODAY()), MONTH(TODAY()), DAY(TODAY())), "yymm")&amp;"001"</f>
        <v>DC3-CS2-02-2311001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DC3-OP-CS2-02-2311-02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DC3-IP-CS2-02-2311-02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sCB302-2311002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o-MY-PNA-DC-CS2-02-2311002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DC3-OP-CS2-02-2311-02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DC3-IP-CS2-02-2311-02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sCB302-2311002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C3"/>
  <sheetViews>
    <sheetView workbookViewId="0">
      <selection activeCell="F24" sqref="F24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o-MY-PNA-DC-CS2-02-2311001</v>
      </c>
      <c r="B2" t="s">
        <v>521</v>
      </c>
    </row>
    <row r="3" spans="1:2" x14ac:dyDescent="0.3">
      <c r="A3" t="str">
        <f ca="1">'TC111-DC3 Outbound Details'!C5</f>
        <v>o-MY-PNA-DC-CS2-02-2311002</v>
      </c>
      <c r="B3" t="s">
        <v>522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S4"/>
  <sheetViews>
    <sheetView workbookViewId="0">
      <selection activeCell="D2" sqref="D2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T4"/>
  <sheetViews>
    <sheetView topLeftCell="C1" workbookViewId="0">
      <selection activeCell="D3" sqref="D3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427</v>
      </c>
      <c r="S1" t="s">
        <v>428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s="95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172</vt:i4>
      </vt:variant>
    </vt:vector>
  </HeadingPairs>
  <TitlesOfParts>
    <vt:vector baseType="lpstr" size="172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TC182-185-Shipping Detail List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Huawei Testbits</cp:lastModifiedBy>
  <dcterms:modified xsi:type="dcterms:W3CDTF">2023-11-03T04:16:05Z</dcterms:modified>
</cp:coreProperties>
</file>