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F9C3C520-35A9-4F3F-98B2-F110DD63DFAC}" xr6:coauthVersionLast="47" xr6:coauthVersionMax="47" xr10:uidLastSave="{00000000-0000-0000-0000-000000000000}"/>
  <bookViews>
    <workbookView xWindow="28680" yWindow="-120" windowWidth="29040" windowHeight="15840" tabRatio="620" firstSheet="167" activeTab="171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Customer Order No" sheetId="37" r:id="rId27"/>
    <sheet name="TC17-Customer Change Order" sheetId="35" r:id="rId28"/>
    <sheet name="TC17-Inbound Date Change" sheetId="36" r:id="rId29"/>
    <sheet name="TC17-AutoGen ChangeRequestNo" sheetId="38" r:id="rId30"/>
    <sheet name="TC18-Customer Change" sheetId="145" r:id="rId31"/>
    <sheet name="TC20-Autogen SOPO" sheetId="39" r:id="rId32"/>
    <sheet name="TC20-Autogen SOPO (2)" sheetId="156" r:id="rId33"/>
    <sheet name="TC022" sheetId="146" r:id="rId34"/>
    <sheet name="TC024" sheetId="147" r:id="rId35"/>
    <sheet name="TC026" sheetId="148" r:id="rId36"/>
    <sheet name="TC027" sheetId="149" r:id="rId37"/>
    <sheet name="TC028" sheetId="150" r:id="rId38"/>
    <sheet name="TC31-AutoGen ChangeRequestNo" sheetId="40" r:id="rId39"/>
    <sheet name="TC34-BU1 Check Change1" sheetId="41" r:id="rId40"/>
    <sheet name="TC34-BU1 Check Change2" sheetId="42" r:id="rId41"/>
    <sheet name="TC35-BU2 Check Change" sheetId="43" r:id="rId42"/>
    <sheet name="TC36-BU3 Check Change" sheetId="44" r:id="rId43"/>
    <sheet name="TC37-Sup1 Check Change" sheetId="45" r:id="rId44"/>
    <sheet name="TC38-Sup2 Check Change" sheetId="46" r:id="rId45"/>
    <sheet name="TC43-BU1-Check Purchase Order2" sheetId="48" r:id="rId46"/>
    <sheet name="TC43-BU1-Check Purchase Order3" sheetId="49" r:id="rId47"/>
    <sheet name="TC44-BU1-Check Sales Order" sheetId="47" r:id="rId48"/>
    <sheet name="TC45-Cus Check Customer Order" sheetId="50" r:id="rId49"/>
    <sheet name="TC46-Cus Spot Order" sheetId="51" r:id="rId50"/>
    <sheet name="TC46-Spot Date" sheetId="52" r:id="rId51"/>
    <sheet name="TC046" sheetId="151" r:id="rId52"/>
    <sheet name="TC47-Autogen OrderNo Spot" sheetId="54" r:id="rId53"/>
    <sheet name="TC47-Autogen OrderNo Spot (2)" sheetId="157" state="hidden" r:id="rId54"/>
    <sheet name="TC048" sheetId="152" r:id="rId55"/>
    <sheet name="TC049" sheetId="153" r:id="rId56"/>
    <sheet name="TC051" sheetId="158" r:id="rId57"/>
    <sheet name="TC054" sheetId="154" r:id="rId58"/>
    <sheet name="TC54-Change RequestNo" sheetId="57" r:id="rId59"/>
    <sheet name="TC54-Sup2 Order Change Reg" sheetId="55" state="hidden" r:id="rId60"/>
    <sheet name="TC54-Change Date" sheetId="56" state="hidden" r:id="rId61"/>
    <sheet name="TC068-BU2" sheetId="159" r:id="rId62"/>
    <sheet name="TC070-BU1" sheetId="160" r:id="rId63"/>
    <sheet name="TC072-Cus" sheetId="161" r:id="rId64"/>
    <sheet name="TC73-BU SO Delivery Plan" sheetId="162" r:id="rId65"/>
    <sheet name="TC73-BU SO Delivery Plan (Date)" sheetId="163" r:id="rId66"/>
    <sheet name="TC73-BU SO Price" sheetId="164" r:id="rId67"/>
    <sheet name="TC74-Sup1 Outbound Details" sheetId="58" r:id="rId68"/>
    <sheet name="TC74-OutboundNo" sheetId="59" r:id="rId69"/>
    <sheet name="TC75.1-Sup1 Cargo Tracking" sheetId="60" r:id="rId70"/>
    <sheet name="TC75.2-Sup1 Cargo Tracking" sheetId="84" r:id="rId71"/>
    <sheet name="TC75.3-Sup1 Cargo Tracking" sheetId="85" r:id="rId72"/>
    <sheet name="TC79" sheetId="165" r:id="rId73"/>
    <sheet name="TC82-Sup1 SO" sheetId="62" r:id="rId74"/>
    <sheet name="TC83-BU3 PO" sheetId="63" r:id="rId75"/>
    <sheet name="TC84-BU3 SO" sheetId="64" r:id="rId76"/>
    <sheet name="TC85-BU1 PO" sheetId="65" r:id="rId77"/>
    <sheet name="TC86-BU1 SO" sheetId="66" r:id="rId78"/>
    <sheet name="TC87-Customer CO" sheetId="67" r:id="rId79"/>
    <sheet name="TC88-Sup1 SellerGI Invoice" sheetId="61" r:id="rId80"/>
    <sheet name="TC90-Sup1 Revise Shipment" sheetId="68" r:id="rId81"/>
    <sheet name="TC93.1-Customer Cargo Tracking" sheetId="86" r:id="rId82"/>
    <sheet name="TC93.2-Customer Cargo Tracking" sheetId="87" r:id="rId83"/>
    <sheet name="TC93.3-Customer Cargo Tracking" sheetId="88" r:id="rId84"/>
    <sheet name="TC97-DC3 Inbound Details" sheetId="70" r:id="rId85"/>
    <sheet name="TC98-Sup1 SO" sheetId="71" r:id="rId86"/>
    <sheet name="TC99-BU3 PO" sheetId="72" r:id="rId87"/>
    <sheet name="TC100-BU3 SO" sheetId="73" r:id="rId88"/>
    <sheet name="TC101-BU1 PO" sheetId="74" r:id="rId89"/>
    <sheet name="TC102-BU1 SO" sheetId="75" r:id="rId90"/>
    <sheet name="TC103-DC3 Revise Shipment" sheetId="76" r:id="rId91"/>
    <sheet name="TC106.1-Sup1 Cargo Tracking" sheetId="89" r:id="rId92"/>
    <sheet name="TC106.2-Sup1 Cargo Tracking" sheetId="90" r:id="rId93"/>
    <sheet name="TC106.3-Sup1 Cargo Tracking" sheetId="91" r:id="rId94"/>
    <sheet name="TC111-DC3 Outbound Details" sheetId="79" r:id="rId95"/>
    <sheet name="TC111-OutboundNo" sheetId="80" r:id="rId96"/>
    <sheet name="TC112-BU3 SO" sheetId="96" r:id="rId97"/>
    <sheet name="TC113-BU1 PO" sheetId="97" r:id="rId98"/>
    <sheet name="TC114-BU1 SO" sheetId="166" r:id="rId99"/>
    <sheet name="TC115-Customer CO" sheetId="99" r:id="rId100"/>
    <sheet name="TC116.1-Customer Cargo Tracking" sheetId="92" r:id="rId101"/>
    <sheet name="TC116.2-Customer Cargo Tracking" sheetId="93" r:id="rId102"/>
    <sheet name="TC116.3-Customer Cargo Tracking" sheetId="94" r:id="rId103"/>
    <sheet name="TC116.4-Customer Cargo Tracking" sheetId="95" r:id="rId104"/>
    <sheet name="TC120-DC3 Shipping Details" sheetId="81" r:id="rId105"/>
    <sheet name="TC124-DC3 Revise Shipment" sheetId="82" r:id="rId106"/>
    <sheet name="TC128.1-Customer Cargo Tracking" sheetId="100" r:id="rId107"/>
    <sheet name="TC128.2-Customer Cargo Tracking" sheetId="101" r:id="rId108"/>
    <sheet name="TC128.3-Customer Cargo Tracking" sheetId="102" r:id="rId109"/>
    <sheet name="TC128.4-Customer Cargo Tracking" sheetId="103" r:id="rId110"/>
    <sheet name="TC132-BU2 SellerGI Invoice" sheetId="83" r:id="rId111"/>
    <sheet name="TC136-BU3 Cargo Tracking" sheetId="104" r:id="rId112"/>
    <sheet name="TC138-BU1 Cargo Tracking" sheetId="105" r:id="rId113"/>
    <sheet name="TC141-SUP2 SO Delivery Plan" sheetId="167" r:id="rId114"/>
    <sheet name="TC141-SUP2 SODeliveryPlan(Date)" sheetId="168" r:id="rId115"/>
    <sheet name="TC141-SUP2 SO Price" sheetId="169" r:id="rId116"/>
    <sheet name="TC142-Sup2 Outbound Details" sheetId="106" r:id="rId117"/>
    <sheet name="TC142-OutboundNo" sheetId="107" r:id="rId118"/>
    <sheet name="TC149-Customer Cargo Tracking" sheetId="108" r:id="rId119"/>
    <sheet name="TC151-BU2 Cargo Tracking" sheetId="109" r:id="rId120"/>
    <sheet name="TC156-Sup2 SellerGI Invoice" sheetId="110" r:id="rId121"/>
    <sheet name="TC159-Sup2 Revise Shipment" sheetId="111" r:id="rId122"/>
    <sheet name="TC162-Customer Cargo Tracking" sheetId="112" r:id="rId123"/>
    <sheet name="TC165-Customer Cargo Tracking" sheetId="113" r:id="rId124"/>
    <sheet name="TC168-DC2 Inbound Details" sheetId="114" r:id="rId125"/>
    <sheet name="TC169-Sup2 SO" sheetId="117" r:id="rId126"/>
    <sheet name="TC170-BU2 PO" sheetId="118" r:id="rId127"/>
    <sheet name="TC171-BU2 SO" sheetId="119" r:id="rId128"/>
    <sheet name="TC172-BU1 PO" sheetId="120" r:id="rId129"/>
    <sheet name="TC173-BU1 SO" sheetId="121" r:id="rId130"/>
    <sheet name="TC174-DC2 Outbound Details" sheetId="115" r:id="rId131"/>
    <sheet name="TC174-OutboundNo" sheetId="116" r:id="rId132"/>
    <sheet name="TC182-185-Shipping Detail List" sheetId="170" r:id="rId133"/>
    <sheet name="TC186-BU2 SellerGI Invoice" sheetId="123" r:id="rId134"/>
    <sheet name="TC189-Customer Cargo Tracking" sheetId="124" r:id="rId135"/>
    <sheet name="TC192-DC1 Inbound Details" sheetId="125" r:id="rId136"/>
    <sheet name="TC197-DC1 Shipping Detail" sheetId="126" r:id="rId137"/>
    <sheet name="TC198-Customer Cargo Tracking" sheetId="127" r:id="rId138"/>
    <sheet name="TC202.1-BU3 Cargo Tracking" sheetId="131" r:id="rId139"/>
    <sheet name="TC202.2-BU3 Cargo Tracking" sheetId="132" r:id="rId140"/>
    <sheet name="TC202.3-BU3 Cargo Tracking" sheetId="133" r:id="rId141"/>
    <sheet name="TC202.4-BU3 Cargo Tracking" sheetId="134" r:id="rId142"/>
    <sheet name="TC204-DC1 Outbound Details" sheetId="135" r:id="rId143"/>
    <sheet name="TC204-OutboundNo" sheetId="136" r:id="rId144"/>
    <sheet name="TC205.1-BU1 SO-Regular" sheetId="137" r:id="rId145"/>
    <sheet name="TC205.2-BU1 SO-Spot" sheetId="98" r:id="rId146"/>
    <sheet name="TC206.1-Customer CO-Regular" sheetId="139" r:id="rId147"/>
    <sheet name="TC206.2-Customer CO-Spot" sheetId="140" r:id="rId148"/>
    <sheet name="TC207-BU1 Revise Shipment" sheetId="141" r:id="rId149"/>
    <sheet name="TC208.1-Customer CT-Regular" sheetId="174" r:id="rId150"/>
    <sheet name="TC208.2-Customer CT-Regular" sheetId="177" r:id="rId151"/>
    <sheet name="TC208.3-Customer CT-Regular" sheetId="175" r:id="rId152"/>
    <sheet name="TC208.1-Customer CT-Spot" sheetId="144" r:id="rId153"/>
    <sheet name="TC208.2-Customer CT-Spot" sheetId="171" r:id="rId154"/>
    <sheet name="TC208.3-Customer CT-Spot" sheetId="172" r:id="rId155"/>
    <sheet name="TC208.4-Customer CT-Spot" sheetId="173" r:id="rId156"/>
    <sheet name="TC208.5-Customer CT-Spot" sheetId="176" r:id="rId157"/>
    <sheet name="TC214-BU1 SellerGI Invoice" sheetId="142" r:id="rId158"/>
    <sheet name="TC217-Customer Inbound Details" sheetId="143" r:id="rId159"/>
    <sheet name="TC218.1-BU1 SO-Regular" sheetId="178" r:id="rId160"/>
    <sheet name="TC218.2-BU1 SO-Spot" sheetId="179" r:id="rId161"/>
    <sheet name="TC219.1-Customer CO-Regular" sheetId="180" r:id="rId162"/>
    <sheet name="TC219.2-Customer CO-Spot" sheetId="181" r:id="rId163"/>
    <sheet name="TC220-Cus Shipping Detail" sheetId="182" r:id="rId164"/>
    <sheet name="TC221.1-Customer CT-Regular" sheetId="183" r:id="rId165"/>
    <sheet name="TC221.2-Customer CT-Regular" sheetId="184" r:id="rId166"/>
    <sheet name="TC221.3-Customer CT-Regular" sheetId="185" r:id="rId167"/>
    <sheet name="TC221.1-Customer CT-Spot" sheetId="186" r:id="rId168"/>
    <sheet name="TC221.2-Customer CT-Spot" sheetId="187" r:id="rId169"/>
    <sheet name="TC221.3-Customer CT-Spot" sheetId="188" r:id="rId170"/>
    <sheet name="TC221.4-Customer CT-Spot" sheetId="189" r:id="rId171"/>
    <sheet name="TC221.5-Customer CT-Spot" sheetId="190" r:id="rId172"/>
  </sheets>
  <externalReferences>
    <externalReference r:id="rId173"/>
    <externalReference r:id="rId174"/>
    <externalReference r:id="rId175"/>
  </externalReferences>
  <definedNames>
    <definedName name="activeFlagListArr" localSheetId="91">[1]activeFlagListArr!$A$1:$A$2</definedName>
    <definedName name="activeFlagListArr" localSheetId="92">[1]activeFlagListArr!$A$1:$A$2</definedName>
    <definedName name="activeFlagListArr" localSheetId="93">[1]activeFlagListArr!$A$1:$A$2</definedName>
    <definedName name="activeFlagListArr" localSheetId="19">[1]activeFlagListArr!$A$1:$A$2</definedName>
    <definedName name="activeFlagListArr" localSheetId="100">[1]activeFlagListArr!$A$1:$A$2</definedName>
    <definedName name="activeFlagListArr" localSheetId="101">[1]activeFlagListArr!$A$1:$A$2</definedName>
    <definedName name="activeFlagListArr" localSheetId="102">[1]activeFlagListArr!$A$1:$A$2</definedName>
    <definedName name="activeFlagListArr" localSheetId="103">[1]activeFlagListArr!$A$1:$A$2</definedName>
    <definedName name="activeFlagListArr" localSheetId="20">[1]activeFlagListArr!$A$1:$A$2</definedName>
    <definedName name="activeFlagListArr" localSheetId="106">[1]activeFlagListArr!$A$1:$A$2</definedName>
    <definedName name="activeFlagListArr" localSheetId="107">[1]activeFlagListArr!$A$1:$A$2</definedName>
    <definedName name="activeFlagListArr" localSheetId="108">[1]activeFlagListArr!$A$1:$A$2</definedName>
    <definedName name="activeFlagListArr" localSheetId="109">[1]activeFlagListArr!$A$1:$A$2</definedName>
    <definedName name="activeFlagListArr" localSheetId="21">[1]activeFlagListArr!$A$1:$A$2</definedName>
    <definedName name="activeFlagListArr" localSheetId="111">[1]activeFlagListArr!$A$1:$A$2</definedName>
    <definedName name="activeFlagListArr" localSheetId="112">[1]activeFlagListArr!$A$1:$A$2</definedName>
    <definedName name="activeFlagListArr" localSheetId="22">[1]activeFlagListArr!$A$1:$A$2</definedName>
    <definedName name="activeFlagListArr" localSheetId="118">[1]activeFlagListArr!$A$1:$A$2</definedName>
    <definedName name="activeFlagListArr" localSheetId="23">[1]activeFlagListArr!$A$1:$A$2</definedName>
    <definedName name="activeFlagListArr" localSheetId="119">[1]activeFlagListArr!$A$1:$A$2</definedName>
    <definedName name="activeFlagListArr" localSheetId="122">[1]activeFlagListArr!$A$1:$A$2</definedName>
    <definedName name="activeFlagListArr" localSheetId="123">[1]activeFlagListArr!$A$1:$A$2</definedName>
    <definedName name="activeFlagListArr" localSheetId="134">[1]activeFlagListArr!$A$1:$A$2</definedName>
    <definedName name="activeFlagListArr" localSheetId="137">[1]activeFlagListArr!$A$1:$A$2</definedName>
    <definedName name="activeFlagListArr" localSheetId="138">[1]activeFlagListArr!$A$1:$A$2</definedName>
    <definedName name="activeFlagListArr" localSheetId="139">[1]activeFlagListArr!$A$1:$A$2</definedName>
    <definedName name="activeFlagListArr" localSheetId="140">[1]activeFlagListArr!$A$1:$A$2</definedName>
    <definedName name="activeFlagListArr" localSheetId="141">[1]activeFlagListArr!$A$1:$A$2</definedName>
    <definedName name="activeFlagListArr" localSheetId="149">[1]activeFlagListArr!$A$1:$A$2</definedName>
    <definedName name="activeFlagListArr" localSheetId="152">[1]activeFlagListArr!$A$1:$A$2</definedName>
    <definedName name="activeFlagListArr" localSheetId="150">[1]activeFlagListArr!$A$1:$A$2</definedName>
    <definedName name="activeFlagListArr" localSheetId="151">[1]activeFlagListArr!$A$1:$A$2</definedName>
    <definedName name="activeFlagListArr" localSheetId="164">[1]activeFlagListArr!$A$1:$A$2</definedName>
    <definedName name="activeFlagListArr" localSheetId="167">[1]activeFlagListArr!$A$1:$A$2</definedName>
    <definedName name="activeFlagListArr" localSheetId="165">[1]activeFlagListArr!$A$1:$A$2</definedName>
    <definedName name="activeFlagListArr" localSheetId="166">[1]activeFlagListArr!$A$1:$A$2</definedName>
    <definedName name="activeFlagListArr" localSheetId="69">[1]activeFlagListArr!$A$1:$A$2</definedName>
    <definedName name="activeFlagListArr" localSheetId="70">[1]activeFlagListArr!$A$1:$A$2</definedName>
    <definedName name="activeFlagListArr" localSheetId="71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83">[1]activeFlagListArr!$A$1:$A$2</definedName>
    <definedName name="activeFlagListArr">#REF!</definedName>
    <definedName name="activeFlagStrArr" localSheetId="91">[2]activeFlagStrArr!$A$1:$A$2</definedName>
    <definedName name="activeFlagStrArr" localSheetId="92">[2]activeFlagStrArr!$A$1:$A$2</definedName>
    <definedName name="activeFlagStrArr" localSheetId="93">[2]activeFlagStrArr!$A$1:$A$2</definedName>
    <definedName name="activeFlagStrArr" localSheetId="19">[2]activeFlagStrArr!$A$1:$A$2</definedName>
    <definedName name="activeFlagStrArr" localSheetId="100">[2]activeFlagStrArr!$A$1:$A$2</definedName>
    <definedName name="activeFlagStrArr" localSheetId="101">[2]activeFlagStrArr!$A$1:$A$2</definedName>
    <definedName name="activeFlagStrArr" localSheetId="102">[2]activeFlagStrArr!$A$1:$A$2</definedName>
    <definedName name="activeFlagStrArr" localSheetId="103">[2]activeFlagStrArr!$A$1:$A$2</definedName>
    <definedName name="activeFlagStrArr" localSheetId="20">[2]activeFlagStrArr!$A$1:$A$2</definedName>
    <definedName name="activeFlagStrArr" localSheetId="106">[2]activeFlagStrArr!$A$1:$A$2</definedName>
    <definedName name="activeFlagStrArr" localSheetId="107">[2]activeFlagStrArr!$A$1:$A$2</definedName>
    <definedName name="activeFlagStrArr" localSheetId="108">[2]activeFlagStrArr!$A$1:$A$2</definedName>
    <definedName name="activeFlagStrArr" localSheetId="109">[2]activeFlagStrArr!$A$1:$A$2</definedName>
    <definedName name="activeFlagStrArr" localSheetId="21">[2]activeFlagStrArr!$A$1:$A$2</definedName>
    <definedName name="activeFlagStrArr" localSheetId="111">[2]activeFlagStrArr!$A$1:$A$2</definedName>
    <definedName name="activeFlagStrArr" localSheetId="112">[2]activeFlagStrArr!$A$1:$A$2</definedName>
    <definedName name="activeFlagStrArr" localSheetId="22">[2]activeFlagStrArr!$A$1:$A$2</definedName>
    <definedName name="activeFlagStrArr" localSheetId="118">[2]activeFlagStrArr!$A$1:$A$2</definedName>
    <definedName name="activeFlagStrArr" localSheetId="23">[2]activeFlagStrArr!$A$1:$A$2</definedName>
    <definedName name="activeFlagStrArr" localSheetId="119">[2]activeFlagStrArr!$A$1:$A$2</definedName>
    <definedName name="activeFlagStrArr" localSheetId="122">[2]activeFlagStrArr!$A$1:$A$2</definedName>
    <definedName name="activeFlagStrArr" localSheetId="123">[2]activeFlagStrArr!$A$1:$A$2</definedName>
    <definedName name="activeFlagStrArr" localSheetId="134">[2]activeFlagStrArr!$A$1:$A$2</definedName>
    <definedName name="activeFlagStrArr" localSheetId="137">[2]activeFlagStrArr!$A$1:$A$2</definedName>
    <definedName name="activeFlagStrArr" localSheetId="138">[2]activeFlagStrArr!$A$1:$A$2</definedName>
    <definedName name="activeFlagStrArr" localSheetId="139">[2]activeFlagStrArr!$A$1:$A$2</definedName>
    <definedName name="activeFlagStrArr" localSheetId="140">[2]activeFlagStrArr!$A$1:$A$2</definedName>
    <definedName name="activeFlagStrArr" localSheetId="141">[2]activeFlagStrArr!$A$1:$A$2</definedName>
    <definedName name="activeFlagStrArr" localSheetId="149">[2]activeFlagStrArr!$A$1:$A$2</definedName>
    <definedName name="activeFlagStrArr" localSheetId="152">[2]activeFlagStrArr!$A$1:$A$2</definedName>
    <definedName name="activeFlagStrArr" localSheetId="150">[2]activeFlagStrArr!$A$1:$A$2</definedName>
    <definedName name="activeFlagStrArr" localSheetId="151">[2]activeFlagStrArr!$A$1:$A$2</definedName>
    <definedName name="activeFlagStrArr" localSheetId="164">[2]activeFlagStrArr!$A$1:$A$2</definedName>
    <definedName name="activeFlagStrArr" localSheetId="167">[2]activeFlagStrArr!$A$1:$A$2</definedName>
    <definedName name="activeFlagStrArr" localSheetId="165">[2]activeFlagStrArr!$A$1:$A$2</definedName>
    <definedName name="activeFlagStrArr" localSheetId="166">[2]activeFlagStrArr!$A$1:$A$2</definedName>
    <definedName name="activeFlagStrArr" localSheetId="69">[2]activeFlagStrArr!$A$1:$A$2</definedName>
    <definedName name="activeFlagStrArr" localSheetId="70">[2]activeFlagStrArr!$A$1:$A$2</definedName>
    <definedName name="activeFlagStrArr" localSheetId="71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8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91">[3]CURRENCY_CODE!$A$1:$A$13</definedName>
    <definedName name="CURRENCY_CODE" localSheetId="92">[3]CURRENCY_CODE!$A$1:$A$13</definedName>
    <definedName name="CURRENCY_CODE" localSheetId="93">[3]CURRENCY_CODE!$A$1:$A$13</definedName>
    <definedName name="CURRENCY_CODE" localSheetId="19">[3]CURRENCY_CODE!$A$1:$A$13</definedName>
    <definedName name="CURRENCY_CODE" localSheetId="100">[3]CURRENCY_CODE!$A$1:$A$13</definedName>
    <definedName name="CURRENCY_CODE" localSheetId="101">[3]CURRENCY_CODE!$A$1:$A$13</definedName>
    <definedName name="CURRENCY_CODE" localSheetId="102">[3]CURRENCY_CODE!$A$1:$A$13</definedName>
    <definedName name="CURRENCY_CODE" localSheetId="103">[3]CURRENCY_CODE!$A$1:$A$13</definedName>
    <definedName name="CURRENCY_CODE" localSheetId="20">[3]CURRENCY_CODE!$A$1:$A$13</definedName>
    <definedName name="CURRENCY_CODE" localSheetId="106">[3]CURRENCY_CODE!$A$1:$A$13</definedName>
    <definedName name="CURRENCY_CODE" localSheetId="107">[3]CURRENCY_CODE!$A$1:$A$13</definedName>
    <definedName name="CURRENCY_CODE" localSheetId="108">[3]CURRENCY_CODE!$A$1:$A$13</definedName>
    <definedName name="CURRENCY_CODE" localSheetId="109">[3]CURRENCY_CODE!$A$1:$A$13</definedName>
    <definedName name="CURRENCY_CODE" localSheetId="21">[3]CURRENCY_CODE!$A$1:$A$13</definedName>
    <definedName name="CURRENCY_CODE" localSheetId="111">[3]CURRENCY_CODE!$A$1:$A$13</definedName>
    <definedName name="CURRENCY_CODE" localSheetId="112">[3]CURRENCY_CODE!$A$1:$A$13</definedName>
    <definedName name="CURRENCY_CODE" localSheetId="22">[3]CURRENCY_CODE!$A$1:$A$13</definedName>
    <definedName name="CURRENCY_CODE" localSheetId="118">[3]CURRENCY_CODE!$A$1:$A$13</definedName>
    <definedName name="CURRENCY_CODE" localSheetId="23">[3]CURRENCY_CODE!$A$1:$A$13</definedName>
    <definedName name="CURRENCY_CODE" localSheetId="119">[3]CURRENCY_CODE!$A$1:$A$13</definedName>
    <definedName name="CURRENCY_CODE" localSheetId="122">[3]CURRENCY_CODE!$A$1:$A$13</definedName>
    <definedName name="CURRENCY_CODE" localSheetId="123">[3]CURRENCY_CODE!$A$1:$A$13</definedName>
    <definedName name="CURRENCY_CODE" localSheetId="134">[3]CURRENCY_CODE!$A$1:$A$13</definedName>
    <definedName name="CURRENCY_CODE" localSheetId="137">[3]CURRENCY_CODE!$A$1:$A$13</definedName>
    <definedName name="CURRENCY_CODE" localSheetId="138">[3]CURRENCY_CODE!$A$1:$A$13</definedName>
    <definedName name="CURRENCY_CODE" localSheetId="139">[3]CURRENCY_CODE!$A$1:$A$13</definedName>
    <definedName name="CURRENCY_CODE" localSheetId="140">[3]CURRENCY_CODE!$A$1:$A$13</definedName>
    <definedName name="CURRENCY_CODE" localSheetId="141">[3]CURRENCY_CODE!$A$1:$A$13</definedName>
    <definedName name="CURRENCY_CODE" localSheetId="149">[3]CURRENCY_CODE!$A$1:$A$13</definedName>
    <definedName name="CURRENCY_CODE" localSheetId="152">[3]CURRENCY_CODE!$A$1:$A$13</definedName>
    <definedName name="CURRENCY_CODE" localSheetId="150">[3]CURRENCY_CODE!$A$1:$A$13</definedName>
    <definedName name="CURRENCY_CODE" localSheetId="151">[3]CURRENCY_CODE!$A$1:$A$13</definedName>
    <definedName name="CURRENCY_CODE" localSheetId="164">[3]CURRENCY_CODE!$A$1:$A$13</definedName>
    <definedName name="CURRENCY_CODE" localSheetId="167">[3]CURRENCY_CODE!$A$1:$A$13</definedName>
    <definedName name="CURRENCY_CODE" localSheetId="165">[3]CURRENCY_CODE!$A$1:$A$13</definedName>
    <definedName name="CURRENCY_CODE" localSheetId="166">[3]CURRENCY_CODE!$A$1:$A$13</definedName>
    <definedName name="CURRENCY_CODE" localSheetId="69">[3]CURRENCY_CODE!$A$1:$A$13</definedName>
    <definedName name="CURRENCY_CODE" localSheetId="70">[3]CURRENCY_CODE!$A$1:$A$13</definedName>
    <definedName name="CURRENCY_CODE" localSheetId="71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83">[3]CURRENCY_CODE!$A$1:$A$13</definedName>
    <definedName name="CURRENCY_CODE">#REF!</definedName>
    <definedName name="findAllUomArr" localSheetId="91">[1]findAllUomArr!$A$1:$A$29</definedName>
    <definedName name="findAllUomArr" localSheetId="92">[1]findAllUomArr!$A$1:$A$29</definedName>
    <definedName name="findAllUomArr" localSheetId="93">[1]findAllUomArr!$A$1:$A$29</definedName>
    <definedName name="findAllUomArr" localSheetId="19">[1]findAllUomArr!$A$1:$A$29</definedName>
    <definedName name="findAllUomArr" localSheetId="100">[1]findAllUomArr!$A$1:$A$29</definedName>
    <definedName name="findAllUomArr" localSheetId="101">[1]findAllUomArr!$A$1:$A$29</definedName>
    <definedName name="findAllUomArr" localSheetId="102">[1]findAllUomArr!$A$1:$A$29</definedName>
    <definedName name="findAllUomArr" localSheetId="103">[1]findAllUomArr!$A$1:$A$29</definedName>
    <definedName name="findAllUomArr" localSheetId="20">[1]findAllUomArr!$A$1:$A$29</definedName>
    <definedName name="findAllUomArr" localSheetId="106">[1]findAllUomArr!$A$1:$A$29</definedName>
    <definedName name="findAllUomArr" localSheetId="107">[1]findAllUomArr!$A$1:$A$29</definedName>
    <definedName name="findAllUomArr" localSheetId="108">[1]findAllUomArr!$A$1:$A$29</definedName>
    <definedName name="findAllUomArr" localSheetId="109">[1]findAllUomArr!$A$1:$A$29</definedName>
    <definedName name="findAllUomArr" localSheetId="21">[1]findAllUomArr!$A$1:$A$29</definedName>
    <definedName name="findAllUomArr" localSheetId="111">[1]findAllUomArr!$A$1:$A$29</definedName>
    <definedName name="findAllUomArr" localSheetId="112">[1]findAllUomArr!$A$1:$A$29</definedName>
    <definedName name="findAllUomArr" localSheetId="22">[1]findAllUomArr!$A$1:$A$29</definedName>
    <definedName name="findAllUomArr" localSheetId="118">[1]findAllUomArr!$A$1:$A$29</definedName>
    <definedName name="findAllUomArr" localSheetId="23">[1]findAllUomArr!$A$1:$A$29</definedName>
    <definedName name="findAllUomArr" localSheetId="119">[1]findAllUomArr!$A$1:$A$29</definedName>
    <definedName name="findAllUomArr" localSheetId="122">[1]findAllUomArr!$A$1:$A$29</definedName>
    <definedName name="findAllUomArr" localSheetId="123">[1]findAllUomArr!$A$1:$A$29</definedName>
    <definedName name="findAllUomArr" localSheetId="134">[1]findAllUomArr!$A$1:$A$29</definedName>
    <definedName name="findAllUomArr" localSheetId="137">[1]findAllUomArr!$A$1:$A$29</definedName>
    <definedName name="findAllUomArr" localSheetId="138">[1]findAllUomArr!$A$1:$A$29</definedName>
    <definedName name="findAllUomArr" localSheetId="139">[1]findAllUomArr!$A$1:$A$29</definedName>
    <definedName name="findAllUomArr" localSheetId="140">[1]findAllUomArr!$A$1:$A$29</definedName>
    <definedName name="findAllUomArr" localSheetId="141">[1]findAllUomArr!$A$1:$A$29</definedName>
    <definedName name="findAllUomArr" localSheetId="149">[1]findAllUomArr!$A$1:$A$29</definedName>
    <definedName name="findAllUomArr" localSheetId="152">[1]findAllUomArr!$A$1:$A$29</definedName>
    <definedName name="findAllUomArr" localSheetId="150">[1]findAllUomArr!$A$1:$A$29</definedName>
    <definedName name="findAllUomArr" localSheetId="151">[1]findAllUomArr!$A$1:$A$29</definedName>
    <definedName name="findAllUomArr" localSheetId="164">[1]findAllUomArr!$A$1:$A$29</definedName>
    <definedName name="findAllUomArr" localSheetId="167">[1]findAllUomArr!$A$1:$A$29</definedName>
    <definedName name="findAllUomArr" localSheetId="165">[1]findAllUomArr!$A$1:$A$29</definedName>
    <definedName name="findAllUomArr" localSheetId="166">[1]findAllUomArr!$A$1:$A$29</definedName>
    <definedName name="findAllUomArr" localSheetId="69">[1]findAllUomArr!$A$1:$A$29</definedName>
    <definedName name="findAllUomArr" localSheetId="70">[1]findAllUomArr!$A$1:$A$29</definedName>
    <definedName name="findAllUomArr" localSheetId="71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8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91">#REF!</definedName>
    <definedName name="PAIRED_FLAG" localSheetId="92">#REF!</definedName>
    <definedName name="PAIRED_FLAG" localSheetId="93">#REF!</definedName>
    <definedName name="PAIRED_FLAG" localSheetId="19">#REF!</definedName>
    <definedName name="PAIRED_FLAG" localSheetId="100">#REF!</definedName>
    <definedName name="PAIRED_FLAG" localSheetId="101">#REF!</definedName>
    <definedName name="PAIRED_FLAG" localSheetId="102">#REF!</definedName>
    <definedName name="PAIRED_FLAG" localSheetId="103">#REF!</definedName>
    <definedName name="PAIRED_FLAG" localSheetId="20">#REF!</definedName>
    <definedName name="PAIRED_FLAG" localSheetId="106">#REF!</definedName>
    <definedName name="PAIRED_FLAG" localSheetId="107">#REF!</definedName>
    <definedName name="PAIRED_FLAG" localSheetId="108">#REF!</definedName>
    <definedName name="PAIRED_FLAG" localSheetId="109">#REF!</definedName>
    <definedName name="PAIRED_FLAG" localSheetId="21">#REF!</definedName>
    <definedName name="PAIRED_FLAG" localSheetId="111">#REF!</definedName>
    <definedName name="PAIRED_FLAG" localSheetId="112">#REF!</definedName>
    <definedName name="PAIRED_FLAG" localSheetId="22">#REF!</definedName>
    <definedName name="PAIRED_FLAG" localSheetId="118">#REF!</definedName>
    <definedName name="PAIRED_FLAG" localSheetId="23">#REF!</definedName>
    <definedName name="PAIRED_FLAG" localSheetId="119">#REF!</definedName>
    <definedName name="PAIRED_FLAG" localSheetId="122">#REF!</definedName>
    <definedName name="PAIRED_FLAG" localSheetId="123">#REF!</definedName>
    <definedName name="PAIRED_FLAG" localSheetId="134">#REF!</definedName>
    <definedName name="PAIRED_FLAG" localSheetId="137">#REF!</definedName>
    <definedName name="PAIRED_FLAG" localSheetId="138">#REF!</definedName>
    <definedName name="PAIRED_FLAG" localSheetId="139">#REF!</definedName>
    <definedName name="PAIRED_FLAG" localSheetId="140">#REF!</definedName>
    <definedName name="PAIRED_FLAG" localSheetId="141">#REF!</definedName>
    <definedName name="PAIRED_FLAG" localSheetId="149">#REF!</definedName>
    <definedName name="PAIRED_FLAG" localSheetId="152">#REF!</definedName>
    <definedName name="PAIRED_FLAG" localSheetId="150">#REF!</definedName>
    <definedName name="PAIRED_FLAG" localSheetId="151">#REF!</definedName>
    <definedName name="PAIRED_FLAG" localSheetId="164">#REF!</definedName>
    <definedName name="PAIRED_FLAG" localSheetId="167">#REF!</definedName>
    <definedName name="PAIRED_FLAG" localSheetId="165">#REF!</definedName>
    <definedName name="PAIRED_FLAG" localSheetId="166">#REF!</definedName>
    <definedName name="PAIRED_FLAG" localSheetId="69">#REF!</definedName>
    <definedName name="PAIRED_FLAG" localSheetId="70">#REF!</definedName>
    <definedName name="PAIRED_FLAG" localSheetId="71">#REF!</definedName>
    <definedName name="PAIRED_FLAG" localSheetId="81">#REF!</definedName>
    <definedName name="PAIRED_FLAG" localSheetId="82">#REF!</definedName>
    <definedName name="PAIRED_FLAG" localSheetId="8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91">#REF!</definedName>
    <definedName name="PAIRED_ORDER_FLAG" localSheetId="92">#REF!</definedName>
    <definedName name="PAIRED_ORDER_FLAG" localSheetId="93">#REF!</definedName>
    <definedName name="PAIRED_ORDER_FLAG" localSheetId="19">#REF!</definedName>
    <definedName name="PAIRED_ORDER_FLAG" localSheetId="100">#REF!</definedName>
    <definedName name="PAIRED_ORDER_FLAG" localSheetId="101">#REF!</definedName>
    <definedName name="PAIRED_ORDER_FLAG" localSheetId="102">#REF!</definedName>
    <definedName name="PAIRED_ORDER_FLAG" localSheetId="103">#REF!</definedName>
    <definedName name="PAIRED_ORDER_FLAG" localSheetId="20">#REF!</definedName>
    <definedName name="PAIRED_ORDER_FLAG" localSheetId="106">#REF!</definedName>
    <definedName name="PAIRED_ORDER_FLAG" localSheetId="107">#REF!</definedName>
    <definedName name="PAIRED_ORDER_FLAG" localSheetId="108">#REF!</definedName>
    <definedName name="PAIRED_ORDER_FLAG" localSheetId="109">#REF!</definedName>
    <definedName name="PAIRED_ORDER_FLAG" localSheetId="21">#REF!</definedName>
    <definedName name="PAIRED_ORDER_FLAG" localSheetId="111">#REF!</definedName>
    <definedName name="PAIRED_ORDER_FLAG" localSheetId="112">#REF!</definedName>
    <definedName name="PAIRED_ORDER_FLAG" localSheetId="22">#REF!</definedName>
    <definedName name="PAIRED_ORDER_FLAG" localSheetId="118">#REF!</definedName>
    <definedName name="PAIRED_ORDER_FLAG" localSheetId="23">#REF!</definedName>
    <definedName name="PAIRED_ORDER_FLAG" localSheetId="119">#REF!</definedName>
    <definedName name="PAIRED_ORDER_FLAG" localSheetId="122">#REF!</definedName>
    <definedName name="PAIRED_ORDER_FLAG" localSheetId="123">#REF!</definedName>
    <definedName name="PAIRED_ORDER_FLAG" localSheetId="134">#REF!</definedName>
    <definedName name="PAIRED_ORDER_FLAG" localSheetId="137">#REF!</definedName>
    <definedName name="PAIRED_ORDER_FLAG" localSheetId="138">#REF!</definedName>
    <definedName name="PAIRED_ORDER_FLAG" localSheetId="139">#REF!</definedName>
    <definedName name="PAIRED_ORDER_FLAG" localSheetId="140">#REF!</definedName>
    <definedName name="PAIRED_ORDER_FLAG" localSheetId="141">#REF!</definedName>
    <definedName name="PAIRED_ORDER_FLAG" localSheetId="149">#REF!</definedName>
    <definedName name="PAIRED_ORDER_FLAG" localSheetId="152">#REF!</definedName>
    <definedName name="PAIRED_ORDER_FLAG" localSheetId="150">#REF!</definedName>
    <definedName name="PAIRED_ORDER_FLAG" localSheetId="151">#REF!</definedName>
    <definedName name="PAIRED_ORDER_FLAG" localSheetId="164">#REF!</definedName>
    <definedName name="PAIRED_ORDER_FLAG" localSheetId="167">#REF!</definedName>
    <definedName name="PAIRED_ORDER_FLAG" localSheetId="165">#REF!</definedName>
    <definedName name="PAIRED_ORDER_FLAG" localSheetId="166">#REF!</definedName>
    <definedName name="PAIRED_ORDER_FLAG" localSheetId="69">#REF!</definedName>
    <definedName name="PAIRED_ORDER_FLAG" localSheetId="70">#REF!</definedName>
    <definedName name="PAIRED_ORDER_FLAG" localSheetId="71">#REF!</definedName>
    <definedName name="PAIRED_ORDER_FLAG" localSheetId="81">#REF!</definedName>
    <definedName name="PAIRED_ORDER_FLAG" localSheetId="82">#REF!</definedName>
    <definedName name="PAIRED_ORDER_FLAG" localSheetId="83">#REF!</definedName>
    <definedName name="PAIRED_ORDER_FLAG">#REF!</definedName>
    <definedName name="pairedPartsFlagStrArr" localSheetId="91">[2]pairedPartsFlagStrArr!$A$1:$A$2</definedName>
    <definedName name="pairedPartsFlagStrArr" localSheetId="92">[2]pairedPartsFlagStrArr!$A$1:$A$2</definedName>
    <definedName name="pairedPartsFlagStrArr" localSheetId="93">[2]pairedPartsFlagStrArr!$A$1:$A$2</definedName>
    <definedName name="pairedPartsFlagStrArr" localSheetId="19">[2]pairedPartsFlagStrArr!$A$1:$A$2</definedName>
    <definedName name="pairedPartsFlagStrArr" localSheetId="100">[2]pairedPartsFlagStrArr!$A$1:$A$2</definedName>
    <definedName name="pairedPartsFlagStrArr" localSheetId="101">[2]pairedPartsFlagStrArr!$A$1:$A$2</definedName>
    <definedName name="pairedPartsFlagStrArr" localSheetId="102">[2]pairedPartsFlagStrArr!$A$1:$A$2</definedName>
    <definedName name="pairedPartsFlagStrArr" localSheetId="103">[2]pairedPartsFlagStrArr!$A$1:$A$2</definedName>
    <definedName name="pairedPartsFlagStrArr" localSheetId="20">[2]pairedPartsFlagStrArr!$A$1:$A$2</definedName>
    <definedName name="pairedPartsFlagStrArr" localSheetId="106">[2]pairedPartsFlagStrArr!$A$1:$A$2</definedName>
    <definedName name="pairedPartsFlagStrArr" localSheetId="107">[2]pairedPartsFlagStrArr!$A$1:$A$2</definedName>
    <definedName name="pairedPartsFlagStrArr" localSheetId="108">[2]pairedPartsFlagStrArr!$A$1:$A$2</definedName>
    <definedName name="pairedPartsFlagStrArr" localSheetId="109">[2]pairedPartsFlagStrArr!$A$1:$A$2</definedName>
    <definedName name="pairedPartsFlagStrArr" localSheetId="21">[2]pairedPartsFlagStrArr!$A$1:$A$2</definedName>
    <definedName name="pairedPartsFlagStrArr" localSheetId="111">[2]pairedPartsFlagStrArr!$A$1:$A$2</definedName>
    <definedName name="pairedPartsFlagStrArr" localSheetId="112">[2]pairedPartsFlagStrArr!$A$1:$A$2</definedName>
    <definedName name="pairedPartsFlagStrArr" localSheetId="22">[2]pairedPartsFlagStrArr!$A$1:$A$2</definedName>
    <definedName name="pairedPartsFlagStrArr" localSheetId="118">[2]pairedPartsFlagStrArr!$A$1:$A$2</definedName>
    <definedName name="pairedPartsFlagStrArr" localSheetId="23">[2]pairedPartsFlagStrArr!$A$1:$A$2</definedName>
    <definedName name="pairedPartsFlagStrArr" localSheetId="119">[2]pairedPartsFlagStrArr!$A$1:$A$2</definedName>
    <definedName name="pairedPartsFlagStrArr" localSheetId="122">[2]pairedPartsFlagStrArr!$A$1:$A$2</definedName>
    <definedName name="pairedPartsFlagStrArr" localSheetId="123">[2]pairedPartsFlagStrArr!$A$1:$A$2</definedName>
    <definedName name="pairedPartsFlagStrArr" localSheetId="134">[2]pairedPartsFlagStrArr!$A$1:$A$2</definedName>
    <definedName name="pairedPartsFlagStrArr" localSheetId="137">[2]pairedPartsFlagStrArr!$A$1:$A$2</definedName>
    <definedName name="pairedPartsFlagStrArr" localSheetId="138">[2]pairedPartsFlagStrArr!$A$1:$A$2</definedName>
    <definedName name="pairedPartsFlagStrArr" localSheetId="139">[2]pairedPartsFlagStrArr!$A$1:$A$2</definedName>
    <definedName name="pairedPartsFlagStrArr" localSheetId="140">[2]pairedPartsFlagStrArr!$A$1:$A$2</definedName>
    <definedName name="pairedPartsFlagStrArr" localSheetId="141">[2]pairedPartsFlagStrArr!$A$1:$A$2</definedName>
    <definedName name="pairedPartsFlagStrArr" localSheetId="149">[2]pairedPartsFlagStrArr!$A$1:$A$2</definedName>
    <definedName name="pairedPartsFlagStrArr" localSheetId="152">[2]pairedPartsFlagStrArr!$A$1:$A$2</definedName>
    <definedName name="pairedPartsFlagStrArr" localSheetId="150">[2]pairedPartsFlagStrArr!$A$1:$A$2</definedName>
    <definedName name="pairedPartsFlagStrArr" localSheetId="151">[2]pairedPartsFlagStrArr!$A$1:$A$2</definedName>
    <definedName name="pairedPartsFlagStrArr" localSheetId="164">[2]pairedPartsFlagStrArr!$A$1:$A$2</definedName>
    <definedName name="pairedPartsFlagStrArr" localSheetId="167">[2]pairedPartsFlagStrArr!$A$1:$A$2</definedName>
    <definedName name="pairedPartsFlagStrArr" localSheetId="165">[2]pairedPartsFlagStrArr!$A$1:$A$2</definedName>
    <definedName name="pairedPartsFlagStrArr" localSheetId="166">[2]pairedPartsFlagStrArr!$A$1:$A$2</definedName>
    <definedName name="pairedPartsFlagStrArr" localSheetId="69">[2]pairedPartsFlagStrArr!$A$1:$A$2</definedName>
    <definedName name="pairedPartsFlagStrArr" localSheetId="70">[2]pairedPartsFlagStrArr!$A$1:$A$2</definedName>
    <definedName name="pairedPartsFlagStrArr" localSheetId="71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83">[2]pairedPartsFlagStrArr!$A$1:$A$2</definedName>
    <definedName name="pairedPartsFlagStrArr">#REF!</definedName>
    <definedName name="partsTypeArr" localSheetId="91">[1]partsTypeArr!$A$1:$A$4</definedName>
    <definedName name="partsTypeArr" localSheetId="92">[1]partsTypeArr!$A$1:$A$4</definedName>
    <definedName name="partsTypeArr" localSheetId="93">[1]partsTypeArr!$A$1:$A$4</definedName>
    <definedName name="partsTypeArr" localSheetId="19">[1]partsTypeArr!$A$1:$A$4</definedName>
    <definedName name="partsTypeArr" localSheetId="100">[1]partsTypeArr!$A$1:$A$4</definedName>
    <definedName name="partsTypeArr" localSheetId="101">[1]partsTypeArr!$A$1:$A$4</definedName>
    <definedName name="partsTypeArr" localSheetId="102">[1]partsTypeArr!$A$1:$A$4</definedName>
    <definedName name="partsTypeArr" localSheetId="103">[1]partsTypeArr!$A$1:$A$4</definedName>
    <definedName name="partsTypeArr" localSheetId="20">[1]partsTypeArr!$A$1:$A$4</definedName>
    <definedName name="partsTypeArr" localSheetId="106">[1]partsTypeArr!$A$1:$A$4</definedName>
    <definedName name="partsTypeArr" localSheetId="107">[1]partsTypeArr!$A$1:$A$4</definedName>
    <definedName name="partsTypeArr" localSheetId="108">[1]partsTypeArr!$A$1:$A$4</definedName>
    <definedName name="partsTypeArr" localSheetId="109">[1]partsTypeArr!$A$1:$A$4</definedName>
    <definedName name="partsTypeArr" localSheetId="21">[1]partsTypeArr!$A$1:$A$4</definedName>
    <definedName name="partsTypeArr" localSheetId="111">[1]partsTypeArr!$A$1:$A$4</definedName>
    <definedName name="partsTypeArr" localSheetId="112">[1]partsTypeArr!$A$1:$A$4</definedName>
    <definedName name="partsTypeArr" localSheetId="22">[1]partsTypeArr!$A$1:$A$4</definedName>
    <definedName name="partsTypeArr" localSheetId="118">[1]partsTypeArr!$A$1:$A$4</definedName>
    <definedName name="partsTypeArr" localSheetId="23">[1]partsTypeArr!$A$1:$A$4</definedName>
    <definedName name="partsTypeArr" localSheetId="119">[1]partsTypeArr!$A$1:$A$4</definedName>
    <definedName name="partsTypeArr" localSheetId="122">[1]partsTypeArr!$A$1:$A$4</definedName>
    <definedName name="partsTypeArr" localSheetId="123">[1]partsTypeArr!$A$1:$A$4</definedName>
    <definedName name="partsTypeArr" localSheetId="134">[1]partsTypeArr!$A$1:$A$4</definedName>
    <definedName name="partsTypeArr" localSheetId="137">[1]partsTypeArr!$A$1:$A$4</definedName>
    <definedName name="partsTypeArr" localSheetId="138">[1]partsTypeArr!$A$1:$A$4</definedName>
    <definedName name="partsTypeArr" localSheetId="139">[1]partsTypeArr!$A$1:$A$4</definedName>
    <definedName name="partsTypeArr" localSheetId="140">[1]partsTypeArr!$A$1:$A$4</definedName>
    <definedName name="partsTypeArr" localSheetId="141">[1]partsTypeArr!$A$1:$A$4</definedName>
    <definedName name="partsTypeArr" localSheetId="149">[1]partsTypeArr!$A$1:$A$4</definedName>
    <definedName name="partsTypeArr" localSheetId="152">[1]partsTypeArr!$A$1:$A$4</definedName>
    <definedName name="partsTypeArr" localSheetId="150">[1]partsTypeArr!$A$1:$A$4</definedName>
    <definedName name="partsTypeArr" localSheetId="151">[1]partsTypeArr!$A$1:$A$4</definedName>
    <definedName name="partsTypeArr" localSheetId="164">[1]partsTypeArr!$A$1:$A$4</definedName>
    <definedName name="partsTypeArr" localSheetId="167">[1]partsTypeArr!$A$1:$A$4</definedName>
    <definedName name="partsTypeArr" localSheetId="165">[1]partsTypeArr!$A$1:$A$4</definedName>
    <definedName name="partsTypeArr" localSheetId="166">[1]partsTypeArr!$A$1:$A$4</definedName>
    <definedName name="partsTypeArr" localSheetId="69">[1]partsTypeArr!$A$1:$A$4</definedName>
    <definedName name="partsTypeArr" localSheetId="70">[1]partsTypeArr!$A$1:$A$4</definedName>
    <definedName name="partsTypeArr" localSheetId="71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8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91">#REF!</definedName>
    <definedName name="REPACKING_TYPE" localSheetId="92">#REF!</definedName>
    <definedName name="REPACKING_TYPE" localSheetId="93">#REF!</definedName>
    <definedName name="REPACKING_TYPE" localSheetId="19">#REF!</definedName>
    <definedName name="REPACKING_TYPE" localSheetId="100">#REF!</definedName>
    <definedName name="REPACKING_TYPE" localSheetId="101">#REF!</definedName>
    <definedName name="REPACKING_TYPE" localSheetId="102">#REF!</definedName>
    <definedName name="REPACKING_TYPE" localSheetId="103">#REF!</definedName>
    <definedName name="REPACKING_TYPE" localSheetId="20">#REF!</definedName>
    <definedName name="REPACKING_TYPE" localSheetId="106">#REF!</definedName>
    <definedName name="REPACKING_TYPE" localSheetId="107">#REF!</definedName>
    <definedName name="REPACKING_TYPE" localSheetId="108">#REF!</definedName>
    <definedName name="REPACKING_TYPE" localSheetId="109">#REF!</definedName>
    <definedName name="REPACKING_TYPE" localSheetId="21">#REF!</definedName>
    <definedName name="REPACKING_TYPE" localSheetId="111">#REF!</definedName>
    <definedName name="REPACKING_TYPE" localSheetId="112">#REF!</definedName>
    <definedName name="REPACKING_TYPE" localSheetId="22">#REF!</definedName>
    <definedName name="REPACKING_TYPE" localSheetId="118">#REF!</definedName>
    <definedName name="REPACKING_TYPE" localSheetId="23">#REF!</definedName>
    <definedName name="REPACKING_TYPE" localSheetId="119">#REF!</definedName>
    <definedName name="REPACKING_TYPE" localSheetId="122">#REF!</definedName>
    <definedName name="REPACKING_TYPE" localSheetId="123">#REF!</definedName>
    <definedName name="REPACKING_TYPE" localSheetId="134">#REF!</definedName>
    <definedName name="REPACKING_TYPE" localSheetId="137">#REF!</definedName>
    <definedName name="REPACKING_TYPE" localSheetId="138">#REF!</definedName>
    <definedName name="REPACKING_TYPE" localSheetId="139">#REF!</definedName>
    <definedName name="REPACKING_TYPE" localSheetId="140">#REF!</definedName>
    <definedName name="REPACKING_TYPE" localSheetId="141">#REF!</definedName>
    <definedName name="REPACKING_TYPE" localSheetId="149">#REF!</definedName>
    <definedName name="REPACKING_TYPE" localSheetId="152">#REF!</definedName>
    <definedName name="REPACKING_TYPE" localSheetId="150">#REF!</definedName>
    <definedName name="REPACKING_TYPE" localSheetId="151">#REF!</definedName>
    <definedName name="REPACKING_TYPE" localSheetId="164">#REF!</definedName>
    <definedName name="REPACKING_TYPE" localSheetId="167">#REF!</definedName>
    <definedName name="REPACKING_TYPE" localSheetId="165">#REF!</definedName>
    <definedName name="REPACKING_TYPE" localSheetId="166">#REF!</definedName>
    <definedName name="REPACKING_TYPE" localSheetId="69">#REF!</definedName>
    <definedName name="REPACKING_TYPE" localSheetId="70">#REF!</definedName>
    <definedName name="REPACKING_TYPE" localSheetId="71">#REF!</definedName>
    <definedName name="REPACKING_TYPE" localSheetId="81">#REF!</definedName>
    <definedName name="REPACKING_TYPE" localSheetId="82">#REF!</definedName>
    <definedName name="REPACKING_TYPE" localSheetId="83">#REF!</definedName>
    <definedName name="REPACKING_TYPE">#REF!</definedName>
    <definedName name="rolledPartsFlagArr" localSheetId="91">[1]rolledPartsFlagArr!$A$1:$A$2</definedName>
    <definedName name="rolledPartsFlagArr" localSheetId="92">[1]rolledPartsFlagArr!$A$1:$A$2</definedName>
    <definedName name="rolledPartsFlagArr" localSheetId="93">[1]rolledPartsFlagArr!$A$1:$A$2</definedName>
    <definedName name="rolledPartsFlagArr" localSheetId="19">[1]rolledPartsFlagArr!$A$1:$A$2</definedName>
    <definedName name="rolledPartsFlagArr" localSheetId="100">[1]rolledPartsFlagArr!$A$1:$A$2</definedName>
    <definedName name="rolledPartsFlagArr" localSheetId="101">[1]rolledPartsFlagArr!$A$1:$A$2</definedName>
    <definedName name="rolledPartsFlagArr" localSheetId="102">[1]rolledPartsFlagArr!$A$1:$A$2</definedName>
    <definedName name="rolledPartsFlagArr" localSheetId="103">[1]rolledPartsFlagArr!$A$1:$A$2</definedName>
    <definedName name="rolledPartsFlagArr" localSheetId="20">[1]rolledPartsFlagArr!$A$1:$A$2</definedName>
    <definedName name="rolledPartsFlagArr" localSheetId="106">[1]rolledPartsFlagArr!$A$1:$A$2</definedName>
    <definedName name="rolledPartsFlagArr" localSheetId="107">[1]rolledPartsFlagArr!$A$1:$A$2</definedName>
    <definedName name="rolledPartsFlagArr" localSheetId="108">[1]rolledPartsFlagArr!$A$1:$A$2</definedName>
    <definedName name="rolledPartsFlagArr" localSheetId="109">[1]rolledPartsFlagArr!$A$1:$A$2</definedName>
    <definedName name="rolledPartsFlagArr" localSheetId="21">[1]rolledPartsFlagArr!$A$1:$A$2</definedName>
    <definedName name="rolledPartsFlagArr" localSheetId="111">[1]rolledPartsFlagArr!$A$1:$A$2</definedName>
    <definedName name="rolledPartsFlagArr" localSheetId="112">[1]rolledPartsFlagArr!$A$1:$A$2</definedName>
    <definedName name="rolledPartsFlagArr" localSheetId="22">[1]rolledPartsFlagArr!$A$1:$A$2</definedName>
    <definedName name="rolledPartsFlagArr" localSheetId="118">[1]rolledPartsFlagArr!$A$1:$A$2</definedName>
    <definedName name="rolledPartsFlagArr" localSheetId="23">[1]rolledPartsFlagArr!$A$1:$A$2</definedName>
    <definedName name="rolledPartsFlagArr" localSheetId="119">[1]rolledPartsFlagArr!$A$1:$A$2</definedName>
    <definedName name="rolledPartsFlagArr" localSheetId="122">[1]rolledPartsFlagArr!$A$1:$A$2</definedName>
    <definedName name="rolledPartsFlagArr" localSheetId="123">[1]rolledPartsFlagArr!$A$1:$A$2</definedName>
    <definedName name="rolledPartsFlagArr" localSheetId="134">[1]rolledPartsFlagArr!$A$1:$A$2</definedName>
    <definedName name="rolledPartsFlagArr" localSheetId="137">[1]rolledPartsFlagArr!$A$1:$A$2</definedName>
    <definedName name="rolledPartsFlagArr" localSheetId="138">[1]rolledPartsFlagArr!$A$1:$A$2</definedName>
    <definedName name="rolledPartsFlagArr" localSheetId="139">[1]rolledPartsFlagArr!$A$1:$A$2</definedName>
    <definedName name="rolledPartsFlagArr" localSheetId="140">[1]rolledPartsFlagArr!$A$1:$A$2</definedName>
    <definedName name="rolledPartsFlagArr" localSheetId="141">[1]rolledPartsFlagArr!$A$1:$A$2</definedName>
    <definedName name="rolledPartsFlagArr" localSheetId="149">[1]rolledPartsFlagArr!$A$1:$A$2</definedName>
    <definedName name="rolledPartsFlagArr" localSheetId="152">[1]rolledPartsFlagArr!$A$1:$A$2</definedName>
    <definedName name="rolledPartsFlagArr" localSheetId="150">[1]rolledPartsFlagArr!$A$1:$A$2</definedName>
    <definedName name="rolledPartsFlagArr" localSheetId="151">[1]rolledPartsFlagArr!$A$1:$A$2</definedName>
    <definedName name="rolledPartsFlagArr" localSheetId="164">[1]rolledPartsFlagArr!$A$1:$A$2</definedName>
    <definedName name="rolledPartsFlagArr" localSheetId="167">[1]rolledPartsFlagArr!$A$1:$A$2</definedName>
    <definedName name="rolledPartsFlagArr" localSheetId="165">[1]rolledPartsFlagArr!$A$1:$A$2</definedName>
    <definedName name="rolledPartsFlagArr" localSheetId="166">[1]rolledPartsFlagArr!$A$1:$A$2</definedName>
    <definedName name="rolledPartsFlagArr" localSheetId="69">[1]rolledPartsFlagArr!$A$1:$A$2</definedName>
    <definedName name="rolledPartsFlagArr" localSheetId="70">[1]rolledPartsFlagArr!$A$1:$A$2</definedName>
    <definedName name="rolledPartsFlagArr" localSheetId="71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83">[1]rolledPartsFlagArr!$A$1:$A$2</definedName>
    <definedName name="rolledPartsFlagArr">#REF!</definedName>
    <definedName name="rolledPartsUomArr" localSheetId="91">[1]rolledPartsUomArr!$A$1:$A$29</definedName>
    <definedName name="rolledPartsUomArr" localSheetId="92">[1]rolledPartsUomArr!$A$1:$A$29</definedName>
    <definedName name="rolledPartsUomArr" localSheetId="93">[1]rolledPartsUomArr!$A$1:$A$29</definedName>
    <definedName name="rolledPartsUomArr" localSheetId="19">[1]rolledPartsUomArr!$A$1:$A$29</definedName>
    <definedName name="rolledPartsUomArr" localSheetId="100">[1]rolledPartsUomArr!$A$1:$A$29</definedName>
    <definedName name="rolledPartsUomArr" localSheetId="101">[1]rolledPartsUomArr!$A$1:$A$29</definedName>
    <definedName name="rolledPartsUomArr" localSheetId="102">[1]rolledPartsUomArr!$A$1:$A$29</definedName>
    <definedName name="rolledPartsUomArr" localSheetId="103">[1]rolledPartsUomArr!$A$1:$A$29</definedName>
    <definedName name="rolledPartsUomArr" localSheetId="20">[1]rolledPartsUomArr!$A$1:$A$29</definedName>
    <definedName name="rolledPartsUomArr" localSheetId="106">[1]rolledPartsUomArr!$A$1:$A$29</definedName>
    <definedName name="rolledPartsUomArr" localSheetId="107">[1]rolledPartsUomArr!$A$1:$A$29</definedName>
    <definedName name="rolledPartsUomArr" localSheetId="108">[1]rolledPartsUomArr!$A$1:$A$29</definedName>
    <definedName name="rolledPartsUomArr" localSheetId="109">[1]rolledPartsUomArr!$A$1:$A$29</definedName>
    <definedName name="rolledPartsUomArr" localSheetId="21">[1]rolledPartsUomArr!$A$1:$A$29</definedName>
    <definedName name="rolledPartsUomArr" localSheetId="111">[1]rolledPartsUomArr!$A$1:$A$29</definedName>
    <definedName name="rolledPartsUomArr" localSheetId="112">[1]rolledPartsUomArr!$A$1:$A$29</definedName>
    <definedName name="rolledPartsUomArr" localSheetId="22">[1]rolledPartsUomArr!$A$1:$A$29</definedName>
    <definedName name="rolledPartsUomArr" localSheetId="118">[1]rolledPartsUomArr!$A$1:$A$29</definedName>
    <definedName name="rolledPartsUomArr" localSheetId="23">[1]rolledPartsUomArr!$A$1:$A$29</definedName>
    <definedName name="rolledPartsUomArr" localSheetId="119">[1]rolledPartsUomArr!$A$1:$A$29</definedName>
    <definedName name="rolledPartsUomArr" localSheetId="122">[1]rolledPartsUomArr!$A$1:$A$29</definedName>
    <definedName name="rolledPartsUomArr" localSheetId="123">[1]rolledPartsUomArr!$A$1:$A$29</definedName>
    <definedName name="rolledPartsUomArr" localSheetId="134">[1]rolledPartsUomArr!$A$1:$A$29</definedName>
    <definedName name="rolledPartsUomArr" localSheetId="137">[1]rolledPartsUomArr!$A$1:$A$29</definedName>
    <definedName name="rolledPartsUomArr" localSheetId="138">[1]rolledPartsUomArr!$A$1:$A$29</definedName>
    <definedName name="rolledPartsUomArr" localSheetId="139">[1]rolledPartsUomArr!$A$1:$A$29</definedName>
    <definedName name="rolledPartsUomArr" localSheetId="140">[1]rolledPartsUomArr!$A$1:$A$29</definedName>
    <definedName name="rolledPartsUomArr" localSheetId="141">[1]rolledPartsUomArr!$A$1:$A$29</definedName>
    <definedName name="rolledPartsUomArr" localSheetId="149">[1]rolledPartsUomArr!$A$1:$A$29</definedName>
    <definedName name="rolledPartsUomArr" localSheetId="152">[1]rolledPartsUomArr!$A$1:$A$29</definedName>
    <definedName name="rolledPartsUomArr" localSheetId="150">[1]rolledPartsUomArr!$A$1:$A$29</definedName>
    <definedName name="rolledPartsUomArr" localSheetId="151">[1]rolledPartsUomArr!$A$1:$A$29</definedName>
    <definedName name="rolledPartsUomArr" localSheetId="164">[1]rolledPartsUomArr!$A$1:$A$29</definedName>
    <definedName name="rolledPartsUomArr" localSheetId="167">[1]rolledPartsUomArr!$A$1:$A$29</definedName>
    <definedName name="rolledPartsUomArr" localSheetId="165">[1]rolledPartsUomArr!$A$1:$A$29</definedName>
    <definedName name="rolledPartsUomArr" localSheetId="166">[1]rolledPartsUomArr!$A$1:$A$29</definedName>
    <definedName name="rolledPartsUomArr" localSheetId="69">[1]rolledPartsUomArr!$A$1:$A$29</definedName>
    <definedName name="rolledPartsUomArr" localSheetId="70">[1]rolledPartsUomArr!$A$1:$A$29</definedName>
    <definedName name="rolledPartsUomArr" localSheetId="71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8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91">#REF!</definedName>
    <definedName name="UOM_CODE" localSheetId="92">#REF!</definedName>
    <definedName name="UOM_CODE" localSheetId="93">#REF!</definedName>
    <definedName name="UOM_CODE" localSheetId="19">#REF!</definedName>
    <definedName name="UOM_CODE" localSheetId="100">#REF!</definedName>
    <definedName name="UOM_CODE" localSheetId="101">#REF!</definedName>
    <definedName name="UOM_CODE" localSheetId="102">#REF!</definedName>
    <definedName name="UOM_CODE" localSheetId="103">#REF!</definedName>
    <definedName name="UOM_CODE" localSheetId="20">#REF!</definedName>
    <definedName name="UOM_CODE" localSheetId="106">#REF!</definedName>
    <definedName name="UOM_CODE" localSheetId="107">#REF!</definedName>
    <definedName name="UOM_CODE" localSheetId="108">#REF!</definedName>
    <definedName name="UOM_CODE" localSheetId="109">#REF!</definedName>
    <definedName name="UOM_CODE" localSheetId="21">#REF!</definedName>
    <definedName name="UOM_CODE" localSheetId="111">#REF!</definedName>
    <definedName name="UOM_CODE" localSheetId="112">#REF!</definedName>
    <definedName name="UOM_CODE" localSheetId="22">#REF!</definedName>
    <definedName name="UOM_CODE" localSheetId="118">#REF!</definedName>
    <definedName name="UOM_CODE" localSheetId="23">#REF!</definedName>
    <definedName name="UOM_CODE" localSheetId="119">#REF!</definedName>
    <definedName name="UOM_CODE" localSheetId="122">#REF!</definedName>
    <definedName name="UOM_CODE" localSheetId="123">#REF!</definedName>
    <definedName name="UOM_CODE" localSheetId="134">#REF!</definedName>
    <definedName name="UOM_CODE" localSheetId="137">#REF!</definedName>
    <definedName name="UOM_CODE" localSheetId="138">#REF!</definedName>
    <definedName name="UOM_CODE" localSheetId="139">#REF!</definedName>
    <definedName name="UOM_CODE" localSheetId="140">#REF!</definedName>
    <definedName name="UOM_CODE" localSheetId="141">#REF!</definedName>
    <definedName name="UOM_CODE" localSheetId="149">#REF!</definedName>
    <definedName name="UOM_CODE" localSheetId="152">#REF!</definedName>
    <definedName name="UOM_CODE" localSheetId="150">#REF!</definedName>
    <definedName name="UOM_CODE" localSheetId="151">#REF!</definedName>
    <definedName name="UOM_CODE" localSheetId="164">#REF!</definedName>
    <definedName name="UOM_CODE" localSheetId="167">#REF!</definedName>
    <definedName name="UOM_CODE" localSheetId="165">#REF!</definedName>
    <definedName name="UOM_CODE" localSheetId="166">#REF!</definedName>
    <definedName name="UOM_CODE" localSheetId="69">#REF!</definedName>
    <definedName name="UOM_CODE" localSheetId="70">#REF!</definedName>
    <definedName name="UOM_CODE" localSheetId="71">#REF!</definedName>
    <definedName name="UOM_CODE" localSheetId="81">#REF!</definedName>
    <definedName name="UOM_CODE" localSheetId="82">#REF!</definedName>
    <definedName name="UOM_CODE" localSheetId="8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54" l="1"/>
  <c r="A2" i="34"/>
  <c r="B4" i="190"/>
  <c r="B3" i="190"/>
  <c r="B2" i="190"/>
  <c r="B4" i="189"/>
  <c r="B3" i="189"/>
  <c r="B2" i="189"/>
  <c r="B2" i="188"/>
  <c r="B2" i="187"/>
  <c r="B3" i="186"/>
  <c r="B2" i="186"/>
  <c r="B4" i="185"/>
  <c r="B3" i="185"/>
  <c r="B2" i="185"/>
  <c r="B4" i="184"/>
  <c r="B3" i="184"/>
  <c r="B2" i="184"/>
  <c r="B5" i="183"/>
  <c r="B4" i="183"/>
  <c r="B3" i="183"/>
  <c r="B2" i="183"/>
  <c r="B3" i="182"/>
  <c r="B4" i="182"/>
  <c r="B5" i="182"/>
  <c r="B6" i="182"/>
  <c r="B7" i="182"/>
  <c r="B8" i="182"/>
  <c r="B9" i="182"/>
  <c r="B2" i="182"/>
  <c r="D4" i="181"/>
  <c r="B4" i="181"/>
  <c r="A4" i="181"/>
  <c r="D3" i="181"/>
  <c r="B3" i="181"/>
  <c r="A3" i="181"/>
  <c r="D2" i="181"/>
  <c r="B2" i="181"/>
  <c r="A2" i="181"/>
  <c r="D7" i="180"/>
  <c r="C7" i="180"/>
  <c r="B7" i="180"/>
  <c r="A7" i="180"/>
  <c r="D6" i="180"/>
  <c r="C6" i="180"/>
  <c r="B6" i="180"/>
  <c r="A6" i="180"/>
  <c r="D5" i="180"/>
  <c r="C5" i="180"/>
  <c r="B5" i="180"/>
  <c r="A5" i="180"/>
  <c r="D4" i="180"/>
  <c r="C4" i="180"/>
  <c r="B4" i="180"/>
  <c r="A4" i="180"/>
  <c r="D3" i="180"/>
  <c r="C3" i="180"/>
  <c r="B3" i="180"/>
  <c r="A3" i="180"/>
  <c r="D2" i="180"/>
  <c r="C2" i="180"/>
  <c r="B2" i="180"/>
  <c r="A2" i="180"/>
  <c r="D4" i="179"/>
  <c r="B4" i="179"/>
  <c r="A4" i="179"/>
  <c r="D3" i="179"/>
  <c r="B3" i="179"/>
  <c r="A3" i="179"/>
  <c r="D2" i="179"/>
  <c r="B2" i="179"/>
  <c r="A2" i="179"/>
  <c r="D7" i="178"/>
  <c r="C7" i="178"/>
  <c r="B7" i="178"/>
  <c r="A7" i="178"/>
  <c r="D6" i="178"/>
  <c r="C6" i="178"/>
  <c r="B6" i="178"/>
  <c r="A6" i="178"/>
  <c r="D5" i="178"/>
  <c r="C5" i="178"/>
  <c r="B5" i="178"/>
  <c r="A5" i="178"/>
  <c r="D4" i="178"/>
  <c r="C4" i="178"/>
  <c r="B4" i="178"/>
  <c r="A4" i="178"/>
  <c r="D3" i="178"/>
  <c r="C3" i="178"/>
  <c r="B3" i="178"/>
  <c r="A3" i="178"/>
  <c r="D2" i="178"/>
  <c r="C2" i="178"/>
  <c r="B2" i="178"/>
  <c r="A2" i="178"/>
  <c r="B2" i="176"/>
  <c r="B3" i="176"/>
  <c r="B4" i="176"/>
  <c r="B2" i="177"/>
  <c r="B4" i="177"/>
  <c r="B3" i="177"/>
  <c r="B4" i="175"/>
  <c r="B3" i="175"/>
  <c r="B2" i="175"/>
  <c r="B5" i="174"/>
  <c r="B4" i="174"/>
  <c r="B3" i="174"/>
  <c r="B2" i="174"/>
  <c r="B3" i="144"/>
  <c r="B2" i="144"/>
  <c r="B2" i="171"/>
  <c r="B2" i="172"/>
  <c r="B3" i="173"/>
  <c r="B4" i="173"/>
  <c r="B2" i="173"/>
  <c r="D4" i="140"/>
  <c r="D3" i="140"/>
  <c r="D2" i="140"/>
  <c r="D7" i="139"/>
  <c r="D6" i="139"/>
  <c r="D5" i="139"/>
  <c r="D4" i="139"/>
  <c r="D3" i="139"/>
  <c r="D2" i="139"/>
  <c r="D4" i="98"/>
  <c r="D3" i="98"/>
  <c r="D2" i="98"/>
  <c r="AA9" i="135"/>
  <c r="AA8" i="135"/>
  <c r="AA7" i="135"/>
  <c r="AA6" i="135"/>
  <c r="AA5" i="135"/>
  <c r="AA4" i="135"/>
  <c r="AA3" i="135"/>
  <c r="AA2" i="135"/>
  <c r="AC5" i="115"/>
  <c r="AC4" i="115"/>
  <c r="AC3" i="115"/>
  <c r="AC2" i="115"/>
  <c r="B3" i="170"/>
  <c r="B4" i="170"/>
  <c r="B5" i="170"/>
  <c r="B2" i="170"/>
  <c r="D4" i="120"/>
  <c r="D3" i="120"/>
  <c r="D2" i="120"/>
  <c r="D4" i="119"/>
  <c r="D3" i="119"/>
  <c r="D2" i="119"/>
  <c r="D4" i="118"/>
  <c r="D3" i="118"/>
  <c r="D2" i="118"/>
  <c r="D4" i="117"/>
  <c r="D3" i="117"/>
  <c r="D2" i="117"/>
  <c r="X5" i="106"/>
  <c r="X4" i="106"/>
  <c r="X3" i="106"/>
  <c r="X2" i="106"/>
  <c r="A3" i="83"/>
  <c r="A2" i="83"/>
  <c r="D2" i="99"/>
  <c r="B4" i="166"/>
  <c r="B3" i="166"/>
  <c r="B2" i="166"/>
  <c r="A4" i="166"/>
  <c r="A2" i="166"/>
  <c r="A3" i="166"/>
  <c r="D4" i="166"/>
  <c r="D3" i="166"/>
  <c r="D2" i="166"/>
  <c r="D2" i="97"/>
  <c r="D4" i="97" l="1"/>
  <c r="D3" i="97"/>
  <c r="D4" i="96"/>
  <c r="D3" i="96"/>
  <c r="D2" i="96"/>
  <c r="X5" i="79"/>
  <c r="X4" i="79"/>
  <c r="X3" i="79"/>
  <c r="X2" i="79"/>
  <c r="D4" i="72"/>
  <c r="D3" i="72"/>
  <c r="D2" i="72"/>
  <c r="D4" i="71"/>
  <c r="D3" i="71"/>
  <c r="D2" i="71"/>
  <c r="D4" i="99"/>
  <c r="D3" i="99"/>
  <c r="D4" i="67"/>
  <c r="D3" i="67"/>
  <c r="D2" i="67"/>
  <c r="D4" i="63"/>
  <c r="D3" i="63"/>
  <c r="D2" i="63"/>
  <c r="D4" i="75"/>
  <c r="D3" i="75"/>
  <c r="D2" i="75"/>
  <c r="D2" i="74"/>
  <c r="D4" i="74"/>
  <c r="D3" i="74"/>
  <c r="D4" i="73"/>
  <c r="D3" i="73"/>
  <c r="D2" i="73"/>
  <c r="D2" i="64"/>
  <c r="D2" i="62"/>
  <c r="D4" i="66"/>
  <c r="D3" i="66"/>
  <c r="D2" i="66"/>
  <c r="D4" i="65"/>
  <c r="D3" i="65"/>
  <c r="D2" i="65"/>
  <c r="D4" i="64"/>
  <c r="D3" i="64"/>
  <c r="D4" i="62"/>
  <c r="D3" i="62"/>
  <c r="B3" i="165"/>
  <c r="B4" i="165"/>
  <c r="B5" i="165"/>
  <c r="B2" i="165"/>
  <c r="X5" i="58"/>
  <c r="X4" i="58"/>
  <c r="X3" i="58"/>
  <c r="X2" i="58"/>
  <c r="B2" i="161"/>
  <c r="B2" i="160"/>
  <c r="B2" i="159"/>
  <c r="B2" i="36"/>
  <c r="B2" i="154"/>
  <c r="B2" i="158" l="1"/>
  <c r="J2" i="158"/>
  <c r="J2" i="153" l="1"/>
  <c r="B2" i="153"/>
  <c r="C2" i="152"/>
  <c r="G1" i="157"/>
  <c r="F2" i="157" s="1"/>
  <c r="D7" i="50"/>
  <c r="D6" i="50"/>
  <c r="D5" i="50"/>
  <c r="D4" i="50"/>
  <c r="D3" i="50"/>
  <c r="D2" i="50"/>
  <c r="D4" i="49"/>
  <c r="D3" i="49"/>
  <c r="D2" i="49"/>
  <c r="D2" i="48"/>
  <c r="D4" i="48"/>
  <c r="D3" i="48"/>
  <c r="B2" i="150"/>
  <c r="B2" i="149"/>
  <c r="B2" i="148"/>
  <c r="B2" i="147"/>
  <c r="B3" i="146"/>
  <c r="B2" i="146"/>
  <c r="I1" i="156"/>
  <c r="A2" i="156" s="1"/>
  <c r="J3" i="146"/>
  <c r="J2" i="146"/>
  <c r="C2" i="151"/>
  <c r="M2" i="151"/>
  <c r="B5" i="52"/>
  <c r="L2" i="151"/>
  <c r="A5" i="52"/>
  <c r="A2" i="157" l="1"/>
  <c r="B2" i="157"/>
  <c r="C2" i="157"/>
  <c r="D2" i="157"/>
  <c r="E2" i="157"/>
  <c r="H2" i="156"/>
  <c r="G2" i="156"/>
  <c r="F2" i="156"/>
  <c r="E2" i="156"/>
  <c r="D2" i="156"/>
  <c r="C2" i="156"/>
  <c r="B2" i="156"/>
  <c r="B3" i="156"/>
  <c r="B9" i="143" l="1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D9" i="135"/>
  <c r="D8" i="135"/>
  <c r="D7" i="135"/>
  <c r="D6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D2" i="115"/>
  <c r="D5" i="115"/>
  <c r="D4" i="115"/>
  <c r="D3" i="115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D5" i="58"/>
  <c r="D4" i="58"/>
  <c r="D3" i="58"/>
  <c r="D2" i="58"/>
  <c r="B1" i="38"/>
  <c r="A2" i="38" s="1"/>
  <c r="D2" i="121"/>
  <c r="B5" i="56"/>
  <c r="A1" i="56"/>
  <c r="D2" i="137" l="1"/>
  <c r="D4" i="137"/>
  <c r="D6" i="137"/>
  <c r="D3" i="137"/>
  <c r="D5" i="137"/>
  <c r="D7" i="137"/>
  <c r="D7" i="121"/>
  <c r="D6" i="121"/>
  <c r="D5" i="121"/>
  <c r="D4" i="121"/>
  <c r="D3" i="121"/>
  <c r="A2" i="36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F3" i="1" l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A9" i="143" l="1"/>
  <c r="N4" i="58"/>
  <c r="N5" i="58"/>
  <c r="A3" i="143"/>
  <c r="V2" i="135"/>
  <c r="Q2" i="135"/>
  <c r="C4" i="135"/>
  <c r="A2" i="136" s="1"/>
  <c r="A6" i="125"/>
  <c r="C5" i="115"/>
  <c r="A3" i="116" s="1"/>
  <c r="A4" i="114"/>
  <c r="E3" i="106"/>
  <c r="E2" i="106"/>
  <c r="S3" i="106"/>
  <c r="C5" i="106"/>
  <c r="A2" i="143"/>
  <c r="Q9" i="135"/>
  <c r="E9" i="135"/>
  <c r="A4" i="190" s="1"/>
  <c r="C3" i="135"/>
  <c r="A3" i="125"/>
  <c r="S5" i="115"/>
  <c r="C4" i="115"/>
  <c r="A2" i="116" s="1"/>
  <c r="A3" i="114"/>
  <c r="S5" i="106"/>
  <c r="C4" i="106"/>
  <c r="A3" i="107" s="1"/>
  <c r="X2" i="115"/>
  <c r="S2" i="115"/>
  <c r="C3" i="115"/>
  <c r="C9" i="135"/>
  <c r="A7" i="136" s="1"/>
  <c r="Q8" i="135"/>
  <c r="E8" i="135"/>
  <c r="C2" i="135"/>
  <c r="A4" i="125"/>
  <c r="A8" i="143"/>
  <c r="V9" i="135"/>
  <c r="Q7" i="135"/>
  <c r="E7" i="135"/>
  <c r="A3" i="190" s="1"/>
  <c r="A5" i="125"/>
  <c r="X3" i="115"/>
  <c r="C2" i="115"/>
  <c r="S2" i="106"/>
  <c r="C3" i="106"/>
  <c r="A7" i="143"/>
  <c r="V8" i="135"/>
  <c r="Q6" i="135"/>
  <c r="E6" i="135"/>
  <c r="A2" i="190" s="1"/>
  <c r="C8" i="135"/>
  <c r="A6" i="136" s="1"/>
  <c r="A2" i="125"/>
  <c r="X4" i="115"/>
  <c r="E4" i="115"/>
  <c r="A2" i="114"/>
  <c r="N5" i="106"/>
  <c r="C2" i="106"/>
  <c r="A2" i="107" s="1"/>
  <c r="A6" i="143"/>
  <c r="V7" i="135"/>
  <c r="Q5" i="135"/>
  <c r="E4" i="135"/>
  <c r="A4" i="185" s="1"/>
  <c r="C7" i="135"/>
  <c r="A5" i="136" s="1"/>
  <c r="A9" i="125"/>
  <c r="S4" i="115"/>
  <c r="E3" i="115"/>
  <c r="N4" i="106"/>
  <c r="A5" i="143"/>
  <c r="V4" i="135"/>
  <c r="Q4" i="135"/>
  <c r="E3" i="135"/>
  <c r="A3" i="185" s="1"/>
  <c r="C6" i="135"/>
  <c r="A4" i="136" s="1"/>
  <c r="A8" i="125"/>
  <c r="S3" i="115"/>
  <c r="E2" i="115"/>
  <c r="A4" i="143"/>
  <c r="V3" i="135"/>
  <c r="Q3" i="135"/>
  <c r="E2" i="135"/>
  <c r="A2" i="185" s="1"/>
  <c r="C5" i="135"/>
  <c r="A3" i="136" s="1"/>
  <c r="A7" i="125"/>
  <c r="A5" i="114"/>
  <c r="N2" i="106"/>
  <c r="N3" i="106"/>
  <c r="H2" i="23"/>
  <c r="J2" i="23" s="1"/>
  <c r="P2" i="23" s="1"/>
  <c r="S3" i="58"/>
  <c r="E3" i="58"/>
  <c r="A3" i="165" s="1"/>
  <c r="N5" i="79"/>
  <c r="A2" i="70"/>
  <c r="A3" i="70"/>
  <c r="S2" i="58"/>
  <c r="E2" i="58"/>
  <c r="N4" i="79"/>
  <c r="C5" i="58"/>
  <c r="A3" i="59" s="1"/>
  <c r="E4" i="79"/>
  <c r="N3" i="79"/>
  <c r="C4" i="58"/>
  <c r="E3" i="79"/>
  <c r="N2" i="79"/>
  <c r="C3" i="58"/>
  <c r="N3" i="58"/>
  <c r="E2" i="79"/>
  <c r="C2" i="58"/>
  <c r="A2" i="59" s="1"/>
  <c r="N2" i="58"/>
  <c r="S5" i="79"/>
  <c r="C5" i="79"/>
  <c r="C2" i="79"/>
  <c r="E5" i="58"/>
  <c r="A5" i="165" s="1"/>
  <c r="S4" i="79"/>
  <c r="C4" i="79"/>
  <c r="A5" i="70"/>
  <c r="E4" i="58"/>
  <c r="A4" i="165" s="1"/>
  <c r="S2" i="79"/>
  <c r="C3" i="79"/>
  <c r="A4" i="70"/>
  <c r="F5" i="1"/>
  <c r="B2" i="6"/>
  <c r="A4" i="176" l="1"/>
  <c r="A2" i="176"/>
  <c r="A3" i="176"/>
  <c r="A9" i="141"/>
  <c r="A9" i="182" s="1"/>
  <c r="A8" i="141"/>
  <c r="A8" i="182" s="1"/>
  <c r="A6" i="141"/>
  <c r="A6" i="182" s="1"/>
  <c r="A7" i="141"/>
  <c r="A7" i="182" s="1"/>
  <c r="A2" i="134"/>
  <c r="A2" i="175"/>
  <c r="A3" i="175"/>
  <c r="A4" i="175"/>
  <c r="A4" i="170"/>
  <c r="A2" i="170"/>
  <c r="A3" i="170"/>
  <c r="A4" i="134"/>
  <c r="A2" i="132"/>
  <c r="A2" i="165"/>
  <c r="A2" i="133"/>
  <c r="A2" i="131"/>
  <c r="A3" i="131"/>
  <c r="I2" i="23"/>
  <c r="A3" i="108"/>
  <c r="A3" i="112"/>
  <c r="A7" i="127"/>
  <c r="A4" i="111"/>
  <c r="A3" i="109"/>
  <c r="A3" i="113"/>
  <c r="A7" i="124"/>
  <c r="A2" i="141"/>
  <c r="A2" i="182" s="1"/>
  <c r="A3" i="141"/>
  <c r="A3" i="182" s="1"/>
  <c r="A4" i="124"/>
  <c r="A4" i="126"/>
  <c r="A4" i="127"/>
  <c r="A4" i="183" s="1"/>
  <c r="A4" i="141"/>
  <c r="A4" i="182" s="1"/>
  <c r="A2" i="124"/>
  <c r="A2" i="127"/>
  <c r="A2" i="183" s="1"/>
  <c r="A2" i="126"/>
  <c r="A3" i="124"/>
  <c r="A3" i="127"/>
  <c r="A3" i="183" s="1"/>
  <c r="A3" i="126"/>
  <c r="A2" i="108"/>
  <c r="A5" i="111"/>
  <c r="A2" i="109"/>
  <c r="A2" i="113"/>
  <c r="A6" i="127"/>
  <c r="A2" i="112"/>
  <c r="A6" i="124"/>
  <c r="A2" i="105"/>
  <c r="A4" i="105"/>
  <c r="A2" i="100"/>
  <c r="A2" i="186" s="1"/>
  <c r="A3" i="100"/>
  <c r="A3" i="186" s="1"/>
  <c r="A2" i="103"/>
  <c r="A2" i="189" s="1"/>
  <c r="A2" i="104"/>
  <c r="A4" i="103"/>
  <c r="A4" i="189" s="1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A2" i="172" l="1"/>
  <c r="A2" i="188"/>
  <c r="A3" i="177"/>
  <c r="A3" i="184"/>
  <c r="A2" i="177"/>
  <c r="A2" i="184"/>
  <c r="A2" i="171"/>
  <c r="A2" i="187"/>
  <c r="A2" i="173"/>
  <c r="A4" i="173"/>
  <c r="A4" i="174"/>
  <c r="A3" i="174"/>
  <c r="A2" i="144"/>
  <c r="A3" i="144"/>
  <c r="A2" i="174"/>
  <c r="F4" i="30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C2" i="147" l="1"/>
  <c r="D2" i="159"/>
  <c r="C2" i="150"/>
  <c r="F2" i="33"/>
  <c r="A2" i="29"/>
  <c r="J2" i="27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C2" i="153" s="1"/>
  <c r="D6" i="13"/>
  <c r="C2" i="12"/>
  <c r="D2" i="161" s="1"/>
  <c r="D7" i="13"/>
  <c r="D5" i="13"/>
  <c r="D3" i="13"/>
  <c r="D4" i="13"/>
  <c r="D2" i="13"/>
  <c r="C2" i="27"/>
  <c r="C4" i="26"/>
  <c r="C3" i="26"/>
  <c r="C2" i="26"/>
  <c r="D2" i="160" l="1"/>
  <c r="C2" i="146"/>
  <c r="C2" i="148"/>
  <c r="C2" i="158"/>
  <c r="C2" i="149"/>
  <c r="B2" i="152"/>
  <c r="B2" i="151"/>
  <c r="C3" i="146"/>
</calcChain>
</file>

<file path=xl/sharedStrings.xml><?xml version="1.0" encoding="utf-8"?>
<sst xmlns="http://schemas.openxmlformats.org/spreadsheetml/2006/main" count="6888" uniqueCount="555">
  <si>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</si>
  <si>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</si>
  <si>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</si>
  <si>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</si>
  <si>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</si>
  <si>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</si>
  <si>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</si>
  <si>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</si>
  <si>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</si>
  <si>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</si>
  <si>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</si>
  <si>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</si>
  <si>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</si>
  <si>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</si>
  <si>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</si>
  <si>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</si>
  <si>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</si>
  <si>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</si>
  <si>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</si>
  <si>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</si>
  <si>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</si>
  <si>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</si>
  <si>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</si>
  <si>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</si>
  <si>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</si>
  <si>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</si>
  <si>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</si>
  <si>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</si>
  <si>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</si>
  <si>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</si>
  <si>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</si>
  <si>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</si>
  <si>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</si>
  <si>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</si>
  <si>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</si>
  <si>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</si>
  <si>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</si>
  <si>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</si>
  <si>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</si>
  <si>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</si>
  <si>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</si>
  <si>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</si>
  <si>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</si>
  <si>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</si>
  <si>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</si>
  <si>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</si>
  <si>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</si>
  <si>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</si>
  <si>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</si>
  <si>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</si>
  <si>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</si>
  <si>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</si>
  <si>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</si>
  <si>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</si>
  <si>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</si>
  <si>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</si>
  <si>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</si>
  <si>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</si>
  <si>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</si>
  <si>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</si>
  <si>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</si>
  <si>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</si>
  <si>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</si>
  <si>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</si>
  <si>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</si>
  <si>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</si>
  <si>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</si>
  <si>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</si>
  <si>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</si>
  <si>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</si>
  <si>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</si>
  <si>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</si>
  <si>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</si>
  <si>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</si>
  <si>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</si>
  <si>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</si>
  <si>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</si>
  <si>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</si>
  <si>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</si>
  <si>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</si>
  <si>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</si>
  <si>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</si>
  <si>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</si>
  <si>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</si>
  <si>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</si>
  <si>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</si>
  <si>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</si>
  <si>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</si>
  <si>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</si>
  <si>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</si>
  <si>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</si>
  <si>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</si>
  <si>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</si>
  <si>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</si>
  <si>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</si>
  <si>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</si>
  <si>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</si>
  <si>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</si>
  <si>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</si>
  <si>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</si>
  <si>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</si>
  <si>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</si>
  <si>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</si>
  <si>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</si>
  <si>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</si>
  <si>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</si>
  <si>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</si>
  <si>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</si>
  <si>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</si>
  <si>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</si>
  <si>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</si>
  <si>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</si>
  <si>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</si>
  <si>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</si>
  <si>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</si>
  <si>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</si>
  <si>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</si>
  <si>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</si>
  <si>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</si>
  <si>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</si>
  <si>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</si>
  <si>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</si>
  <si>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</si>
  <si>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</si>
  <si>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</si>
  <si>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</si>
  <si>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</si>
  <si>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</si>
  <si>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</si>
  <si>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</si>
  <si>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</si>
  <si>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</si>
  <si>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</si>
  <si>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</si>
  <si>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</si>
  <si>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</si>
  <si>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</si>
  <si>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</si>
  <si>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</si>
  <si>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</si>
  <si>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</si>
  <si>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</si>
  <si>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</si>
  <si>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</si>
  <si>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</si>
  <si>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</si>
  <si>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</si>
  <si>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</si>
  <si>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</si>
  <si>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</si>
  <si>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</si>
  <si>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</si>
  <si>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</si>
  <si>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</si>
  <si>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</si>
  <si>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</si>
  <si>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</si>
  <si>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</si>
  <si>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</si>
  <si>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</si>
  <si>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</si>
  <si>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</si>
  <si>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</si>
  <si>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</si>
  <si>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</si>
  <si>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</si>
  <si>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</si>
  <si>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</si>
  <si>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</si>
  <si>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</si>
  <si>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</si>
  <si>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</si>
  <si>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</si>
  <si>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</si>
  <si>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</si>
  <si>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</si>
  <si>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</si>
  <si>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</si>
  <si>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</si>
  <si>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</si>
  <si>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</si>
  <si>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</si>
  <si>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</si>
  <si>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</si>
  <si>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</si>
  <si>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</si>
  <si>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</si>
  <si>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</si>
  <si>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</si>
  <si>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</si>
  <si>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</si>
  <si>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</si>
  <si>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</si>
  <si>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</si>
  <si>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</si>
  <si>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</si>
  <si>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</si>
  <si>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</si>
  <si>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</si>
  <si>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</si>
  <si>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</si>
  <si>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</si>
  <si>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</si>
  <si>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</si>
  <si>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</si>
  <si>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</si>
  <si>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</si>
  <si>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</si>
  <si>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</si>
  <si>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</si>
  <si>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</si>
  <si>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</si>
  <si>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</si>
  <si>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</si>
  <si>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</si>
  <si>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</si>
  <si>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</si>
  <si>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</si>
  <si>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</si>
  <si>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</si>
  <si>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</si>
  <si>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</si>
  <si>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</si>
  <si>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</si>
  <si>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</si>
  <si>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</si>
  <si>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</si>
  <si>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</si>
  <si>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</si>
  <si>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</si>
  <si>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</si>
  <si>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</si>
  <si>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</si>
  <si>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</si>
  <si>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</si>
  <si>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</si>
  <si>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</si>
  <si>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</si>
  <si>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</si>
  <si>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</si>
  <si>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</si>
  <si>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</si>
  <si>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</si>
  <si>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</si>
  <si>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</si>
  <si>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</si>
  <si>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</si>
  <si>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</si>
  <si>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</si>
  <si>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</si>
  <si>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</si>
  <si>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</si>
  <si>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</si>
  <si>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</si>
  <si>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</si>
  <si>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</si>
  <si>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</si>
  <si>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</si>
  <si>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</si>
  <si>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</si>
  <si>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</si>
  <si>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</si>
  <si>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</si>
  <si>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</si>
  <si>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</si>
  <si>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</si>
  <si>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</si>
  <si>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</si>
  <si>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</si>
  <si>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</si>
  <si>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</si>
  <si>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</si>
  <si>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</si>
  <si>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</si>
  <si>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</si>
  <si>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</si>
  <si>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</si>
  <si>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</si>
  <si>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</si>
  <si>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</si>
  <si>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</si>
  <si>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</si>
  <si>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</si>
  <si>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</si>
  <si>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</si>
  <si>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</si>
  <si>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</si>
  <si>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</si>
  <si>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</si>
  <si>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</si>
  <si>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</si>
  <si>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</si>
  <si>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</si>
  <si>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</si>
  <si>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</si>
  <si>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</si>
  <si>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</si>
  <si>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</si>
  <si>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</si>
  <si>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</si>
  <si>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</si>
  <si>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</si>
  <si>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</si>
  <si>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</si>
  <si>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</si>
  <si>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</si>
  <si>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</si>
  <si>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</si>
  <si>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</si>
  <si>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</si>
  <si>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</si>
  <si>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</si>
  <si>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</si>
  <si>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</si>
  <si>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</si>
  <si>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</si>
  <si>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</si>
  <si>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</si>
  <si>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</si>
  <si>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</si>
  <si>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</si>
  <si>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</si>
  <si>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</si>
  <si>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</si>
  <si>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</si>
  <si>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</si>
  <si>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</si>
  <si>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</si>
  <si>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</si>
  <si>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</si>
  <si>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</si>
  <si>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</si>
  <si>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</si>
  <si>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</si>
  <si>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</si>
  <si>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</si>
  <si>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</si>
  <si>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</si>
  <si>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</si>
  <si>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</si>
  <si>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</si>
  <si>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</si>
  <si>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</si>
  <si>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</si>
  <si>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</si>
  <si>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</si>
  <si>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</si>
  <si>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</si>
  <si>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</si>
  <si>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</si>
  <si>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</si>
  <si>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</si>
  <si>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</si>
  <si>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</si>
  <si>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</si>
  <si>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</si>
  <si>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</si>
  <si>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</si>
  <si>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</si>
  <si>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</si>
  <si>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</si>
  <si>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</si>
  <si>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</si>
  <si>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</si>
  <si>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</si>
  <si>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</si>
  <si>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</si>
  <si>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</si>
  <si>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</si>
  <si>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</si>
  <si>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</si>
  <si>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</si>
  <si>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</si>
  <si>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</si>
  <si>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</si>
  <si>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</si>
  <si>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</si>
  <si>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</si>
  <si>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</si>
  <si>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</si>
  <si>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</si>
  <si>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</si>
  <si>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</si>
  <si>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</si>
  <si>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</si>
  <si>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</si>
  <si>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</si>
  <si>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</si>
  <si>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</si>
  <si>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</si>
  <si>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</si>
  <si>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</si>
  <si>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</si>
  <si>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</si>
  <si>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</si>
  <si>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</si>
  <si>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</si>
  <si>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</si>
  <si>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</si>
  <si>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</si>
  <si>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</si>
  <si>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</si>
  <si>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</si>
  <si>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</si>
  <si>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</si>
  <si>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</si>
  <si>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</si>
  <si>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</si>
  <si>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</si>
  <si>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</si>
  <si>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</si>
  <si>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</si>
  <si>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</si>
  <si>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</si>
  <si>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</si>
  <si>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</si>
  <si>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</si>
  <si>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</si>
  <si>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</si>
  <si>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</si>
  <si>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</si>
  <si>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</si>
  <si>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</si>
  <si>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</si>
  <si>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</si>
  <si>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</si>
  <si>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</si>
  <si>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</si>
  <si>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</si>
  <si>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</si>
  <si>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</si>
  <si>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</si>
  <si>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</si>
  <si>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</si>
  <si>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</si>
  <si>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</si>
  <si>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</si>
  <si>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</si>
  <si>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</si>
  <si>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</si>
  <si>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</si>
  <si>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</si>
  <si>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</si>
  <si>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</si>
  <si>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</si>
  <si>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</si>
  <si>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</si>
  <si>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</si>
  <si>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</si>
  <si>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</si>
  <si>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</si>
  <si>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</si>
  <si>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</si>
  <si>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</si>
  <si>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</si>
  <si>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</si>
  <si>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</si>
  <si>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</si>
  <si>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</si>
  <si>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</si>
  <si>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</si>
  <si>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</si>
  <si>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</si>
  <si>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</si>
  <si>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</si>
  <si>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</si>
  <si>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</si>
  <si>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</si>
  <si>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</si>
  <si>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</si>
  <si>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</si>
  <si>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</si>
  <si>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</si>
  <si>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</si>
  <si>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</si>
  <si>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</si>
  <si>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</si>
  <si>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</si>
  <si>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</si>
  <si>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</si>
  <si>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</si>
  <si>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</si>
  <si>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Spot</t>
  </si>
  <si>
    <t>Firm1</t>
  </si>
  <si>
    <t>Firm2</t>
  </si>
  <si>
    <t>Date2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</si>
  <si>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</si>
  <si>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</si>
  <si>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</si>
  <si>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</si>
  <si>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</si>
  <si>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</si>
  <si>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</si>
  <si>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</si>
  <si>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</si>
  <si>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</si>
  <si>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</si>
  <si>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</si>
  <si>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</si>
  <si>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</si>
  <si>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</si>
  <si>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</si>
  <si>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</si>
  <si>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</si>
  <si>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</si>
  <si>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</si>
  <si>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</si>
  <si>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</si>
  <si>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</si>
  <si>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</si>
  <si>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</si>
  <si>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</si>
  <si>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</si>
  <si>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</si>
  <si>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</si>
  <si>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</si>
  <si>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</si>
  <si>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</si>
  <si>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</si>
  <si>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</si>
  <si>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</si>
  <si>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</si>
  <si>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</si>
  <si>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</si>
  <si>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>Dec 15, 2023</t>
  </si>
  <si>
    <t>Dec 10, 2023</t>
  </si>
  <si>
    <t>o-MY-ELA-SUP-231103001</t>
  </si>
  <si>
    <t>o-MY-ELA-SUP-231103002</t>
  </si>
  <si>
    <t>ELA2311003</t>
  </si>
  <si>
    <t>ELA2311004</t>
  </si>
  <si>
    <t>20,28</t>
  </si>
  <si>
    <t>03</t>
  </si>
  <si>
    <t>R-PK-CUS-POC-2311009</t>
  </si>
  <si>
    <t>CR-PK-CUS-POC-2311005</t>
  </si>
  <si>
    <t>R-PK-CUS-TTAP-2311006</t>
  </si>
  <si>
    <t>R-MY-PNA-BU-2311009</t>
  </si>
  <si>
    <t>cCB103-2311001</t>
  </si>
  <si>
    <t>sCB103-2311001</t>
  </si>
  <si>
    <t>pCB203-2311001</t>
  </si>
  <si>
    <t>pCB303-2311001</t>
  </si>
  <si>
    <t>sCB203-2311001</t>
  </si>
  <si>
    <t>pCS203-2311001</t>
  </si>
  <si>
    <t>sCB303-2311001</t>
  </si>
  <si>
    <t>pCS103-2311001</t>
  </si>
  <si>
    <t>sCS103-2311001</t>
  </si>
  <si>
    <t>sCS203-2311001</t>
  </si>
  <si>
    <t>rcCB103-2311001-02</t>
  </si>
  <si>
    <t>cCB103-2311002</t>
  </si>
  <si>
    <t>sCB103-2311002</t>
  </si>
  <si>
    <t>pCB303-2311002</t>
  </si>
  <si>
    <t>sCB303-2311002</t>
  </si>
  <si>
    <t>pCS103-2311002</t>
  </si>
  <si>
    <t>sCS103-2311002</t>
  </si>
  <si>
    <t>rsCS203-2311001-01</t>
  </si>
  <si>
    <t>rsCS103-2311002-01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</si>
</sst>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  <xf numFmtId="0" fontId="5" fillId="0" borderId="0">
      <alignment vertical="center"/>
    </xf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4" fillId="0" borderId="0" xfId="6" applyFont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8" xfId="0" applyBorder="1"/>
    <xf numFmtId="0" fontId="0" fillId="2" borderId="0" xfId="0" applyFill="1"/>
    <xf numFmtId="49" fontId="18" fillId="7" borderId="1" xfId="0" applyNumberFormat="1" applyFont="1" applyFill="1" applyBorder="1" applyAlignment="1">
      <alignment horizontal="left" vertical="center" wrapText="1"/>
    </xf>
    <xf numFmtId="3" fontId="13" fillId="0" borderId="0" xfId="0" applyNumberFormat="1" applyFont="1" applyAlignment="1">
      <alignment horizontal="right" vertical="center"/>
    </xf>
    <xf numFmtId="174" fontId="13" fillId="0" borderId="1" xfId="0" applyNumberFormat="1" applyFont="1" applyBorder="1" applyAlignment="1">
      <alignment horizontal="right" vertical="center"/>
    </xf>
    <xf numFmtId="0" fontId="0" fillId="0" borderId="0" xfId="0" quotePrefix="1"/>
    <xf numFmtId="170" fontId="13" fillId="0" borderId="0" xfId="5" applyNumberFormat="1" applyFont="1" applyAlignment="1">
      <alignment horizontal="right" vertical="center"/>
    </xf>
    <xf numFmtId="0" fontId="13" fillId="0" borderId="0" xfId="5" applyNumberFormat="1" applyFont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8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customXml" Target="../customXml/item2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styles" Target="styles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externalLink" Target="externalLinks/externalLink2.xml"/><Relationship Id="rId179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customXml" Target="../customXml/item1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externalLink" Target="externalLinks/externalLink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topLeftCell="A7" workbookViewId="0">
      <selection activeCell="A3" sqref="A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531</v>
      </c>
      <c r="B2" s="28" t="s">
        <v>481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CB1-03</v>
      </c>
      <c r="D3" s="29" t="str">
        <f>B2&amp;D2&amp;"-"&amp;A2</f>
        <v>CB2-03</v>
      </c>
      <c r="E3" s="29" t="str">
        <f>B2&amp;E2&amp;"-"&amp;A2</f>
        <v>CB3-03</v>
      </c>
      <c r="F3" s="29" t="str">
        <f>B2&amp;F2&amp;"-"&amp;A2</f>
        <v>CS2-03</v>
      </c>
      <c r="G3" s="29" t="str">
        <f>B2&amp;G2&amp;"-"&amp;A2</f>
        <v>CS1-03</v>
      </c>
    </row>
    <row r="4" spans="1:7" x14ac:dyDescent="0.3">
      <c r="A4" s="3"/>
      <c r="B4" s="27" t="s">
        <v>189</v>
      </c>
      <c r="C4" s="29" t="str">
        <f>"PKTTAP-PKCUS-"&amp;C3</f>
        <v>PKTTAP-PKCUS-CB1-03</v>
      </c>
      <c r="D4" s="29" t="str">
        <f>"SGTTAP-PKTTAP-"&amp;D3</f>
        <v>SGTTAP-PKTTAP-CB2-03</v>
      </c>
      <c r="E4" s="29" t="str">
        <f>"MYPNA-PKTTAP-"&amp;E3</f>
        <v>MYPNA-PKTTAP-CB3-03</v>
      </c>
      <c r="F4" s="29" t="str">
        <f>"CNTWSUP-SGTTAP-"&amp;F3</f>
        <v>CNTWSUP-SGTTAP-CS2-03</v>
      </c>
      <c r="G4" s="29" t="str">
        <f>"MYELASUP-MYPNA-"&amp;G3</f>
        <v>MYELASUP-MYPNA-CS1-03</v>
      </c>
    </row>
    <row r="5" spans="1:7" x14ac:dyDescent="0.3">
      <c r="A5" s="3"/>
      <c r="B5" s="27" t="s">
        <v>211</v>
      </c>
      <c r="C5" s="29" t="str">
        <f>"CSS-"&amp;C3</f>
        <v>CSS-CB1-03</v>
      </c>
      <c r="D5" s="29" t="str">
        <f t="shared" ref="D5:G5" si="0">"CSS-"&amp;D3</f>
        <v>CSS-CB2-03</v>
      </c>
      <c r="E5" s="29" t="str">
        <f t="shared" si="0"/>
        <v>CSS-CB3-03</v>
      </c>
      <c r="F5" s="29" t="str">
        <f t="shared" si="0"/>
        <v>CSS-CS2-03</v>
      </c>
      <c r="G5" s="29" t="str">
        <f t="shared" si="0"/>
        <v>CSS-CS1-03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W6"/>
  <sheetViews>
    <sheetView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535</v>
      </c>
      <c r="C2" t="str">
        <f>AutoIncrement!D4</f>
        <v>SGTTAP-PKTTAP-CB2-03</v>
      </c>
      <c r="D2" t="s">
        <v>68</v>
      </c>
      <c r="E2" t="str">
        <f>AutoIncrement!D3</f>
        <v>CB2-03</v>
      </c>
      <c r="F2" t="str">
        <f>"CD-"&amp;E2</f>
        <v>CD-CB2-03</v>
      </c>
      <c r="G2" t="str">
        <f>"Payment-"&amp;E2</f>
        <v>Payment-CB2-03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Payment-CB2-03(By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CR-PK-CUS-POC-2311005</v>
      </c>
      <c r="W2" t="str">
        <f>"SP2toBU2-"&amp;E2</f>
        <v>SP2toBU2-CB2-03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R4"/>
  <sheetViews>
    <sheetView topLeftCell="B1" workbookViewId="0">
      <selection activeCell="J35" sqref="J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B4"/>
  <sheetViews>
    <sheetView workbookViewId="0">
      <selection activeCell="B38" sqref="B38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DC3-CS2-03-2311001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DC3-CS2-03-2311001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17 Nov 2023</v>
      </c>
      <c r="D2" t="str">
        <f ca="1">TEXT(DATE(YEAR(TODAY()), MONTH(TODAY()), DAY(TODAY()+20)), "dd MMM yyyy")</f>
        <v>27 Nov 2023</v>
      </c>
      <c r="E2" t="s">
        <v>396</v>
      </c>
      <c r="F2" t="str">
        <f ca="1">TEXT(DATE(YEAR(TODAY()), MONTH(TODAY()), DAY(TODAY()+30)), "dd MMM yyyy")</f>
        <v>07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DC3-CS2-03-2311001</v>
      </c>
      <c r="B3" t="str">
        <f>'TC111-DC3 Outbound Details'!M2</f>
        <v>CAIU9500009</v>
      </c>
      <c r="C3" t="str">
        <f ca="1">TEXT(DATE(YEAR(TODAY()), MONTH(TODAY()), DAY(TODAY()+10)), "dd MMM yyyy")</f>
        <v>17 Nov 2023</v>
      </c>
      <c r="D3" t="str">
        <f ca="1">TEXT(DATE(YEAR(TODAY()), MONTH(TODAY()), DAY(TODAY()+20)), "dd MMM yyyy")</f>
        <v>27 Nov 2023</v>
      </c>
      <c r="E3" t="s">
        <v>399</v>
      </c>
      <c r="F3" t="str">
        <f ca="1">TEXT(DATE(YEAR(TODAY()), MONTH(TODAY()), DAY(TODAY()+30)), "dd MMM yyyy")</f>
        <v>07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DC3-CS2-03-2311001</v>
      </c>
      <c r="B4" t="str">
        <f>'TC111-DC3 Outbound Details'!M4</f>
        <v>CAIU9492794</v>
      </c>
      <c r="C4" t="str">
        <f ca="1">TEXT(DATE(YEAR(TODAY()), MONTH(TODAY()), DAY(TODAY()+10)), "dd MMM yyyy")</f>
        <v>17 Nov 2023</v>
      </c>
      <c r="D4" t="str">
        <f ca="1">TEXT(DATE(YEAR(TODAY()), MONTH(TODAY()), DAY(TODAY()+20)), "dd MMM yyyy")</f>
        <v>27 Nov 2023</v>
      </c>
      <c r="E4" t="s">
        <v>399</v>
      </c>
      <c r="F4" t="str">
        <f ca="1">TEXT(DATE(YEAR(TODAY()), MONTH(TODAY()), DAY(TODAY()+30)), "dd MMM yyyy")</f>
        <v>07 Nov 2023</v>
      </c>
      <c r="G4" t="s">
        <v>400</v>
      </c>
      <c r="H4" t="s">
        <v>401</v>
      </c>
      <c r="I4" t="s">
        <v>352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V3"/>
  <sheetViews>
    <sheetView workbookViewId="0">
      <selection activeCell="V1" sqref="C1:V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O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O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K4"/>
  <sheetViews>
    <sheetView workbookViewId="0">
      <selection activeCell="AK4" sqref="C1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B3"/>
  <sheetViews>
    <sheetView workbookViewId="0">
      <selection activeCell="B15" sqref="B15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499</v>
      </c>
    </row>
    <row r="3" spans="1:2" x14ac:dyDescent="0.3">
      <c r="A3" t="str">
        <f>'TC111-OutboundNo'!B3</f>
        <v>o-MY-PNA-DC-231102002</v>
      </c>
      <c r="B3" t="s">
        <v>500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D4"/>
  <sheetViews>
    <sheetView workbookViewId="0">
      <selection activeCell="A12" sqref="A12:XFD12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r="2" spans="1:4" ht="57.6" x14ac:dyDescent="0.3">
      <c r="A2">
        <v>1620</v>
      </c>
      <c r="B2" s="97">
        <v>0</v>
      </c>
      <c r="C2" t="s">
        <v>501</v>
      </c>
      <c r="D2" s="53" t="s">
        <v>490</v>
      </c>
    </row>
    <row r="3" spans="1:4" ht="57.6" x14ac:dyDescent="0.3">
      <c r="A3">
        <v>1620</v>
      </c>
      <c r="B3" s="97">
        <v>0</v>
      </c>
      <c r="C3" t="s">
        <v>501</v>
      </c>
      <c r="D3" s="53" t="s">
        <v>491</v>
      </c>
    </row>
    <row r="4" spans="1:4" x14ac:dyDescent="0.3">
      <c r="A4" s="96">
        <v>600</v>
      </c>
      <c r="B4" s="96">
        <v>200</v>
      </c>
      <c r="C4" t="s">
        <v>501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C4"/>
  <sheetViews>
    <sheetView workbookViewId="0">
      <selection activeCell="G8" sqref="G8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502</v>
      </c>
      <c r="B2" t="s">
        <v>503</v>
      </c>
      <c r="C2" t="s">
        <v>494</v>
      </c>
    </row>
    <row r="3" spans="1:3" x14ac:dyDescent="0.3">
      <c r="A3" t="s">
        <v>502</v>
      </c>
      <c r="B3" t="s">
        <v>503</v>
      </c>
      <c r="C3" t="s">
        <v>495</v>
      </c>
    </row>
    <row r="4" spans="1:3" x14ac:dyDescent="0.3">
      <c r="A4" t="s">
        <v>502</v>
      </c>
      <c r="B4" t="s">
        <v>503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B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C5"/>
  <sheetViews>
    <sheetView workbookViewId="0">
      <selection activeCell="P9" sqref="P9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o-CNTW-SUP-POC-CS2-03-2311001</v>
      </c>
      <c r="D2" s="2" t="str">
        <f ca="1">TEXT(DATE(YEAR(TODAY()), MONTH(TODAY()), DAY(TODAY())), "dd MMM yyyy")</f>
        <v>07 Nov 2023</v>
      </c>
      <c r="E2" s="2" t="str">
        <f ca="1">"SP2-"&amp;AutoIncrement!F3&amp;"-"&amp;TEXT(DATE(YEAR(TODAY()), MONTH(TODAY()), DAY(TODAY())), "yymm")&amp;"001"</f>
        <v>SP2-CS2-03-2311001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SP2-OP-CS2-03-2311-01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SP2-IP-CS2-03-2311-01</v>
      </c>
      <c r="T2" s="66"/>
      <c r="U2" s="65"/>
      <c r="V2" s="65"/>
      <c r="W2" s="65"/>
      <c r="X2" s="64" t="str">
        <f>'TC20-Autogen SOPO'!H2</f>
        <v>sCS203-2311001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o-CNTW-SUP-POC-CS2-03-2311001</v>
      </c>
      <c r="D3" s="2" t="str">
        <f ca="1">TEXT(DATE(YEAR(TODAY()), MONTH(TODAY()), DAY(TODAY())), "dd MMM yyyy")</f>
        <v>07 Nov 2023</v>
      </c>
      <c r="E3" s="2" t="str">
        <f ca="1">"SP2-"&amp;AutoIncrement!F3&amp;"-"&amp;TEXT(DATE(YEAR(TODAY()), MONTH(TODAY()), DAY(TODAY())), "yymm")&amp;"001"</f>
        <v>SP2-CS2-03-2311001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SP2-OP-CS2-03-2311-01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SP2-IP-CS2-03-2311-02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sCS203-2311001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o-CNTW-SUP-POC-CS2-03-2311002</v>
      </c>
      <c r="D4" s="2" t="str">
        <f ca="1">TEXT(DATE(YEAR(TODAY()), MONTH(TODAY()), DAY(TODAY())), "dd MMM yyyy")</f>
        <v>07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SP2-OP-CS2-03-2311-01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sCS203-2311001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o-CNTW-SUP-POC-CS2-03-2311002</v>
      </c>
      <c r="D5" s="2" t="str">
        <f ca="1">TEXT(DATE(YEAR(TODAY()), MONTH(TODAY()), DAY(TODAY())), "dd MMM yyyy")</f>
        <v>07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SP2-OP-CS2-03-2311-02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SP2-IP-CS2-03-2311-02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sCS203-2311001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B3"/>
  <sheetViews>
    <sheetView workbookViewId="0">
      <selection activeCell="A56" sqref="A5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o-CNTW-SUP-POC-CS2-03-2311001</v>
      </c>
      <c r="B2" t="s">
        <v>504</v>
      </c>
    </row>
    <row r="3" spans="1:2" x14ac:dyDescent="0.3">
      <c r="A3" t="str">
        <f ca="1">'TC142-Sup2 Outbound Details'!C4</f>
        <v>o-CNTW-SUP-POC-CS2-03-2311002</v>
      </c>
      <c r="B3" t="s">
        <v>505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Z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CNTWSUP-SGTTAP-CS2-03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CNTWSUP-SGTTAP-CS2-03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CNTWSUP-SGTTAP-CS2-03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Z5"/>
  <sheetViews>
    <sheetView workbookViewId="0">
      <selection activeCell="D4" sqref="D4:S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B3"/>
  <sheetViews>
    <sheetView workbookViewId="0">
      <selection activeCell="B2" sqref="B2:B11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506</v>
      </c>
    </row>
    <row r="3" spans="1:2" x14ac:dyDescent="0.3">
      <c r="A3" t="str">
        <f>'TC142-OutboundNo'!B3</f>
        <v>o-CNTW-SUP-POC-231102002</v>
      </c>
      <c r="B3" t="s">
        <v>507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17 Nov 2023</v>
      </c>
      <c r="D2" t="str">
        <f ca="1">TEXT(DATE(YEAR(TODAY()), MONTH(TODAY()), DAY(TODAY()+20)), "dd MMM yyyy")</f>
        <v>27 Nov 2023</v>
      </c>
      <c r="E2" t="s">
        <v>396</v>
      </c>
      <c r="F2" t="str">
        <f ca="1">TEXT(DATE(YEAR(TODAY()), MONTH(TODAY()), DAY(TODAY()+30)), "dd MMM yyyy")</f>
        <v>07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17 Nov 2023</v>
      </c>
      <c r="D3" t="str">
        <f ca="1">TEXT(DATE(YEAR(TODAY()), MONTH(TODAY()), DAY(TODAY()+20)), "dd MMM yyyy")</f>
        <v>27 Nov 2023</v>
      </c>
      <c r="E3" t="s">
        <v>399</v>
      </c>
      <c r="F3" t="str">
        <f ca="1">TEXT(DATE(YEAR(TODAY()), MONTH(TODAY()), DAY(TODAY()+30)), "dd MMM yyyy")</f>
        <v>07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SP2-CS2-03-2311001</v>
      </c>
      <c r="B4" t="str">
        <f>'TC142-Sup2 Outbound Details'!M3</f>
        <v>ONEU1162511</v>
      </c>
      <c r="C4" t="str">
        <f ca="1">TEXT(DATE(YEAR(TODAY()), MONTH(TODAY()), DAY(TODAY()+10)), "dd MMM yyyy")</f>
        <v>17 Nov 2023</v>
      </c>
      <c r="D4" t="str">
        <f ca="1">TEXT(DATE(YEAR(TODAY()), MONTH(TODAY()), DAY(TODAY()+20)), "dd MMM yyyy")</f>
        <v>27 Nov 2023</v>
      </c>
      <c r="E4" t="s">
        <v>399</v>
      </c>
      <c r="F4" t="str">
        <f ca="1">TEXT(DATE(YEAR(TODAY()), MONTH(TODAY()), DAY(TODAY()+30)), "dd MMM yyyy")</f>
        <v>07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SP2-CS2-03-2311001</v>
      </c>
      <c r="B5" t="str">
        <f>'TC142-Sup2 Outbound Details'!M2</f>
        <v>CAIU9500009</v>
      </c>
      <c r="C5" t="str">
        <f ca="1">TEXT(DATE(YEAR(TODAY()), MONTH(TODAY()), DAY(TODAY()+10)), "dd MMM yyyy")</f>
        <v>17 Nov 2023</v>
      </c>
      <c r="D5" t="str">
        <f ca="1">TEXT(DATE(YEAR(TODAY()), MONTH(TODAY()), DAY(TODAY()+20)), "dd MMM yyyy")</f>
        <v>27 Nov 2023</v>
      </c>
      <c r="E5" t="s">
        <v>399</v>
      </c>
      <c r="F5" t="str">
        <f ca="1">TEXT(DATE(YEAR(TODAY()), MONTH(TODAY()), DAY(TODAY()+30)), "dd MMM yyyy")</f>
        <v>07 Nov 2023</v>
      </c>
      <c r="G5" t="s">
        <v>400</v>
      </c>
      <c r="H5" t="s">
        <v>401</v>
      </c>
      <c r="I5" t="s">
        <v>353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Z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Z5"/>
  <sheetViews>
    <sheetView workbookViewId="0">
      <selection activeCell="D15" sqref="D1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ht="27.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i-SG-TTAP-DC-CS2-03-2311001</v>
      </c>
      <c r="B2" t="str">
        <f ca="1">TEXT(DATE(YEAR(TODAY()), MONTH(TODAY()), DAY(TODAY())), "dd MMM yyyy")</f>
        <v>07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i-SG-TTAP-DC-CS2-03-2311001</v>
      </c>
      <c r="B3" t="str">
        <f t="shared" ref="B3:B5" ca="1" si="0">TEXT(DATE(YEAR(TODAY()), MONTH(TODAY()), DAY(TODAY())), "dd MMM yyyy")</f>
        <v>07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i-SG-TTAP-DC-CS2-03-2311001</v>
      </c>
      <c r="B4" t="str">
        <f t="shared" ca="1" si="0"/>
        <v>07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i-SG-TTAP-DC-CS2-03-2311002</v>
      </c>
      <c r="B5" t="str">
        <f t="shared" ca="1" si="0"/>
        <v>07 Nov 2023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R4"/>
  <sheetViews>
    <sheetView workbookViewId="0">
      <selection activeCell="H28" sqref="H28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pCS203-2311001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pCS203-2311001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pCS203-2311001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Q4"/>
  <sheetViews>
    <sheetView workbookViewId="0">
      <selection activeCell="F23" sqref="F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sCB203-2311001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sCB203-2311001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sCB203-2311001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R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pCB203-2311001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pCB203-2311001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pCB203-2311001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Q4"/>
  <sheetViews>
    <sheetView workbookViewId="0">
      <selection activeCell="E23" sqref="E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sCB103-2311001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sCB103-2311001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sCB103-2311001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CNTWSUP-SGTTAP-CS2-03</v>
      </c>
      <c r="D2" t="s">
        <v>72</v>
      </c>
      <c r="E2">
        <v>1</v>
      </c>
      <c r="F2">
        <v>1</v>
      </c>
      <c r="G2">
        <v>1</v>
      </c>
      <c r="H2" t="str">
        <f>AutoIncrement!F3</f>
        <v>CS2-03</v>
      </c>
      <c r="I2" t="str">
        <f>"CD-"&amp;H2</f>
        <v>CD-CS2-03</v>
      </c>
      <c r="J2" t="str">
        <f>"Payment-"&amp;H2</f>
        <v>Payment-CS2-03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Payment-CS2-03(By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T7"/>
  <sheetViews>
    <sheetView workbookViewId="0">
      <selection activeCell="D2" sqref="D2:D7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H5"/>
  <sheetViews>
    <sheetView topLeftCell="T1" workbookViewId="0">
      <selection activeCell="Z25" sqref="Z25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o-SG-TTAP-DC-CS2-03-2311001</v>
      </c>
      <c r="D2" s="68" t="str">
        <f ca="1">TEXT(DATE(YEAR(TODAY()), MONTH(TODAY()), DAY(TODAY())), "dd MMM yyyy")</f>
        <v>07 Nov 2023</v>
      </c>
      <c r="E2" s="68" t="str">
        <f ca="1">"DC2-"&amp;AutoIncrement!F3&amp;"-"&amp;TEXT(DATE(YEAR(TODAY()), MONTH(TODAY()), DAY(TODAY())), "yymm")&amp;"001"</f>
        <v>DC2-CS2-03-2311001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07 Dec 2023</v>
      </c>
      <c r="N2" s="68" t="str">
        <f ca="1">TEXT(DATE(YEAR(TODAY()), MONTH(TODAY())+1, DAY(TODAY())+1), "dd MMM yyyy")</f>
        <v>08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DC2-OP-CS2-03-2311-01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DC2-IP-CS2-03-2311-01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sCB203-2311001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o-SG-TTAP-DC-CS2-03-2311001</v>
      </c>
      <c r="D3" s="68" t="str">
        <f t="shared" ref="D3:D5" ca="1" si="0">TEXT(DATE(YEAR(TODAY()), MONTH(TODAY()), DAY(TODAY())), "dd MMM yyyy")</f>
        <v>07 Nov 2023</v>
      </c>
      <c r="E3" s="68" t="str">
        <f ca="1">"DC2-"&amp;AutoIncrement!F3&amp;"-"&amp;TEXT(DATE(YEAR(TODAY()), MONTH(TODAY()), DAY(TODAY())), "yymm")&amp;"001"</f>
        <v>DC2-CS2-03-2311001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07 Dec 2023</v>
      </c>
      <c r="N3" s="68" t="str">
        <f ca="1">TEXT(DATE(YEAR(TODAY()), MONTH(TODAY())+1, DAY(TODAY())+1), "dd MMM yyyy")</f>
        <v>08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DC2-OP-CS2-03-2311-01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DC2-IP-CS2-03-2311-02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sCB203-2311001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o-SG-TTAP-DC-CS2-03-2311001</v>
      </c>
      <c r="D4" s="68" t="str">
        <f t="shared" ca="1" si="0"/>
        <v>07 Nov 2023</v>
      </c>
      <c r="E4" s="68" t="str">
        <f ca="1">"DC2-"&amp;AutoIncrement!F3&amp;"-"&amp;TEXT(DATE(YEAR(TODAY()), MONTH(TODAY()), DAY(TODAY())), "yymm")&amp;"001"</f>
        <v>DC2-CS2-03-2311001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07 Dec 2023</v>
      </c>
      <c r="N4" s="68" t="str">
        <f ca="1">TEXT(DATE(YEAR(TODAY()), MONTH(TODAY())+1, DAY(TODAY())+1), "dd MMM yyyy")</f>
        <v>08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DC2-OP-CS2-03-2311-02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DC2-IP-CS2-03-2311-02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sCB203-2311001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o-SG-TTAP-DC-CS2-03-2311002</v>
      </c>
      <c r="D5" s="68" t="str">
        <f t="shared" ca="1" si="0"/>
        <v>07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07 Dec 2023</v>
      </c>
      <c r="N5" s="68" t="str">
        <f ca="1">TEXT(DATE(YEAR(TODAY()), MONTH(TODAY())+1, DAY(TODAY())+1), "dd MMM yyyy")</f>
        <v>08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DC2-OP-CS2-03-2311-01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sCB203-2311001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B3"/>
  <sheetViews>
    <sheetView workbookViewId="0">
      <selection activeCell="B2" sqref="B2:B10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o-SG-TTAP-DC-CS2-03-2311001</v>
      </c>
      <c r="B2" t="s">
        <v>508</v>
      </c>
    </row>
    <row r="3" spans="1:2" x14ac:dyDescent="0.3">
      <c r="A3" t="str">
        <f ca="1">'TC174-DC2 Outbound Details'!C5</f>
        <v>o-SG-TTAP-DC-CS2-03-2311002</v>
      </c>
      <c r="B3" t="s">
        <v>509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B5"/>
  <sheetViews>
    <sheetView workbookViewId="0">
      <selection activeCell="M33" sqref="M33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DC2-CS2-03-2311001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DC2-CS2-03-2311001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DC2-CS2-03-2311001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B3"/>
  <sheetViews>
    <sheetView workbookViewId="0">
      <selection activeCell="L33" sqref="L33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510</v>
      </c>
    </row>
    <row r="3" spans="1:2" x14ac:dyDescent="0.3">
      <c r="A3" t="str">
        <f>'TC174-OutboundNo'!B3</f>
        <v>o-SG-TTAP-DC-231102002</v>
      </c>
      <c r="B3" t="s">
        <v>511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DC2-CS2-03-2311001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DC2-CS2-03-2311001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DC2-CS2-03-2311001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SP2-CS2-03-2311001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SP2-CS2-03-2311001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B9"/>
  <sheetViews>
    <sheetView workbookViewId="0">
      <selection activeCell="B19" sqref="B1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i-PK-CUS-DC-CS2-03-2311003</v>
      </c>
      <c r="B2" t="str">
        <f ca="1">TEXT(DATE(YEAR(TODAY()), MONTH(TODAY()), DAY(TODAY())), "dd MMM yyyy")</f>
        <v>07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i-PK-CUS-DC-CS2-03-2311004</v>
      </c>
      <c r="B3" t="str">
        <f t="shared" ref="B3:B9" ca="1" si="0">TEXT(DATE(YEAR(TODAY()), MONTH(TODAY()), DAY(TODAY())), "dd MMM yyyy")</f>
        <v>07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i-PK-CUS-DC-CS2-03-2311005</v>
      </c>
      <c r="B4" t="str">
        <f t="shared" ca="1" si="0"/>
        <v>07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i-PK-CUS-DC-CS2-03-2311005</v>
      </c>
      <c r="B5" t="str">
        <f t="shared" ca="1" si="0"/>
        <v>07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i-PK-CUS-DC-CS2-03-2311001</v>
      </c>
      <c r="B6" t="str">
        <f t="shared" ca="1" si="0"/>
        <v>07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i-PK-CUS-DC-CS2-03-2311001</v>
      </c>
      <c r="B7" t="str">
        <f t="shared" ca="1" si="0"/>
        <v>07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i-PK-CUS-DC-CS2-03-2311001</v>
      </c>
      <c r="B8" t="str">
        <f t="shared" ca="1" si="0"/>
        <v>07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i-PK-CUS-DC-CS2-03-2311002</v>
      </c>
      <c r="B9" t="str">
        <f t="shared" ca="1" si="0"/>
        <v>07 Nov 2023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DC2-CS2-03-2311001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DC2-CS2-03-2311001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DC2-CS2-03-2311001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Z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DC2-CS2-03-2311001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DC2-CS2-03-2311001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DC2-CS2-03-2311001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SP2-CS2-03-2311001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SP2-CS2-03-2311001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V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G9"/>
  <sheetViews>
    <sheetView workbookViewId="0">
      <selection activeCell="E4" sqref="E4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o-PK-CUS-DC-CS2-03-2311001</v>
      </c>
      <c r="D2" s="68" t="str">
        <f ca="1">TEXT(DATE(YEAR(TODAY()), MONTH(TODAY()), DAY(TODAY())), "dd MMM yyyy")</f>
        <v>07 Nov 2023</v>
      </c>
      <c r="E2" s="68" t="str">
        <f ca="1">"DC1-"&amp;AutoIncrement!F3&amp;"-"&amp;TEXT(DATE(YEAR(TODAY()), MONTH(TODAY()), DAY(TODAY())), "yymm")&amp;"001"</f>
        <v>DC1-CS2-03-2311001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DC1-OP-CS2-03-2311-01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DC1-IP-CS2-03-2311-01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sCB103-2311001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o-PK-CUS-DC-CS2-03-2311001</v>
      </c>
      <c r="D3" s="68" t="str">
        <f t="shared" ref="D3:D9" ca="1" si="0">TEXT(DATE(YEAR(TODAY()), MONTH(TODAY()), DAY(TODAY())), "dd MMM yyyy")</f>
        <v>07 Nov 2023</v>
      </c>
      <c r="E3" s="68" t="str">
        <f ca="1">"DC1-"&amp;AutoIncrement!F3&amp;"-"&amp;TEXT(DATE(YEAR(TODAY()), MONTH(TODAY()), DAY(TODAY())), "yymm")&amp;"001"</f>
        <v>DC1-CS2-03-2311001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DC1-OP-CS2-03-2311-01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DC1-IP-CS2-03-2311-02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sCB103-2311001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o-PK-CUS-DC-CS2-03-2311001</v>
      </c>
      <c r="D4" s="68" t="str">
        <f t="shared" ca="1" si="0"/>
        <v>07 Nov 2023</v>
      </c>
      <c r="E4" s="68" t="str">
        <f ca="1">"DC1-"&amp;AutoIncrement!F3&amp;"-"&amp;TEXT(DATE(YEAR(TODAY()), MONTH(TODAY()), DAY(TODAY())), "yymm")&amp;"001"</f>
        <v>DC1-CS2-03-2311001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DC1-OP-CS2-03-2311-02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DC1-IP-CS2-03-2311-02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sCB103-2311001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o-PK-CUS-DC-CS2-03-2311002</v>
      </c>
      <c r="D5" s="68" t="str">
        <f t="shared" ca="1" si="0"/>
        <v>07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DC1-OP-CS2-03-2311-01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sCB103-2311001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o-PK-CUS-DC-CS2-03-2311003</v>
      </c>
      <c r="D6" s="68" t="str">
        <f t="shared" ca="1" si="0"/>
        <v>07 Nov 2023</v>
      </c>
      <c r="E6" s="68" t="str">
        <f ca="1">"DC1-"&amp;AutoIncrement!F3&amp;"-"&amp;TEXT(DATE(YEAR(TODAY()), MONTH(TODAY()), DAY(TODAY())), "yymm")&amp;"003"</f>
        <v>DC1-CS2-03-2311003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DC1-OP-CS2-03-2311-01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sCB103-2311002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o-PK-CUS-DC-CS2-03-2311004</v>
      </c>
      <c r="D7" s="68" t="str">
        <f t="shared" ca="1" si="0"/>
        <v>07 Nov 2023</v>
      </c>
      <c r="E7" s="68" t="str">
        <f ca="1">"DC1-"&amp;AutoIncrement!F3&amp;"-"&amp;TEXT(DATE(YEAR(TODAY()), MONTH(TODAY()), DAY(TODAY())), "yymm")&amp;"004"</f>
        <v>DC1-CS2-03-2311004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DC1-OP-CS2-03-2311-01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DC1-IP-CS2-03-2311-01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sCB103-2311002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o-PK-CUS-DC-CS2-03-2311005</v>
      </c>
      <c r="D8" s="68" t="str">
        <f t="shared" ca="1" si="0"/>
        <v>07 Nov 2023</v>
      </c>
      <c r="E8" s="68" t="str">
        <f ca="1">"DC1-"&amp;AutoIncrement!F3&amp;"-"&amp;TEXT(DATE(YEAR(TODAY()), MONTH(TODAY()), DAY(TODAY())), "yymm")&amp;"005"</f>
        <v>DC1-CS2-03-2311005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DC1-OP-CS2-03-2311-02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DC1-IP-CS2-03-2311-02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sCB103-2311002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o-PK-CUS-DC-CS2-03-2311006</v>
      </c>
      <c r="D9" s="68" t="str">
        <f t="shared" ca="1" si="0"/>
        <v>07 Nov 2023</v>
      </c>
      <c r="E9" s="68" t="str">
        <f ca="1">"DC1-"&amp;AutoIncrement!F3&amp;"-"&amp;TEXT(DATE(YEAR(TODAY()), MONTH(TODAY()), DAY(TODAY())), "yymm")&amp;"005"</f>
        <v>DC1-CS2-03-2311005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DC1-OP-CS2-03-2311-02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DC1-IP-CS2-03-2311-02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sCB103-2311002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B7"/>
  <sheetViews>
    <sheetView workbookViewId="0">
      <selection activeCell="D18" sqref="D1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o-PK-CUS-DC-CS2-03-2311001</v>
      </c>
      <c r="B2" t="s">
        <v>512</v>
      </c>
    </row>
    <row r="3" spans="1:2" x14ac:dyDescent="0.3">
      <c r="A3" t="str">
        <f ca="1">'TC204-DC1 Outbound Details'!C5</f>
        <v>o-PK-CUS-DC-CS2-03-2311002</v>
      </c>
      <c r="B3" t="s">
        <v>513</v>
      </c>
    </row>
    <row r="4" spans="1:2" x14ac:dyDescent="0.3">
      <c r="A4" t="str">
        <f ca="1">'TC204-DC1 Outbound Details'!C6</f>
        <v>o-PK-CUS-DC-CS2-03-2311003</v>
      </c>
      <c r="B4" t="s">
        <v>514</v>
      </c>
    </row>
    <row r="5" spans="1:2" x14ac:dyDescent="0.3">
      <c r="A5" t="str">
        <f ca="1">'TC204-DC1 Outbound Details'!C7</f>
        <v>o-PK-CUS-DC-CS2-03-2311004</v>
      </c>
      <c r="B5" t="s">
        <v>515</v>
      </c>
    </row>
    <row r="6" spans="1:2" x14ac:dyDescent="0.3">
      <c r="A6" t="str">
        <f ca="1">'TC204-DC1 Outbound Details'!C8</f>
        <v>o-PK-CUS-DC-CS2-03-2311005</v>
      </c>
      <c r="B6" t="s">
        <v>516</v>
      </c>
    </row>
    <row r="7" spans="1:2" x14ac:dyDescent="0.3">
      <c r="A7" t="str">
        <f ca="1">'TC204-DC1 Outbound Details'!C9</f>
        <v>o-PK-CUS-DC-CS2-03-2311006</v>
      </c>
      <c r="B7" t="s">
        <v>517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T7"/>
  <sheetViews>
    <sheetView topLeftCell="H1" workbookViewId="0">
      <selection activeCell="T14" sqref="T14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R4"/>
  <sheetViews>
    <sheetView topLeftCell="B1" workbookViewId="0">
      <selection activeCell="T14" sqref="T1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S7"/>
  <sheetViews>
    <sheetView topLeftCell="G1" workbookViewId="0">
      <selection activeCell="T14" sqref="T14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sCB103-2311001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sCB103-2311001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sCB103-2311001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sCB103-2311001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sCB103-2311001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sCB103-2311001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R4"/>
  <sheetViews>
    <sheetView workbookViewId="0">
      <selection activeCell="T14" sqref="T1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I9"/>
  <sheetViews>
    <sheetView workbookViewId="0">
      <selection activeCell="B12" sqref="B12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2" t="str">
        <f t="shared" ref="C2:C9" ca="1" si="0">TEXT(DATE(YEAR(TODAY()), MONTH(TODAY()), DAY(TODAY()+10)), "dd MMM yyyy")</f>
        <v>17 Nov 2023</v>
      </c>
      <c r="D2" s="2" t="str">
        <f t="shared" ref="D2:D9" ca="1" si="1">TEXT(DATE(YEAR(TODAY()), MONTH(TODAY()), DAY(TODAY()+20)), "dd MMM yyyy")</f>
        <v>27 Nov 2023</v>
      </c>
      <c r="E2" s="74" t="s">
        <v>451</v>
      </c>
      <c r="F2" s="2" t="str">
        <f t="shared" ref="F2:F9" ca="1" si="2">TEXT(DATE(YEAR(TODAY()), MONTH(TODAY()), DAY(TODAY()+30)), "dd MMM yyyy")</f>
        <v>07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2" t="str">
        <f t="shared" ca="1" si="0"/>
        <v>17 Nov 2023</v>
      </c>
      <c r="D3" s="2" t="str">
        <f t="shared" ca="1" si="1"/>
        <v>27 Nov 2023</v>
      </c>
      <c r="E3" s="74" t="s">
        <v>451</v>
      </c>
      <c r="F3" s="2" t="str">
        <f t="shared" ca="1" si="2"/>
        <v>07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2" t="str">
        <f t="shared" ca="1" si="0"/>
        <v>17 Nov 2023</v>
      </c>
      <c r="D4" s="2" t="str">
        <f t="shared" ca="1" si="1"/>
        <v>27 Nov 2023</v>
      </c>
      <c r="E4" s="74" t="s">
        <v>451</v>
      </c>
      <c r="F4" s="2" t="str">
        <f t="shared" ca="1" si="2"/>
        <v>07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t="shared" ca="1" si="0"/>
        <v>17 Nov 2023</v>
      </c>
      <c r="D5" s="2" t="str">
        <f t="shared" ca="1" si="1"/>
        <v>27 Nov 2023</v>
      </c>
      <c r="E5" s="74" t="s">
        <v>451</v>
      </c>
      <c r="F5" s="2" t="str">
        <f t="shared" ca="1" si="2"/>
        <v>07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DC1-CS2-03-2311003</v>
      </c>
      <c r="B6" s="2" t="str">
        <f>'TC204-DC1 Outbound Details'!M6</f>
        <v>CAIU9492794</v>
      </c>
      <c r="C6" s="2" t="str">
        <f t="shared" ca="1" si="0"/>
        <v>17 Nov 2023</v>
      </c>
      <c r="D6" s="2" t="str">
        <f t="shared" ca="1" si="1"/>
        <v>27 Nov 2023</v>
      </c>
      <c r="E6" s="74" t="s">
        <v>452</v>
      </c>
      <c r="F6" s="2" t="str">
        <f t="shared" ca="1" si="2"/>
        <v>07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DC1-CS2-03-2311004</v>
      </c>
      <c r="B7" s="2" t="str">
        <f>'TC204-DC1 Outbound Details'!M7</f>
        <v>CAIU9500009</v>
      </c>
      <c r="C7" s="2" t="str">
        <f t="shared" ca="1" si="0"/>
        <v>17 Nov 2023</v>
      </c>
      <c r="D7" s="2" t="str">
        <f t="shared" ca="1" si="1"/>
        <v>27 Nov 2023</v>
      </c>
      <c r="E7" s="74" t="s">
        <v>452</v>
      </c>
      <c r="F7" s="2" t="str">
        <f t="shared" ca="1" si="2"/>
        <v>07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DC1-CS2-03-2311005</v>
      </c>
      <c r="B8" s="2" t="str">
        <f>'TC204-DC1 Outbound Details'!M8</f>
        <v>CAIU9492794</v>
      </c>
      <c r="C8" s="2" t="str">
        <f t="shared" ca="1" si="0"/>
        <v>17 Nov 2023</v>
      </c>
      <c r="D8" s="2" t="str">
        <f t="shared" ca="1" si="1"/>
        <v>27 Nov 2023</v>
      </c>
      <c r="E8" s="74" t="s">
        <v>452</v>
      </c>
      <c r="F8" s="2" t="str">
        <f t="shared" ca="1" si="2"/>
        <v>07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DC1-CS2-03-2311005</v>
      </c>
      <c r="B9" s="2" t="str">
        <f>'TC204-DC1 Outbound Details'!M9</f>
        <v>CAIU9492794</v>
      </c>
      <c r="C9" s="2" t="str">
        <f t="shared" ca="1" si="0"/>
        <v>17 Nov 2023</v>
      </c>
      <c r="D9" s="2" t="str">
        <f t="shared" ca="1" si="1"/>
        <v>27 Nov 2023</v>
      </c>
      <c r="E9" s="74" t="s">
        <v>452</v>
      </c>
      <c r="F9" s="2" t="str">
        <f t="shared" ca="1" si="2"/>
        <v>07 Nov 2023</v>
      </c>
      <c r="G9" s="8" t="s">
        <v>450</v>
      </c>
      <c r="H9" s="74" t="s">
        <v>448</v>
      </c>
      <c r="I9" s="2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MYPNA-PKTTAP-CB3-03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MYPNA-PKTTAP-CB3-03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MYPNA-PKTTAP-CB3-03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K5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DC2-CS2-03-2311001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DC2-CS2-03-2311001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DC2-CS2-03-2311001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Z4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SP2-CS2-03-2311001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SP2-CS2-03-2311001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C4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Z3"/>
  <sheetViews>
    <sheetView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SP1-CS2-03-2311001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SP1-CS2-03-2311002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O2"/>
  <sheetViews>
    <sheetView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SP1-CS2-03-2311001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O2"/>
  <sheetViews>
    <sheetView topLeftCell="B1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SP1-CS2-03-2311001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K4"/>
  <sheetViews>
    <sheetView topLeftCell="Z1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DC3-CS2-03-2311001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DC3-CS2-03-2311001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C4"/>
  <sheetViews>
    <sheetView topLeftCell="A4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DC1-CS2-03-2311003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DC1-CS2-03-2311004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DC1-CS2-03-2311005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B7"/>
  <sheetViews>
    <sheetView workbookViewId="0">
      <selection activeCell="D36" sqref="D3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  <c r="B2" t="s">
        <v>518</v>
      </c>
    </row>
    <row r="3" spans="1:2" x14ac:dyDescent="0.3">
      <c r="A3" t="str">
        <f>'TC204-OutboundNo'!B3</f>
        <v>o-PK-CUS-DC-231102002</v>
      </c>
      <c r="B3" t="s">
        <v>519</v>
      </c>
    </row>
    <row r="4" spans="1:2" x14ac:dyDescent="0.3">
      <c r="A4" t="str">
        <f>'TC204-OutboundNo'!B4</f>
        <v>o-PK-CUS-DC-231102003</v>
      </c>
      <c r="B4" t="s">
        <v>520</v>
      </c>
    </row>
    <row r="5" spans="1:2" x14ac:dyDescent="0.3">
      <c r="A5" t="str">
        <f>'TC204-OutboundNo'!B5</f>
        <v>o-PK-CUS-DC-231102004</v>
      </c>
      <c r="B5" t="s">
        <v>521</v>
      </c>
    </row>
    <row r="6" spans="1:2" x14ac:dyDescent="0.3">
      <c r="A6" t="str">
        <f>'TC204-OutboundNo'!B6</f>
        <v>o-PK-CUS-DC-231102005</v>
      </c>
      <c r="B6" t="s">
        <v>522</v>
      </c>
    </row>
    <row r="7" spans="1:2" x14ac:dyDescent="0.3">
      <c r="A7" t="str">
        <f>'TC204-OutboundNo'!B7</f>
        <v>o-PK-CUS-DC-231102006</v>
      </c>
      <c r="B7" t="s">
        <v>523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B9"/>
  <sheetViews>
    <sheetView topLeftCell="A4" workbookViewId="0">
      <selection activeCell="H16" sqref="H16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i-PK-CUS-POC-CS2-03-2311001</v>
      </c>
      <c r="B2" t="str">
        <f ca="1">TEXT(DATE(YEAR(TODAY()), MONTH(TODAY()), DAY(TODAY())), "dd MMM yyyy")</f>
        <v>07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i-PK-CUS-POC-CS2-03-2311001</v>
      </c>
      <c r="B3" t="str">
        <f t="shared" ref="B3:B9" ca="1" si="0">TEXT(DATE(YEAR(TODAY()), MONTH(TODAY()), DAY(TODAY())), "dd MMM yyyy")</f>
        <v>07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i-PK-CUS-POC-CS2-03-2311001</v>
      </c>
      <c r="B4" t="str">
        <f t="shared" ca="1" si="0"/>
        <v>07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i-PK-CUS-POC-CS2-03-2311001</v>
      </c>
      <c r="B5" t="str">
        <f t="shared" ca="1" si="0"/>
        <v>07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i-PK-CUS-POC-CS2-03-2311001</v>
      </c>
      <c r="B6" t="str">
        <f t="shared" ca="1" si="0"/>
        <v>07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i-PK-CUS-POC-CS2-03-2311001</v>
      </c>
      <c r="B7" t="str">
        <f t="shared" ca="1" si="0"/>
        <v>07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i-PK-CUS-POC-CS2-03-2311001</v>
      </c>
      <c r="B8" t="str">
        <f t="shared" ca="1" si="0"/>
        <v>07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i-PK-CUS-POC-CS2-03-2311002</v>
      </c>
      <c r="B9" t="str">
        <f t="shared" ca="1" si="0"/>
        <v>07 Nov 2023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W6"/>
  <sheetViews>
    <sheetView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534</v>
      </c>
      <c r="C2" t="str">
        <f>AutoIncrement!E4</f>
        <v>MYPNA-PKTTAP-CB3-03</v>
      </c>
      <c r="D2" t="s">
        <v>68</v>
      </c>
      <c r="E2" t="str">
        <f>AutoIncrement!E3</f>
        <v>CB3-03</v>
      </c>
      <c r="F2" t="str">
        <f>"CD-"&amp;E2</f>
        <v>CD-CB3-03</v>
      </c>
      <c r="G2" t="str">
        <f>"Payment-"&amp;E2</f>
        <v>Payment-CB3-03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Payment-CB3-03(By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CR-PK-CUS-POC-2311005</v>
      </c>
      <c r="W2" t="str">
        <f>"SP1toBU3-"&amp;E2</f>
        <v>SP1toBU3-CB3-03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T7"/>
  <sheetViews>
    <sheetView topLeftCell="H1" workbookViewId="0">
      <selection activeCell="M38" sqref="M38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0</v>
      </c>
      <c r="N6">
        <v>600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R4"/>
  <sheetViews>
    <sheetView topLeftCell="B1" workbookViewId="0">
      <selection activeCell="M38" sqref="M38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S7"/>
  <sheetViews>
    <sheetView topLeftCell="G1" workbookViewId="0">
      <selection activeCell="M38" sqref="M38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sCB103-2311001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sCB103-2311001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sCB103-2311001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sCB103-2311001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sCB103-2311001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600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sCB103-2311001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R4"/>
  <sheetViews>
    <sheetView topLeftCell="B1" workbookViewId="0">
      <selection activeCell="L2" sqref="L2:L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C9"/>
  <sheetViews>
    <sheetView workbookViewId="0">
      <selection activeCell="A5" sqref="A5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'TC207-BU1 Revise Shipment'!A2</f>
        <v>DC1-CS2-03-2311001</v>
      </c>
      <c r="B2" t="str">
        <f>'TC207-BU1 Revise Shipment'!B2</f>
        <v>CAJU9500009</v>
      </c>
      <c r="C2" t="s">
        <v>364</v>
      </c>
    </row>
    <row r="3" spans="1:3" x14ac:dyDescent="0.3">
      <c r="A3" t="str">
        <f ca="1">'TC207-BU1 Revise Shipment'!A3</f>
        <v>DC1-CS2-03-2311001</v>
      </c>
      <c r="B3" t="str">
        <f>'TC207-BU1 Revise Shipment'!B3</f>
        <v>ONEU1162511</v>
      </c>
      <c r="C3" t="s">
        <v>364</v>
      </c>
    </row>
    <row r="4" spans="1:3" x14ac:dyDescent="0.3">
      <c r="A4" t="str">
        <f ca="1">'TC207-BU1 Revise Shipment'!A4</f>
        <v>DC1-CS2-03-2311001</v>
      </c>
      <c r="B4" t="str">
        <f>'TC207-BU1 Revise Shipment'!B4</f>
        <v>CNTW-SUP-C-230704001</v>
      </c>
      <c r="C4" t="s">
        <v>364</v>
      </c>
    </row>
    <row r="5" spans="1:3" x14ac:dyDescent="0.3">
      <c r="B5" t="str">
        <f>'TC207-BU1 Revise Shipment'!B5</f>
        <v>ONEU1162511</v>
      </c>
      <c r="C5" t="s">
        <v>364</v>
      </c>
    </row>
    <row r="6" spans="1:3" x14ac:dyDescent="0.3">
      <c r="A6" t="str">
        <f ca="1">'TC207-BU1 Revise Shipment'!A6</f>
        <v>DC1-CS2-03-2311003</v>
      </c>
      <c r="B6" t="str">
        <f>'TC207-BU1 Revise Shipment'!B6</f>
        <v>CAIU9492794</v>
      </c>
      <c r="C6" t="s">
        <v>364</v>
      </c>
    </row>
    <row r="7" spans="1:3" x14ac:dyDescent="0.3">
      <c r="A7" t="str">
        <f ca="1">'TC207-BU1 Revise Shipment'!A7</f>
        <v>DC1-CS2-03-2311004</v>
      </c>
      <c r="B7" t="str">
        <f>'TC207-BU1 Revise Shipment'!B7</f>
        <v>CAIU9500009</v>
      </c>
      <c r="C7" t="s">
        <v>364</v>
      </c>
    </row>
    <row r="8" spans="1:3" x14ac:dyDescent="0.3">
      <c r="A8" t="str">
        <f ca="1">'TC207-BU1 Revise Shipment'!A8</f>
        <v>DC1-CS2-03-2311005</v>
      </c>
      <c r="B8" t="str">
        <f>'TC207-BU1 Revise Shipment'!B8</f>
        <v>CAIU9492794</v>
      </c>
      <c r="C8" t="s">
        <v>364</v>
      </c>
    </row>
    <row r="9" spans="1:3" x14ac:dyDescent="0.3">
      <c r="A9" t="str">
        <f ca="1">'TC207-BU1 Revise Shipment'!A9</f>
        <v>DC1-CS2-03-2311005</v>
      </c>
      <c r="B9" t="str">
        <f>'TC207-BU1 Revise Shipment'!B9</f>
        <v>CAIU9492794</v>
      </c>
      <c r="C9" t="s">
        <v>364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K5"/>
  <sheetViews>
    <sheetView topLeftCell="X1" zoomScale="90" zoomScaleNormal="90" workbookViewId="0">
      <selection activeCell="F17" sqref="F17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DC2-CS2-03-2311001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DC2-CS2-03-2311001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DC2-CS2-03-2311001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Z4"/>
  <sheetViews>
    <sheetView zoomScale="90" zoomScaleNormal="90" workbookViewId="0">
      <selection activeCell="B4" sqref="B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SP2-CS2-03-2311001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SP2-CS2-03-2311001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C4"/>
  <sheetViews>
    <sheetView topLeftCell="Q1" zoomScale="90" zoomScaleNormal="90" workbookViewId="0">
      <selection activeCell="T2" sqref="T2:AC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Z3"/>
  <sheetViews>
    <sheetView workbookViewId="0">
      <selection activeCell="C14" sqref="C1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SP1-CS2-03-2311001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SP1-CS2-03-2311002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O2"/>
  <sheetViews>
    <sheetView workbookViewId="0">
      <selection activeCell="C31" sqref="C3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SP1-CS2-03-2311001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O2"/>
  <sheetViews>
    <sheetView topLeftCell="B1" workbookViewId="0">
      <selection activeCell="C40" sqref="C40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SP1-CS2-03-2311001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K4"/>
  <sheetViews>
    <sheetView workbookViewId="0">
      <selection activeCell="D32" sqref="D3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DC3-CS2-03-2311001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DC3-CS2-03-2311001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C4"/>
  <sheetViews>
    <sheetView tabSelected="1" topLeftCell="J1" workbookViewId="0">
      <selection activeCell="M34" sqref="M34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DC1-CS2-03-2311003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Details'!E7</f>
        <v>DC1-CS2-03-2311004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Details'!E9</f>
        <v>DC1-CS2-03-2311005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MYELASUP-MYPNA-CS1-03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MYELASUP-MYPNA-CS1-03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MYELASUP-MYPNA-CS1-03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MYELASUP-MYPNA-CS1-03</v>
      </c>
      <c r="D2" t="s">
        <v>64</v>
      </c>
      <c r="E2">
        <v>1</v>
      </c>
      <c r="F2">
        <v>1</v>
      </c>
      <c r="G2">
        <v>1</v>
      </c>
      <c r="H2" t="str">
        <f>AutoIncrement!G3</f>
        <v>CS1-03</v>
      </c>
      <c r="I2" t="str">
        <f>"CD-"&amp;H2</f>
        <v>CD-CS1-03</v>
      </c>
      <c r="J2" t="str">
        <f>"Payment-"&amp;H2</f>
        <v>Payment-CS1-03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Payment-CS1-03(By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CSS-CS2-03</v>
      </c>
      <c r="D2" s="46" t="s">
        <v>69</v>
      </c>
      <c r="E2" s="46" t="s">
        <v>210</v>
      </c>
      <c r="F2" s="46" t="str">
        <f>AutoIncrement!F4</f>
        <v>CNTWSUP-SGTTAP-CS2-03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CSS-CS2-03</v>
      </c>
      <c r="D3" s="46" t="s">
        <v>69</v>
      </c>
      <c r="E3" s="2" t="s">
        <v>243</v>
      </c>
      <c r="F3" s="46" t="str">
        <f>AutoIncrement!F4</f>
        <v>CNTWSUP-SGTTAP-CS2-03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CSS-CB2-03</v>
      </c>
      <c r="D2" s="46" t="s">
        <v>69</v>
      </c>
      <c r="E2" s="46" t="s">
        <v>210</v>
      </c>
      <c r="F2" s="46" t="str">
        <f>AutoIncrement!D4</f>
        <v>SGTTAP-PKTTAP-CB2-03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CSS-CB2-03</v>
      </c>
      <c r="D3" s="46" t="s">
        <v>69</v>
      </c>
      <c r="E3" s="2" t="s">
        <v>243</v>
      </c>
      <c r="F3" s="46" t="str">
        <f>AutoIncrement!D4</f>
        <v>SGTTAP-PKTTAP-CB2-03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CSS-CB2-03</v>
      </c>
      <c r="D4" s="46" t="s">
        <v>69</v>
      </c>
      <c r="E4" s="46" t="s">
        <v>216</v>
      </c>
      <c r="F4" s="2" t="str">
        <f>AutoIncrement!F4</f>
        <v>CNTWSUP-SGTTAP-CS2-03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CSS-CB2-03</v>
      </c>
      <c r="D5" s="46" t="s">
        <v>69</v>
      </c>
      <c r="E5" s="2" t="s">
        <v>244</v>
      </c>
      <c r="F5" s="2" t="str">
        <f>AutoIncrement!F4</f>
        <v>CNTWSUP-SGTTAP-CS2-03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CSS-CB2-03</v>
      </c>
      <c r="D2" s="46" t="s">
        <v>69</v>
      </c>
      <c r="E2" s="46" t="s">
        <v>210</v>
      </c>
      <c r="F2" s="46" t="str">
        <f>AutoIncrement!G4</f>
        <v>MYELASUP-MYPNA-CS1-03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CSS-CB3-03</v>
      </c>
      <c r="D2" s="46" t="s">
        <v>69</v>
      </c>
      <c r="E2" s="46" t="s">
        <v>210</v>
      </c>
      <c r="F2" s="46" t="str">
        <f>AutoIncrement!E4</f>
        <v>MYPNA-PKTTAP-CB3-03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CSS-CB3-03</v>
      </c>
      <c r="D3" s="46" t="s">
        <v>69</v>
      </c>
      <c r="E3" s="2" t="s">
        <v>243</v>
      </c>
      <c r="F3" s="46" t="str">
        <f>AutoIncrement!E4</f>
        <v>MYPNA-PKTTAP-CB3-03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CSS-CB3-03</v>
      </c>
      <c r="D4" s="46" t="s">
        <v>69</v>
      </c>
      <c r="E4" s="46" t="s">
        <v>216</v>
      </c>
      <c r="F4" s="2" t="str">
        <f>AutoIncrement!G4</f>
        <v>MYELASUP-MYPNA-CS1-03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CSS-CB1-03</v>
      </c>
      <c r="D2" s="46" t="s">
        <v>69</v>
      </c>
      <c r="E2" s="46" t="s">
        <v>210</v>
      </c>
      <c r="F2" s="46" t="str">
        <f>AutoIncrement!C4</f>
        <v>PKTTAP-PKCUS-CB1-03</v>
      </c>
    </row>
    <row r="3" spans="1:6" x14ac:dyDescent="0.3">
      <c r="A3" s="46" t="s">
        <v>89</v>
      </c>
      <c r="B3" s="46" t="s">
        <v>89</v>
      </c>
      <c r="C3" s="46" t="str">
        <f>AutoIncrement!C5</f>
        <v>CSS-CB1-03</v>
      </c>
      <c r="D3" s="46" t="s">
        <v>69</v>
      </c>
      <c r="E3" s="46" t="s">
        <v>216</v>
      </c>
      <c r="F3" s="46" t="str">
        <f>AutoIncrement!D4</f>
        <v>SGTTAP-PKTTAP-CB2-03</v>
      </c>
    </row>
    <row r="4" spans="1:6" x14ac:dyDescent="0.3">
      <c r="A4" s="46" t="s">
        <v>89</v>
      </c>
      <c r="B4" s="46" t="s">
        <v>89</v>
      </c>
      <c r="C4" s="46" t="str">
        <f>AutoIncrement!C5</f>
        <v>CSS-CB1-03</v>
      </c>
      <c r="D4" s="46" t="s">
        <v>69</v>
      </c>
      <c r="E4" s="46" t="s">
        <v>216</v>
      </c>
      <c r="F4" s="2" t="str">
        <f>AutoIncrement!E4</f>
        <v>MYPNA-PKTTAP-CB3-03</v>
      </c>
    </row>
    <row r="5" spans="1:6" x14ac:dyDescent="0.3">
      <c r="A5" s="46" t="s">
        <v>89</v>
      </c>
      <c r="B5" s="46" t="s">
        <v>89</v>
      </c>
      <c r="C5" s="2" t="str">
        <f>AutoIncrement!C5</f>
        <v>CSS-CB1-03</v>
      </c>
      <c r="D5" s="46" t="s">
        <v>69</v>
      </c>
      <c r="E5" s="2" t="s">
        <v>244</v>
      </c>
      <c r="F5" s="2" t="str">
        <f>AutoIncrement!D4</f>
        <v>SGTTAP-PKTTAP-CB2-03</v>
      </c>
    </row>
    <row r="6" spans="1:6" x14ac:dyDescent="0.3">
      <c r="A6" s="46" t="s">
        <v>89</v>
      </c>
      <c r="B6" s="46" t="s">
        <v>89</v>
      </c>
      <c r="C6" s="2" t="str">
        <f>AutoIncrement!C5</f>
        <v>CSS-CB1-03</v>
      </c>
      <c r="D6" s="46" t="s">
        <v>69</v>
      </c>
      <c r="E6" s="2" t="s">
        <v>244</v>
      </c>
      <c r="F6" s="2" t="str">
        <f>AutoIncrement!E4</f>
        <v>MYPNA-PKTTAP-CB3-03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F7"/>
  <sheetViews>
    <sheetView workbookViewId="0">
      <selection activeCell="B12" sqref="B12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PKTTAP-PKCUS-CB1-03</v>
      </c>
      <c r="B2" s="44" t="str">
        <f>'TC2-BU1 to Customer Contract'!X2</f>
        <v>CR-PK-CUS-POC-2311005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A2"/>
  <sheetViews>
    <sheetView workbookViewId="0">
      <selection activeCell="A3" sqref="A3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MONTH(TODAY()), DAY(TODAY())+15), "dd MMM yyyy")</f>
        <v>22 Nov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A2"/>
  <sheetViews>
    <sheetView workbookViewId="0">
      <selection activeCell="B1" sqref="B1:B1048576"/>
    </sheetView>
  </sheetViews>
  <sheetFormatPr defaultRowHeight="14.4" x14ac:dyDescent="0.3"/>
  <cols>
    <col min="1" max="1" width="19.44140625" customWidth="1" collapsed="1"/>
  </cols>
  <sheetData>
    <row r="1" spans="1:1" x14ac:dyDescent="0.3">
      <c r="A1" t="s">
        <v>220</v>
      </c>
    </row>
    <row r="2" spans="1:1" x14ac:dyDescent="0.3">
      <c r="A2" t="s">
        <v>536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B2"/>
  <sheetViews>
    <sheetView workbookViewId="0">
      <selection activeCell="B3" sqref="B3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22 Nov 2023</v>
      </c>
      <c r="B2" s="49" t="str">
        <f ca="1">TEXT(DATE(YEAR(TODAY()), MONTH(TODAY())+2, DAY(TODAY())+1), "dd MMM yyyy")</f>
        <v>08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CB1-03-Request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rcCB103-2311001-01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Q2"/>
  <sheetViews>
    <sheetView topLeftCell="E1" workbookViewId="0">
      <selection activeCell="H18" sqref="H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2</v>
      </c>
      <c r="B1" t="s">
        <v>453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454</v>
      </c>
      <c r="M1" t="s">
        <v>229</v>
      </c>
      <c r="N1" t="s">
        <v>237</v>
      </c>
      <c r="O1" t="s">
        <v>455</v>
      </c>
      <c r="P1" t="s">
        <v>456</v>
      </c>
      <c r="Q1" t="s">
        <v>457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H3"/>
  <sheetViews>
    <sheetView workbookViewId="0">
      <selection activeCell="B7" sqref="B7"/>
    </sheetView>
  </sheetViews>
  <sheetFormatPr defaultRowHeight="14.4" x14ac:dyDescent="0.3"/>
  <cols>
    <col min="1" max="8" width="15.77734375" customWidth="1" collapsed="1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537</v>
      </c>
      <c r="B2" t="s">
        <v>538</v>
      </c>
      <c r="C2" t="s">
        <v>540</v>
      </c>
      <c r="D2" t="s">
        <v>541</v>
      </c>
      <c r="E2" t="s">
        <v>542</v>
      </c>
      <c r="F2" t="s">
        <v>543</v>
      </c>
      <c r="G2" t="s">
        <v>544</v>
      </c>
      <c r="H2" t="s">
        <v>545</v>
      </c>
    </row>
    <row r="3" spans="1:8" x14ac:dyDescent="0.3">
      <c r="B3" t="s">
        <v>539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I4"/>
  <sheetViews>
    <sheetView workbookViewId="0">
      <selection activeCell="D40" sqref="D40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sCB103-2311001</v>
      </c>
      <c r="B2" t="str">
        <f ca="1">"p"&amp;AutoIncrement!B2&amp;"B2"&amp;AutoIncrement!A2&amp;"-"&amp;I1&amp;"001"</f>
        <v>pCB203-2311001</v>
      </c>
      <c r="C2" t="str">
        <f ca="1">"s"&amp;AutoIncrement!B2&amp;"B2"&amp;AutoIncrement!A2&amp;"-"&amp;I1&amp;"001"</f>
        <v>sCB203-2311001</v>
      </c>
      <c r="D2" t="str">
        <f ca="1">"p"&amp;AutoIncrement!B2&amp;"S2"&amp;AutoIncrement!A2&amp;"-"&amp;I1&amp;"001"</f>
        <v>pCS203-2311001</v>
      </c>
      <c r="E2" t="str">
        <f ca="1">"s"&amp;AutoIncrement!B2&amp;"B3"&amp;AutoIncrement!A2&amp;"-"&amp;I1&amp;"001"</f>
        <v>sCB303-2311001</v>
      </c>
      <c r="F2" t="str">
        <f ca="1">"p"&amp;AutoIncrement!B2&amp;"S1"&amp;AutoIncrement!A2&amp;"-"&amp;I1&amp;"001"</f>
        <v>pCS103-2311001</v>
      </c>
      <c r="G2" t="str">
        <f ca="1">"s"&amp;AutoIncrement!B2&amp;"S1"&amp;AutoIncrement!A2&amp;"-"&amp;I1&amp;"001"</f>
        <v>sCS103-2311001</v>
      </c>
      <c r="H2" t="str">
        <f ca="1">"s"&amp;AutoIncrement!B2&amp;"S2"&amp;AutoIncrement!A2&amp;"-"&amp;I1&amp;"001"</f>
        <v>sCS203-2311001</v>
      </c>
    </row>
    <row r="3" spans="1:9" x14ac:dyDescent="0.3">
      <c r="B3" t="str">
        <f ca="1">"p"&amp;AutoIncrement!B2&amp;"B3"&amp;AutoIncrement!A2&amp;"-"&amp;I1&amp;"001"</f>
        <v>pCB303-2311001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J3"/>
  <sheetViews>
    <sheetView workbookViewId="0">
      <selection activeCell="C12" sqref="C12"/>
    </sheetView>
  </sheetViews>
  <sheetFormatPr defaultRowHeight="14.4" x14ac:dyDescent="0.3"/>
  <cols>
    <col min="2" max="2" width="19.6640625" customWidth="1" collapsed="1"/>
    <col min="3" max="3" width="26.21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1.6640625" customWidth="1" collapsed="1"/>
  </cols>
  <sheetData>
    <row r="1" spans="1:10" ht="15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r="2" spans="1:10" ht="15" thickBot="1" x14ac:dyDescent="0.35">
      <c r="A2" s="79">
        <v>1</v>
      </c>
      <c r="B2" s="80" t="str">
        <f>'TC20-Autogen SOPO'!B2</f>
        <v>pCB203-2311001</v>
      </c>
      <c r="C2" t="str">
        <f>'TC3-BU2 to BU1 Contract'!C2</f>
        <v>SGTTAP-PKTTAP-CB2-03</v>
      </c>
      <c r="D2" s="80" t="s">
        <v>462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7, 2023</v>
      </c>
    </row>
    <row r="3" spans="1:10" ht="15" thickBot="1" x14ac:dyDescent="0.35">
      <c r="A3" s="75">
        <v>2</v>
      </c>
      <c r="B3" s="80" t="str">
        <f>'TC20-Autogen SOPO'!B3</f>
        <v>pCB303-2311001</v>
      </c>
      <c r="C3" t="str">
        <f>'TC6-BU3 to BU1 Contract'!C2</f>
        <v>MYPNA-PKTTAP-CB3-03</v>
      </c>
      <c r="D3" s="80" t="s">
        <v>462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7, 2023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C2"/>
  <sheetViews>
    <sheetView workbookViewId="0">
      <selection activeCell="B3" sqref="B3"/>
    </sheetView>
  </sheetViews>
  <sheetFormatPr defaultRowHeight="14.4" x14ac:dyDescent="0.3"/>
  <cols>
    <col min="2" max="2" width="15.44140625" customWidth="1" collapsed="1"/>
    <col min="3" max="3" width="25.77734375" customWidth="1" collapsed="1"/>
  </cols>
  <sheetData>
    <row r="1" spans="1:3" ht="15" thickBot="1" x14ac:dyDescent="0.35">
      <c r="A1" s="76" t="s">
        <v>0</v>
      </c>
      <c r="B1" s="83" t="s">
        <v>458</v>
      </c>
      <c r="C1" s="78" t="s">
        <v>114</v>
      </c>
    </row>
    <row r="2" spans="1:3" ht="15" thickBot="1" x14ac:dyDescent="0.35">
      <c r="A2" s="79">
        <v>1</v>
      </c>
      <c r="B2" s="84" t="str">
        <f>'TC20-Autogen SOPO'!D2</f>
        <v>pCS203-2311001</v>
      </c>
      <c r="C2" s="85" t="str">
        <f>'TC4-Sup2 to BU2 Contract'!C2</f>
        <v>CNTWSUP-SGTTAP-CS2-03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C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33203125" bestFit="1" customWidth="1" collapsed="1"/>
    <col min="3" max="3" width="29.77734375" customWidth="1" collapsed="1"/>
  </cols>
  <sheetData>
    <row r="1" spans="1:3" ht="15" thickBot="1" x14ac:dyDescent="0.35">
      <c r="A1" s="76" t="s">
        <v>0</v>
      </c>
      <c r="B1" s="77" t="s">
        <v>458</v>
      </c>
      <c r="C1" s="78" t="s">
        <v>114</v>
      </c>
    </row>
    <row r="2" spans="1:3" ht="15" thickBot="1" x14ac:dyDescent="0.35">
      <c r="A2" s="79">
        <v>1</v>
      </c>
      <c r="B2" s="80" t="str">
        <f>'TC20-Autogen SOPO'!F2</f>
        <v>pCS103-2311001</v>
      </c>
      <c r="C2" s="85" t="str">
        <f>'TC7-Sup1 to BU3 Contract'!C2</f>
        <v>MYELASUP-MYPNA-CS1-03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D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5.664062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r="2" spans="1:4" ht="15" thickBot="1" x14ac:dyDescent="0.35">
      <c r="A2" s="79">
        <v>1</v>
      </c>
      <c r="B2" s="86" t="str">
        <f>'TC20-Autogen SOPO'!G2</f>
        <v>sCS103-2311001</v>
      </c>
      <c r="C2" t="str">
        <f>'TC7-Sup1 to BU3 Contract'!C2</f>
        <v>MYELASUP-MYPNA-CS1-03</v>
      </c>
      <c r="D2" t="s">
        <v>533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D2"/>
  <sheetViews>
    <sheetView workbookViewId="0">
      <selection activeCell="B3" sqref="B3"/>
    </sheetView>
  </sheetViews>
  <sheetFormatPr defaultRowHeight="14.4" x14ac:dyDescent="0.3"/>
  <cols>
    <col min="2" max="2" width="18.7773437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r="2" spans="1:4" ht="17.399999999999999" customHeight="1" thickBot="1" x14ac:dyDescent="0.35">
      <c r="A2" s="79">
        <v>1</v>
      </c>
      <c r="B2" s="86" t="str">
        <f>'TC20-Autogen SOPO'!H2</f>
        <v>sCS203-2311001</v>
      </c>
      <c r="C2" t="str">
        <f>'TC4-Sup2 to BU2 Contract'!C2</f>
        <v>CNTWSUP-SGTTAP-CS2-03</v>
      </c>
      <c r="D2" t="s">
        <v>533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532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P4"/>
  <sheetViews>
    <sheetView topLeftCell="C1"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sCB103-2311001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sCB103-2311001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sCB103-2311001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Q4"/>
  <sheetViews>
    <sheetView topLeftCell="D1" workbookViewId="0">
      <selection activeCell="D5" sqref="D5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sCB103-2311001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sCB103-2311001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sCB103-2311001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S7"/>
  <sheetViews>
    <sheetView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R7"/>
  <sheetViews>
    <sheetView topLeftCell="D1" workbookViewId="0">
      <selection activeCell="D24" sqref="D2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sCB103-2311001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sCB103-2311001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sCB103-2311001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sCB103-2311001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sCB103-2311001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sCB103-2311001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D7"/>
  <sheetViews>
    <sheetView workbookViewId="0">
      <selection activeCell="L32" sqref="L32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B5"/>
  <sheetViews>
    <sheetView topLeftCell="A4" workbookViewId="0">
      <selection activeCell="J36" sqref="J3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07 Dec 2023</v>
      </c>
      <c r="B5" t="str">
        <f ca="1">TEXT(DATE(YEAR(TODAY()), MONTH(TODAY())+2, DAY(TODAY())), "dd MMM yyyy")</f>
        <v>07 Jan 2024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Q2"/>
  <sheetViews>
    <sheetView workbookViewId="0">
      <selection activeCell="F8" sqref="F8"/>
    </sheetView>
  </sheetViews>
  <sheetFormatPr defaultRowHeight="14.4" x14ac:dyDescent="0.3"/>
  <cols>
    <col min="2" max="2" width="20.5546875" bestFit="1" customWidth="1" collapsed="1"/>
    <col min="3" max="3" width="22" bestFit="1" customWidth="1" collapsed="1"/>
    <col min="4" max="4" width="12.21875" bestFit="1" customWidth="1" collapsed="1"/>
    <col min="5" max="6" width="12.21875" customWidth="1" collapsed="1"/>
    <col min="7" max="8" width="8.88671875" bestFit="1" customWidth="1" collapsed="1"/>
    <col min="9" max="9" width="8.88671875" customWidth="1" collapsed="1"/>
    <col min="10" max="10" width="8.88671875" bestFit="1" customWidth="1" collapsed="1"/>
    <col min="11" max="11" width="21.6640625" bestFit="1" customWidth="1" collapsed="1"/>
    <col min="12" max="13" width="13.33203125" bestFit="1" customWidth="1" collapsed="1"/>
    <col min="14" max="17" width="12.21875" bestFit="1" customWidth="1" collapsed="1"/>
  </cols>
  <sheetData>
    <row r="1" spans="1:17" ht="15" thickBot="1" x14ac:dyDescent="0.35">
      <c r="A1" s="76" t="s">
        <v>0</v>
      </c>
      <c r="B1" s="77" t="s">
        <v>463</v>
      </c>
      <c r="C1" s="77" t="s">
        <v>464</v>
      </c>
      <c r="D1" s="77" t="s">
        <v>231</v>
      </c>
      <c r="E1" s="77" t="s">
        <v>465</v>
      </c>
      <c r="F1" s="77" t="s">
        <v>466</v>
      </c>
      <c r="G1" s="77" t="s">
        <v>467</v>
      </c>
      <c r="H1" s="77" t="s">
        <v>468</v>
      </c>
      <c r="I1" s="77" t="s">
        <v>469</v>
      </c>
      <c r="J1" s="77" t="s">
        <v>470</v>
      </c>
      <c r="K1" s="77" t="s">
        <v>471</v>
      </c>
      <c r="L1" s="77" t="s">
        <v>472</v>
      </c>
      <c r="M1" s="77" t="s">
        <v>473</v>
      </c>
      <c r="N1" s="77" t="s">
        <v>474</v>
      </c>
      <c r="O1" s="77" t="s">
        <v>475</v>
      </c>
      <c r="P1" s="77" t="s">
        <v>476</v>
      </c>
      <c r="Q1" s="78" t="s">
        <v>477</v>
      </c>
    </row>
    <row r="2" spans="1:17" ht="15" thickBot="1" x14ac:dyDescent="0.35">
      <c r="A2" s="79">
        <v>1</v>
      </c>
      <c r="B2" s="80" t="str">
        <f>'TC2-BU1 to Customer Contract'!C2</f>
        <v>PKTTAP-PKCUS-CB1-03</v>
      </c>
      <c r="C2" s="80" t="str">
        <f>'TC2-BU1 to Customer Contract'!X2</f>
        <v>CR-PK-CUS-POC-2311005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478</v>
      </c>
      <c r="L2" s="87" t="str">
        <f ca="1">TEXT(DATE(YEAR(TODAY()), MONTH(TODAY())+1, DAY(TODAY())), "dd MMM yyyy")</f>
        <v>07 Dec 2023</v>
      </c>
      <c r="M2" s="87" t="str">
        <f ca="1">TEXT(DATE(YEAR(TODAY()), MONTH(TODAY())+2, DAY(TODAY())), "dd MMM yyyy")</f>
        <v>07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F2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547</v>
      </c>
      <c r="B2" t="s">
        <v>548</v>
      </c>
      <c r="C2" t="s">
        <v>549</v>
      </c>
      <c r="D2" t="s">
        <v>550</v>
      </c>
      <c r="E2" t="s">
        <v>551</v>
      </c>
      <c r="F2" t="s">
        <v>552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G3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cCB103-2311002</v>
      </c>
      <c r="B2" t="str">
        <f ca="1">"s"&amp;AutoIncrement!B2&amp;"B1"&amp;AutoIncrement!A2&amp;"-"&amp;G1&amp;"002"</f>
        <v>sCB103-2311002</v>
      </c>
      <c r="C2" t="str">
        <f ca="1">"p"&amp;AutoIncrement!B2&amp;"B3"&amp;AutoIncrement!A2&amp;"-"&amp;G1&amp;"002"</f>
        <v>pCB303-2311002</v>
      </c>
      <c r="D2" t="str">
        <f ca="1">"s"&amp;AutoIncrement!B2&amp;"B3"&amp;AutoIncrement!A2&amp;"-"&amp;G1&amp;"002"</f>
        <v>sCB303-2311002</v>
      </c>
      <c r="E2" t="str">
        <f ca="1">"p"&amp;AutoIncrement!B2&amp;"S1"&amp;AutoIncrement!A2&amp;"-"&amp;G1&amp;"002"</f>
        <v>pCS103-2311002</v>
      </c>
      <c r="F2" t="str">
        <f ca="1">"s"&amp;AutoIncrement!B2&amp;"S1"&amp;AutoIncrement!A2&amp;"-"&amp;G1&amp;"002"</f>
        <v>sCS103-2311002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C2"/>
  <sheetViews>
    <sheetView workbookViewId="0">
      <selection activeCell="D13" sqref="D13"/>
    </sheetView>
  </sheetViews>
  <sheetFormatPr defaultRowHeight="14.4" x14ac:dyDescent="0.3"/>
  <cols>
    <col min="1" max="1" width="3.44140625" bestFit="1" customWidth="1" collapsed="1"/>
    <col min="2" max="2" width="24.77734375" bestFit="1" customWidth="1" collapsed="1"/>
    <col min="3" max="3" width="15.5546875" bestFit="1" customWidth="1" collapsed="1"/>
  </cols>
  <sheetData>
    <row r="1" spans="1:3" ht="15" thickBot="1" x14ac:dyDescent="0.35">
      <c r="A1" s="76" t="s">
        <v>0</v>
      </c>
      <c r="B1" s="77" t="s">
        <v>114</v>
      </c>
      <c r="C1" s="78" t="s">
        <v>479</v>
      </c>
    </row>
    <row r="2" spans="1:3" ht="15" thickBot="1" x14ac:dyDescent="0.35">
      <c r="A2" s="79">
        <v>1</v>
      </c>
      <c r="B2" s="80" t="str">
        <f>'TC2-BU1 to Customer Contract'!C2</f>
        <v>PKTTAP-PKCUS-CB1-03</v>
      </c>
      <c r="C2" t="str">
        <f>'TC47-Autogen OrderNo Spot'!B2</f>
        <v>sCB103-2311002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J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r="2" spans="1:10" ht="15" thickBot="1" x14ac:dyDescent="0.35">
      <c r="A2" s="79">
        <v>1</v>
      </c>
      <c r="B2" s="80" t="str">
        <f>'TC47-Autogen OrderNo Spot'!C2</f>
        <v>pCB303-2311002</v>
      </c>
      <c r="C2" t="str">
        <f>'TC6-BU3 to BU1 Contract'!C2</f>
        <v>MYPNA-PKTTAP-CB3-03</v>
      </c>
      <c r="D2" s="80" t="s">
        <v>482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7, 2023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J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r="2" spans="1:10" ht="15" thickBot="1" x14ac:dyDescent="0.35">
      <c r="A2" s="79">
        <v>1</v>
      </c>
      <c r="B2" s="80" t="str">
        <f>'TC47-Autogen OrderNo Spot'!E2</f>
        <v>pCS103-2311002</v>
      </c>
      <c r="C2" t="str">
        <f>'TC7-Sup1 to BU3 Contract'!C2</f>
        <v>MYELASUP-MYPNA-CS1-03</v>
      </c>
      <c r="D2" s="80" t="s">
        <v>482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7, 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F2"/>
  <sheetViews>
    <sheetView workbookViewId="0">
      <selection activeCell="F3" sqref="F3"/>
    </sheetView>
  </sheetViews>
  <sheetFormatPr defaultRowHeight="14.4" x14ac:dyDescent="0.3"/>
  <cols>
    <col min="2" max="2" width="13.33203125" bestFit="1" customWidth="1" collapsed="1"/>
  </cols>
  <sheetData>
    <row r="1" spans="1:6" ht="15" thickBot="1" x14ac:dyDescent="0.35">
      <c r="A1" s="76" t="s">
        <v>0</v>
      </c>
      <c r="B1" s="77" t="s">
        <v>265</v>
      </c>
      <c r="C1" s="78" t="s">
        <v>480</v>
      </c>
      <c r="D1" s="89" t="s">
        <v>483</v>
      </c>
      <c r="E1" s="89" t="s">
        <v>484</v>
      </c>
      <c r="F1" s="89" t="s">
        <v>485</v>
      </c>
    </row>
    <row r="2" spans="1:6" ht="15" thickBot="1" x14ac:dyDescent="0.35">
      <c r="A2" s="79">
        <v>1</v>
      </c>
      <c r="B2" s="80" t="str">
        <f>'TC20-Autogen SOPO'!H2</f>
        <v>sCS203-2311001</v>
      </c>
      <c r="C2" s="81">
        <v>800</v>
      </c>
      <c r="D2">
        <v>600</v>
      </c>
      <c r="E2" s="88">
        <v>200</v>
      </c>
      <c r="F2" t="str">
        <f ca="1">TEXT(DATE(YEAR(TODAY()), MONTH(TODAY())+1, DAY(TODAY())), "dd MMM yyyy")</f>
        <v>07 Dec 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B2"/>
  <sheetViews>
    <sheetView workbookViewId="0">
      <selection activeCell="G18" sqref="G18"/>
    </sheetView>
  </sheetViews>
  <sheetFormatPr defaultRowHeight="14.4" x14ac:dyDescent="0.3"/>
  <cols>
    <col min="1" max="1" width="21" customWidth="1" collapsed="1"/>
    <col min="2" max="2" width="25.6640625" customWidth="1" collapsed="1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554</v>
      </c>
      <c r="B2" t="s">
        <v>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PKTTAP-PKCUS-CB1-03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PKTTAP-PKCUS-CB1-03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PKTTAP-PKCUS-CB1-03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PKTTAP-PKCUS-CB1-03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PKTTAP-PKCUS-CB1-03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PKTTAP-PKCUS-CB1-03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D4"/>
  <sheetViews>
    <sheetView workbookViewId="0">
      <selection activeCell="C7" sqref="C7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B5"/>
  <sheetViews>
    <sheetView topLeftCell="A4" workbookViewId="0">
      <selection activeCell="K16" sqref="K1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07 Dec 2023</v>
      </c>
      <c r="B5" t="str">
        <f ca="1">TEXT(DATE(YEAR(TODAY()), MONTH(TODAY())+2, DAY(TODAY())), "dd MMM yyyy")</f>
        <v>07 Jan 2024</v>
      </c>
    </row>
  </sheetData>
  <phoneticPr fontId="8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D2"/>
  <sheetViews>
    <sheetView workbookViewId="0">
      <selection activeCell="D9" sqref="D9"/>
    </sheetView>
  </sheetViews>
  <sheetFormatPr defaultRowHeight="14.4" x14ac:dyDescent="0.3"/>
  <cols>
    <col min="2" max="2" width="15.88671875" customWidth="1" collapsed="1"/>
    <col min="3" max="3" width="10.5546875" bestFit="1" customWidth="1" collapsed="1"/>
    <col min="4" max="4" width="22.88671875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r="2" spans="1:4" ht="15" thickBot="1" x14ac:dyDescent="0.35">
      <c r="A2" s="79">
        <v>1</v>
      </c>
      <c r="B2" s="86" t="str">
        <f>'TC20-Autogen SOPO'!D2</f>
        <v>pCS203-2311001</v>
      </c>
      <c r="C2" s="80">
        <v>800</v>
      </c>
      <c r="D2" s="90" t="str">
        <f>'TC4-Sup2 to BU2 Contract'!C2</f>
        <v>CNTWSUP-SGTTAP-CS2-03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D2"/>
  <sheetViews>
    <sheetView workbookViewId="0">
      <selection activeCell="G20" sqref="G20"/>
    </sheetView>
  </sheetViews>
  <sheetFormatPr defaultRowHeight="14.4" x14ac:dyDescent="0.3"/>
  <cols>
    <col min="2" max="2" width="14.88671875" bestFit="1" customWidth="1" collapsed="1"/>
    <col min="3" max="3" width="7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r="2" spans="1:4" ht="15" thickBot="1" x14ac:dyDescent="0.35">
      <c r="A2" s="79">
        <v>1</v>
      </c>
      <c r="B2" s="80" t="str">
        <f>'TC20-Autogen SOPO'!B2</f>
        <v>pCB203-2311001</v>
      </c>
      <c r="C2" s="80">
        <v>800</v>
      </c>
      <c r="D2" s="81" t="str">
        <f>'TC3-BU2 to BU1 Contract'!C2</f>
        <v>SGTTAP-PKTTAP-CB2-03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D2"/>
  <sheetViews>
    <sheetView workbookViewId="0">
      <selection activeCell="F13" sqref="F13"/>
    </sheetView>
  </sheetViews>
  <sheetFormatPr defaultRowHeight="14.4" x14ac:dyDescent="0.3"/>
  <cols>
    <col min="2" max="2" width="14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r="2" spans="1:4" ht="15" thickBot="1" x14ac:dyDescent="0.35">
      <c r="A2" s="79">
        <v>1</v>
      </c>
      <c r="B2" s="86" t="str">
        <f>'TC15-Customer Order No'!A2</f>
        <v>cCB103-2311001</v>
      </c>
      <c r="C2" s="80">
        <v>800</v>
      </c>
      <c r="D2" s="81" t="str">
        <f>'TC2-BU1 to Customer Contract'!C2</f>
        <v>PKTTAP-PKCUS-CB1-03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D4"/>
  <sheetViews>
    <sheetView workbookViewId="0">
      <selection activeCell="C3" activeCellId="1" sqref="C2 C3:C4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r="2" spans="1:4" ht="57.6" x14ac:dyDescent="0.3">
      <c r="A2">
        <v>0</v>
      </c>
      <c r="B2" s="93">
        <v>660</v>
      </c>
      <c r="C2" t="s">
        <v>530</v>
      </c>
      <c r="D2" s="53" t="s">
        <v>490</v>
      </c>
    </row>
    <row r="3" spans="1:4" ht="57.6" x14ac:dyDescent="0.3">
      <c r="A3" s="93">
        <v>660</v>
      </c>
      <c r="B3" s="93">
        <v>0</v>
      </c>
      <c r="C3" t="s">
        <v>530</v>
      </c>
      <c r="D3" s="53" t="s">
        <v>491</v>
      </c>
    </row>
    <row r="4" spans="1:4" x14ac:dyDescent="0.3">
      <c r="A4" s="93">
        <v>600</v>
      </c>
      <c r="B4" s="93">
        <v>60</v>
      </c>
      <c r="C4" t="s">
        <v>530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C4"/>
  <sheetViews>
    <sheetView workbookViewId="0">
      <selection activeCell="B3" sqref="B3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525</v>
      </c>
      <c r="B2" t="s">
        <v>524</v>
      </c>
      <c r="C2" t="s">
        <v>494</v>
      </c>
    </row>
    <row r="3" spans="1:3" x14ac:dyDescent="0.3">
      <c r="A3" t="s">
        <v>525</v>
      </c>
      <c r="B3" t="s">
        <v>524</v>
      </c>
      <c r="C3" t="s">
        <v>495</v>
      </c>
    </row>
    <row r="4" spans="1:3" x14ac:dyDescent="0.3">
      <c r="A4" t="s">
        <v>525</v>
      </c>
      <c r="B4" t="s">
        <v>524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B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C5"/>
  <sheetViews>
    <sheetView topLeftCell="O1" workbookViewId="0">
      <selection activeCell="V19" sqref="V19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9.55468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o-MY-ELA-SUP-CS2-03-2311001</v>
      </c>
      <c r="D2" t="str">
        <f ca="1">TEXT(DATE(YEAR(TODAY()), MONTH(TODAY()), DAY(TODAY())), "dd MMM yyyy")</f>
        <v>07 Nov 2023</v>
      </c>
      <c r="E2" t="str">
        <f ca="1">"SP1-"&amp;AutoIncrement!F3&amp;"-"&amp;TEXT(DATE(YEAR(TODAY()), MONTH(TODAY()), DAY(TODAY())), "yymm")&amp;"001"</f>
        <v>SP1-CS2-03-2311001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SP1-OP-CS2-03-2311-01</v>
      </c>
      <c r="O2" t="s">
        <v>333</v>
      </c>
      <c r="S2" t="str">
        <f ca="1">"SP1-IP-"&amp;AutoIncrement!F3&amp;"-"&amp;TEXT(DATE(YEAR(TODAY()), MONTH(TODAY()), DAY(TODAY())), "yymm")&amp;"-01"</f>
        <v>SP1-IP-CS2-03-2311-01</v>
      </c>
      <c r="X2" t="str">
        <f>'TC47-Autogen OrderNo Spot'!F2</f>
        <v>sCS103-2311002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o-MY-ELA-SUP-CS2-03-2311001</v>
      </c>
      <c r="D3" t="str">
        <f ca="1">TEXT(DATE(YEAR(TODAY()), MONTH(TODAY()), DAY(TODAY())), "dd MMM yyyy")</f>
        <v>07 Nov 2023</v>
      </c>
      <c r="E3" t="str">
        <f ca="1">"SP1-"&amp;AutoIncrement!F3&amp;"-"&amp;TEXT(DATE(YEAR(TODAY()), MONTH(TODAY()), DAY(TODAY())), "yymm")&amp;"001"</f>
        <v>SP1-CS2-03-2311001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SP1-OP-CS2-03-2311-01</v>
      </c>
      <c r="O3" t="s">
        <v>334</v>
      </c>
      <c r="S3" t="str">
        <f ca="1">"SP1-IP-"&amp;AutoIncrement!F3&amp;"-"&amp;TEXT(DATE(YEAR(TODAY()), MONTH(TODAY()), DAY(TODAY())), "yymm")&amp;"-02"</f>
        <v>SP1-IP-CS2-03-2311-02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sCS103-2311002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o-MY-ELA-SUP-CS2-03-2311001</v>
      </c>
      <c r="D4" t="str">
        <f ca="1">TEXT(DATE(YEAR(TODAY()), MONTH(TODAY()), DAY(TODAY())), "dd MMM yyyy")</f>
        <v>07 Nov 2023</v>
      </c>
      <c r="E4" t="str">
        <f ca="1">"SP1-"&amp;AutoIncrement!F3&amp;"-"&amp;TEXT(DATE(YEAR(TODAY()), MONTH(TODAY()), DAY(TODAY())), "yymm")&amp;"001"</f>
        <v>SP1-CS2-03-2311001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"yymm")&amp;"-02"</f>
        <v>SP1-OP-CS2-03-2311-02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sCS103-2311002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o-MY-ELA-SUP-CS2-03-2311002</v>
      </c>
      <c r="D5" t="str">
        <f ca="1">TEXT(DATE(YEAR(TODAY()), MONTH(TODAY()), DAY(TODAY())), "dd MMM yyyy")</f>
        <v>07 Nov 2023</v>
      </c>
      <c r="E5" t="str">
        <f ca="1">"SP1-"&amp;AutoIncrement!F3&amp;"-"&amp;TEXT(DATE(YEAR(TODAY()), MONTH(TODAY()), DAY(TODAY())), "yymm")&amp;"002"</f>
        <v>SP1-CS2-03-2311002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SP1-OP-CS2-03-2311-02</v>
      </c>
      <c r="O5" t="s">
        <v>333</v>
      </c>
      <c r="P5">
        <v>100.001</v>
      </c>
      <c r="Q5">
        <v>100.001</v>
      </c>
      <c r="R5">
        <v>100.001</v>
      </c>
      <c r="X5" t="str">
        <f>'TC47-Autogen OrderNo Spot'!F2</f>
        <v>sCS103-2311002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B3"/>
  <sheetViews>
    <sheetView workbookViewId="0">
      <selection activeCell="A2" sqref="A2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o-MY-ELA-SUP-CS2-03-2311001</v>
      </c>
      <c r="B2" t="s">
        <v>526</v>
      </c>
    </row>
    <row r="3" spans="1:2" x14ac:dyDescent="0.3">
      <c r="A3" t="str">
        <f ca="1">'TC74-Sup1 Outbound Details'!C5</f>
        <v>o-MY-ELA-SUP-CS2-03-2311002</v>
      </c>
      <c r="B3" t="s">
        <v>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Z6"/>
  <sheetViews>
    <sheetView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532</v>
      </c>
      <c r="C2" t="str">
        <f>AutoIncrement!C4</f>
        <v>PKTTAP-PKCUS-CB1-03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CB1-03</v>
      </c>
      <c r="I2" t="str">
        <f>"CD-"&amp;H2</f>
        <v>CD-CB1-03</v>
      </c>
      <c r="J2" t="str">
        <f>"Payment-"&amp;H2</f>
        <v>Payment-CB1-03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Payment-CB1-03(By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RD-CB1-03</v>
      </c>
      <c r="W2" t="s">
        <v>130</v>
      </c>
      <c r="X2" t="s">
        <v>533</v>
      </c>
      <c r="Y2" t="str">
        <f>"BU2toBU1-"&amp;H2</f>
        <v>BU2toBU1-CB1-03</v>
      </c>
      <c r="Z2" t="str">
        <f>"BU3toBU1-"&amp;H2</f>
        <v>BU3toBU1-CB1-03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V3"/>
  <sheetViews>
    <sheetView workbookViewId="0">
      <selection activeCell="A2" sqref="A2:B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O2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B5"/>
  <sheetViews>
    <sheetView workbookViewId="0">
      <selection activeCell="B11" sqref="B11"/>
    </sheetView>
  </sheetViews>
  <sheetFormatPr defaultRowHeight="14.4" x14ac:dyDescent="0.3"/>
  <cols>
    <col min="1" max="1" width="20.5546875" customWidth="1" collapsed="1"/>
    <col min="2" max="2" width="30.88671875" customWidth="1" collapsed="1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SP1-CS2-03-2311001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SP1-CS2-03-2311001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SP1-CS2-03-2311001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SP1-CS2-03-2311002</v>
      </c>
      <c r="B5" s="8" t="str">
        <f>'TC74-Sup1 Outbound Details'!M5</f>
        <v>MY-ELA-C-230704001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pCS103-2311002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pCS103-2311002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pCS103-2311002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R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sCB303-2311002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sCB303-2311002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sCB303-2311002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S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B3"/>
  <sheetViews>
    <sheetView workbookViewId="0">
      <selection activeCell="B2" sqref="B2:B6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o-MY-ELA-SUP-231103001</v>
      </c>
      <c r="B2" t="s">
        <v>528</v>
      </c>
    </row>
    <row r="3" spans="1:2" x14ac:dyDescent="0.3">
      <c r="A3" t="str">
        <f>'TC74-OutboundNo'!B3</f>
        <v>o-MY-ELA-SUP-231103002</v>
      </c>
      <c r="B3" t="s">
        <v>529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I5"/>
  <sheetViews>
    <sheetView workbookViewId="0">
      <selection activeCell="I2" sqref="I2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SP1-CS2-03-2311002</v>
      </c>
      <c r="B2" t="s">
        <v>330</v>
      </c>
      <c r="C2" t="str">
        <f ca="1">TEXT(DATE(YEAR(TODAY()), MONTH(TODAY()), DAY(TODAY()+10)), "dd MMM yyyy")</f>
        <v>17 Nov 2023</v>
      </c>
      <c r="D2" t="str">
        <f ca="1">TEXT(DATE(YEAR(TODAY()), MONTH(TODAY()), DAY(TODAY()+20)), "dd MMM yyyy")</f>
        <v>27 Nov 2023</v>
      </c>
      <c r="E2" t="s">
        <v>396</v>
      </c>
      <c r="F2" t="str">
        <f ca="1">TEXT(DATE(YEAR(TODAY()), MONTH(TODAY()), DAY(TODAY()+30)), "dd MMM yyyy")</f>
        <v>07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SP1-CS2-03-2311001</v>
      </c>
      <c r="B3" t="s">
        <v>331</v>
      </c>
      <c r="C3" t="str">
        <f ca="1">TEXT(DATE(YEAR(TODAY()), MONTH(TODAY()), DAY(TODAY()+10)), "dd MMM yyyy")</f>
        <v>17 Nov 2023</v>
      </c>
      <c r="D3" t="str">
        <f ca="1">TEXT(DATE(YEAR(TODAY()), MONTH(TODAY()), DAY(TODAY()+20)), "dd MMM yyyy")</f>
        <v>27 Nov 2023</v>
      </c>
      <c r="E3" t="s">
        <v>399</v>
      </c>
      <c r="F3" t="str">
        <f ca="1">TEXT(DATE(YEAR(TODAY()), MONTH(TODAY()), DAY(TODAY()+30)), "dd MMM yyyy")</f>
        <v>07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SP1-CS2-03-2311001</v>
      </c>
      <c r="B4" t="s">
        <v>330</v>
      </c>
      <c r="C4" t="str">
        <f ca="1">TEXT(DATE(YEAR(TODAY()), MONTH(TODAY()), DAY(TODAY()+10)), "dd MMM yyyy")</f>
        <v>17 Nov 2023</v>
      </c>
      <c r="D4" t="str">
        <f ca="1">TEXT(DATE(YEAR(TODAY()), MONTH(TODAY()), DAY(TODAY()+20)), "dd MMM yyyy")</f>
        <v>27 Nov 2023</v>
      </c>
      <c r="E4" t="s">
        <v>399</v>
      </c>
      <c r="F4" t="str">
        <f ca="1">TEXT(DATE(YEAR(TODAY()), MONTH(TODAY()), DAY(TODAY()+30)), "dd MMM yyyy")</f>
        <v>07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SP1-CS2-03-2311001</v>
      </c>
      <c r="B5" t="s">
        <v>329</v>
      </c>
      <c r="C5" t="str">
        <f ca="1">TEXT(DATE(YEAR(TODAY()), MONTH(TODAY()), DAY(TODAY()+10)), "dd MMM yyyy")</f>
        <v>17 Nov 2023</v>
      </c>
      <c r="D5" t="str">
        <f ca="1">TEXT(DATE(YEAR(TODAY()), MONTH(TODAY()), DAY(TODAY()+20)), "dd MMM yyyy")</f>
        <v>27 Nov 2023</v>
      </c>
      <c r="E5" t="s">
        <v>399</v>
      </c>
      <c r="F5" t="str">
        <f ca="1">TEXT(DATE(YEAR(TODAY()), MONTH(TODAY()), DAY(TODAY()+30)), "dd MMM yyyy")</f>
        <v>07 Nov 2023</v>
      </c>
      <c r="G5" t="s">
        <v>400</v>
      </c>
      <c r="H5" t="s">
        <v>401</v>
      </c>
      <c r="I5" t="s">
        <v>408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V3"/>
  <sheetViews>
    <sheetView workbookViewId="0">
      <selection activeCell="H2" sqref="H2:H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O2"/>
  <sheetViews>
    <sheetView workbookViewId="0">
      <selection activeCell="F2" sqref="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i-MY-PNA-DC-CS2-03-2311001</v>
      </c>
      <c r="B2" t="str">
        <f ca="1">TEXT(DATE(YEAR(TODAY()), MONTH(TODAY()), DAY(TODAY())), "dd MMM yyyy")</f>
        <v>07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i-MY-PNA-DC-CS2-03-2311001</v>
      </c>
      <c r="B3" t="str">
        <f t="shared" ref="B3:B5" ca="1" si="0">TEXT(DATE(YEAR(TODAY()), MONTH(TODAY()), DAY(TODAY())), "dd MMM yyyy")</f>
        <v>07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i-MY-PNA-DC-CS2-03-2311001</v>
      </c>
      <c r="B4" t="str">
        <f t="shared" ca="1" si="0"/>
        <v>07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i-MY-PNA-DC-CS2-03-2311001</v>
      </c>
      <c r="B5" t="str">
        <f t="shared" ca="1" si="0"/>
        <v>07 Nov 2023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R4"/>
  <sheetViews>
    <sheetView topLeftCell="B1"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pCS103-2311002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pCS103-2311002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pCS103-2311002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Q4"/>
  <sheetViews>
    <sheetView topLeftCell="C1" workbookViewId="0">
      <selection activeCell="E18" sqref="E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sCB303-2311002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sCB303-2311002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sCB303-2311002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S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R4"/>
  <sheetViews>
    <sheetView topLeftCell="B1" workbookViewId="0">
      <selection activeCell="E13" sqref="E1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SGTTAP-PKTTAP-CB2-03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SGTTAP-PKTTAP-CB2-03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SGTTAP-PKTTAP-CB2-03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S4"/>
  <sheetViews>
    <sheetView workbookViewId="0">
      <selection activeCell="E12" sqref="E12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C5"/>
  <sheetViews>
    <sheetView workbookViewId="0">
      <selection activeCell="C4" sqref="C4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SP1-CS2-03-2311002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SP1-CS2-03-2311001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SP1-CS2-03-2311001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SP1-CS2-03-2311001</v>
      </c>
      <c r="B5" t="s">
        <v>329</v>
      </c>
      <c r="C5" t="s">
        <v>410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V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O2"/>
  <sheetViews>
    <sheetView workbookViewId="0">
      <selection activeCell="F13" sqref="F1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C5"/>
  <sheetViews>
    <sheetView workbookViewId="0">
      <selection activeCell="U13" sqref="U1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o-MY-PNA-DC-CS2-03-2311001</v>
      </c>
      <c r="D2" t="str">
        <f ca="1">TEXT(DATE(YEAR(TODAY()), MONTH(TODAY()), DAY(TODAY())), "dd MMM yyyy")</f>
        <v>07 Nov 2023</v>
      </c>
      <c r="E2" t="str">
        <f ca="1">"DC3-"&amp;AutoIncrement!F3&amp;"-"&amp;TEXT(DATE(YEAR(TODAY()), MONTH(TODAY()), DAY(TODAY())), "yymm")&amp;"001"</f>
        <v>DC3-CS2-03-2311001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DC3-OP-CS2-03-2311-01</v>
      </c>
      <c r="O2" t="s">
        <v>334</v>
      </c>
      <c r="S2" t="str">
        <f ca="1">"DC3-IP-"&amp;AutoIncrement!F3&amp;"-"&amp;TEXT(DATE(YEAR(TODAY()), MONTH(TODAY()), DAY(TODAY())), "yymm")&amp;"-01"</f>
        <v>DC3-IP-CS2-03-2311-01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sCB303-2311002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o-MY-PNA-DC-CS2-03-2311001</v>
      </c>
      <c r="D3" t="str">
        <f t="shared" ref="D3:D4" ca="1" si="0">TEXT(DATE(YEAR(TODAY()), MONTH(TODAY()), DAY(TODAY())), "dd MMM yyyy")</f>
        <v>07 Nov 2023</v>
      </c>
      <c r="E3" t="str">
        <f ca="1">"DC3-"&amp;AutoIncrement!F3&amp;"-"&amp;TEXT(DATE(YEAR(TODAY()), MONTH(TODAY()), DAY(TODAY())), "yymm")&amp;"001"</f>
        <v>DC3-CS2-03-2311001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DC3-OP-CS2-03-2311-01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sCB303-2311002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o-MY-PNA-DC-CS2-03-2311001</v>
      </c>
      <c r="D4" t="str">
        <f t="shared" ca="1" si="0"/>
        <v>07 Nov 2023</v>
      </c>
      <c r="E4" t="str">
        <f ca="1">"DC3-"&amp;AutoIncrement!F3&amp;"-"&amp;TEXT(DATE(YEAR(TODAY()), MONTH(TODAY()), DAY(TODAY())), "yymm")&amp;"001"</f>
        <v>DC3-CS2-03-2311001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DC3-OP-CS2-03-2311-02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DC3-IP-CS2-03-2311-02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sCB303-2311002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o-MY-PNA-DC-CS2-03-2311002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DC3-OP-CS2-03-2311-02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DC3-IP-CS2-03-2311-02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sCB303-2311002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B3"/>
  <sheetViews>
    <sheetView workbookViewId="0">
      <selection activeCell="F24" sqref="F24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o-MY-PNA-DC-CS2-03-2311001</v>
      </c>
      <c r="B2" t="s">
        <v>497</v>
      </c>
    </row>
    <row r="3" spans="1:2" x14ac:dyDescent="0.3">
      <c r="A3" t="str">
        <f ca="1">'TC111-DC3 Outbound Details'!C5</f>
        <v>o-MY-PNA-DC-CS2-03-2311002</v>
      </c>
      <c r="B3" t="s">
        <v>498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R4"/>
  <sheetViews>
    <sheetView workbookViewId="0">
      <selection activeCell="D2" sqref="D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S4"/>
  <sheetViews>
    <sheetView topLeftCell="C1" workbookViewId="0">
      <selection activeCell="D3" sqref="D3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172</vt:i4>
      </vt:variant>
    </vt:vector>
  </HeadingPairs>
  <TitlesOfParts>
    <vt:vector size="172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Huawei Testbits</cp:lastModifiedBy>
  <dcterms:created xsi:type="dcterms:W3CDTF">2015-06-05T18:17:20Z</dcterms:created>
  <dcterms:modified xsi:type="dcterms:W3CDTF">2023-11-07T01:14:19Z</dcterms:modified>
</cp:coreProperties>
</file>