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8 семестр\ЭПО\"/>
    </mc:Choice>
  </mc:AlternateContent>
  <xr:revisionPtr revIDLastSave="0" documentId="8_{8D4C6C78-79F5-4866-93F3-5E0752DAD65E}" xr6:coauthVersionLast="47" xr6:coauthVersionMax="47" xr10:uidLastSave="{00000000-0000-0000-0000-000000000000}"/>
  <bookViews>
    <workbookView xWindow="15285" yWindow="4485" windowWidth="18015" windowHeight="10665" xr2:uid="{4A018884-D99D-4911-BBE6-42FA7BD39F5A}"/>
  </bookViews>
  <sheets>
    <sheet name="Лист1" sheetId="1" r:id="rId1"/>
  </sheets>
  <definedNames>
    <definedName name="_Hlk96095802" localSheetId="0">Лист1!$G$7</definedName>
    <definedName name="_Hlk96095853" localSheetId="0">Лист1!$G$10</definedName>
    <definedName name="_Hlk96095885" localSheetId="0">Лист1!$G$11</definedName>
    <definedName name="_Hlk96095890" localSheetId="0">Лист1!$G$12</definedName>
    <definedName name="_Hlk96095895" localSheetId="0">Лист1!$G$13</definedName>
    <definedName name="_Hlk96095900" localSheetId="0">Лист1!$G$15</definedName>
    <definedName name="_Hlk96095906" localSheetId="0">Лист1!$G$16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1" l="1"/>
  <c r="C71" i="1" s="1"/>
  <c r="C75" i="1" s="1"/>
  <c r="C47" i="1"/>
  <c r="C44" i="1"/>
  <c r="C50" i="1" s="1"/>
  <c r="C53" i="1" s="1"/>
  <c r="C57" i="1" s="1"/>
  <c r="C62" i="1" s="1"/>
  <c r="C35" i="1"/>
  <c r="C38" i="1" s="1"/>
</calcChain>
</file>

<file path=xl/sharedStrings.xml><?xml version="1.0" encoding="utf-8"?>
<sst xmlns="http://schemas.openxmlformats.org/spreadsheetml/2006/main" count="41" uniqueCount="39">
  <si>
    <t>Размерность системы, опреде- ленная экспертами</t>
  </si>
  <si>
    <t>БД — N</t>
  </si>
  <si>
    <t>БД — K1</t>
  </si>
  <si>
    <t>БД — M</t>
  </si>
  <si>
    <t>Количество функциональных точек</t>
  </si>
  <si>
    <t xml:space="preserve"> М- коэффициент внешней среды</t>
  </si>
  <si>
    <t>Ставка программиста (руб.)</t>
  </si>
  <si>
    <t>Язык программирования</t>
  </si>
  <si>
    <t>Срок разработки (мес.)</t>
  </si>
  <si>
    <t>Oracle</t>
  </si>
  <si>
    <t>1. Прямой метод</t>
  </si>
  <si>
    <t>Трудоемкость разработки программ (Р)</t>
  </si>
  <si>
    <t>Трудозатраты на разработку системы</t>
  </si>
  <si>
    <t>T = R/P</t>
  </si>
  <si>
    <t xml:space="preserve">P = </t>
  </si>
  <si>
    <t>Средняя численность персонала</t>
  </si>
  <si>
    <t>Z = T / Д</t>
  </si>
  <si>
    <t>2. Метод функциональных точек</t>
  </si>
  <si>
    <t>Общее количество функциональных точек</t>
  </si>
  <si>
    <t>F</t>
  </si>
  <si>
    <t>Уровень влияния факторов внешней среды</t>
  </si>
  <si>
    <t>Z = 0,65 + 0,01*M</t>
  </si>
  <si>
    <t>Уточненное количество функциональных точек</t>
  </si>
  <si>
    <t>f = F * Z</t>
  </si>
  <si>
    <t>Размерность ПО для конкретного ЯП</t>
  </si>
  <si>
    <t>R = f * LOC</t>
  </si>
  <si>
    <t>LOC для Oracle</t>
  </si>
  <si>
    <t>T = A × R^E (KLOC) /12</t>
  </si>
  <si>
    <t>Оценка трудозатрат</t>
  </si>
  <si>
    <t xml:space="preserve">A </t>
  </si>
  <si>
    <t>E</t>
  </si>
  <si>
    <t>Средняя численность сотрудников</t>
  </si>
  <si>
    <t>Z = T/Д</t>
  </si>
  <si>
    <t>3. Метод на основе размерности БД</t>
  </si>
  <si>
    <t>Размерность ПО</t>
  </si>
  <si>
    <t xml:space="preserve">R = 2 × n × 5 × k × 10 × m </t>
  </si>
  <si>
    <t>Длительность разработки</t>
  </si>
  <si>
    <t>Т = 0,01 * R * q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</si>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</sst>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Calibri 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2" borderId="0" xfId="0" applyFill="1"/>
    <xf numFmtId="2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A098-0B4B-4502-95C6-95EB74DCDC44}">
  <dimension ref="B15:C75"/>
  <sheetViews>
    <sheetView tabSelected="1" topLeftCell="A88" zoomScale="115" zoomScaleNormal="115" workbookViewId="0">
      <selection activeCell="C45" sqref="C45"/>
    </sheetView>
  </sheetViews>
  <sheetFormatPr defaultRowHeight="15"/>
  <cols>
    <col min="2" max="2" width="33.28515625" customWidth="1"/>
  </cols>
  <sheetData>
    <row r="15" spans="2:3" ht="18.75">
      <c r="B15" s="3" t="s">
        <v>7</v>
      </c>
      <c r="C15" s="4" t="s">
        <v>9</v>
      </c>
    </row>
    <row r="16" spans="2:3" ht="18.75" customHeight="1">
      <c r="B16" s="2" t="s">
        <v>8</v>
      </c>
      <c r="C16" s="2">
        <v>15</v>
      </c>
    </row>
    <row r="17" spans="2:3">
      <c r="B17" s="2"/>
      <c r="C17" s="2"/>
    </row>
    <row r="18" spans="2:3" ht="56.25">
      <c r="B18" s="3" t="s">
        <v>0</v>
      </c>
      <c r="C18" s="1">
        <v>15000</v>
      </c>
    </row>
    <row r="19" spans="2:3" ht="18.75">
      <c r="B19" s="3" t="s">
        <v>1</v>
      </c>
      <c r="C19" s="1">
        <v>13</v>
      </c>
    </row>
    <row r="20" spans="2:3" ht="18.75">
      <c r="B20" s="3" t="s">
        <v>2</v>
      </c>
      <c r="C20" s="1">
        <v>20</v>
      </c>
    </row>
    <row r="21" spans="2:3" ht="18.75">
      <c r="B21" s="3" t="s">
        <v>3</v>
      </c>
      <c r="C21" s="1">
        <v>15</v>
      </c>
    </row>
    <row r="22" spans="2:3" ht="41.25" customHeight="1">
      <c r="B22" s="3" t="s">
        <v>4</v>
      </c>
      <c r="C22" s="1">
        <v>3000</v>
      </c>
    </row>
    <row r="23" spans="2:3" ht="37.5">
      <c r="B23" s="3" t="s">
        <v>5</v>
      </c>
      <c r="C23" s="1">
        <v>53</v>
      </c>
    </row>
    <row r="24" spans="2:3" ht="37.5">
      <c r="B24" s="3" t="s">
        <v>6</v>
      </c>
      <c r="C24" s="1">
        <v>16000</v>
      </c>
    </row>
    <row r="29" spans="2:3">
      <c r="B29" s="5" t="s">
        <v>10</v>
      </c>
    </row>
    <row r="31" spans="2:3">
      <c r="B31" t="s">
        <v>11</v>
      </c>
    </row>
    <row r="32" spans="2:3">
      <c r="B32" t="s">
        <v>14</v>
      </c>
      <c r="C32">
        <v>220</v>
      </c>
    </row>
    <row r="34" spans="2:3">
      <c r="B34" t="s">
        <v>12</v>
      </c>
    </row>
    <row r="35" spans="2:3">
      <c r="B35" t="s">
        <v>13</v>
      </c>
      <c r="C35" s="6">
        <f>C18/C32</f>
        <v>68.181818181818187</v>
      </c>
    </row>
    <row r="37" spans="2:3">
      <c r="B37" t="s">
        <v>15</v>
      </c>
    </row>
    <row r="38" spans="2:3">
      <c r="B38" t="s">
        <v>16</v>
      </c>
      <c r="C38" s="6">
        <f xml:space="preserve"> C35/C16</f>
        <v>4.5454545454545459</v>
      </c>
    </row>
    <row r="41" spans="2:3">
      <c r="B41" s="5" t="s">
        <v>17</v>
      </c>
    </row>
    <row r="43" spans="2:3">
      <c r="B43" t="s">
        <v>18</v>
      </c>
    </row>
    <row r="44" spans="2:3">
      <c r="B44" t="s">
        <v>19</v>
      </c>
      <c r="C44">
        <f>C22</f>
        <v>3000</v>
      </c>
    </row>
    <row r="46" spans="2:3">
      <c r="B46" t="s">
        <v>20</v>
      </c>
    </row>
    <row r="47" spans="2:3">
      <c r="B47" t="s">
        <v>21</v>
      </c>
      <c r="C47">
        <f>0.65 + 0.01 * C23</f>
        <v>1.1800000000000002</v>
      </c>
    </row>
    <row r="49" spans="2:3">
      <c r="B49" t="s">
        <v>22</v>
      </c>
    </row>
    <row r="50" spans="2:3">
      <c r="B50" t="s">
        <v>23</v>
      </c>
      <c r="C50">
        <f>C44*C47</f>
        <v>3540.0000000000005</v>
      </c>
    </row>
    <row r="52" spans="2:3">
      <c r="B52" t="s">
        <v>24</v>
      </c>
    </row>
    <row r="53" spans="2:3">
      <c r="B53" t="s">
        <v>25</v>
      </c>
      <c r="C53">
        <f>C50*C54</f>
        <v>141600.00000000003</v>
      </c>
    </row>
    <row r="54" spans="2:3">
      <c r="B54" t="s">
        <v>26</v>
      </c>
      <c r="C54">
        <v>40</v>
      </c>
    </row>
    <row r="56" spans="2:3">
      <c r="B56" t="s">
        <v>28</v>
      </c>
    </row>
    <row r="57" spans="2:3">
      <c r="B57" s="7" t="s">
        <v>27</v>
      </c>
      <c r="C57">
        <f>C58*POWER((C53/1000), C59) / 12</f>
        <v>64.14028014013536</v>
      </c>
    </row>
    <row r="58" spans="2:3">
      <c r="B58" t="s">
        <v>29</v>
      </c>
      <c r="C58">
        <v>3</v>
      </c>
    </row>
    <row r="59" spans="2:3">
      <c r="B59" t="s">
        <v>30</v>
      </c>
      <c r="C59">
        <v>1.1200000000000001</v>
      </c>
    </row>
    <row r="61" spans="2:3">
      <c r="B61" t="s">
        <v>31</v>
      </c>
    </row>
    <row r="62" spans="2:3">
      <c r="B62" t="s">
        <v>32</v>
      </c>
      <c r="C62">
        <f>C57/C16</f>
        <v>4.2760186760090244</v>
      </c>
    </row>
    <row r="65" spans="2:3">
      <c r="B65" s="5" t="s">
        <v>33</v>
      </c>
    </row>
    <row r="67" spans="2:3">
      <c r="B67" t="s">
        <v>34</v>
      </c>
    </row>
    <row r="68" spans="2:3">
      <c r="B68" t="s">
        <v>35</v>
      </c>
      <c r="C68">
        <f xml:space="preserve"> 2 *C19 * 5 * C20 * 10 * C21</f>
        <v>390000</v>
      </c>
    </row>
    <row r="70" spans="2:3">
      <c r="B70" t="s">
        <v>36</v>
      </c>
    </row>
    <row r="71" spans="2:3">
      <c r="B71" t="s">
        <v>37</v>
      </c>
      <c r="C71">
        <f>0.01 * C68 * C72</f>
        <v>59.942999999999998</v>
      </c>
    </row>
    <row r="72" spans="2:3">
      <c r="B72" t="s">
        <v>38</v>
      </c>
      <c r="C72">
        <v>1.537E-2</v>
      </c>
    </row>
    <row r="74" spans="2:3">
      <c r="B74" t="s">
        <v>31</v>
      </c>
    </row>
    <row r="75" spans="2:3">
      <c r="B75" t="s">
        <v>32</v>
      </c>
      <c r="C75">
        <f>C71/C16</f>
        <v>3.9962</v>
      </c>
    </row>
  </sheetData>
  <mergeCells count="2">
    <mergeCell ref="C16:C17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Лист1!_Hlk96095802</vt:lpstr>
      <vt:lpstr>Лист1!_Hlk96095853</vt:lpstr>
      <vt:lpstr>Лист1!_Hlk96095885</vt:lpstr>
      <vt:lpstr>Лист1!_Hlk96095890</vt:lpstr>
      <vt:lpstr>Лист1!_Hlk96095895</vt:lpstr>
      <vt:lpstr>Лист1!_Hlk96095900</vt:lpstr>
      <vt:lpstr>Лист1!_Hlk96095906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2022-02-18T14:03:12Z</dcterms:created>
  <dcterms:modified xsi:type="dcterms:W3CDTF">2022-02-18T15:31:54Z</dcterms:modified>
</cp:coreProperties>
</file>