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8 семестр\ЭПО\"/>
    </mc:Choice>
  </mc:AlternateContent>
  <xr:revisionPtr revIDLastSave="0" documentId="13_ncr:1_{A366BC23-B3B9-49BC-9067-AE6A15E94C87}" xr6:coauthVersionLast="47" xr6:coauthVersionMax="47" xr10:uidLastSave="{00000000-0000-0000-0000-000000000000}"/>
  <bookViews>
    <workbookView xWindow="4215" yWindow="2535" windowWidth="18015" windowHeight="10665" xr2:uid="{4A018884-D99D-4911-BBE6-42FA7BD39F5A}"/>
  </bookViews>
  <sheets>
    <sheet name="Лист1" sheetId="1" r:id="rId1"/>
  </sheets>
  <definedNames>
    <definedName name="_Hlk96095802" localSheetId="0">Лист1!$G$7</definedName>
    <definedName name="_Hlk96095853" localSheetId="0">Лист1!$G$10</definedName>
    <definedName name="_Hlk96095885" localSheetId="0">Лист1!$G$11</definedName>
    <definedName name="_Hlk96095890" localSheetId="0">Лист1!$G$12</definedName>
    <definedName name="_Hlk96095895" localSheetId="0">Лист1!$G$13</definedName>
    <definedName name="_Hlk96095900" localSheetId="0">Лист1!$G$15</definedName>
    <definedName name="_Hlk96095906" localSheetId="0">Лист1!$G$16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1" i="1" l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40" i="1"/>
  <c r="E43" i="1"/>
  <c r="E44" i="1"/>
  <c r="E47" i="1"/>
  <c r="E48" i="1"/>
  <c r="E51" i="1"/>
  <c r="E52" i="1"/>
  <c r="E55" i="1"/>
  <c r="E56" i="1"/>
  <c r="E59" i="1"/>
  <c r="E60" i="1"/>
  <c r="E63" i="1"/>
  <c r="E64" i="1"/>
  <c r="E67" i="1"/>
  <c r="E68" i="1"/>
  <c r="E71" i="1"/>
  <c r="E72" i="1"/>
  <c r="E75" i="1"/>
  <c r="E76" i="1"/>
  <c r="E79" i="1"/>
  <c r="E80" i="1"/>
  <c r="E83" i="1"/>
  <c r="E84" i="1"/>
  <c r="E87" i="1"/>
  <c r="E88" i="1"/>
  <c r="E91" i="1"/>
  <c r="E92" i="1"/>
  <c r="E95" i="1"/>
  <c r="E96" i="1"/>
  <c r="E99" i="1"/>
  <c r="E100" i="1"/>
  <c r="E103" i="1"/>
  <c r="E104" i="1"/>
  <c r="E107" i="1"/>
  <c r="E108" i="1"/>
  <c r="E111" i="1"/>
  <c r="E112" i="1"/>
  <c r="E115" i="1"/>
  <c r="E116" i="1"/>
  <c r="E119" i="1"/>
  <c r="E120" i="1"/>
  <c r="E123" i="1"/>
  <c r="E124" i="1"/>
  <c r="E127" i="1"/>
  <c r="E128" i="1"/>
  <c r="E131" i="1"/>
  <c r="E40" i="1"/>
  <c r="C36" i="1"/>
  <c r="F26" i="1"/>
  <c r="C26" i="1" s="1"/>
  <c r="C19" i="1"/>
  <c r="C20" i="1" s="1"/>
  <c r="C18" i="1"/>
  <c r="C21" i="1" s="1"/>
  <c r="E130" i="1" l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129" i="1"/>
  <c r="E125" i="1"/>
  <c r="E121" i="1"/>
  <c r="E117" i="1"/>
  <c r="E113" i="1"/>
  <c r="E109" i="1"/>
  <c r="E105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C22" i="1"/>
  <c r="C27" i="1"/>
  <c r="C28" i="1"/>
  <c r="C29" i="1"/>
  <c r="C34" i="1" l="1"/>
  <c r="C33" i="1"/>
  <c r="C37" i="1"/>
  <c r="C30" i="1"/>
  <c r="C35" i="1" s="1"/>
  <c r="C41" i="1" l="1"/>
  <c r="D41" i="1" s="1"/>
  <c r="C45" i="1"/>
  <c r="D45" i="1" s="1"/>
  <c r="C49" i="1"/>
  <c r="D49" i="1" s="1"/>
  <c r="C53" i="1"/>
  <c r="D53" i="1" s="1"/>
  <c r="C57" i="1"/>
  <c r="D57" i="1" s="1"/>
  <c r="C61" i="1"/>
  <c r="D61" i="1" s="1"/>
  <c r="C65" i="1"/>
  <c r="D65" i="1" s="1"/>
  <c r="C69" i="1"/>
  <c r="D69" i="1" s="1"/>
  <c r="C73" i="1"/>
  <c r="D73" i="1" s="1"/>
  <c r="C77" i="1"/>
  <c r="D77" i="1" s="1"/>
  <c r="C81" i="1"/>
  <c r="D81" i="1" s="1"/>
  <c r="C85" i="1"/>
  <c r="D85" i="1" s="1"/>
  <c r="C89" i="1"/>
  <c r="D89" i="1" s="1"/>
  <c r="C93" i="1"/>
  <c r="D93" i="1" s="1"/>
  <c r="C97" i="1"/>
  <c r="D97" i="1" s="1"/>
  <c r="C101" i="1"/>
  <c r="D101" i="1" s="1"/>
  <c r="C105" i="1"/>
  <c r="D105" i="1" s="1"/>
  <c r="C109" i="1"/>
  <c r="D109" i="1" s="1"/>
  <c r="C113" i="1"/>
  <c r="D113" i="1" s="1"/>
  <c r="C117" i="1"/>
  <c r="D117" i="1" s="1"/>
  <c r="C121" i="1"/>
  <c r="D121" i="1" s="1"/>
  <c r="C125" i="1"/>
  <c r="D125" i="1" s="1"/>
  <c r="C129" i="1"/>
  <c r="D129" i="1" s="1"/>
  <c r="C43" i="1"/>
  <c r="D43" i="1" s="1"/>
  <c r="C51" i="1"/>
  <c r="D51" i="1" s="1"/>
  <c r="C59" i="1"/>
  <c r="D59" i="1" s="1"/>
  <c r="C42" i="1"/>
  <c r="D42" i="1" s="1"/>
  <c r="C46" i="1"/>
  <c r="D46" i="1" s="1"/>
  <c r="C50" i="1"/>
  <c r="D50" i="1" s="1"/>
  <c r="C54" i="1"/>
  <c r="D54" i="1" s="1"/>
  <c r="C58" i="1"/>
  <c r="D58" i="1" s="1"/>
  <c r="C62" i="1"/>
  <c r="D62" i="1" s="1"/>
  <c r="C66" i="1"/>
  <c r="D66" i="1" s="1"/>
  <c r="C70" i="1"/>
  <c r="D70" i="1" s="1"/>
  <c r="C74" i="1"/>
  <c r="D74" i="1" s="1"/>
  <c r="C78" i="1"/>
  <c r="D78" i="1" s="1"/>
  <c r="C82" i="1"/>
  <c r="D82" i="1" s="1"/>
  <c r="C86" i="1"/>
  <c r="D86" i="1" s="1"/>
  <c r="C90" i="1"/>
  <c r="D90" i="1" s="1"/>
  <c r="C94" i="1"/>
  <c r="D94" i="1" s="1"/>
  <c r="C98" i="1"/>
  <c r="D98" i="1" s="1"/>
  <c r="C102" i="1"/>
  <c r="D102" i="1" s="1"/>
  <c r="C106" i="1"/>
  <c r="D106" i="1" s="1"/>
  <c r="C110" i="1"/>
  <c r="D110" i="1" s="1"/>
  <c r="C114" i="1"/>
  <c r="D114" i="1" s="1"/>
  <c r="C118" i="1"/>
  <c r="D118" i="1" s="1"/>
  <c r="C122" i="1"/>
  <c r="D122" i="1" s="1"/>
  <c r="C126" i="1"/>
  <c r="D126" i="1" s="1"/>
  <c r="C130" i="1"/>
  <c r="D130" i="1" s="1"/>
  <c r="C47" i="1"/>
  <c r="D47" i="1" s="1"/>
  <c r="C55" i="1"/>
  <c r="D55" i="1" s="1"/>
  <c r="C63" i="1"/>
  <c r="D63" i="1" s="1"/>
  <c r="C56" i="1"/>
  <c r="D56" i="1" s="1"/>
  <c r="C68" i="1"/>
  <c r="D68" i="1" s="1"/>
  <c r="C76" i="1"/>
  <c r="D76" i="1" s="1"/>
  <c r="C84" i="1"/>
  <c r="D84" i="1" s="1"/>
  <c r="C92" i="1"/>
  <c r="D92" i="1" s="1"/>
  <c r="C100" i="1"/>
  <c r="D100" i="1" s="1"/>
  <c r="C108" i="1"/>
  <c r="D108" i="1" s="1"/>
  <c r="C116" i="1"/>
  <c r="D116" i="1" s="1"/>
  <c r="C124" i="1"/>
  <c r="D124" i="1" s="1"/>
  <c r="C40" i="1"/>
  <c r="D40" i="1" s="1"/>
  <c r="C44" i="1"/>
  <c r="D44" i="1" s="1"/>
  <c r="C71" i="1"/>
  <c r="D71" i="1" s="1"/>
  <c r="C79" i="1"/>
  <c r="D79" i="1" s="1"/>
  <c r="C95" i="1"/>
  <c r="D95" i="1" s="1"/>
  <c r="C111" i="1"/>
  <c r="D111" i="1" s="1"/>
  <c r="C127" i="1"/>
  <c r="D127" i="1" s="1"/>
  <c r="C64" i="1"/>
  <c r="D64" i="1" s="1"/>
  <c r="C80" i="1"/>
  <c r="D80" i="1" s="1"/>
  <c r="C88" i="1"/>
  <c r="D88" i="1" s="1"/>
  <c r="C104" i="1"/>
  <c r="D104" i="1" s="1"/>
  <c r="C120" i="1"/>
  <c r="D120" i="1" s="1"/>
  <c r="C67" i="1"/>
  <c r="D67" i="1" s="1"/>
  <c r="C83" i="1"/>
  <c r="D83" i="1" s="1"/>
  <c r="C99" i="1"/>
  <c r="D99" i="1" s="1"/>
  <c r="C115" i="1"/>
  <c r="D115" i="1" s="1"/>
  <c r="C131" i="1"/>
  <c r="D131" i="1" s="1"/>
  <c r="C60" i="1"/>
  <c r="D60" i="1" s="1"/>
  <c r="C87" i="1"/>
  <c r="D87" i="1" s="1"/>
  <c r="C103" i="1"/>
  <c r="D103" i="1" s="1"/>
  <c r="C119" i="1"/>
  <c r="D119" i="1" s="1"/>
  <c r="C48" i="1"/>
  <c r="D48" i="1" s="1"/>
  <c r="C72" i="1"/>
  <c r="D72" i="1" s="1"/>
  <c r="C96" i="1"/>
  <c r="D96" i="1" s="1"/>
  <c r="C112" i="1"/>
  <c r="D112" i="1" s="1"/>
  <c r="C128" i="1"/>
  <c r="D128" i="1" s="1"/>
  <c r="C52" i="1"/>
  <c r="D52" i="1" s="1"/>
  <c r="C75" i="1"/>
  <c r="D75" i="1" s="1"/>
  <c r="C91" i="1"/>
  <c r="D91" i="1" s="1"/>
  <c r="C107" i="1"/>
  <c r="D107" i="1" s="1"/>
  <c r="C123" i="1"/>
  <c r="D123" i="1" s="1"/>
</calcChain>
</file>

<file path=xl/sharedStrings.xml><?xml version="1.0" encoding="utf-8"?>
<sst xmlns="http://schemas.openxmlformats.org/spreadsheetml/2006/main" count="43" uniqueCount="41">
  <si>
    <t>Показатель</t>
  </si>
  <si>
    <t>Значения</t>
  </si>
  <si>
    <t>Процент банковского кредита</t>
  </si>
  <si>
    <t>Заданный объем рынка продаж</t>
  </si>
  <si>
    <t>Дополнительная прибыль (тыс. руб.)</t>
  </si>
  <si>
    <t>Зарплата специалистов отдела маркетинга (% )</t>
  </si>
  <si>
    <t>Дано:</t>
  </si>
  <si>
    <t>Из условия лр3</t>
  </si>
  <si>
    <t>Из лр2</t>
  </si>
  <si>
    <t>Из лр1</t>
  </si>
  <si>
    <t xml:space="preserve">стоимости разработки (договорной цены) программной системы (ПС) из лабораторной работы № 2 (округленно) </t>
  </si>
  <si>
    <t>Срок</t>
  </si>
  <si>
    <t>Выполнение</t>
  </si>
  <si>
    <t>Наименование расходов</t>
  </si>
  <si>
    <t>Сумма (руб.)</t>
  </si>
  <si>
    <t>Плановое ежемесячное гашение кредита</t>
  </si>
  <si>
    <t>Выплата среднего банковского процента</t>
  </si>
  <si>
    <t>ИТОГО</t>
  </si>
  <si>
    <t>Накладные расходы по проекту — 10 % от ФЗП АУП</t>
  </si>
  <si>
    <t>Прочие расходы — 10 % от накладных расходов на содер- жание АУП</t>
  </si>
  <si>
    <t>Статические данные:</t>
  </si>
  <si>
    <t>ФЗП АУП</t>
  </si>
  <si>
    <t>Фиксированные издержки</t>
  </si>
  <si>
    <t>Переменные издержки отдела маркетинга</t>
  </si>
  <si>
    <t>Сумма</t>
  </si>
  <si>
    <t>Страховые взносы (30%) от фонда зарплаты</t>
  </si>
  <si>
    <t>Комплектующие и расходные материалы (картриджи, тонер, бумага, диски CD-DVD и т.д.) — 1% от стоимости тиражируемого продукта</t>
  </si>
  <si>
    <t>Накладные расходы отдела маркетинга (транспорт, услуги связи, Интернет, телефоны и т.д.) — 1,5 % от стоимости ти- ражируемого продукта</t>
  </si>
  <si>
    <t>Основная зарплата специалистов</t>
  </si>
  <si>
    <t>Стоимость продажи одной копии продукта</t>
  </si>
  <si>
    <t>Построение графика точки безубыточности</t>
  </si>
  <si>
    <t>P</t>
  </si>
  <si>
    <t>x0</t>
  </si>
  <si>
    <t>v0</t>
  </si>
  <si>
    <t>C</t>
  </si>
  <si>
    <t>P0</t>
  </si>
  <si>
    <t>Количество продукции</t>
  </si>
  <si>
    <t>Постоянные издержки</t>
  </si>
  <si>
    <t>Переменные издержки</t>
  </si>
  <si>
    <t>Общие издержки</t>
  </si>
  <si>
    <t>Доход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</si>
</sst>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vertical="center" wrapText="1"/>
    </xf>
    <xf numFmtId="2" fontId="0" fillId="0" borderId="1" xfId="0" applyNumberFormat="1" applyFont="1" applyFill="1" applyBorder="1" applyAlignment="1">
      <alignment wrapText="1"/>
    </xf>
    <xf numFmtId="0" fontId="0" fillId="0" borderId="1" xfId="0" applyFont="1" applyFill="1" applyBorder="1"/>
    <xf numFmtId="0" fontId="0" fillId="0" borderId="1" xfId="0" applyFont="1" applyBorder="1" applyAlignment="1">
      <alignment horizontal="left" vertical="center" wrapText="1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Точка безубыточности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Лист1!$B$39</c:f>
              <c:strCache>
                <c:ptCount val="1"/>
                <c:pt idx="0">
                  <c:v>Постоянные издержки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Лист1!$B$40:$B$131</c:f>
              <c:numCache>
                <c:formatCode>General</c:formatCode>
                <c:ptCount val="92"/>
                <c:pt idx="0">
                  <c:v>37087607.125</c:v>
                </c:pt>
                <c:pt idx="1">
                  <c:v>37087607.125</c:v>
                </c:pt>
                <c:pt idx="2">
                  <c:v>37087607.125</c:v>
                </c:pt>
                <c:pt idx="3">
                  <c:v>37087607.125</c:v>
                </c:pt>
                <c:pt idx="4">
                  <c:v>37087607.125</c:v>
                </c:pt>
                <c:pt idx="5">
                  <c:v>37087607.125</c:v>
                </c:pt>
                <c:pt idx="6">
                  <c:v>37087607.125</c:v>
                </c:pt>
                <c:pt idx="7">
                  <c:v>37087607.125</c:v>
                </c:pt>
                <c:pt idx="8">
                  <c:v>37087607.125</c:v>
                </c:pt>
                <c:pt idx="9">
                  <c:v>37087607.125</c:v>
                </c:pt>
                <c:pt idx="10">
                  <c:v>37087607.125</c:v>
                </c:pt>
                <c:pt idx="11">
                  <c:v>37087607.125</c:v>
                </c:pt>
                <c:pt idx="12">
                  <c:v>37087607.125</c:v>
                </c:pt>
                <c:pt idx="13">
                  <c:v>37087607.125</c:v>
                </c:pt>
                <c:pt idx="14">
                  <c:v>37087607.125</c:v>
                </c:pt>
                <c:pt idx="15">
                  <c:v>37087607.125</c:v>
                </c:pt>
                <c:pt idx="16">
                  <c:v>37087607.125</c:v>
                </c:pt>
                <c:pt idx="17">
                  <c:v>37087607.125</c:v>
                </c:pt>
                <c:pt idx="18">
                  <c:v>37087607.125</c:v>
                </c:pt>
                <c:pt idx="19">
                  <c:v>37087607.125</c:v>
                </c:pt>
                <c:pt idx="20">
                  <c:v>37087607.125</c:v>
                </c:pt>
                <c:pt idx="21">
                  <c:v>37087607.125</c:v>
                </c:pt>
                <c:pt idx="22">
                  <c:v>37087607.125</c:v>
                </c:pt>
                <c:pt idx="23">
                  <c:v>37087607.125</c:v>
                </c:pt>
                <c:pt idx="24">
                  <c:v>37087607.125</c:v>
                </c:pt>
                <c:pt idx="25">
                  <c:v>37087607.125</c:v>
                </c:pt>
                <c:pt idx="26">
                  <c:v>37087607.125</c:v>
                </c:pt>
                <c:pt idx="27">
                  <c:v>37087607.125</c:v>
                </c:pt>
                <c:pt idx="28">
                  <c:v>37087607.125</c:v>
                </c:pt>
                <c:pt idx="29">
                  <c:v>37087607.125</c:v>
                </c:pt>
                <c:pt idx="30">
                  <c:v>37087607.125</c:v>
                </c:pt>
                <c:pt idx="31">
                  <c:v>37087607.125</c:v>
                </c:pt>
                <c:pt idx="32">
                  <c:v>37087607.125</c:v>
                </c:pt>
                <c:pt idx="33">
                  <c:v>37087607.125</c:v>
                </c:pt>
                <c:pt idx="34">
                  <c:v>37087607.125</c:v>
                </c:pt>
                <c:pt idx="35">
                  <c:v>37087607.125</c:v>
                </c:pt>
                <c:pt idx="36">
                  <c:v>37087607.125</c:v>
                </c:pt>
                <c:pt idx="37">
                  <c:v>37087607.125</c:v>
                </c:pt>
                <c:pt idx="38">
                  <c:v>37087607.125</c:v>
                </c:pt>
                <c:pt idx="39">
                  <c:v>37087607.125</c:v>
                </c:pt>
                <c:pt idx="40">
                  <c:v>37087607.125</c:v>
                </c:pt>
                <c:pt idx="41">
                  <c:v>37087607.125</c:v>
                </c:pt>
                <c:pt idx="42">
                  <c:v>37087607.125</c:v>
                </c:pt>
                <c:pt idx="43">
                  <c:v>37087607.125</c:v>
                </c:pt>
                <c:pt idx="44">
                  <c:v>37087607.125</c:v>
                </c:pt>
                <c:pt idx="45">
                  <c:v>37087607.125</c:v>
                </c:pt>
                <c:pt idx="46">
                  <c:v>37087607.125</c:v>
                </c:pt>
                <c:pt idx="47">
                  <c:v>37087607.125</c:v>
                </c:pt>
                <c:pt idx="48">
                  <c:v>37087607.125</c:v>
                </c:pt>
                <c:pt idx="49">
                  <c:v>37087607.125</c:v>
                </c:pt>
                <c:pt idx="50">
                  <c:v>37087607.125</c:v>
                </c:pt>
                <c:pt idx="51">
                  <c:v>37087607.125</c:v>
                </c:pt>
                <c:pt idx="52">
                  <c:v>37087607.125</c:v>
                </c:pt>
                <c:pt idx="53">
                  <c:v>37087607.125</c:v>
                </c:pt>
                <c:pt idx="54">
                  <c:v>37087607.125</c:v>
                </c:pt>
                <c:pt idx="55">
                  <c:v>37087607.125</c:v>
                </c:pt>
                <c:pt idx="56">
                  <c:v>37087607.125</c:v>
                </c:pt>
                <c:pt idx="57">
                  <c:v>37087607.125</c:v>
                </c:pt>
                <c:pt idx="58">
                  <c:v>37087607.125</c:v>
                </c:pt>
                <c:pt idx="59">
                  <c:v>37087607.125</c:v>
                </c:pt>
                <c:pt idx="60">
                  <c:v>37087607.125</c:v>
                </c:pt>
                <c:pt idx="61">
                  <c:v>37087607.125</c:v>
                </c:pt>
                <c:pt idx="62">
                  <c:v>37087607.125</c:v>
                </c:pt>
                <c:pt idx="63">
                  <c:v>37087607.125</c:v>
                </c:pt>
                <c:pt idx="64">
                  <c:v>37087607.125</c:v>
                </c:pt>
                <c:pt idx="65">
                  <c:v>37087607.125</c:v>
                </c:pt>
                <c:pt idx="66">
                  <c:v>37087607.125</c:v>
                </c:pt>
                <c:pt idx="67">
                  <c:v>37087607.125</c:v>
                </c:pt>
                <c:pt idx="68">
                  <c:v>37087607.125</c:v>
                </c:pt>
                <c:pt idx="69">
                  <c:v>37087607.125</c:v>
                </c:pt>
                <c:pt idx="70">
                  <c:v>37087607.125</c:v>
                </c:pt>
                <c:pt idx="71">
                  <c:v>37087607.125</c:v>
                </c:pt>
                <c:pt idx="72">
                  <c:v>37087607.125</c:v>
                </c:pt>
                <c:pt idx="73">
                  <c:v>37087607.125</c:v>
                </c:pt>
                <c:pt idx="74">
                  <c:v>37087607.125</c:v>
                </c:pt>
                <c:pt idx="75">
                  <c:v>37087607.125</c:v>
                </c:pt>
                <c:pt idx="76">
                  <c:v>37087607.125</c:v>
                </c:pt>
                <c:pt idx="77">
                  <c:v>37087607.125</c:v>
                </c:pt>
                <c:pt idx="78">
                  <c:v>37087607.125</c:v>
                </c:pt>
                <c:pt idx="79">
                  <c:v>37087607.125</c:v>
                </c:pt>
                <c:pt idx="80">
                  <c:v>37087607.125</c:v>
                </c:pt>
                <c:pt idx="81">
                  <c:v>37087607.125</c:v>
                </c:pt>
                <c:pt idx="82">
                  <c:v>37087607.125</c:v>
                </c:pt>
                <c:pt idx="83">
                  <c:v>37087607.125</c:v>
                </c:pt>
                <c:pt idx="84">
                  <c:v>37087607.125</c:v>
                </c:pt>
                <c:pt idx="85">
                  <c:v>37087607.125</c:v>
                </c:pt>
                <c:pt idx="86">
                  <c:v>37087607.125</c:v>
                </c:pt>
                <c:pt idx="87">
                  <c:v>37087607.125</c:v>
                </c:pt>
                <c:pt idx="88">
                  <c:v>37087607.125</c:v>
                </c:pt>
                <c:pt idx="89">
                  <c:v>37087607.125</c:v>
                </c:pt>
                <c:pt idx="90">
                  <c:v>37087607.125</c:v>
                </c:pt>
                <c:pt idx="91">
                  <c:v>37087607.125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1-466A-ACE3-647B0FD32EF0}"/>
            </c:ext>
          </c:extLst>
        </c:ser>
        <c:ser>
          <c:idx val="2"/>
          <c:order val="2"/>
          <c:tx>
            <c:strRef>
              <c:f>Лист1!$C$39</c:f>
              <c:strCache>
                <c:ptCount val="1"/>
                <c:pt idx="0">
                  <c:v>Переменные издержки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Лист1!$C$40:$C$131</c:f>
              <c:numCache>
                <c:formatCode>General</c:formatCode>
                <c:ptCount val="92"/>
                <c:pt idx="0">
                  <c:v>952283.38299999991</c:v>
                </c:pt>
                <c:pt idx="1">
                  <c:v>1904566.7659999998</c:v>
                </c:pt>
                <c:pt idx="2">
                  <c:v>2856850.1489999997</c:v>
                </c:pt>
                <c:pt idx="3">
                  <c:v>3809133.5319999997</c:v>
                </c:pt>
                <c:pt idx="4">
                  <c:v>4761416.9149999991</c:v>
                </c:pt>
                <c:pt idx="5">
                  <c:v>5713700.2979999995</c:v>
                </c:pt>
                <c:pt idx="6">
                  <c:v>6665983.6809999999</c:v>
                </c:pt>
                <c:pt idx="7">
                  <c:v>7618267.0639999993</c:v>
                </c:pt>
                <c:pt idx="8">
                  <c:v>8570550.4469999988</c:v>
                </c:pt>
                <c:pt idx="9">
                  <c:v>9522833.8299999982</c:v>
                </c:pt>
                <c:pt idx="10">
                  <c:v>10475117.213</c:v>
                </c:pt>
                <c:pt idx="11">
                  <c:v>11427400.595999999</c:v>
                </c:pt>
                <c:pt idx="12">
                  <c:v>12379683.978999998</c:v>
                </c:pt>
                <c:pt idx="13">
                  <c:v>13331967.362</c:v>
                </c:pt>
                <c:pt idx="14">
                  <c:v>14284250.744999999</c:v>
                </c:pt>
                <c:pt idx="15">
                  <c:v>15236534.127999999</c:v>
                </c:pt>
                <c:pt idx="16">
                  <c:v>16188817.510999998</c:v>
                </c:pt>
                <c:pt idx="17">
                  <c:v>17141100.893999998</c:v>
                </c:pt>
                <c:pt idx="18">
                  <c:v>18093384.276999999</c:v>
                </c:pt>
                <c:pt idx="19">
                  <c:v>19045667.659999996</c:v>
                </c:pt>
                <c:pt idx="20">
                  <c:v>19997951.042999998</c:v>
                </c:pt>
                <c:pt idx="21">
                  <c:v>20950234.425999999</c:v>
                </c:pt>
                <c:pt idx="22">
                  <c:v>21902517.808999997</c:v>
                </c:pt>
                <c:pt idx="23">
                  <c:v>22854801.191999998</c:v>
                </c:pt>
                <c:pt idx="24">
                  <c:v>23807084.574999999</c:v>
                </c:pt>
                <c:pt idx="25">
                  <c:v>24759367.957999997</c:v>
                </c:pt>
                <c:pt idx="26">
                  <c:v>25711651.340999998</c:v>
                </c:pt>
                <c:pt idx="27">
                  <c:v>26663934.723999999</c:v>
                </c:pt>
                <c:pt idx="28">
                  <c:v>27616218.106999997</c:v>
                </c:pt>
                <c:pt idx="29">
                  <c:v>28568501.489999998</c:v>
                </c:pt>
                <c:pt idx="30">
                  <c:v>29520784.872999996</c:v>
                </c:pt>
                <c:pt idx="31">
                  <c:v>30473068.255999997</c:v>
                </c:pt>
                <c:pt idx="32">
                  <c:v>31425351.638999999</c:v>
                </c:pt>
                <c:pt idx="33">
                  <c:v>32377635.021999996</c:v>
                </c:pt>
                <c:pt idx="34">
                  <c:v>33329918.404999997</c:v>
                </c:pt>
                <c:pt idx="35">
                  <c:v>34282201.787999995</c:v>
                </c:pt>
                <c:pt idx="36">
                  <c:v>35234485.170999996</c:v>
                </c:pt>
                <c:pt idx="37">
                  <c:v>36186768.553999998</c:v>
                </c:pt>
                <c:pt idx="38">
                  <c:v>37139051.936999999</c:v>
                </c:pt>
                <c:pt idx="39">
                  <c:v>38091335.319999993</c:v>
                </c:pt>
                <c:pt idx="40">
                  <c:v>39043618.702999994</c:v>
                </c:pt>
                <c:pt idx="41">
                  <c:v>39995902.085999995</c:v>
                </c:pt>
                <c:pt idx="42">
                  <c:v>40948185.468999997</c:v>
                </c:pt>
                <c:pt idx="43">
                  <c:v>41900468.851999998</c:v>
                </c:pt>
                <c:pt idx="44">
                  <c:v>42852752.234999999</c:v>
                </c:pt>
                <c:pt idx="45">
                  <c:v>43805035.617999993</c:v>
                </c:pt>
                <c:pt idx="46">
                  <c:v>44757319.000999995</c:v>
                </c:pt>
                <c:pt idx="47">
                  <c:v>45709602.383999996</c:v>
                </c:pt>
                <c:pt idx="48">
                  <c:v>46661885.766999997</c:v>
                </c:pt>
                <c:pt idx="49">
                  <c:v>47614169.149999999</c:v>
                </c:pt>
                <c:pt idx="50">
                  <c:v>48566452.532999992</c:v>
                </c:pt>
                <c:pt idx="51">
                  <c:v>49518735.915999994</c:v>
                </c:pt>
                <c:pt idx="52">
                  <c:v>50471019.298999995</c:v>
                </c:pt>
                <c:pt idx="53">
                  <c:v>51423302.681999996</c:v>
                </c:pt>
                <c:pt idx="54">
                  <c:v>52375586.064999998</c:v>
                </c:pt>
                <c:pt idx="55">
                  <c:v>53327869.447999999</c:v>
                </c:pt>
                <c:pt idx="56">
                  <c:v>54280152.830999993</c:v>
                </c:pt>
                <c:pt idx="57">
                  <c:v>55232436.213999994</c:v>
                </c:pt>
                <c:pt idx="58">
                  <c:v>56184719.596999995</c:v>
                </c:pt>
                <c:pt idx="59">
                  <c:v>57137002.979999997</c:v>
                </c:pt>
                <c:pt idx="60">
                  <c:v>58089286.362999998</c:v>
                </c:pt>
                <c:pt idx="61">
                  <c:v>59041569.745999992</c:v>
                </c:pt>
                <c:pt idx="62">
                  <c:v>59993853.128999993</c:v>
                </c:pt>
                <c:pt idx="63">
                  <c:v>60946136.511999995</c:v>
                </c:pt>
                <c:pt idx="64">
                  <c:v>61898419.894999996</c:v>
                </c:pt>
                <c:pt idx="65">
                  <c:v>62850703.277999997</c:v>
                </c:pt>
                <c:pt idx="66">
                  <c:v>63802986.660999991</c:v>
                </c:pt>
                <c:pt idx="67">
                  <c:v>64755270.043999992</c:v>
                </c:pt>
                <c:pt idx="68">
                  <c:v>65707553.426999994</c:v>
                </c:pt>
                <c:pt idx="69">
                  <c:v>66659836.809999995</c:v>
                </c:pt>
                <c:pt idx="70">
                  <c:v>67612120.192999989</c:v>
                </c:pt>
                <c:pt idx="71">
                  <c:v>68564403.57599999</c:v>
                </c:pt>
                <c:pt idx="72">
                  <c:v>69516686.958999991</c:v>
                </c:pt>
                <c:pt idx="73">
                  <c:v>70468970.341999993</c:v>
                </c:pt>
                <c:pt idx="74">
                  <c:v>71421253.724999994</c:v>
                </c:pt>
                <c:pt idx="75">
                  <c:v>72373537.107999995</c:v>
                </c:pt>
                <c:pt idx="76">
                  <c:v>73325820.490999997</c:v>
                </c:pt>
                <c:pt idx="77">
                  <c:v>74278103.873999998</c:v>
                </c:pt>
                <c:pt idx="78">
                  <c:v>75230387.256999999</c:v>
                </c:pt>
                <c:pt idx="79">
                  <c:v>76182670.639999986</c:v>
                </c:pt>
                <c:pt idx="80">
                  <c:v>77134954.022999987</c:v>
                </c:pt>
                <c:pt idx="81">
                  <c:v>78087237.405999988</c:v>
                </c:pt>
                <c:pt idx="82">
                  <c:v>79039520.78899999</c:v>
                </c:pt>
                <c:pt idx="83">
                  <c:v>79991804.171999991</c:v>
                </c:pt>
                <c:pt idx="84">
                  <c:v>80944087.554999992</c:v>
                </c:pt>
                <c:pt idx="85">
                  <c:v>81896370.937999994</c:v>
                </c:pt>
                <c:pt idx="86">
                  <c:v>82848654.320999995</c:v>
                </c:pt>
                <c:pt idx="87">
                  <c:v>83800937.703999996</c:v>
                </c:pt>
                <c:pt idx="88">
                  <c:v>84753221.086999997</c:v>
                </c:pt>
                <c:pt idx="89">
                  <c:v>85705504.469999999</c:v>
                </c:pt>
                <c:pt idx="90">
                  <c:v>86657787.852999985</c:v>
                </c:pt>
                <c:pt idx="91">
                  <c:v>87610071.235999987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31-466A-ACE3-647B0FD32EF0}"/>
            </c:ext>
          </c:extLst>
        </c:ser>
        <c:ser>
          <c:idx val="3"/>
          <c:order val="3"/>
          <c:tx>
            <c:strRef>
              <c:f>Лист1!$D$39</c:f>
              <c:strCache>
                <c:ptCount val="1"/>
                <c:pt idx="0">
                  <c:v>Общие издержки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Лист1!$D$40:$D$131</c:f>
              <c:numCache>
                <c:formatCode>General</c:formatCode>
                <c:ptCount val="92"/>
                <c:pt idx="0">
                  <c:v>38039890.508000001</c:v>
                </c:pt>
                <c:pt idx="1">
                  <c:v>38992173.891000003</c:v>
                </c:pt>
                <c:pt idx="2">
                  <c:v>39944457.273999996</c:v>
                </c:pt>
                <c:pt idx="3">
                  <c:v>40896740.656999998</c:v>
                </c:pt>
                <c:pt idx="4">
                  <c:v>41849024.039999999</c:v>
                </c:pt>
                <c:pt idx="5">
                  <c:v>42801307.423</c:v>
                </c:pt>
                <c:pt idx="6">
                  <c:v>43753590.806000002</c:v>
                </c:pt>
                <c:pt idx="7">
                  <c:v>44705874.188999996</c:v>
                </c:pt>
                <c:pt idx="8">
                  <c:v>45658157.571999997</c:v>
                </c:pt>
                <c:pt idx="9">
                  <c:v>46610440.954999998</c:v>
                </c:pt>
                <c:pt idx="10">
                  <c:v>47562724.338</c:v>
                </c:pt>
                <c:pt idx="11">
                  <c:v>48515007.721000001</c:v>
                </c:pt>
                <c:pt idx="12">
                  <c:v>49467291.104000002</c:v>
                </c:pt>
                <c:pt idx="13">
                  <c:v>50419574.487000003</c:v>
                </c:pt>
                <c:pt idx="14">
                  <c:v>51371857.869999997</c:v>
                </c:pt>
                <c:pt idx="15">
                  <c:v>52324141.252999999</c:v>
                </c:pt>
                <c:pt idx="16">
                  <c:v>53276424.636</c:v>
                </c:pt>
                <c:pt idx="17">
                  <c:v>54228708.018999994</c:v>
                </c:pt>
                <c:pt idx="18">
                  <c:v>55180991.401999995</c:v>
                </c:pt>
                <c:pt idx="19">
                  <c:v>56133274.784999996</c:v>
                </c:pt>
                <c:pt idx="20">
                  <c:v>57085558.167999998</c:v>
                </c:pt>
                <c:pt idx="21">
                  <c:v>58037841.550999999</c:v>
                </c:pt>
                <c:pt idx="22">
                  <c:v>58990124.934</c:v>
                </c:pt>
                <c:pt idx="23">
                  <c:v>59942408.317000002</c:v>
                </c:pt>
                <c:pt idx="24">
                  <c:v>60894691.700000003</c:v>
                </c:pt>
                <c:pt idx="25">
                  <c:v>61846975.082999997</c:v>
                </c:pt>
                <c:pt idx="26">
                  <c:v>62799258.465999998</c:v>
                </c:pt>
                <c:pt idx="27">
                  <c:v>63751541.848999999</c:v>
                </c:pt>
                <c:pt idx="28">
                  <c:v>64703825.231999993</c:v>
                </c:pt>
                <c:pt idx="29">
                  <c:v>65656108.614999995</c:v>
                </c:pt>
                <c:pt idx="30">
                  <c:v>66608391.997999996</c:v>
                </c:pt>
                <c:pt idx="31">
                  <c:v>67560675.380999997</c:v>
                </c:pt>
                <c:pt idx="32">
                  <c:v>68512958.763999999</c:v>
                </c:pt>
                <c:pt idx="33">
                  <c:v>69465242.147</c:v>
                </c:pt>
                <c:pt idx="34">
                  <c:v>70417525.530000001</c:v>
                </c:pt>
                <c:pt idx="35">
                  <c:v>71369808.912999988</c:v>
                </c:pt>
                <c:pt idx="36">
                  <c:v>72322092.296000004</c:v>
                </c:pt>
                <c:pt idx="37">
                  <c:v>73274375.67899999</c:v>
                </c:pt>
                <c:pt idx="38">
                  <c:v>74226659.062000006</c:v>
                </c:pt>
                <c:pt idx="39">
                  <c:v>75178942.444999993</c:v>
                </c:pt>
                <c:pt idx="40">
                  <c:v>76131225.827999994</c:v>
                </c:pt>
                <c:pt idx="41">
                  <c:v>77083509.210999995</c:v>
                </c:pt>
                <c:pt idx="42">
                  <c:v>78035792.593999997</c:v>
                </c:pt>
                <c:pt idx="43">
                  <c:v>78988075.976999998</c:v>
                </c:pt>
                <c:pt idx="44">
                  <c:v>79940359.359999999</c:v>
                </c:pt>
                <c:pt idx="45">
                  <c:v>80892642.743000001</c:v>
                </c:pt>
                <c:pt idx="46">
                  <c:v>81844926.125999987</c:v>
                </c:pt>
                <c:pt idx="47">
                  <c:v>82797209.509000003</c:v>
                </c:pt>
                <c:pt idx="48">
                  <c:v>83749492.89199999</c:v>
                </c:pt>
                <c:pt idx="49">
                  <c:v>84701776.275000006</c:v>
                </c:pt>
                <c:pt idx="50">
                  <c:v>85654059.657999992</c:v>
                </c:pt>
                <c:pt idx="51">
                  <c:v>86606343.040999994</c:v>
                </c:pt>
                <c:pt idx="52">
                  <c:v>87558626.423999995</c:v>
                </c:pt>
                <c:pt idx="53">
                  <c:v>88510909.806999996</c:v>
                </c:pt>
                <c:pt idx="54">
                  <c:v>89463193.189999998</c:v>
                </c:pt>
                <c:pt idx="55">
                  <c:v>90415476.572999999</c:v>
                </c:pt>
                <c:pt idx="56">
                  <c:v>91367759.956</c:v>
                </c:pt>
                <c:pt idx="57">
                  <c:v>92320043.338999987</c:v>
                </c:pt>
                <c:pt idx="58">
                  <c:v>93272326.722000003</c:v>
                </c:pt>
                <c:pt idx="59">
                  <c:v>94224610.104999989</c:v>
                </c:pt>
                <c:pt idx="60">
                  <c:v>95176893.488000005</c:v>
                </c:pt>
                <c:pt idx="61">
                  <c:v>96129176.870999992</c:v>
                </c:pt>
                <c:pt idx="62">
                  <c:v>97081460.253999993</c:v>
                </c:pt>
                <c:pt idx="63">
                  <c:v>98033743.636999995</c:v>
                </c:pt>
                <c:pt idx="64">
                  <c:v>98986027.019999996</c:v>
                </c:pt>
                <c:pt idx="65">
                  <c:v>99938310.402999997</c:v>
                </c:pt>
                <c:pt idx="66">
                  <c:v>100890593.78599998</c:v>
                </c:pt>
                <c:pt idx="67">
                  <c:v>101842877.169</c:v>
                </c:pt>
                <c:pt idx="68">
                  <c:v>102795160.55199999</c:v>
                </c:pt>
                <c:pt idx="69">
                  <c:v>103747443.935</c:v>
                </c:pt>
                <c:pt idx="70">
                  <c:v>104699727.31799999</c:v>
                </c:pt>
                <c:pt idx="71">
                  <c:v>105652010.70099999</c:v>
                </c:pt>
                <c:pt idx="72">
                  <c:v>106604294.08399999</c:v>
                </c:pt>
                <c:pt idx="73">
                  <c:v>107556577.46699999</c:v>
                </c:pt>
                <c:pt idx="74">
                  <c:v>108508860.84999999</c:v>
                </c:pt>
                <c:pt idx="75">
                  <c:v>109461144.233</c:v>
                </c:pt>
                <c:pt idx="76">
                  <c:v>110413427.616</c:v>
                </c:pt>
                <c:pt idx="77">
                  <c:v>111365710.999</c:v>
                </c:pt>
                <c:pt idx="78">
                  <c:v>112317994.382</c:v>
                </c:pt>
                <c:pt idx="79">
                  <c:v>113270277.76499999</c:v>
                </c:pt>
                <c:pt idx="80">
                  <c:v>114222561.14799999</c:v>
                </c:pt>
                <c:pt idx="81">
                  <c:v>115174844.53099999</c:v>
                </c:pt>
                <c:pt idx="82">
                  <c:v>116127127.91399999</c:v>
                </c:pt>
                <c:pt idx="83">
                  <c:v>117079411.29699999</c:v>
                </c:pt>
                <c:pt idx="84">
                  <c:v>118031694.67999999</c:v>
                </c:pt>
                <c:pt idx="85">
                  <c:v>118983978.06299999</c:v>
                </c:pt>
                <c:pt idx="86">
                  <c:v>119936261.44599999</c:v>
                </c:pt>
                <c:pt idx="87">
                  <c:v>120888544.829</c:v>
                </c:pt>
                <c:pt idx="88">
                  <c:v>121840828.212</c:v>
                </c:pt>
                <c:pt idx="89">
                  <c:v>122793111.595</c:v>
                </c:pt>
                <c:pt idx="90">
                  <c:v>123745394.97799999</c:v>
                </c:pt>
                <c:pt idx="91">
                  <c:v>124697678.36099999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31-466A-ACE3-647B0FD32EF0}"/>
            </c:ext>
          </c:extLst>
        </c:ser>
        <c:ser>
          <c:idx val="4"/>
          <c:order val="4"/>
          <c:tx>
            <c:strRef>
              <c:f>Лист1!$E$39</c:f>
              <c:strCache>
                <c:ptCount val="1"/>
                <c:pt idx="0">
                  <c:v>Доход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Лист1!$E$40:$E$131</c:f>
              <c:numCache>
                <c:formatCode>General</c:formatCode>
                <c:ptCount val="92"/>
                <c:pt idx="0">
                  <c:v>1561120.3</c:v>
                </c:pt>
                <c:pt idx="1">
                  <c:v>3122240.6</c:v>
                </c:pt>
                <c:pt idx="2">
                  <c:v>4683360.9000000004</c:v>
                </c:pt>
                <c:pt idx="3">
                  <c:v>6244481.2000000002</c:v>
                </c:pt>
                <c:pt idx="4">
                  <c:v>7805601.5</c:v>
                </c:pt>
                <c:pt idx="5">
                  <c:v>9366721.8000000007</c:v>
                </c:pt>
                <c:pt idx="6">
                  <c:v>10927842.1</c:v>
                </c:pt>
                <c:pt idx="7">
                  <c:v>12488962.4</c:v>
                </c:pt>
                <c:pt idx="8">
                  <c:v>14050082.700000001</c:v>
                </c:pt>
                <c:pt idx="9">
                  <c:v>15611203</c:v>
                </c:pt>
                <c:pt idx="10">
                  <c:v>17172323.300000001</c:v>
                </c:pt>
                <c:pt idx="11">
                  <c:v>18733443.600000001</c:v>
                </c:pt>
                <c:pt idx="12">
                  <c:v>20294563.900000002</c:v>
                </c:pt>
                <c:pt idx="13">
                  <c:v>21855684.199999999</c:v>
                </c:pt>
                <c:pt idx="14">
                  <c:v>23416804.5</c:v>
                </c:pt>
                <c:pt idx="15">
                  <c:v>24977924.800000001</c:v>
                </c:pt>
                <c:pt idx="16">
                  <c:v>26539045.100000001</c:v>
                </c:pt>
                <c:pt idx="17">
                  <c:v>28100165.400000002</c:v>
                </c:pt>
                <c:pt idx="18">
                  <c:v>29661285.699999999</c:v>
                </c:pt>
                <c:pt idx="19">
                  <c:v>31222406</c:v>
                </c:pt>
                <c:pt idx="20">
                  <c:v>32783526.300000001</c:v>
                </c:pt>
                <c:pt idx="21">
                  <c:v>34344646.600000001</c:v>
                </c:pt>
                <c:pt idx="22">
                  <c:v>35905766.899999999</c:v>
                </c:pt>
                <c:pt idx="23">
                  <c:v>37466887.200000003</c:v>
                </c:pt>
                <c:pt idx="24">
                  <c:v>39028007.5</c:v>
                </c:pt>
                <c:pt idx="25">
                  <c:v>40589127.800000004</c:v>
                </c:pt>
                <c:pt idx="26">
                  <c:v>42150248.100000001</c:v>
                </c:pt>
                <c:pt idx="27">
                  <c:v>43711368.399999999</c:v>
                </c:pt>
                <c:pt idx="28">
                  <c:v>45272488.700000003</c:v>
                </c:pt>
                <c:pt idx="29">
                  <c:v>46833609</c:v>
                </c:pt>
                <c:pt idx="30">
                  <c:v>48394729.300000004</c:v>
                </c:pt>
                <c:pt idx="31">
                  <c:v>49955849.600000001</c:v>
                </c:pt>
                <c:pt idx="32">
                  <c:v>51516969.899999999</c:v>
                </c:pt>
                <c:pt idx="33">
                  <c:v>53078090.200000003</c:v>
                </c:pt>
                <c:pt idx="34">
                  <c:v>54639210.5</c:v>
                </c:pt>
                <c:pt idx="35">
                  <c:v>56200330.800000004</c:v>
                </c:pt>
                <c:pt idx="36">
                  <c:v>57761451.100000001</c:v>
                </c:pt>
                <c:pt idx="37">
                  <c:v>59322571.399999999</c:v>
                </c:pt>
                <c:pt idx="38">
                  <c:v>60883691.700000003</c:v>
                </c:pt>
                <c:pt idx="39">
                  <c:v>62444812</c:v>
                </c:pt>
                <c:pt idx="40">
                  <c:v>64005932.300000004</c:v>
                </c:pt>
                <c:pt idx="41">
                  <c:v>65567052.600000001</c:v>
                </c:pt>
                <c:pt idx="42">
                  <c:v>67128172.900000006</c:v>
                </c:pt>
                <c:pt idx="43">
                  <c:v>68689293.200000003</c:v>
                </c:pt>
                <c:pt idx="44">
                  <c:v>70250413.5</c:v>
                </c:pt>
                <c:pt idx="45">
                  <c:v>71811533.799999997</c:v>
                </c:pt>
                <c:pt idx="46">
                  <c:v>73372654.100000009</c:v>
                </c:pt>
                <c:pt idx="47">
                  <c:v>74933774.400000006</c:v>
                </c:pt>
                <c:pt idx="48">
                  <c:v>76494894.700000003</c:v>
                </c:pt>
                <c:pt idx="49">
                  <c:v>78056015</c:v>
                </c:pt>
                <c:pt idx="50">
                  <c:v>79617135.299999997</c:v>
                </c:pt>
                <c:pt idx="51">
                  <c:v>81178255.600000009</c:v>
                </c:pt>
                <c:pt idx="52">
                  <c:v>82739375.900000006</c:v>
                </c:pt>
                <c:pt idx="53">
                  <c:v>84300496.200000003</c:v>
                </c:pt>
                <c:pt idx="54">
                  <c:v>85861616.5</c:v>
                </c:pt>
                <c:pt idx="55">
                  <c:v>87422736.799999997</c:v>
                </c:pt>
                <c:pt idx="56">
                  <c:v>88983857.100000009</c:v>
                </c:pt>
                <c:pt idx="57">
                  <c:v>90544977.400000006</c:v>
                </c:pt>
                <c:pt idx="58">
                  <c:v>92106097.700000003</c:v>
                </c:pt>
                <c:pt idx="59">
                  <c:v>93667218</c:v>
                </c:pt>
                <c:pt idx="60">
                  <c:v>95228338.299999997</c:v>
                </c:pt>
                <c:pt idx="61">
                  <c:v>96789458.600000009</c:v>
                </c:pt>
                <c:pt idx="62">
                  <c:v>98350578.900000006</c:v>
                </c:pt>
                <c:pt idx="63">
                  <c:v>99911699.200000003</c:v>
                </c:pt>
                <c:pt idx="64">
                  <c:v>101472819.5</c:v>
                </c:pt>
                <c:pt idx="65">
                  <c:v>103033939.8</c:v>
                </c:pt>
                <c:pt idx="66">
                  <c:v>104595060.10000001</c:v>
                </c:pt>
                <c:pt idx="67">
                  <c:v>106156180.40000001</c:v>
                </c:pt>
                <c:pt idx="68">
                  <c:v>107717300.7</c:v>
                </c:pt>
                <c:pt idx="69">
                  <c:v>109278421</c:v>
                </c:pt>
                <c:pt idx="70">
                  <c:v>110839541.3</c:v>
                </c:pt>
                <c:pt idx="71">
                  <c:v>112400661.60000001</c:v>
                </c:pt>
                <c:pt idx="72">
                  <c:v>113961781.90000001</c:v>
                </c:pt>
                <c:pt idx="73">
                  <c:v>115522902.2</c:v>
                </c:pt>
                <c:pt idx="74">
                  <c:v>117084022.5</c:v>
                </c:pt>
                <c:pt idx="75">
                  <c:v>118645142.8</c:v>
                </c:pt>
                <c:pt idx="76">
                  <c:v>120206263.10000001</c:v>
                </c:pt>
                <c:pt idx="77">
                  <c:v>121767383.40000001</c:v>
                </c:pt>
                <c:pt idx="78">
                  <c:v>123328503.7</c:v>
                </c:pt>
                <c:pt idx="79">
                  <c:v>124889624</c:v>
                </c:pt>
                <c:pt idx="80">
                  <c:v>126450744.3</c:v>
                </c:pt>
                <c:pt idx="81">
                  <c:v>128011864.60000001</c:v>
                </c:pt>
                <c:pt idx="82">
                  <c:v>129572984.90000001</c:v>
                </c:pt>
                <c:pt idx="83">
                  <c:v>131134105.2</c:v>
                </c:pt>
                <c:pt idx="84">
                  <c:v>132695225.5</c:v>
                </c:pt>
                <c:pt idx="85">
                  <c:v>134256345.80000001</c:v>
                </c:pt>
                <c:pt idx="86">
                  <c:v>135817466.09999999</c:v>
                </c:pt>
                <c:pt idx="87">
                  <c:v>137378586.40000001</c:v>
                </c:pt>
                <c:pt idx="88">
                  <c:v>138939706.70000002</c:v>
                </c:pt>
                <c:pt idx="89">
                  <c:v>140500827</c:v>
                </c:pt>
                <c:pt idx="90">
                  <c:v>142061947.30000001</c:v>
                </c:pt>
                <c:pt idx="91">
                  <c:v>143623067.59999999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31-466A-ACE3-647B0FD32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538128"/>
        <c:axId val="5785368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Лист1!$A$39</c15:sqref>
                        </c15:formulaRef>
                      </c:ext>
                    </c:extLst>
                    <c:strCache>
                      <c:ptCount val="1"/>
                      <c:pt idx="0">
                        <c:v>Количество продукции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Лист1!$A$40:$A$131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231-466A-ACE3-647B0FD32EF0}"/>
                  </c:ext>
                </c:extLst>
              </c15:ser>
            </c15:filteredLineSeries>
          </c:ext>
        </c:extLst>
      </c:lineChart>
      <c:catAx>
        <c:axId val="57853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536816"/>
        <c:crosses val="autoZero"/>
        <c:auto val="1"/>
        <c:lblAlgn val="ctr"/>
        <c:lblOffset val="100"/>
        <c:noMultiLvlLbl val="0"/>
      </c:catAx>
      <c:valAx>
        <c:axId val="57853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53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16564</xdr:colOff>
      <xdr:row>38</xdr:row>
      <xdr:rowOff>1</xdr:rowOff>
    </xdr:from>
    <xdr:to>
      <xdr:col>15</xdr:col>
      <xdr:colOff>256761</xdr:colOff>
      <xdr:row>64</xdr:row>
      <xdr:rowOff>41413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FBEFEF8-2DBF-4C66-9890-7AE4FE6DD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FA098-0B4B-4502-95C6-95EB74DCDC44}">
  <dimension ref="A1:F131"/>
  <sheetViews>
    <sheetView tabSelected="1" topLeftCell="A13" zoomScale="115" zoomScaleNormal="115" workbookViewId="0">
      <selection activeCell="B34" sqref="B34:C37"/>
    </sheetView>
  </sheetViews>
  <sheetFormatPr defaultRowHeight="15" x14ac:dyDescent="0.25"/>
  <cols>
    <col min="1" max="1" width="11.7109375" style="1" customWidth="1"/>
    <col min="2" max="2" width="27.28515625" style="1" customWidth="1"/>
    <col min="3" max="3" width="12.5703125" style="1" customWidth="1"/>
    <col min="4" max="4" width="12.42578125" style="1" customWidth="1"/>
    <col min="5" max="5" width="28.85546875" style="1" customWidth="1"/>
    <col min="6" max="16384" width="9.140625" style="1"/>
  </cols>
  <sheetData>
    <row r="1" spans="1:6" x14ac:dyDescent="0.25">
      <c r="A1" s="1" t="s">
        <v>6</v>
      </c>
    </row>
    <row r="2" spans="1:6" x14ac:dyDescent="0.25">
      <c r="B2" s="1" t="s">
        <v>7</v>
      </c>
      <c r="E2" s="1" t="s">
        <v>20</v>
      </c>
    </row>
    <row r="3" spans="1:6" x14ac:dyDescent="0.25">
      <c r="B3" s="8" t="s">
        <v>0</v>
      </c>
      <c r="C3" s="11" t="s">
        <v>1</v>
      </c>
      <c r="E3" s="11" t="s">
        <v>21</v>
      </c>
      <c r="F3" s="11">
        <v>100000</v>
      </c>
    </row>
    <row r="4" spans="1:6" ht="30" x14ac:dyDescent="0.25">
      <c r="B4" s="8" t="s">
        <v>2</v>
      </c>
      <c r="C4" s="11">
        <v>15</v>
      </c>
    </row>
    <row r="5" spans="1:6" ht="30" x14ac:dyDescent="0.25">
      <c r="B5" s="8" t="s">
        <v>3</v>
      </c>
      <c r="C5" s="11">
        <v>20</v>
      </c>
    </row>
    <row r="6" spans="1:6" ht="30" x14ac:dyDescent="0.25">
      <c r="B6" s="8" t="s">
        <v>4</v>
      </c>
      <c r="C6" s="11">
        <v>120</v>
      </c>
    </row>
    <row r="7" spans="1:6" ht="30" x14ac:dyDescent="0.25">
      <c r="B7" s="8" t="s">
        <v>5</v>
      </c>
      <c r="C7" s="11">
        <v>45</v>
      </c>
    </row>
    <row r="9" spans="1:6" x14ac:dyDescent="0.25">
      <c r="B9" s="7" t="s">
        <v>8</v>
      </c>
    </row>
    <row r="10" spans="1:6" ht="75" x14ac:dyDescent="0.25">
      <c r="B10" s="8" t="s">
        <v>10</v>
      </c>
      <c r="C10" s="11">
        <v>31222406</v>
      </c>
    </row>
    <row r="11" spans="1:6" x14ac:dyDescent="0.25">
      <c r="B11" s="2"/>
    </row>
    <row r="12" spans="1:6" x14ac:dyDescent="0.25">
      <c r="B12" s="1" t="s">
        <v>9</v>
      </c>
    </row>
    <row r="13" spans="1:6" x14ac:dyDescent="0.25">
      <c r="B13" s="11" t="s">
        <v>11</v>
      </c>
      <c r="C13" s="11">
        <v>15</v>
      </c>
    </row>
    <row r="15" spans="1:6" x14ac:dyDescent="0.25">
      <c r="A15" s="1" t="s">
        <v>12</v>
      </c>
      <c r="B15" s="3"/>
      <c r="C15" s="4"/>
    </row>
    <row r="16" spans="1:6" ht="18.75" customHeight="1" x14ac:dyDescent="0.25">
      <c r="B16" s="3" t="s">
        <v>22</v>
      </c>
      <c r="C16" s="3"/>
      <c r="D16" s="6"/>
      <c r="E16" s="6"/>
    </row>
    <row r="17" spans="1:6" ht="15" customHeight="1" x14ac:dyDescent="0.25">
      <c r="B17" s="8" t="s">
        <v>13</v>
      </c>
      <c r="C17" s="9" t="s">
        <v>14</v>
      </c>
      <c r="D17" s="6"/>
      <c r="E17" s="6"/>
    </row>
    <row r="18" spans="1:6" ht="30" x14ac:dyDescent="0.25">
      <c r="B18" s="8" t="s">
        <v>18</v>
      </c>
      <c r="C18" s="9">
        <f>F3*0.1</f>
        <v>10000</v>
      </c>
      <c r="D18" s="6"/>
      <c r="E18" s="6"/>
    </row>
    <row r="19" spans="1:6" ht="30" x14ac:dyDescent="0.25">
      <c r="B19" s="8" t="s">
        <v>15</v>
      </c>
      <c r="C19" s="9">
        <f>C10</f>
        <v>31222406</v>
      </c>
      <c r="D19" s="6"/>
      <c r="E19" s="6"/>
    </row>
    <row r="20" spans="1:6" ht="30" x14ac:dyDescent="0.25">
      <c r="B20" s="8" t="s">
        <v>16</v>
      </c>
      <c r="C20" s="8">
        <f>C19 * (C4 / 100) * (C13 / 12)</f>
        <v>5854201.1249999991</v>
      </c>
    </row>
    <row r="21" spans="1:6" ht="45" x14ac:dyDescent="0.25">
      <c r="B21" s="8" t="s">
        <v>19</v>
      </c>
      <c r="C21" s="8">
        <f>C18*0.1</f>
        <v>1000</v>
      </c>
    </row>
    <row r="22" spans="1:6" ht="41.25" customHeight="1" x14ac:dyDescent="0.25">
      <c r="B22" s="9" t="s">
        <v>17</v>
      </c>
      <c r="C22" s="9">
        <f>SUM(C18:C21)</f>
        <v>37087607.125</v>
      </c>
      <c r="D22" s="3"/>
      <c r="E22" s="3"/>
    </row>
    <row r="23" spans="1:6" x14ac:dyDescent="0.25">
      <c r="B23" s="3"/>
      <c r="C23" s="5"/>
    </row>
    <row r="24" spans="1:6" ht="30" x14ac:dyDescent="0.25">
      <c r="B24" s="3" t="s">
        <v>23</v>
      </c>
      <c r="C24" s="3"/>
      <c r="D24" s="3"/>
      <c r="E24" s="3"/>
    </row>
    <row r="25" spans="1:6" x14ac:dyDescent="0.25">
      <c r="B25" s="8" t="s">
        <v>13</v>
      </c>
      <c r="C25" s="9" t="s">
        <v>24</v>
      </c>
      <c r="D25" s="3"/>
      <c r="E25" s="3"/>
    </row>
    <row r="26" spans="1:6" ht="30" x14ac:dyDescent="0.25">
      <c r="B26" s="8" t="s">
        <v>28</v>
      </c>
      <c r="C26" s="9">
        <f>(C7/100)*F26</f>
        <v>702504.13500000001</v>
      </c>
      <c r="D26" s="3"/>
      <c r="E26" s="12" t="s">
        <v>29</v>
      </c>
      <c r="F26" s="11">
        <f>C10 * 0.05</f>
        <v>1561120.3</v>
      </c>
    </row>
    <row r="27" spans="1:6" ht="30" x14ac:dyDescent="0.25">
      <c r="B27" s="8" t="s">
        <v>25</v>
      </c>
      <c r="C27" s="8">
        <f>0.3*C26</f>
        <v>210751.24049999999</v>
      </c>
      <c r="D27" s="3"/>
    </row>
    <row r="28" spans="1:6" ht="90" x14ac:dyDescent="0.25">
      <c r="B28" s="8" t="s">
        <v>26</v>
      </c>
      <c r="C28" s="8">
        <f>F26*0.01</f>
        <v>15611.203000000001</v>
      </c>
    </row>
    <row r="29" spans="1:6" ht="90" x14ac:dyDescent="0.25">
      <c r="B29" s="8" t="s">
        <v>27</v>
      </c>
      <c r="C29" s="10">
        <f>F26*0.015</f>
        <v>23416.804499999998</v>
      </c>
    </row>
    <row r="30" spans="1:6" x14ac:dyDescent="0.25">
      <c r="B30" s="8" t="s">
        <v>17</v>
      </c>
      <c r="C30" s="8">
        <f>SUM(C26:C29)</f>
        <v>952283.38299999991</v>
      </c>
    </row>
    <row r="32" spans="1:6" x14ac:dyDescent="0.25">
      <c r="A32" s="1" t="s">
        <v>30</v>
      </c>
    </row>
    <row r="33" spans="1:5" x14ac:dyDescent="0.25">
      <c r="B33" s="8" t="s">
        <v>31</v>
      </c>
      <c r="C33" s="11">
        <f>F26*C5 - (C22 + C30*C5)</f>
        <v>-24910868.784999996</v>
      </c>
    </row>
    <row r="34" spans="1:5" x14ac:dyDescent="0.25">
      <c r="B34" s="8" t="s">
        <v>32</v>
      </c>
      <c r="C34" s="11">
        <f xml:space="preserve"> C22 / (F26 - C30)</f>
        <v>60.915503133000705</v>
      </c>
    </row>
    <row r="35" spans="1:5" x14ac:dyDescent="0.25">
      <c r="B35" s="8" t="s">
        <v>34</v>
      </c>
      <c r="C35" s="11">
        <f>(C22+C30*C5) / C5</f>
        <v>2806663.7392499996</v>
      </c>
    </row>
    <row r="36" spans="1:5" x14ac:dyDescent="0.25">
      <c r="B36" s="8" t="s">
        <v>35</v>
      </c>
      <c r="C36" s="11">
        <f>C6 * 1000</f>
        <v>120000</v>
      </c>
    </row>
    <row r="37" spans="1:5" x14ac:dyDescent="0.25">
      <c r="B37" s="8" t="s">
        <v>33</v>
      </c>
      <c r="C37" s="11">
        <f>(C36 +C22) /(F26 - C30)</f>
        <v>61.112600248253329</v>
      </c>
    </row>
    <row r="39" spans="1:5" ht="30" customHeight="1" x14ac:dyDescent="0.25">
      <c r="A39" s="7" t="s">
        <v>36</v>
      </c>
      <c r="B39" s="7" t="s">
        <v>37</v>
      </c>
      <c r="C39" s="7" t="s">
        <v>38</v>
      </c>
      <c r="D39" s="7" t="s">
        <v>39</v>
      </c>
      <c r="E39" s="7" t="s">
        <v>40</v>
      </c>
    </row>
    <row r="40" spans="1:5" x14ac:dyDescent="0.25">
      <c r="A40" s="1">
        <v>1</v>
      </c>
      <c r="B40" s="1">
        <f>$C$22</f>
        <v>37087607.125</v>
      </c>
      <c r="C40" s="1">
        <f>A40*$C$30</f>
        <v>952283.38299999991</v>
      </c>
      <c r="D40" s="1">
        <f>$C$22+C40</f>
        <v>38039890.508000001</v>
      </c>
      <c r="E40" s="1">
        <f>A40*$F$26</f>
        <v>1561120.3</v>
      </c>
    </row>
    <row r="41" spans="1:5" x14ac:dyDescent="0.25">
      <c r="A41" s="1">
        <v>2</v>
      </c>
      <c r="B41" s="1">
        <f t="shared" ref="B41:B104" si="0">$C$22</f>
        <v>37087607.125</v>
      </c>
      <c r="C41" s="1">
        <f>A41*$C$30</f>
        <v>1904566.7659999998</v>
      </c>
      <c r="D41" s="1">
        <f t="shared" ref="D41:D104" si="1">$C$22+C41</f>
        <v>38992173.891000003</v>
      </c>
      <c r="E41" s="1">
        <f>A41*$F$26</f>
        <v>3122240.6</v>
      </c>
    </row>
    <row r="42" spans="1:5" x14ac:dyDescent="0.25">
      <c r="A42" s="1">
        <v>3</v>
      </c>
      <c r="B42" s="1">
        <f t="shared" si="0"/>
        <v>37087607.125</v>
      </c>
      <c r="C42" s="1">
        <f>A42*$C$30</f>
        <v>2856850.1489999997</v>
      </c>
      <c r="D42" s="1">
        <f t="shared" si="1"/>
        <v>39944457.273999996</v>
      </c>
      <c r="E42" s="1">
        <f>A42*$F$26</f>
        <v>4683360.9000000004</v>
      </c>
    </row>
    <row r="43" spans="1:5" x14ac:dyDescent="0.25">
      <c r="A43" s="1">
        <v>4</v>
      </c>
      <c r="B43" s="1">
        <f t="shared" si="0"/>
        <v>37087607.125</v>
      </c>
      <c r="C43" s="1">
        <f>A43*$C$30</f>
        <v>3809133.5319999997</v>
      </c>
      <c r="D43" s="1">
        <f t="shared" si="1"/>
        <v>40896740.656999998</v>
      </c>
      <c r="E43" s="1">
        <f>A43*$F$26</f>
        <v>6244481.2000000002</v>
      </c>
    </row>
    <row r="44" spans="1:5" x14ac:dyDescent="0.25">
      <c r="A44" s="1">
        <v>5</v>
      </c>
      <c r="B44" s="1">
        <f t="shared" si="0"/>
        <v>37087607.125</v>
      </c>
      <c r="C44" s="1">
        <f>A44*$C$30</f>
        <v>4761416.9149999991</v>
      </c>
      <c r="D44" s="1">
        <f t="shared" si="1"/>
        <v>41849024.039999999</v>
      </c>
      <c r="E44" s="1">
        <f>A44*$F$26</f>
        <v>7805601.5</v>
      </c>
    </row>
    <row r="45" spans="1:5" x14ac:dyDescent="0.25">
      <c r="A45" s="1">
        <v>6</v>
      </c>
      <c r="B45" s="1">
        <f t="shared" si="0"/>
        <v>37087607.125</v>
      </c>
      <c r="C45" s="1">
        <f>A45*$C$30</f>
        <v>5713700.2979999995</v>
      </c>
      <c r="D45" s="1">
        <f t="shared" si="1"/>
        <v>42801307.423</v>
      </c>
      <c r="E45" s="1">
        <f>A45*$F$26</f>
        <v>9366721.8000000007</v>
      </c>
    </row>
    <row r="46" spans="1:5" x14ac:dyDescent="0.25">
      <c r="A46" s="1">
        <v>7</v>
      </c>
      <c r="B46" s="1">
        <f t="shared" si="0"/>
        <v>37087607.125</v>
      </c>
      <c r="C46" s="1">
        <f>A46*$C$30</f>
        <v>6665983.6809999999</v>
      </c>
      <c r="D46" s="1">
        <f t="shared" si="1"/>
        <v>43753590.806000002</v>
      </c>
      <c r="E46" s="1">
        <f>A46*$F$26</f>
        <v>10927842.1</v>
      </c>
    </row>
    <row r="47" spans="1:5" x14ac:dyDescent="0.25">
      <c r="A47" s="1">
        <v>8</v>
      </c>
      <c r="B47" s="1">
        <f t="shared" si="0"/>
        <v>37087607.125</v>
      </c>
      <c r="C47" s="1">
        <f>A47*$C$30</f>
        <v>7618267.0639999993</v>
      </c>
      <c r="D47" s="1">
        <f t="shared" si="1"/>
        <v>44705874.188999996</v>
      </c>
      <c r="E47" s="1">
        <f>A47*$F$26</f>
        <v>12488962.4</v>
      </c>
    </row>
    <row r="48" spans="1:5" x14ac:dyDescent="0.25">
      <c r="A48" s="1">
        <v>9</v>
      </c>
      <c r="B48" s="1">
        <f t="shared" si="0"/>
        <v>37087607.125</v>
      </c>
      <c r="C48" s="1">
        <f>A48*$C$30</f>
        <v>8570550.4469999988</v>
      </c>
      <c r="D48" s="1">
        <f t="shared" si="1"/>
        <v>45658157.571999997</v>
      </c>
      <c r="E48" s="1">
        <f>A48*$F$26</f>
        <v>14050082.700000001</v>
      </c>
    </row>
    <row r="49" spans="1:5" x14ac:dyDescent="0.25">
      <c r="A49" s="1">
        <v>10</v>
      </c>
      <c r="B49" s="1">
        <f t="shared" si="0"/>
        <v>37087607.125</v>
      </c>
      <c r="C49" s="1">
        <f>A49*$C$30</f>
        <v>9522833.8299999982</v>
      </c>
      <c r="D49" s="1">
        <f t="shared" si="1"/>
        <v>46610440.954999998</v>
      </c>
      <c r="E49" s="1">
        <f>A49*$F$26</f>
        <v>15611203</v>
      </c>
    </row>
    <row r="50" spans="1:5" x14ac:dyDescent="0.25">
      <c r="A50" s="1">
        <v>11</v>
      </c>
      <c r="B50" s="1">
        <f t="shared" si="0"/>
        <v>37087607.125</v>
      </c>
      <c r="C50" s="1">
        <f>A50*$C$30</f>
        <v>10475117.213</v>
      </c>
      <c r="D50" s="1">
        <f t="shared" si="1"/>
        <v>47562724.338</v>
      </c>
      <c r="E50" s="1">
        <f>A50*$F$26</f>
        <v>17172323.300000001</v>
      </c>
    </row>
    <row r="51" spans="1:5" x14ac:dyDescent="0.25">
      <c r="A51" s="1">
        <v>12</v>
      </c>
      <c r="B51" s="1">
        <f t="shared" si="0"/>
        <v>37087607.125</v>
      </c>
      <c r="C51" s="1">
        <f>A51*$C$30</f>
        <v>11427400.595999999</v>
      </c>
      <c r="D51" s="1">
        <f t="shared" si="1"/>
        <v>48515007.721000001</v>
      </c>
      <c r="E51" s="1">
        <f>A51*$F$26</f>
        <v>18733443.600000001</v>
      </c>
    </row>
    <row r="52" spans="1:5" x14ac:dyDescent="0.25">
      <c r="A52" s="1">
        <v>13</v>
      </c>
      <c r="B52" s="1">
        <f t="shared" si="0"/>
        <v>37087607.125</v>
      </c>
      <c r="C52" s="1">
        <f>A52*$C$30</f>
        <v>12379683.978999998</v>
      </c>
      <c r="D52" s="1">
        <f t="shared" si="1"/>
        <v>49467291.104000002</v>
      </c>
      <c r="E52" s="1">
        <f>A52*$F$26</f>
        <v>20294563.900000002</v>
      </c>
    </row>
    <row r="53" spans="1:5" x14ac:dyDescent="0.25">
      <c r="A53" s="1">
        <v>14</v>
      </c>
      <c r="B53" s="1">
        <f t="shared" si="0"/>
        <v>37087607.125</v>
      </c>
      <c r="C53" s="1">
        <f>A53*$C$30</f>
        <v>13331967.362</v>
      </c>
      <c r="D53" s="1">
        <f t="shared" si="1"/>
        <v>50419574.487000003</v>
      </c>
      <c r="E53" s="1">
        <f>A53*$F$26</f>
        <v>21855684.199999999</v>
      </c>
    </row>
    <row r="54" spans="1:5" x14ac:dyDescent="0.25">
      <c r="A54" s="1">
        <v>15</v>
      </c>
      <c r="B54" s="1">
        <f t="shared" si="0"/>
        <v>37087607.125</v>
      </c>
      <c r="C54" s="1">
        <f>A54*$C$30</f>
        <v>14284250.744999999</v>
      </c>
      <c r="D54" s="1">
        <f t="shared" si="1"/>
        <v>51371857.869999997</v>
      </c>
      <c r="E54" s="1">
        <f>A54*$F$26</f>
        <v>23416804.5</v>
      </c>
    </row>
    <row r="55" spans="1:5" x14ac:dyDescent="0.25">
      <c r="A55" s="1">
        <v>16</v>
      </c>
      <c r="B55" s="1">
        <f t="shared" si="0"/>
        <v>37087607.125</v>
      </c>
      <c r="C55" s="1">
        <f>A55*$C$30</f>
        <v>15236534.127999999</v>
      </c>
      <c r="D55" s="1">
        <f t="shared" si="1"/>
        <v>52324141.252999999</v>
      </c>
      <c r="E55" s="1">
        <f>A55*$F$26</f>
        <v>24977924.800000001</v>
      </c>
    </row>
    <row r="56" spans="1:5" x14ac:dyDescent="0.25">
      <c r="A56" s="1">
        <v>17</v>
      </c>
      <c r="B56" s="1">
        <f t="shared" si="0"/>
        <v>37087607.125</v>
      </c>
      <c r="C56" s="1">
        <f>A56*$C$30</f>
        <v>16188817.510999998</v>
      </c>
      <c r="D56" s="1">
        <f t="shared" si="1"/>
        <v>53276424.636</v>
      </c>
      <c r="E56" s="1">
        <f>A56*$F$26</f>
        <v>26539045.100000001</v>
      </c>
    </row>
    <row r="57" spans="1:5" x14ac:dyDescent="0.25">
      <c r="A57" s="1">
        <v>18</v>
      </c>
      <c r="B57" s="1">
        <f t="shared" si="0"/>
        <v>37087607.125</v>
      </c>
      <c r="C57" s="1">
        <f>A57*$C$30</f>
        <v>17141100.893999998</v>
      </c>
      <c r="D57" s="1">
        <f t="shared" si="1"/>
        <v>54228708.018999994</v>
      </c>
      <c r="E57" s="1">
        <f>A57*$F$26</f>
        <v>28100165.400000002</v>
      </c>
    </row>
    <row r="58" spans="1:5" x14ac:dyDescent="0.25">
      <c r="A58" s="1">
        <v>19</v>
      </c>
      <c r="B58" s="1">
        <f t="shared" si="0"/>
        <v>37087607.125</v>
      </c>
      <c r="C58" s="1">
        <f>A58*$C$30</f>
        <v>18093384.276999999</v>
      </c>
      <c r="D58" s="1">
        <f t="shared" si="1"/>
        <v>55180991.401999995</v>
      </c>
      <c r="E58" s="1">
        <f>A58*$F$26</f>
        <v>29661285.699999999</v>
      </c>
    </row>
    <row r="59" spans="1:5" x14ac:dyDescent="0.25">
      <c r="A59" s="1">
        <v>20</v>
      </c>
      <c r="B59" s="1">
        <f t="shared" si="0"/>
        <v>37087607.125</v>
      </c>
      <c r="C59" s="1">
        <f>A59*$C$30</f>
        <v>19045667.659999996</v>
      </c>
      <c r="D59" s="1">
        <f t="shared" si="1"/>
        <v>56133274.784999996</v>
      </c>
      <c r="E59" s="1">
        <f>A59*$F$26</f>
        <v>31222406</v>
      </c>
    </row>
    <row r="60" spans="1:5" x14ac:dyDescent="0.25">
      <c r="A60" s="1">
        <v>21</v>
      </c>
      <c r="B60" s="1">
        <f t="shared" si="0"/>
        <v>37087607.125</v>
      </c>
      <c r="C60" s="1">
        <f>A60*$C$30</f>
        <v>19997951.042999998</v>
      </c>
      <c r="D60" s="1">
        <f t="shared" si="1"/>
        <v>57085558.167999998</v>
      </c>
      <c r="E60" s="1">
        <f>A60*$F$26</f>
        <v>32783526.300000001</v>
      </c>
    </row>
    <row r="61" spans="1:5" x14ac:dyDescent="0.25">
      <c r="A61" s="1">
        <v>22</v>
      </c>
      <c r="B61" s="1">
        <f t="shared" si="0"/>
        <v>37087607.125</v>
      </c>
      <c r="C61" s="1">
        <f>A61*$C$30</f>
        <v>20950234.425999999</v>
      </c>
      <c r="D61" s="1">
        <f t="shared" si="1"/>
        <v>58037841.550999999</v>
      </c>
      <c r="E61" s="1">
        <f>A61*$F$26</f>
        <v>34344646.600000001</v>
      </c>
    </row>
    <row r="62" spans="1:5" x14ac:dyDescent="0.25">
      <c r="A62" s="1">
        <v>23</v>
      </c>
      <c r="B62" s="1">
        <f t="shared" si="0"/>
        <v>37087607.125</v>
      </c>
      <c r="C62" s="1">
        <f>A62*$C$30</f>
        <v>21902517.808999997</v>
      </c>
      <c r="D62" s="1">
        <f t="shared" si="1"/>
        <v>58990124.934</v>
      </c>
      <c r="E62" s="1">
        <f>A62*$F$26</f>
        <v>35905766.899999999</v>
      </c>
    </row>
    <row r="63" spans="1:5" x14ac:dyDescent="0.25">
      <c r="A63" s="1">
        <v>24</v>
      </c>
      <c r="B63" s="1">
        <f t="shared" si="0"/>
        <v>37087607.125</v>
      </c>
      <c r="C63" s="1">
        <f>A63*$C$30</f>
        <v>22854801.191999998</v>
      </c>
      <c r="D63" s="1">
        <f t="shared" si="1"/>
        <v>59942408.317000002</v>
      </c>
      <c r="E63" s="1">
        <f>A63*$F$26</f>
        <v>37466887.200000003</v>
      </c>
    </row>
    <row r="64" spans="1:5" x14ac:dyDescent="0.25">
      <c r="A64" s="1">
        <v>25</v>
      </c>
      <c r="B64" s="1">
        <f t="shared" si="0"/>
        <v>37087607.125</v>
      </c>
      <c r="C64" s="1">
        <f>A64*$C$30</f>
        <v>23807084.574999999</v>
      </c>
      <c r="D64" s="1">
        <f t="shared" si="1"/>
        <v>60894691.700000003</v>
      </c>
      <c r="E64" s="1">
        <f>A64*$F$26</f>
        <v>39028007.5</v>
      </c>
    </row>
    <row r="65" spans="1:5" x14ac:dyDescent="0.25">
      <c r="A65" s="1">
        <v>26</v>
      </c>
      <c r="B65" s="1">
        <f t="shared" si="0"/>
        <v>37087607.125</v>
      </c>
      <c r="C65" s="1">
        <f>A65*$C$30</f>
        <v>24759367.957999997</v>
      </c>
      <c r="D65" s="1">
        <f t="shared" si="1"/>
        <v>61846975.082999997</v>
      </c>
      <c r="E65" s="1">
        <f>A65*$F$26</f>
        <v>40589127.800000004</v>
      </c>
    </row>
    <row r="66" spans="1:5" x14ac:dyDescent="0.25">
      <c r="A66" s="1">
        <v>27</v>
      </c>
      <c r="B66" s="1">
        <f t="shared" si="0"/>
        <v>37087607.125</v>
      </c>
      <c r="C66" s="1">
        <f>A66*$C$30</f>
        <v>25711651.340999998</v>
      </c>
      <c r="D66" s="1">
        <f t="shared" si="1"/>
        <v>62799258.465999998</v>
      </c>
      <c r="E66" s="1">
        <f>A66*$F$26</f>
        <v>42150248.100000001</v>
      </c>
    </row>
    <row r="67" spans="1:5" x14ac:dyDescent="0.25">
      <c r="A67" s="1">
        <v>28</v>
      </c>
      <c r="B67" s="1">
        <f t="shared" si="0"/>
        <v>37087607.125</v>
      </c>
      <c r="C67" s="1">
        <f>A67*$C$30</f>
        <v>26663934.723999999</v>
      </c>
      <c r="D67" s="1">
        <f t="shared" si="1"/>
        <v>63751541.848999999</v>
      </c>
      <c r="E67" s="1">
        <f>A67*$F$26</f>
        <v>43711368.399999999</v>
      </c>
    </row>
    <row r="68" spans="1:5" x14ac:dyDescent="0.25">
      <c r="A68" s="1">
        <v>29</v>
      </c>
      <c r="B68" s="1">
        <f t="shared" si="0"/>
        <v>37087607.125</v>
      </c>
      <c r="C68" s="1">
        <f>A68*$C$30</f>
        <v>27616218.106999997</v>
      </c>
      <c r="D68" s="1">
        <f t="shared" si="1"/>
        <v>64703825.231999993</v>
      </c>
      <c r="E68" s="1">
        <f>A68*$F$26</f>
        <v>45272488.700000003</v>
      </c>
    </row>
    <row r="69" spans="1:5" x14ac:dyDescent="0.25">
      <c r="A69" s="1">
        <v>30</v>
      </c>
      <c r="B69" s="1">
        <f t="shared" si="0"/>
        <v>37087607.125</v>
      </c>
      <c r="C69" s="1">
        <f>A69*$C$30</f>
        <v>28568501.489999998</v>
      </c>
      <c r="D69" s="1">
        <f t="shared" si="1"/>
        <v>65656108.614999995</v>
      </c>
      <c r="E69" s="1">
        <f>A69*$F$26</f>
        <v>46833609</v>
      </c>
    </row>
    <row r="70" spans="1:5" x14ac:dyDescent="0.25">
      <c r="A70" s="1">
        <v>31</v>
      </c>
      <c r="B70" s="1">
        <f t="shared" si="0"/>
        <v>37087607.125</v>
      </c>
      <c r="C70" s="1">
        <f>A70*$C$30</f>
        <v>29520784.872999996</v>
      </c>
      <c r="D70" s="1">
        <f t="shared" si="1"/>
        <v>66608391.997999996</v>
      </c>
      <c r="E70" s="1">
        <f>A70*$F$26</f>
        <v>48394729.300000004</v>
      </c>
    </row>
    <row r="71" spans="1:5" x14ac:dyDescent="0.25">
      <c r="A71" s="1">
        <v>32</v>
      </c>
      <c r="B71" s="1">
        <f t="shared" si="0"/>
        <v>37087607.125</v>
      </c>
      <c r="C71" s="1">
        <f>A71*$C$30</f>
        <v>30473068.255999997</v>
      </c>
      <c r="D71" s="1">
        <f t="shared" si="1"/>
        <v>67560675.380999997</v>
      </c>
      <c r="E71" s="1">
        <f>A71*$F$26</f>
        <v>49955849.600000001</v>
      </c>
    </row>
    <row r="72" spans="1:5" x14ac:dyDescent="0.25">
      <c r="A72" s="1">
        <v>33</v>
      </c>
      <c r="B72" s="1">
        <f t="shared" si="0"/>
        <v>37087607.125</v>
      </c>
      <c r="C72" s="1">
        <f>A72*$C$30</f>
        <v>31425351.638999999</v>
      </c>
      <c r="D72" s="1">
        <f t="shared" si="1"/>
        <v>68512958.763999999</v>
      </c>
      <c r="E72" s="1">
        <f>A72*$F$26</f>
        <v>51516969.899999999</v>
      </c>
    </row>
    <row r="73" spans="1:5" x14ac:dyDescent="0.25">
      <c r="A73" s="1">
        <v>34</v>
      </c>
      <c r="B73" s="1">
        <f t="shared" si="0"/>
        <v>37087607.125</v>
      </c>
      <c r="C73" s="1">
        <f>A73*$C$30</f>
        <v>32377635.021999996</v>
      </c>
      <c r="D73" s="1">
        <f t="shared" si="1"/>
        <v>69465242.147</v>
      </c>
      <c r="E73" s="1">
        <f>A73*$F$26</f>
        <v>53078090.200000003</v>
      </c>
    </row>
    <row r="74" spans="1:5" x14ac:dyDescent="0.25">
      <c r="A74" s="1">
        <v>35</v>
      </c>
      <c r="B74" s="1">
        <f t="shared" si="0"/>
        <v>37087607.125</v>
      </c>
      <c r="C74" s="1">
        <f>A74*$C$30</f>
        <v>33329918.404999997</v>
      </c>
      <c r="D74" s="1">
        <f t="shared" si="1"/>
        <v>70417525.530000001</v>
      </c>
      <c r="E74" s="1">
        <f>A74*$F$26</f>
        <v>54639210.5</v>
      </c>
    </row>
    <row r="75" spans="1:5" x14ac:dyDescent="0.25">
      <c r="A75" s="1">
        <v>36</v>
      </c>
      <c r="B75" s="1">
        <f t="shared" si="0"/>
        <v>37087607.125</v>
      </c>
      <c r="C75" s="1">
        <f>A75*$C$30</f>
        <v>34282201.787999995</v>
      </c>
      <c r="D75" s="1">
        <f t="shared" si="1"/>
        <v>71369808.912999988</v>
      </c>
      <c r="E75" s="1">
        <f>A75*$F$26</f>
        <v>56200330.800000004</v>
      </c>
    </row>
    <row r="76" spans="1:5" x14ac:dyDescent="0.25">
      <c r="A76" s="1">
        <v>37</v>
      </c>
      <c r="B76" s="1">
        <f t="shared" si="0"/>
        <v>37087607.125</v>
      </c>
      <c r="C76" s="1">
        <f>A76*$C$30</f>
        <v>35234485.170999996</v>
      </c>
      <c r="D76" s="1">
        <f t="shared" si="1"/>
        <v>72322092.296000004</v>
      </c>
      <c r="E76" s="1">
        <f>A76*$F$26</f>
        <v>57761451.100000001</v>
      </c>
    </row>
    <row r="77" spans="1:5" x14ac:dyDescent="0.25">
      <c r="A77" s="1">
        <v>38</v>
      </c>
      <c r="B77" s="1">
        <f t="shared" si="0"/>
        <v>37087607.125</v>
      </c>
      <c r="C77" s="1">
        <f>A77*$C$30</f>
        <v>36186768.553999998</v>
      </c>
      <c r="D77" s="1">
        <f t="shared" si="1"/>
        <v>73274375.67899999</v>
      </c>
      <c r="E77" s="1">
        <f>A77*$F$26</f>
        <v>59322571.399999999</v>
      </c>
    </row>
    <row r="78" spans="1:5" x14ac:dyDescent="0.25">
      <c r="A78" s="1">
        <v>39</v>
      </c>
      <c r="B78" s="1">
        <f t="shared" si="0"/>
        <v>37087607.125</v>
      </c>
      <c r="C78" s="1">
        <f>A78*$C$30</f>
        <v>37139051.936999999</v>
      </c>
      <c r="D78" s="1">
        <f t="shared" si="1"/>
        <v>74226659.062000006</v>
      </c>
      <c r="E78" s="1">
        <f>A78*$F$26</f>
        <v>60883691.700000003</v>
      </c>
    </row>
    <row r="79" spans="1:5" x14ac:dyDescent="0.25">
      <c r="A79" s="1">
        <v>40</v>
      </c>
      <c r="B79" s="1">
        <f t="shared" si="0"/>
        <v>37087607.125</v>
      </c>
      <c r="C79" s="1">
        <f>A79*$C$30</f>
        <v>38091335.319999993</v>
      </c>
      <c r="D79" s="1">
        <f t="shared" si="1"/>
        <v>75178942.444999993</v>
      </c>
      <c r="E79" s="1">
        <f>A79*$F$26</f>
        <v>62444812</v>
      </c>
    </row>
    <row r="80" spans="1:5" x14ac:dyDescent="0.25">
      <c r="A80" s="1">
        <v>41</v>
      </c>
      <c r="B80" s="1">
        <f t="shared" si="0"/>
        <v>37087607.125</v>
      </c>
      <c r="C80" s="1">
        <f>A80*$C$30</f>
        <v>39043618.702999994</v>
      </c>
      <c r="D80" s="1">
        <f t="shared" si="1"/>
        <v>76131225.827999994</v>
      </c>
      <c r="E80" s="1">
        <f>A80*$F$26</f>
        <v>64005932.300000004</v>
      </c>
    </row>
    <row r="81" spans="1:5" x14ac:dyDescent="0.25">
      <c r="A81" s="1">
        <v>42</v>
      </c>
      <c r="B81" s="1">
        <f t="shared" si="0"/>
        <v>37087607.125</v>
      </c>
      <c r="C81" s="1">
        <f>A81*$C$30</f>
        <v>39995902.085999995</v>
      </c>
      <c r="D81" s="1">
        <f t="shared" si="1"/>
        <v>77083509.210999995</v>
      </c>
      <c r="E81" s="1">
        <f>A81*$F$26</f>
        <v>65567052.600000001</v>
      </c>
    </row>
    <row r="82" spans="1:5" x14ac:dyDescent="0.25">
      <c r="A82" s="1">
        <v>43</v>
      </c>
      <c r="B82" s="1">
        <f t="shared" si="0"/>
        <v>37087607.125</v>
      </c>
      <c r="C82" s="1">
        <f>A82*$C$30</f>
        <v>40948185.468999997</v>
      </c>
      <c r="D82" s="1">
        <f t="shared" si="1"/>
        <v>78035792.593999997</v>
      </c>
      <c r="E82" s="1">
        <f>A82*$F$26</f>
        <v>67128172.900000006</v>
      </c>
    </row>
    <row r="83" spans="1:5" x14ac:dyDescent="0.25">
      <c r="A83" s="1">
        <v>44</v>
      </c>
      <c r="B83" s="1">
        <f t="shared" si="0"/>
        <v>37087607.125</v>
      </c>
      <c r="C83" s="1">
        <f>A83*$C$30</f>
        <v>41900468.851999998</v>
      </c>
      <c r="D83" s="1">
        <f t="shared" si="1"/>
        <v>78988075.976999998</v>
      </c>
      <c r="E83" s="1">
        <f>A83*$F$26</f>
        <v>68689293.200000003</v>
      </c>
    </row>
    <row r="84" spans="1:5" x14ac:dyDescent="0.25">
      <c r="A84" s="1">
        <v>45</v>
      </c>
      <c r="B84" s="1">
        <f t="shared" si="0"/>
        <v>37087607.125</v>
      </c>
      <c r="C84" s="1">
        <f>A84*$C$30</f>
        <v>42852752.234999999</v>
      </c>
      <c r="D84" s="1">
        <f t="shared" si="1"/>
        <v>79940359.359999999</v>
      </c>
      <c r="E84" s="1">
        <f>A84*$F$26</f>
        <v>70250413.5</v>
      </c>
    </row>
    <row r="85" spans="1:5" x14ac:dyDescent="0.25">
      <c r="A85" s="1">
        <v>46</v>
      </c>
      <c r="B85" s="1">
        <f t="shared" si="0"/>
        <v>37087607.125</v>
      </c>
      <c r="C85" s="1">
        <f>A85*$C$30</f>
        <v>43805035.617999993</v>
      </c>
      <c r="D85" s="1">
        <f t="shared" si="1"/>
        <v>80892642.743000001</v>
      </c>
      <c r="E85" s="1">
        <f>A85*$F$26</f>
        <v>71811533.799999997</v>
      </c>
    </row>
    <row r="86" spans="1:5" x14ac:dyDescent="0.25">
      <c r="A86" s="1">
        <v>47</v>
      </c>
      <c r="B86" s="1">
        <f t="shared" si="0"/>
        <v>37087607.125</v>
      </c>
      <c r="C86" s="1">
        <f>A86*$C$30</f>
        <v>44757319.000999995</v>
      </c>
      <c r="D86" s="1">
        <f t="shared" si="1"/>
        <v>81844926.125999987</v>
      </c>
      <c r="E86" s="1">
        <f>A86*$F$26</f>
        <v>73372654.100000009</v>
      </c>
    </row>
    <row r="87" spans="1:5" x14ac:dyDescent="0.25">
      <c r="A87" s="1">
        <v>48</v>
      </c>
      <c r="B87" s="1">
        <f t="shared" si="0"/>
        <v>37087607.125</v>
      </c>
      <c r="C87" s="1">
        <f>A87*$C$30</f>
        <v>45709602.383999996</v>
      </c>
      <c r="D87" s="1">
        <f t="shared" si="1"/>
        <v>82797209.509000003</v>
      </c>
      <c r="E87" s="1">
        <f>A87*$F$26</f>
        <v>74933774.400000006</v>
      </c>
    </row>
    <row r="88" spans="1:5" x14ac:dyDescent="0.25">
      <c r="A88" s="1">
        <v>49</v>
      </c>
      <c r="B88" s="1">
        <f t="shared" si="0"/>
        <v>37087607.125</v>
      </c>
      <c r="C88" s="1">
        <f>A88*$C$30</f>
        <v>46661885.766999997</v>
      </c>
      <c r="D88" s="1">
        <f t="shared" si="1"/>
        <v>83749492.89199999</v>
      </c>
      <c r="E88" s="1">
        <f>A88*$F$26</f>
        <v>76494894.700000003</v>
      </c>
    </row>
    <row r="89" spans="1:5" x14ac:dyDescent="0.25">
      <c r="A89" s="1">
        <v>50</v>
      </c>
      <c r="B89" s="1">
        <f t="shared" si="0"/>
        <v>37087607.125</v>
      </c>
      <c r="C89" s="1">
        <f>A89*$C$30</f>
        <v>47614169.149999999</v>
      </c>
      <c r="D89" s="1">
        <f t="shared" si="1"/>
        <v>84701776.275000006</v>
      </c>
      <c r="E89" s="1">
        <f>A89*$F$26</f>
        <v>78056015</v>
      </c>
    </row>
    <row r="90" spans="1:5" x14ac:dyDescent="0.25">
      <c r="A90" s="1">
        <v>51</v>
      </c>
      <c r="B90" s="1">
        <f t="shared" si="0"/>
        <v>37087607.125</v>
      </c>
      <c r="C90" s="1">
        <f>A90*$C$30</f>
        <v>48566452.532999992</v>
      </c>
      <c r="D90" s="1">
        <f t="shared" si="1"/>
        <v>85654059.657999992</v>
      </c>
      <c r="E90" s="1">
        <f>A90*$F$26</f>
        <v>79617135.299999997</v>
      </c>
    </row>
    <row r="91" spans="1:5" x14ac:dyDescent="0.25">
      <c r="A91" s="1">
        <v>52</v>
      </c>
      <c r="B91" s="1">
        <f t="shared" si="0"/>
        <v>37087607.125</v>
      </c>
      <c r="C91" s="1">
        <f>A91*$C$30</f>
        <v>49518735.915999994</v>
      </c>
      <c r="D91" s="1">
        <f t="shared" si="1"/>
        <v>86606343.040999994</v>
      </c>
      <c r="E91" s="1">
        <f>A91*$F$26</f>
        <v>81178255.600000009</v>
      </c>
    </row>
    <row r="92" spans="1:5" x14ac:dyDescent="0.25">
      <c r="A92" s="1">
        <v>53</v>
      </c>
      <c r="B92" s="1">
        <f t="shared" si="0"/>
        <v>37087607.125</v>
      </c>
      <c r="C92" s="1">
        <f>A92*$C$30</f>
        <v>50471019.298999995</v>
      </c>
      <c r="D92" s="1">
        <f t="shared" si="1"/>
        <v>87558626.423999995</v>
      </c>
      <c r="E92" s="1">
        <f>A92*$F$26</f>
        <v>82739375.900000006</v>
      </c>
    </row>
    <row r="93" spans="1:5" x14ac:dyDescent="0.25">
      <c r="A93" s="1">
        <v>54</v>
      </c>
      <c r="B93" s="1">
        <f t="shared" si="0"/>
        <v>37087607.125</v>
      </c>
      <c r="C93" s="1">
        <f>A93*$C$30</f>
        <v>51423302.681999996</v>
      </c>
      <c r="D93" s="1">
        <f t="shared" si="1"/>
        <v>88510909.806999996</v>
      </c>
      <c r="E93" s="1">
        <f>A93*$F$26</f>
        <v>84300496.200000003</v>
      </c>
    </row>
    <row r="94" spans="1:5" x14ac:dyDescent="0.25">
      <c r="A94" s="1">
        <v>55</v>
      </c>
      <c r="B94" s="1">
        <f t="shared" si="0"/>
        <v>37087607.125</v>
      </c>
      <c r="C94" s="1">
        <f>A94*$C$30</f>
        <v>52375586.064999998</v>
      </c>
      <c r="D94" s="1">
        <f t="shared" si="1"/>
        <v>89463193.189999998</v>
      </c>
      <c r="E94" s="1">
        <f>A94*$F$26</f>
        <v>85861616.5</v>
      </c>
    </row>
    <row r="95" spans="1:5" x14ac:dyDescent="0.25">
      <c r="A95" s="1">
        <v>56</v>
      </c>
      <c r="B95" s="1">
        <f t="shared" si="0"/>
        <v>37087607.125</v>
      </c>
      <c r="C95" s="1">
        <f>A95*$C$30</f>
        <v>53327869.447999999</v>
      </c>
      <c r="D95" s="1">
        <f t="shared" si="1"/>
        <v>90415476.572999999</v>
      </c>
      <c r="E95" s="1">
        <f>A95*$F$26</f>
        <v>87422736.799999997</v>
      </c>
    </row>
    <row r="96" spans="1:5" x14ac:dyDescent="0.25">
      <c r="A96" s="1">
        <v>57</v>
      </c>
      <c r="B96" s="1">
        <f t="shared" si="0"/>
        <v>37087607.125</v>
      </c>
      <c r="C96" s="1">
        <f>A96*$C$30</f>
        <v>54280152.830999993</v>
      </c>
      <c r="D96" s="1">
        <f t="shared" si="1"/>
        <v>91367759.956</v>
      </c>
      <c r="E96" s="1">
        <f>A96*$F$26</f>
        <v>88983857.100000009</v>
      </c>
    </row>
    <row r="97" spans="1:5" x14ac:dyDescent="0.25">
      <c r="A97" s="1">
        <v>58</v>
      </c>
      <c r="B97" s="1">
        <f t="shared" si="0"/>
        <v>37087607.125</v>
      </c>
      <c r="C97" s="1">
        <f>A97*$C$30</f>
        <v>55232436.213999994</v>
      </c>
      <c r="D97" s="1">
        <f t="shared" si="1"/>
        <v>92320043.338999987</v>
      </c>
      <c r="E97" s="1">
        <f>A97*$F$26</f>
        <v>90544977.400000006</v>
      </c>
    </row>
    <row r="98" spans="1:5" x14ac:dyDescent="0.25">
      <c r="A98" s="1">
        <v>59</v>
      </c>
      <c r="B98" s="1">
        <f t="shared" si="0"/>
        <v>37087607.125</v>
      </c>
      <c r="C98" s="1">
        <f>A98*$C$30</f>
        <v>56184719.596999995</v>
      </c>
      <c r="D98" s="1">
        <f t="shared" si="1"/>
        <v>93272326.722000003</v>
      </c>
      <c r="E98" s="1">
        <f>A98*$F$26</f>
        <v>92106097.700000003</v>
      </c>
    </row>
    <row r="99" spans="1:5" x14ac:dyDescent="0.25">
      <c r="A99" s="1">
        <v>60</v>
      </c>
      <c r="B99" s="1">
        <f t="shared" si="0"/>
        <v>37087607.125</v>
      </c>
      <c r="C99" s="1">
        <f>A99*$C$30</f>
        <v>57137002.979999997</v>
      </c>
      <c r="D99" s="1">
        <f t="shared" si="1"/>
        <v>94224610.104999989</v>
      </c>
      <c r="E99" s="1">
        <f>A99*$F$26</f>
        <v>93667218</v>
      </c>
    </row>
    <row r="100" spans="1:5" x14ac:dyDescent="0.25">
      <c r="A100" s="1">
        <v>61</v>
      </c>
      <c r="B100" s="1">
        <f t="shared" si="0"/>
        <v>37087607.125</v>
      </c>
      <c r="C100" s="1">
        <f>A100*$C$30</f>
        <v>58089286.362999998</v>
      </c>
      <c r="D100" s="1">
        <f t="shared" si="1"/>
        <v>95176893.488000005</v>
      </c>
      <c r="E100" s="1">
        <f>A100*$F$26</f>
        <v>95228338.299999997</v>
      </c>
    </row>
    <row r="101" spans="1:5" x14ac:dyDescent="0.25">
      <c r="A101" s="1">
        <v>62</v>
      </c>
      <c r="B101" s="1">
        <f t="shared" si="0"/>
        <v>37087607.125</v>
      </c>
      <c r="C101" s="1">
        <f>A101*$C$30</f>
        <v>59041569.745999992</v>
      </c>
      <c r="D101" s="1">
        <f t="shared" si="1"/>
        <v>96129176.870999992</v>
      </c>
      <c r="E101" s="1">
        <f>A101*$F$26</f>
        <v>96789458.600000009</v>
      </c>
    </row>
    <row r="102" spans="1:5" x14ac:dyDescent="0.25">
      <c r="A102" s="1">
        <v>63</v>
      </c>
      <c r="B102" s="1">
        <f t="shared" si="0"/>
        <v>37087607.125</v>
      </c>
      <c r="C102" s="1">
        <f>A102*$C$30</f>
        <v>59993853.128999993</v>
      </c>
      <c r="D102" s="1">
        <f t="shared" si="1"/>
        <v>97081460.253999993</v>
      </c>
      <c r="E102" s="1">
        <f>A102*$F$26</f>
        <v>98350578.900000006</v>
      </c>
    </row>
    <row r="103" spans="1:5" x14ac:dyDescent="0.25">
      <c r="A103" s="1">
        <v>64</v>
      </c>
      <c r="B103" s="1">
        <f t="shared" si="0"/>
        <v>37087607.125</v>
      </c>
      <c r="C103" s="1">
        <f>A103*$C$30</f>
        <v>60946136.511999995</v>
      </c>
      <c r="D103" s="1">
        <f t="shared" si="1"/>
        <v>98033743.636999995</v>
      </c>
      <c r="E103" s="1">
        <f>A103*$F$26</f>
        <v>99911699.200000003</v>
      </c>
    </row>
    <row r="104" spans="1:5" x14ac:dyDescent="0.25">
      <c r="A104" s="1">
        <v>65</v>
      </c>
      <c r="B104" s="1">
        <f t="shared" si="0"/>
        <v>37087607.125</v>
      </c>
      <c r="C104" s="1">
        <f>A104*$C$30</f>
        <v>61898419.894999996</v>
      </c>
      <c r="D104" s="1">
        <f t="shared" si="1"/>
        <v>98986027.019999996</v>
      </c>
      <c r="E104" s="1">
        <f>A104*$F$26</f>
        <v>101472819.5</v>
      </c>
    </row>
    <row r="105" spans="1:5" x14ac:dyDescent="0.25">
      <c r="A105" s="1">
        <v>66</v>
      </c>
      <c r="B105" s="1">
        <f t="shared" ref="B105:B131" si="2">$C$22</f>
        <v>37087607.125</v>
      </c>
      <c r="C105" s="1">
        <f>A105*$C$30</f>
        <v>62850703.277999997</v>
      </c>
      <c r="D105" s="1">
        <f t="shared" ref="D105:D131" si="3">$C$22+C105</f>
        <v>99938310.402999997</v>
      </c>
      <c r="E105" s="1">
        <f>A105*$F$26</f>
        <v>103033939.8</v>
      </c>
    </row>
    <row r="106" spans="1:5" x14ac:dyDescent="0.25">
      <c r="A106" s="1">
        <v>67</v>
      </c>
      <c r="B106" s="1">
        <f t="shared" si="2"/>
        <v>37087607.125</v>
      </c>
      <c r="C106" s="1">
        <f>A106*$C$30</f>
        <v>63802986.660999991</v>
      </c>
      <c r="D106" s="1">
        <f t="shared" si="3"/>
        <v>100890593.78599998</v>
      </c>
      <c r="E106" s="1">
        <f>A106*$F$26</f>
        <v>104595060.10000001</v>
      </c>
    </row>
    <row r="107" spans="1:5" x14ac:dyDescent="0.25">
      <c r="A107" s="1">
        <v>68</v>
      </c>
      <c r="B107" s="1">
        <f t="shared" si="2"/>
        <v>37087607.125</v>
      </c>
      <c r="C107" s="1">
        <f>A107*$C$30</f>
        <v>64755270.043999992</v>
      </c>
      <c r="D107" s="1">
        <f t="shared" si="3"/>
        <v>101842877.169</v>
      </c>
      <c r="E107" s="1">
        <f>A107*$F$26</f>
        <v>106156180.40000001</v>
      </c>
    </row>
    <row r="108" spans="1:5" x14ac:dyDescent="0.25">
      <c r="A108" s="1">
        <v>69</v>
      </c>
      <c r="B108" s="1">
        <f t="shared" si="2"/>
        <v>37087607.125</v>
      </c>
      <c r="C108" s="1">
        <f>A108*$C$30</f>
        <v>65707553.426999994</v>
      </c>
      <c r="D108" s="1">
        <f t="shared" si="3"/>
        <v>102795160.55199999</v>
      </c>
      <c r="E108" s="1">
        <f>A108*$F$26</f>
        <v>107717300.7</v>
      </c>
    </row>
    <row r="109" spans="1:5" x14ac:dyDescent="0.25">
      <c r="A109" s="1">
        <v>70</v>
      </c>
      <c r="B109" s="1">
        <f t="shared" si="2"/>
        <v>37087607.125</v>
      </c>
      <c r="C109" s="1">
        <f>A109*$C$30</f>
        <v>66659836.809999995</v>
      </c>
      <c r="D109" s="1">
        <f t="shared" si="3"/>
        <v>103747443.935</v>
      </c>
      <c r="E109" s="1">
        <f>A109*$F$26</f>
        <v>109278421</v>
      </c>
    </row>
    <row r="110" spans="1:5" x14ac:dyDescent="0.25">
      <c r="A110" s="1">
        <v>71</v>
      </c>
      <c r="B110" s="1">
        <f t="shared" si="2"/>
        <v>37087607.125</v>
      </c>
      <c r="C110" s="1">
        <f>A110*$C$30</f>
        <v>67612120.192999989</v>
      </c>
      <c r="D110" s="1">
        <f t="shared" si="3"/>
        <v>104699727.31799999</v>
      </c>
      <c r="E110" s="1">
        <f>A110*$F$26</f>
        <v>110839541.3</v>
      </c>
    </row>
    <row r="111" spans="1:5" x14ac:dyDescent="0.25">
      <c r="A111" s="1">
        <v>72</v>
      </c>
      <c r="B111" s="1">
        <f t="shared" si="2"/>
        <v>37087607.125</v>
      </c>
      <c r="C111" s="1">
        <f>A111*$C$30</f>
        <v>68564403.57599999</v>
      </c>
      <c r="D111" s="1">
        <f t="shared" si="3"/>
        <v>105652010.70099999</v>
      </c>
      <c r="E111" s="1">
        <f>A111*$F$26</f>
        <v>112400661.60000001</v>
      </c>
    </row>
    <row r="112" spans="1:5" x14ac:dyDescent="0.25">
      <c r="A112" s="1">
        <v>73</v>
      </c>
      <c r="B112" s="1">
        <f t="shared" si="2"/>
        <v>37087607.125</v>
      </c>
      <c r="C112" s="1">
        <f>A112*$C$30</f>
        <v>69516686.958999991</v>
      </c>
      <c r="D112" s="1">
        <f t="shared" si="3"/>
        <v>106604294.08399999</v>
      </c>
      <c r="E112" s="1">
        <f>A112*$F$26</f>
        <v>113961781.90000001</v>
      </c>
    </row>
    <row r="113" spans="1:5" x14ac:dyDescent="0.25">
      <c r="A113" s="1">
        <v>74</v>
      </c>
      <c r="B113" s="1">
        <f t="shared" si="2"/>
        <v>37087607.125</v>
      </c>
      <c r="C113" s="1">
        <f>A113*$C$30</f>
        <v>70468970.341999993</v>
      </c>
      <c r="D113" s="1">
        <f t="shared" si="3"/>
        <v>107556577.46699999</v>
      </c>
      <c r="E113" s="1">
        <f>A113*$F$26</f>
        <v>115522902.2</v>
      </c>
    </row>
    <row r="114" spans="1:5" x14ac:dyDescent="0.25">
      <c r="A114" s="1">
        <v>75</v>
      </c>
      <c r="B114" s="1">
        <f t="shared" si="2"/>
        <v>37087607.125</v>
      </c>
      <c r="C114" s="1">
        <f>A114*$C$30</f>
        <v>71421253.724999994</v>
      </c>
      <c r="D114" s="1">
        <f t="shared" si="3"/>
        <v>108508860.84999999</v>
      </c>
      <c r="E114" s="1">
        <f>A114*$F$26</f>
        <v>117084022.5</v>
      </c>
    </row>
    <row r="115" spans="1:5" x14ac:dyDescent="0.25">
      <c r="A115" s="1">
        <v>76</v>
      </c>
      <c r="B115" s="1">
        <f t="shared" si="2"/>
        <v>37087607.125</v>
      </c>
      <c r="C115" s="1">
        <f>A115*$C$30</f>
        <v>72373537.107999995</v>
      </c>
      <c r="D115" s="1">
        <f t="shared" si="3"/>
        <v>109461144.233</v>
      </c>
      <c r="E115" s="1">
        <f>A115*$F$26</f>
        <v>118645142.8</v>
      </c>
    </row>
    <row r="116" spans="1:5" x14ac:dyDescent="0.25">
      <c r="A116" s="1">
        <v>77</v>
      </c>
      <c r="B116" s="1">
        <f t="shared" si="2"/>
        <v>37087607.125</v>
      </c>
      <c r="C116" s="1">
        <f>A116*$C$30</f>
        <v>73325820.490999997</v>
      </c>
      <c r="D116" s="1">
        <f t="shared" si="3"/>
        <v>110413427.616</v>
      </c>
      <c r="E116" s="1">
        <f>A116*$F$26</f>
        <v>120206263.10000001</v>
      </c>
    </row>
    <row r="117" spans="1:5" x14ac:dyDescent="0.25">
      <c r="A117" s="1">
        <v>78</v>
      </c>
      <c r="B117" s="1">
        <f t="shared" si="2"/>
        <v>37087607.125</v>
      </c>
      <c r="C117" s="1">
        <f>A117*$C$30</f>
        <v>74278103.873999998</v>
      </c>
      <c r="D117" s="1">
        <f t="shared" si="3"/>
        <v>111365710.999</v>
      </c>
      <c r="E117" s="1">
        <f>A117*$F$26</f>
        <v>121767383.40000001</v>
      </c>
    </row>
    <row r="118" spans="1:5" x14ac:dyDescent="0.25">
      <c r="A118" s="1">
        <v>79</v>
      </c>
      <c r="B118" s="1">
        <f t="shared" si="2"/>
        <v>37087607.125</v>
      </c>
      <c r="C118" s="1">
        <f>A118*$C$30</f>
        <v>75230387.256999999</v>
      </c>
      <c r="D118" s="1">
        <f t="shared" si="3"/>
        <v>112317994.382</v>
      </c>
      <c r="E118" s="1">
        <f>A118*$F$26</f>
        <v>123328503.7</v>
      </c>
    </row>
    <row r="119" spans="1:5" x14ac:dyDescent="0.25">
      <c r="A119" s="1">
        <v>80</v>
      </c>
      <c r="B119" s="1">
        <f t="shared" si="2"/>
        <v>37087607.125</v>
      </c>
      <c r="C119" s="1">
        <f>A119*$C$30</f>
        <v>76182670.639999986</v>
      </c>
      <c r="D119" s="1">
        <f t="shared" si="3"/>
        <v>113270277.76499999</v>
      </c>
      <c r="E119" s="1">
        <f>A119*$F$26</f>
        <v>124889624</v>
      </c>
    </row>
    <row r="120" spans="1:5" x14ac:dyDescent="0.25">
      <c r="A120" s="1">
        <v>81</v>
      </c>
      <c r="B120" s="1">
        <f t="shared" si="2"/>
        <v>37087607.125</v>
      </c>
      <c r="C120" s="1">
        <f>A120*$C$30</f>
        <v>77134954.022999987</v>
      </c>
      <c r="D120" s="1">
        <f t="shared" si="3"/>
        <v>114222561.14799999</v>
      </c>
      <c r="E120" s="1">
        <f>A120*$F$26</f>
        <v>126450744.3</v>
      </c>
    </row>
    <row r="121" spans="1:5" x14ac:dyDescent="0.25">
      <c r="A121" s="1">
        <v>82</v>
      </c>
      <c r="B121" s="1">
        <f t="shared" si="2"/>
        <v>37087607.125</v>
      </c>
      <c r="C121" s="1">
        <f>A121*$C$30</f>
        <v>78087237.405999988</v>
      </c>
      <c r="D121" s="1">
        <f t="shared" si="3"/>
        <v>115174844.53099999</v>
      </c>
      <c r="E121" s="1">
        <f>A121*$F$26</f>
        <v>128011864.60000001</v>
      </c>
    </row>
    <row r="122" spans="1:5" x14ac:dyDescent="0.25">
      <c r="A122" s="1">
        <v>83</v>
      </c>
      <c r="B122" s="1">
        <f t="shared" si="2"/>
        <v>37087607.125</v>
      </c>
      <c r="C122" s="1">
        <f>A122*$C$30</f>
        <v>79039520.78899999</v>
      </c>
      <c r="D122" s="1">
        <f t="shared" si="3"/>
        <v>116127127.91399999</v>
      </c>
      <c r="E122" s="1">
        <f>A122*$F$26</f>
        <v>129572984.90000001</v>
      </c>
    </row>
    <row r="123" spans="1:5" x14ac:dyDescent="0.25">
      <c r="A123" s="1">
        <v>84</v>
      </c>
      <c r="B123" s="1">
        <f t="shared" si="2"/>
        <v>37087607.125</v>
      </c>
      <c r="C123" s="1">
        <f>A123*$C$30</f>
        <v>79991804.171999991</v>
      </c>
      <c r="D123" s="1">
        <f t="shared" si="3"/>
        <v>117079411.29699999</v>
      </c>
      <c r="E123" s="1">
        <f>A123*$F$26</f>
        <v>131134105.2</v>
      </c>
    </row>
    <row r="124" spans="1:5" x14ac:dyDescent="0.25">
      <c r="A124" s="1">
        <v>85</v>
      </c>
      <c r="B124" s="1">
        <f t="shared" si="2"/>
        <v>37087607.125</v>
      </c>
      <c r="C124" s="1">
        <f>A124*$C$30</f>
        <v>80944087.554999992</v>
      </c>
      <c r="D124" s="1">
        <f t="shared" si="3"/>
        <v>118031694.67999999</v>
      </c>
      <c r="E124" s="1">
        <f>A124*$F$26</f>
        <v>132695225.5</v>
      </c>
    </row>
    <row r="125" spans="1:5" x14ac:dyDescent="0.25">
      <c r="A125" s="1">
        <v>86</v>
      </c>
      <c r="B125" s="1">
        <f t="shared" si="2"/>
        <v>37087607.125</v>
      </c>
      <c r="C125" s="1">
        <f>A125*$C$30</f>
        <v>81896370.937999994</v>
      </c>
      <c r="D125" s="1">
        <f t="shared" si="3"/>
        <v>118983978.06299999</v>
      </c>
      <c r="E125" s="1">
        <f>A125*$F$26</f>
        <v>134256345.80000001</v>
      </c>
    </row>
    <row r="126" spans="1:5" x14ac:dyDescent="0.25">
      <c r="A126" s="1">
        <v>87</v>
      </c>
      <c r="B126" s="1">
        <f t="shared" si="2"/>
        <v>37087607.125</v>
      </c>
      <c r="C126" s="1">
        <f>A126*$C$30</f>
        <v>82848654.320999995</v>
      </c>
      <c r="D126" s="1">
        <f t="shared" si="3"/>
        <v>119936261.44599999</v>
      </c>
      <c r="E126" s="1">
        <f>A126*$F$26</f>
        <v>135817466.09999999</v>
      </c>
    </row>
    <row r="127" spans="1:5" x14ac:dyDescent="0.25">
      <c r="A127" s="1">
        <v>88</v>
      </c>
      <c r="B127" s="1">
        <f t="shared" si="2"/>
        <v>37087607.125</v>
      </c>
      <c r="C127" s="1">
        <f>A127*$C$30</f>
        <v>83800937.703999996</v>
      </c>
      <c r="D127" s="1">
        <f t="shared" si="3"/>
        <v>120888544.829</v>
      </c>
      <c r="E127" s="1">
        <f>A127*$F$26</f>
        <v>137378586.40000001</v>
      </c>
    </row>
    <row r="128" spans="1:5" x14ac:dyDescent="0.25">
      <c r="A128" s="1">
        <v>89</v>
      </c>
      <c r="B128" s="1">
        <f t="shared" si="2"/>
        <v>37087607.125</v>
      </c>
      <c r="C128" s="1">
        <f>A128*$C$30</f>
        <v>84753221.086999997</v>
      </c>
      <c r="D128" s="1">
        <f t="shared" si="3"/>
        <v>121840828.212</v>
      </c>
      <c r="E128" s="1">
        <f>A128*$F$26</f>
        <v>138939706.70000002</v>
      </c>
    </row>
    <row r="129" spans="1:5" x14ac:dyDescent="0.25">
      <c r="A129" s="1">
        <v>90</v>
      </c>
      <c r="B129" s="1">
        <f t="shared" si="2"/>
        <v>37087607.125</v>
      </c>
      <c r="C129" s="1">
        <f>A129*$C$30</f>
        <v>85705504.469999999</v>
      </c>
      <c r="D129" s="1">
        <f t="shared" si="3"/>
        <v>122793111.595</v>
      </c>
      <c r="E129" s="1">
        <f>A129*$F$26</f>
        <v>140500827</v>
      </c>
    </row>
    <row r="130" spans="1:5" x14ac:dyDescent="0.25">
      <c r="A130" s="1">
        <v>91</v>
      </c>
      <c r="B130" s="1">
        <f t="shared" si="2"/>
        <v>37087607.125</v>
      </c>
      <c r="C130" s="1">
        <f>A130*$C$30</f>
        <v>86657787.852999985</v>
      </c>
      <c r="D130" s="1">
        <f t="shared" si="3"/>
        <v>123745394.97799999</v>
      </c>
      <c r="E130" s="1">
        <f>A130*$F$26</f>
        <v>142061947.30000001</v>
      </c>
    </row>
    <row r="131" spans="1:5" x14ac:dyDescent="0.25">
      <c r="A131" s="1">
        <v>92</v>
      </c>
      <c r="B131" s="1">
        <f t="shared" si="2"/>
        <v>37087607.125</v>
      </c>
      <c r="C131" s="1">
        <f>A131*$C$30</f>
        <v>87610071.235999987</v>
      </c>
      <c r="D131" s="1">
        <f t="shared" si="3"/>
        <v>124697678.36099999</v>
      </c>
      <c r="E131" s="1">
        <f>A131*$F$26</f>
        <v>143623067.59999999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8" baseType="lpstr">
      <vt:lpstr>Лист1</vt:lpstr>
      <vt:lpstr>Лист1!_Hlk96095802</vt:lpstr>
      <vt:lpstr>Лист1!_Hlk96095853</vt:lpstr>
      <vt:lpstr>Лист1!_Hlk96095885</vt:lpstr>
      <vt:lpstr>Лист1!_Hlk96095890</vt:lpstr>
      <vt:lpstr>Лист1!_Hlk96095895</vt:lpstr>
      <vt:lpstr>Лист1!_Hlk96095900</vt:lpstr>
      <vt:lpstr>Лист1!_Hlk96095906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Arsenii Morgunov</dc:creator>
  <cp:lastModifiedBy>Arsenii Morgunov</cp:lastModifiedBy>
  <dcterms:created xsi:type="dcterms:W3CDTF">2022-02-18T14:03:12Z</dcterms:created>
  <dcterms:modified xsi:type="dcterms:W3CDTF">2022-04-16T16:19:06Z</dcterms:modified>
</cp:coreProperties>
</file>