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cali_willet_sydney_edu_au/Documents/Documents/INFRA-132-Artemis-Gadi-migration/"/>
    </mc:Choice>
  </mc:AlternateContent>
  <xr:revisionPtr revIDLastSave="155" documentId="8_{EB5CBDC6-94DA-420E-850B-2013C1DB4AE3}" xr6:coauthVersionLast="47" xr6:coauthVersionMax="47" xr10:uidLastSave="{E950949E-92BA-4FF1-B3F8-8B934B9C48E8}"/>
  <bookViews>
    <workbookView xWindow="35647" yWindow="1793" windowWidth="29520" windowHeight="16142" xr2:uid="{B9DC88D0-3904-4903-BA02-A8CBC14849C1}"/>
  </bookViews>
  <sheets>
    <sheet name="calcula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 a="1"/>
  <c r="A11" i="2" s="1"/>
  <c r="A17" i="2" s="1"/>
  <c r="A13" i="2" a="1"/>
  <c r="A13" i="2" s="1"/>
  <c r="A12" i="2" a="1"/>
  <c r="A12" i="2" s="1"/>
  <c r="A18" i="2" s="1"/>
  <c r="A15" i="2" l="1"/>
  <c r="A16" i="2" s="1"/>
  <c r="A19" i="2" s="1"/>
  <c r="A20" i="2" s="1"/>
  <c r="A21" i="2" s="1"/>
  <c r="A22" i="2" s="1"/>
  <c r="A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<sst xmlns="http://schemas.openxmlformats.org/spreadsheetml/2006/main" count="44" uniqueCount="41">
  <si>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Nodes</t>
  </si>
  <si>
    <t>Cores per node</t>
  </si>
  <si>
    <t>Mins per task</t>
  </si>
  <si>
    <t>Total cores</t>
  </si>
  <si>
    <t>Total mem</t>
  </si>
  <si>
    <t>CPUs per task</t>
  </si>
  <si>
    <t>Tasks at once</t>
  </si>
  <si>
    <t>Chunks of tasks</t>
  </si>
  <si>
    <t>Walltime (request, mins)</t>
  </si>
  <si>
    <t>Walltime (request, hours)</t>
  </si>
  <si>
    <t>Description</t>
  </si>
  <si>
    <t>Number of tasks</t>
  </si>
  <si>
    <t>Total number of parallel tasks for the job</t>
  </si>
  <si>
    <t xml:space="preserve">Total number of nodes: adjust this to assess impact on walltime </t>
  </si>
  <si>
    <t>Based on benchmarking results</t>
  </si>
  <si>
    <t>Number of batches/chunks of tasks</t>
  </si>
  <si>
    <t xml:space="preserve">Request this many NCPUS </t>
  </si>
  <si>
    <t>Request this many GB of mem</t>
  </si>
  <si>
    <t>Multi-node parallel task resource calculator</t>
  </si>
  <si>
    <t>Mem per node</t>
  </si>
  <si>
    <t>Total KSU</t>
  </si>
  <si>
    <t>Total SU</t>
  </si>
  <si>
    <t>Charge rate</t>
  </si>
  <si>
    <t>Queue name</t>
  </si>
  <si>
    <t>normal</t>
  </si>
  <si>
    <t>Queue parameters:</t>
  </si>
  <si>
    <t>Based on queue indicated in A5</t>
  </si>
  <si>
    <r>
      <t xml:space="preserve">Based on queue indicated in A5. </t>
    </r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bw queues also have 128 GB nodes</t>
    </r>
  </si>
  <si>
    <r>
      <rPr>
        <b/>
        <i/>
        <sz val="11"/>
        <color rgb="FFC00000"/>
        <rFont val="Calibri"/>
        <family val="2"/>
        <scheme val="minor"/>
      </rPr>
      <t>Important note:</t>
    </r>
    <r>
      <rPr>
        <sz val="11"/>
        <color theme="1"/>
        <rFont val="Calibri"/>
        <family val="2"/>
        <scheme val="minor"/>
      </rPr>
      <t xml:space="preserve"> please check that your requested walltime is permissable given the number of requested CPUs at the Gadi queue limits page</t>
    </r>
  </si>
  <si>
    <t>Walltime (estimated, mins)</t>
  </si>
  <si>
    <t>Enter best resources from benchmarking:</t>
  </si>
  <si>
    <t>Enter total number of tasks:</t>
  </si>
  <si>
    <t>Queue name (one of normal, express, hugemem, gpuvolta, expressbw, normalbw, hugemembw, megamembw, normalsl)</t>
  </si>
  <si>
    <t>Enter number of nodes:</t>
  </si>
  <si>
    <t>RESULTS:</t>
  </si>
  <si>
    <t>Number of tasks running concurrently (simultaneously)</t>
  </si>
  <si>
    <t>Estimated maximum walltime (assuming all tasks have walltime &lt;= the value in cell A3</t>
  </si>
  <si>
    <t>https://opus.nci.org.au/spaces/Help/pages/236881198/Queue+Limits…</t>
  </si>
  <si>
    <t>Request walltime with 50% buffer (note: adjust walltime buffer to suit your workflow)</t>
  </si>
  <si>
    <t>SU required to submit this job (with buffer walltime)</t>
  </si>
  <si>
    <t>KSU required to submit this job (with buffer walltime)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</si>
</sst>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6" xfId="0" applyBorder="1"/>
    <xf numFmtId="0" fontId="3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Border="1"/>
    <xf numFmtId="0" fontId="3" fillId="0" borderId="7" xfId="0" applyFont="1" applyBorder="1"/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0" xfId="1"/>
    <xf numFmtId="0" fontId="6" fillId="0" borderId="2" xfId="0" applyFont="1" applyFill="1" applyBorder="1"/>
    <xf numFmtId="0" fontId="6" fillId="0" borderId="0" xfId="0" applyFont="1" applyFill="1" applyBorder="1"/>
    <xf numFmtId="2" fontId="6" fillId="0" borderId="2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2" fontId="0" fillId="0" borderId="2" xfId="0" applyNumberFormat="1" applyFont="1" applyFill="1" applyBorder="1"/>
    <xf numFmtId="2" fontId="3" fillId="0" borderId="2" xfId="0" applyNumberFormat="1" applyFont="1" applyFill="1" applyBorder="1"/>
    <xf numFmtId="0" fontId="3" fillId="0" borderId="0" xfId="0" applyFont="1" applyFill="1" applyBorder="1"/>
    <xf numFmtId="164" fontId="0" fillId="0" borderId="2" xfId="0" applyNumberFormat="1" applyFont="1" applyFill="1" applyBorder="1"/>
    <xf numFmtId="0" fontId="6" fillId="0" borderId="6" xfId="0" applyFont="1" applyBorder="1"/>
    <xf numFmtId="164" fontId="0" fillId="2" borderId="3" xfId="0" applyNumberFormat="1" applyFont="1" applyFill="1" applyBorder="1"/>
    <xf numFmtId="0" fontId="0" fillId="2" borderId="4" xfId="0" applyFont="1" applyFill="1" applyBorder="1"/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us.nci.org.au/spaces/Help/pages/236881198/Queue+Limits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9390-DD5F-466C-9F94-2DF6AB9920FB}">
  <dimension ref="A1:C26"/>
  <sheetViews>
    <sheetView tabSelected="1" workbookViewId="0">
      <selection activeCell="H21" sqref="H21"/>
    </sheetView>
  </sheetViews>
  <sheetFormatPr defaultRowHeight="15.05" x14ac:dyDescent="0.3"/>
  <cols>
    <col min="1" max="1" width="19.33203125" bestFit="1" customWidth="1"/>
    <col min="2" max="2" width="26.33203125" customWidth="1"/>
    <col min="3" max="3" width="96.44140625" bestFit="1" customWidth="1"/>
  </cols>
  <sheetData>
    <row r="1" spans="1:3" ht="16.399999999999999" thickBot="1" x14ac:dyDescent="0.35">
      <c r="A1" s="9" t="s">
        <v>18</v>
      </c>
      <c r="B1" s="10"/>
      <c r="C1" s="5" t="s">
        <v>10</v>
      </c>
    </row>
    <row r="2" spans="1:3" ht="15.75" x14ac:dyDescent="0.3">
      <c r="A2" s="11" t="s">
        <v>30</v>
      </c>
      <c r="B2" s="12"/>
      <c r="C2" s="4"/>
    </row>
    <row r="3" spans="1:3" x14ac:dyDescent="0.3">
      <c r="A3" s="1">
        <v>11</v>
      </c>
      <c r="B3" s="13" t="s">
        <v>2</v>
      </c>
      <c r="C3" s="2" t="s">
        <v>14</v>
      </c>
    </row>
    <row r="4" spans="1:3" x14ac:dyDescent="0.3">
      <c r="A4" s="1">
        <v>24</v>
      </c>
      <c r="B4" s="13" t="s">
        <v>5</v>
      </c>
      <c r="C4" s="2" t="s">
        <v>14</v>
      </c>
    </row>
    <row r="5" spans="1:3" ht="15.75" thickBot="1" x14ac:dyDescent="0.35">
      <c r="A5" s="8" t="s">
        <v>24</v>
      </c>
      <c r="B5" s="13" t="s">
        <v>23</v>
      </c>
      <c r="C5" s="6" t="s">
        <v>32</v>
      </c>
    </row>
    <row r="6" spans="1:3" ht="15.75" x14ac:dyDescent="0.3">
      <c r="A6" s="11" t="s">
        <v>31</v>
      </c>
      <c r="B6" s="12"/>
      <c r="C6" s="4"/>
    </row>
    <row r="7" spans="1:3" ht="15.75" thickBot="1" x14ac:dyDescent="0.35">
      <c r="A7" s="1">
        <v>4000</v>
      </c>
      <c r="B7" s="13" t="s">
        <v>11</v>
      </c>
      <c r="C7" s="14" t="s">
        <v>12</v>
      </c>
    </row>
    <row r="8" spans="1:3" ht="15.75" x14ac:dyDescent="0.3">
      <c r="A8" s="11" t="s">
        <v>33</v>
      </c>
      <c r="B8" s="12"/>
    </row>
    <row r="9" spans="1:3" ht="15.75" thickBot="1" x14ac:dyDescent="0.35">
      <c r="A9" s="1">
        <v>720</v>
      </c>
      <c r="B9" s="13" t="s">
        <v>0</v>
      </c>
      <c r="C9" s="14" t="s">
        <v>13</v>
      </c>
    </row>
    <row r="10" spans="1:3" ht="15.75" x14ac:dyDescent="0.3">
      <c r="A10" s="15" t="s">
        <v>25</v>
      </c>
      <c r="B10" s="16"/>
      <c r="C10" s="3"/>
    </row>
    <row r="11" spans="1:3" x14ac:dyDescent="0.3">
      <c r="A11" s="1" cm="1">
        <f t="array" ref="A11">_xlfn.IFS(A5="normal",48,A5="express",48,A5="hugemem",48,A5="gpuvolta",48,A5="expressbw",28,A5="normalbw",28,A5="hugemembw",28,A5="megamembw",32,A5="normalsl",32)</f>
        <v>48</v>
      </c>
      <c r="B11" s="7" t="s">
        <v>1</v>
      </c>
      <c r="C11" s="2" t="s">
        <v>26</v>
      </c>
    </row>
    <row r="12" spans="1:3" x14ac:dyDescent="0.3">
      <c r="A12" s="1" cm="1">
        <f t="array" ref="A12">_xlfn.IFS(A5="normal",190,A5="express",190,A5="hugemem",1500,A5="gpuvolta", 382,A5="expressbw", 254,A5="normalbw", 254,A5="hugemembw", 1000,A5="megamembw", 3000,A5="normalsl", 190)</f>
        <v>190</v>
      </c>
      <c r="B12" s="7" t="s">
        <v>19</v>
      </c>
      <c r="C12" s="2" t="s">
        <v>27</v>
      </c>
    </row>
    <row r="13" spans="1:3" ht="15.75" thickBot="1" x14ac:dyDescent="0.35">
      <c r="A13" s="1" cm="1">
        <f t="array" ref="A13">_xlfn.IFS(A5="normal",2,A5="express",6,A5="hugemem",3,A5="gpuvolta",3,A5="expressbw",3.75,A5="normalbw",1.25,A5="hugemembw",1.25,A5="megamembw",1.25,A5="normalsl",1.5)</f>
        <v>2</v>
      </c>
      <c r="B13" s="7" t="s">
        <v>22</v>
      </c>
      <c r="C13" s="6" t="s">
        <v>26</v>
      </c>
    </row>
    <row r="14" spans="1:3" ht="15.75" x14ac:dyDescent="0.3">
      <c r="A14" s="15" t="s">
        <v>34</v>
      </c>
      <c r="B14" s="16"/>
      <c r="C14" s="2"/>
    </row>
    <row r="15" spans="1:3" x14ac:dyDescent="0.3">
      <c r="A15" s="21">
        <f>A17/A4</f>
        <v>1440</v>
      </c>
      <c r="B15" s="22" t="s">
        <v>6</v>
      </c>
      <c r="C15" s="2" t="s">
        <v>35</v>
      </c>
    </row>
    <row r="16" spans="1:3" x14ac:dyDescent="0.3">
      <c r="A16" s="23">
        <f>A7/A15</f>
        <v>2.7777777777777777</v>
      </c>
      <c r="B16" s="22" t="s">
        <v>7</v>
      </c>
      <c r="C16" s="2" t="s">
        <v>15</v>
      </c>
    </row>
    <row r="17" spans="1:3" x14ac:dyDescent="0.3">
      <c r="A17" s="18">
        <f>A9*A11</f>
        <v>34560</v>
      </c>
      <c r="B17" s="19" t="s">
        <v>3</v>
      </c>
      <c r="C17" s="27" t="s">
        <v>16</v>
      </c>
    </row>
    <row r="18" spans="1:3" x14ac:dyDescent="0.3">
      <c r="A18" s="18">
        <f>A9*A12</f>
        <v>136800</v>
      </c>
      <c r="B18" s="19" t="s">
        <v>4</v>
      </c>
      <c r="C18" s="27" t="s">
        <v>17</v>
      </c>
    </row>
    <row r="19" spans="1:3" x14ac:dyDescent="0.3">
      <c r="A19" s="24">
        <f>MAX(A16*A3,A3)</f>
        <v>30.555555555555554</v>
      </c>
      <c r="B19" s="25" t="s">
        <v>29</v>
      </c>
      <c r="C19" s="3" t="s">
        <v>36</v>
      </c>
    </row>
    <row r="20" spans="1:3" x14ac:dyDescent="0.3">
      <c r="A20" s="20">
        <f>A19*1.5</f>
        <v>45.833333333333329</v>
      </c>
      <c r="B20" s="19" t="s">
        <v>8</v>
      </c>
      <c r="C20" s="27" t="s">
        <v>38</v>
      </c>
    </row>
    <row r="21" spans="1:3" x14ac:dyDescent="0.3">
      <c r="A21" s="20">
        <f>A20/60</f>
        <v>0.76388888888888884</v>
      </c>
      <c r="B21" s="19" t="s">
        <v>9</v>
      </c>
      <c r="C21" s="27" t="s">
        <v>38</v>
      </c>
    </row>
    <row r="22" spans="1:3" x14ac:dyDescent="0.3">
      <c r="A22" s="26">
        <f>A17*A21*A13</f>
        <v>52800</v>
      </c>
      <c r="B22" s="22" t="s">
        <v>21</v>
      </c>
      <c r="C22" s="2" t="s">
        <v>39</v>
      </c>
    </row>
    <row r="23" spans="1:3" ht="15.75" thickBot="1" x14ac:dyDescent="0.35">
      <c r="A23" s="28">
        <f>A22/1000</f>
        <v>52.8</v>
      </c>
      <c r="B23" s="29" t="s">
        <v>20</v>
      </c>
      <c r="C23" s="30" t="s">
        <v>40</v>
      </c>
    </row>
    <row r="25" spans="1:3" x14ac:dyDescent="0.3">
      <c r="A25" t="s">
        <v>28</v>
      </c>
    </row>
    <row r="26" spans="1:3" x14ac:dyDescent="0.3">
      <c r="A26" s="17" t="s">
        <v>37</v>
      </c>
    </row>
  </sheetData>
  <mergeCells count="6">
    <mergeCell ref="A1:B1"/>
    <mergeCell ref="A2:B2"/>
    <mergeCell ref="A10:B10"/>
    <mergeCell ref="A14:B14"/>
    <mergeCell ref="A6:B6"/>
    <mergeCell ref="A8:B8"/>
  </mergeCells>
  <hyperlinks>
    <hyperlink ref="A26" r:id="rId1" xr:uid="{39F86CBD-EC5D-45BE-9C4B-E1537A865BB2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</dc:creator>
  <cp:lastModifiedBy>Cali Willet</cp:lastModifiedBy>
  <dcterms:created xsi:type="dcterms:W3CDTF">2021-01-21T22:19:30Z</dcterms:created>
  <dcterms:modified xsi:type="dcterms:W3CDTF">2025-03-19T10:37:24Z</dcterms:modified>
</cp:coreProperties>
</file>