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ne\Desktop\Thesis\Analysis\data\"/>
    </mc:Choice>
  </mc:AlternateContent>
  <xr:revisionPtr revIDLastSave="0" documentId="13_ncr:1_{28745675-E5C6-40E2-9CAB-9E3C5F0BD014}" xr6:coauthVersionLast="45" xr6:coauthVersionMax="45" xr10:uidLastSave="{00000000-0000-0000-0000-000000000000}"/>
  <bookViews>
    <workbookView xWindow="19820" yWindow="760" windowWidth="13110" windowHeight="10150" xr2:uid="{AF58B283-2780-4526-B8CA-334EF1C39C0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" i="1" l="1"/>
  <c r="C3" i="1"/>
  <c r="C2" i="1"/>
  <c r="D2" i="1"/>
  <c r="D3" i="1"/>
  <c r="E5" i="1"/>
  <c r="E7" i="1"/>
  <c r="E2" i="1"/>
  <c r="E9" i="1"/>
  <c r="E3" i="1"/>
  <c r="E8" i="1"/>
  <c r="D9" i="1"/>
  <c r="D8" i="1"/>
  <c r="F9" i="1"/>
  <c r="F8" i="1"/>
  <c r="F7" i="1"/>
  <c r="F5" i="1"/>
  <c r="F4" i="1"/>
  <c r="F3" i="1"/>
  <c r="F2" i="1"/>
  <c r="D5" i="1"/>
  <c r="D7" i="1"/>
  <c r="D4" i="1"/>
  <c r="G5" i="1" l="1"/>
  <c r="G3" i="1"/>
  <c r="G2" i="1"/>
  <c r="H6" i="1" l="1"/>
  <c r="H4" i="1"/>
  <c r="G6" i="1"/>
  <c r="G4" i="1"/>
  <c r="F6" i="1"/>
  <c r="E4" i="1"/>
  <c r="D6" i="1"/>
</calcChain>
</file>

<file path=xl/sharedStrings.xml><?xml version="1.0" encoding="utf-8"?>
<sst xmlns="http://schemas.openxmlformats.org/spreadsheetml/2006/main" count="18" uniqueCount="11">
  <si>
    <t>recip_state</t>
  </si>
  <si>
    <t xml:space="preserve">population </t>
  </si>
  <si>
    <t>NSW</t>
  </si>
  <si>
    <t>VIC</t>
  </si>
  <si>
    <t>QLD</t>
  </si>
  <si>
    <t>SA</t>
  </si>
  <si>
    <t>WA</t>
  </si>
  <si>
    <t>Modality</t>
  </si>
  <si>
    <t>NT</t>
  </si>
  <si>
    <t>ACT</t>
  </si>
  <si>
    <t>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</si>
</sst>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NumberFormat="1" applyFont="1"/>
    <xf numFmtId="0" fontId="2" fillId="0" borderId="0" xfId="0" applyNumberFormat="1" applyFont="1"/>
    <xf numFmtId="0" fontId="3" fillId="2" borderId="0" xfId="0" applyNumberFormat="1" applyFont="1" applyFill="1"/>
    <xf numFmtId="0" fontId="1" fillId="2" borderId="0" xfId="0" applyNumberFormat="1" applyFont="1" applyFill="1"/>
    <xf numFmtId="0" fontId="2" fillId="2" borderId="0" xfId="0" applyNumberFormat="1" applyFon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D4FC0-C8C0-43A8-BE02-F0CC59F8EC08}">
  <dimension ref="A1:H9"/>
  <sheetViews>
    <sheetView tabSelected="1" topLeftCell="B1" workbookViewId="0">
      <selection activeCell="I15" sqref="I15"/>
    </sheetView>
  </sheetViews>
  <sheetFormatPr defaultRowHeight="14.5" x14ac:dyDescent="0.35"/>
  <cols>
    <col min="1" max="1" width="16.36328125" customWidth="1"/>
    <col min="2" max="2" width="17.7265625" customWidth="1"/>
    <col min="3" max="3" width="18.54296875" style="6" customWidth="1"/>
    <col min="4" max="4" width="12.54296875" style="6" customWidth="1"/>
    <col min="5" max="5" width="13.36328125" style="6" customWidth="1"/>
    <col min="6" max="7" width="9.453125" style="6" bestFit="1" customWidth="1"/>
    <col min="8" max="8" width="10.36328125" style="6" bestFit="1" customWidth="1"/>
  </cols>
  <sheetData>
    <row r="1" spans="1:8" x14ac:dyDescent="0.35">
      <c r="A1" s="1" t="s">
        <v>7</v>
      </c>
      <c r="B1" s="1" t="s">
        <v>0</v>
      </c>
      <c r="C1" s="4">
        <v>2012</v>
      </c>
      <c r="D1" s="4">
        <v>2013</v>
      </c>
      <c r="E1" s="4">
        <v>2014</v>
      </c>
      <c r="F1" s="4">
        <v>2015</v>
      </c>
      <c r="G1" s="4">
        <v>2016</v>
      </c>
      <c r="H1" s="4">
        <v>2017</v>
      </c>
    </row>
    <row r="2" spans="1:8" x14ac:dyDescent="0.35">
      <c r="A2" s="2" t="s">
        <v>1</v>
      </c>
      <c r="B2" s="2" t="s">
        <v>2</v>
      </c>
      <c r="C2" s="5">
        <f>7290.3*1000</f>
        <v>7290300</v>
      </c>
      <c r="D2" s="5">
        <f>(7465.5)*1000</f>
        <v>7465500</v>
      </c>
      <c r="E2" s="5">
        <f>(7518.5)*1000</f>
        <v>7518500</v>
      </c>
      <c r="F2" s="5">
        <f>(7618.2)*1000</f>
        <v>7618200</v>
      </c>
      <c r="G2" s="5">
        <f>7739300</f>
        <v>7739300</v>
      </c>
      <c r="H2" s="3">
        <v>7861100</v>
      </c>
    </row>
    <row r="3" spans="1:8" x14ac:dyDescent="0.35">
      <c r="A3" s="2" t="s">
        <v>1</v>
      </c>
      <c r="B3" s="2" t="s">
        <v>3</v>
      </c>
      <c r="C3" s="5">
        <f>5623.5*1000</f>
        <v>5623500</v>
      </c>
      <c r="D3" s="5">
        <f>(5791)*1000</f>
        <v>5791000</v>
      </c>
      <c r="E3" s="5">
        <f>(5841.7)*1000</f>
        <v>5841700</v>
      </c>
      <c r="F3" s="5">
        <f>(5938.1)*1000</f>
        <v>5938100</v>
      </c>
      <c r="G3" s="5">
        <f>6179200</f>
        <v>6179200</v>
      </c>
      <c r="H3" s="5">
        <v>6323600</v>
      </c>
    </row>
    <row r="4" spans="1:8" x14ac:dyDescent="0.35">
      <c r="A4" s="2" t="s">
        <v>1</v>
      </c>
      <c r="B4" s="2" t="s">
        <v>4</v>
      </c>
      <c r="C4" s="5">
        <v>4560100</v>
      </c>
      <c r="D4" s="5">
        <f>4690.9*1000</f>
        <v>4690900</v>
      </c>
      <c r="E4" s="5">
        <f>4722400</f>
        <v>4722400</v>
      </c>
      <c r="F4" s="5">
        <f>4779.4*1000</f>
        <v>4779400</v>
      </c>
      <c r="G4" s="5">
        <f>4848900</f>
        <v>4848900</v>
      </c>
      <c r="H4" s="5">
        <f>4928.5*1000</f>
        <v>4928500</v>
      </c>
    </row>
    <row r="5" spans="1:8" x14ac:dyDescent="0.35">
      <c r="A5" s="2" t="s">
        <v>1</v>
      </c>
      <c r="B5" s="2" t="s">
        <v>5</v>
      </c>
      <c r="C5" s="5">
        <f>1654.8*1000</f>
        <v>1654800</v>
      </c>
      <c r="D5" s="5">
        <f>1677.3*1000</f>
        <v>1677300</v>
      </c>
      <c r="E5" s="5">
        <f>(1685.7)*1000</f>
        <v>1685700</v>
      </c>
      <c r="F5" s="5">
        <f>(1698.6)*1000</f>
        <v>1698600</v>
      </c>
      <c r="G5" s="5">
        <f>1713100</f>
        <v>1713100</v>
      </c>
      <c r="H5" s="5">
        <v>1723500</v>
      </c>
    </row>
    <row r="6" spans="1:8" x14ac:dyDescent="0.35">
      <c r="A6" s="2" t="s">
        <v>1</v>
      </c>
      <c r="B6" s="2" t="s">
        <v>6</v>
      </c>
      <c r="C6" s="5">
        <v>2430300</v>
      </c>
      <c r="D6" s="5">
        <f>2550.9*1000</f>
        <v>2550900</v>
      </c>
      <c r="E6" s="5">
        <v>2573400</v>
      </c>
      <c r="F6" s="5">
        <f>2591.6*1000</f>
        <v>2591600</v>
      </c>
      <c r="G6" s="5">
        <f>2559000</f>
        <v>2559000</v>
      </c>
      <c r="H6" s="5">
        <f>2580.4*1000</f>
        <v>2580400</v>
      </c>
    </row>
    <row r="7" spans="1:8" x14ac:dyDescent="0.35">
      <c r="A7" s="2" t="s">
        <v>1</v>
      </c>
      <c r="B7" s="2" t="s">
        <v>8</v>
      </c>
      <c r="C7" s="5">
        <v>234800</v>
      </c>
      <c r="D7" s="5">
        <f>242.6*1000</f>
        <v>242600</v>
      </c>
      <c r="E7" s="6">
        <f>+ 245.11*1000</f>
        <v>245110</v>
      </c>
      <c r="F7" s="5">
        <f>244.6*1000</f>
        <v>244600</v>
      </c>
      <c r="G7" s="5">
        <v>245700</v>
      </c>
      <c r="H7" s="5">
        <v>246100</v>
      </c>
    </row>
    <row r="8" spans="1:8" x14ac:dyDescent="0.35">
      <c r="A8" s="2" t="s">
        <v>1</v>
      </c>
      <c r="B8" s="2" t="s">
        <v>9</v>
      </c>
      <c r="C8" s="5">
        <v>374700</v>
      </c>
      <c r="D8" s="5">
        <f>384.1*1000</f>
        <v>384100</v>
      </c>
      <c r="E8" s="5">
        <f>386*1000</f>
        <v>386000</v>
      </c>
      <c r="F8" s="5">
        <f>390.8*1000</f>
        <v>390800</v>
      </c>
      <c r="G8" s="5">
        <v>403500</v>
      </c>
      <c r="H8" s="5">
        <v>410300</v>
      </c>
    </row>
    <row r="9" spans="1:8" x14ac:dyDescent="0.35">
      <c r="A9" s="2" t="s">
        <v>1</v>
      </c>
      <c r="B9" s="2" t="s">
        <v>10</v>
      </c>
      <c r="C9" s="5">
        <v>512000</v>
      </c>
      <c r="D9" s="5">
        <f>514*1000</f>
        <v>514000</v>
      </c>
      <c r="E9" s="5">
        <f>514.8*1000</f>
        <v>514799.99999999994</v>
      </c>
      <c r="F9" s="6">
        <f>516.6*1000</f>
        <v>516600</v>
      </c>
      <c r="G9" s="5">
        <v>517600</v>
      </c>
      <c r="H9" s="5">
        <v>520900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61424</dc:creator>
  <cp:lastModifiedBy>Anne</cp:lastModifiedBy>
  <dcterms:created xsi:type="dcterms:W3CDTF">2020-03-18T09:05:00Z</dcterms:created>
  <dcterms:modified xsi:type="dcterms:W3CDTF">2020-12-22T02:03:19Z</dcterms:modified>
</cp:coreProperties>
</file>