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bz\OneDrive\Desktop\Semester 7\AAMD\"/>
    </mc:Choice>
  </mc:AlternateContent>
  <xr:revisionPtr revIDLastSave="0" documentId="13_ncr:1_{82D73301-1EFC-48E9-8EDD-4D576486D82F}" xr6:coauthVersionLast="46" xr6:coauthVersionMax="46" xr10:uidLastSave="{00000000-0000-0000-0000-000000000000}"/>
  <bookViews>
    <workbookView minimized="1" xWindow="3780" yWindow="2770" windowWidth="9420" windowHeight="7770" xr2:uid="{C5106B0E-AC05-443C-B441-20E490B63EC9}"/>
  </bookViews>
  <sheets>
    <sheet name="Raw Data" sheetId="1" r:id="rId1"/>
    <sheet name="Training" sheetId="2" r:id="rId2"/>
    <sheet name="Variables" sheetId="3" r:id="rId3"/>
    <sheet name="Good Model" sheetId="4" r:id="rId4"/>
    <sheet name="Model 2" sheetId="5" r:id="rId5"/>
    <sheet name="Testing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5" l="1"/>
  <c r="T6" i="6" l="1"/>
  <c r="T7" i="6"/>
  <c r="T11" i="6"/>
  <c r="T10" i="6"/>
  <c r="T8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I3" i="6"/>
  <c r="J3" i="6" s="1"/>
  <c r="K3" i="6" s="1"/>
  <c r="L3" i="6" s="1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4" i="6"/>
  <c r="G5" i="6"/>
  <c r="G6" i="6"/>
  <c r="G7" i="6"/>
  <c r="G8" i="6"/>
  <c r="G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3" i="6"/>
  <c r="Q10" i="5"/>
  <c r="F11" i="5"/>
  <c r="F12" i="5"/>
  <c r="F13" i="5"/>
  <c r="F14" i="5"/>
  <c r="G14" i="5" s="1"/>
  <c r="H14" i="5" s="1"/>
  <c r="I14" i="5" s="1"/>
  <c r="F15" i="5"/>
  <c r="F16" i="5"/>
  <c r="F17" i="5"/>
  <c r="G17" i="5" s="1"/>
  <c r="F18" i="5"/>
  <c r="G18" i="5" s="1"/>
  <c r="F19" i="5"/>
  <c r="F20" i="5"/>
  <c r="F21" i="5"/>
  <c r="G21" i="5" s="1"/>
  <c r="F22" i="5"/>
  <c r="G22" i="5" s="1"/>
  <c r="F23" i="5"/>
  <c r="F24" i="5"/>
  <c r="F25" i="5"/>
  <c r="F26" i="5"/>
  <c r="G26" i="5" s="1"/>
  <c r="F27" i="5"/>
  <c r="F28" i="5"/>
  <c r="F29" i="5"/>
  <c r="F30" i="5"/>
  <c r="G30" i="5" s="1"/>
  <c r="F31" i="5"/>
  <c r="F32" i="5"/>
  <c r="F33" i="5"/>
  <c r="G33" i="5" s="1"/>
  <c r="F34" i="5"/>
  <c r="G34" i="5" s="1"/>
  <c r="F35" i="5"/>
  <c r="F36" i="5"/>
  <c r="F37" i="5"/>
  <c r="G37" i="5" s="1"/>
  <c r="F38" i="5"/>
  <c r="G38" i="5" s="1"/>
  <c r="F39" i="5"/>
  <c r="F40" i="5"/>
  <c r="F41" i="5"/>
  <c r="F42" i="5"/>
  <c r="G42" i="5" s="1"/>
  <c r="F43" i="5"/>
  <c r="F44" i="5"/>
  <c r="F45" i="5"/>
  <c r="F46" i="5"/>
  <c r="G46" i="5" s="1"/>
  <c r="F47" i="5"/>
  <c r="F48" i="5"/>
  <c r="F49" i="5"/>
  <c r="G49" i="5" s="1"/>
  <c r="F50" i="5"/>
  <c r="G50" i="5" s="1"/>
  <c r="F51" i="5"/>
  <c r="F52" i="5"/>
  <c r="F53" i="5"/>
  <c r="G53" i="5" s="1"/>
  <c r="F54" i="5"/>
  <c r="G54" i="5" s="1"/>
  <c r="F55" i="5"/>
  <c r="F56" i="5"/>
  <c r="F57" i="5"/>
  <c r="F58" i="5"/>
  <c r="G58" i="5" s="1"/>
  <c r="F59" i="5"/>
  <c r="F60" i="5"/>
  <c r="F61" i="5"/>
  <c r="F62" i="5"/>
  <c r="G62" i="5" s="1"/>
  <c r="F63" i="5"/>
  <c r="F64" i="5"/>
  <c r="F65" i="5"/>
  <c r="G65" i="5" s="1"/>
  <c r="F66" i="5"/>
  <c r="G66" i="5" s="1"/>
  <c r="F67" i="5"/>
  <c r="F68" i="5"/>
  <c r="F69" i="5"/>
  <c r="G69" i="5" s="1"/>
  <c r="F70" i="5"/>
  <c r="G70" i="5" s="1"/>
  <c r="F71" i="5"/>
  <c r="F72" i="5"/>
  <c r="F73" i="5"/>
  <c r="F74" i="5"/>
  <c r="G74" i="5" s="1"/>
  <c r="F75" i="5"/>
  <c r="F76" i="5"/>
  <c r="F77" i="5"/>
  <c r="F78" i="5"/>
  <c r="G78" i="5" s="1"/>
  <c r="F79" i="5"/>
  <c r="F80" i="5"/>
  <c r="F81" i="5"/>
  <c r="G81" i="5" s="1"/>
  <c r="F82" i="5"/>
  <c r="G82" i="5" s="1"/>
  <c r="F83" i="5"/>
  <c r="F84" i="5"/>
  <c r="F85" i="5"/>
  <c r="G85" i="5" s="1"/>
  <c r="F86" i="5"/>
  <c r="G86" i="5" s="1"/>
  <c r="F87" i="5"/>
  <c r="F88" i="5"/>
  <c r="F89" i="5"/>
  <c r="F90" i="5"/>
  <c r="G90" i="5" s="1"/>
  <c r="F91" i="5"/>
  <c r="F92" i="5"/>
  <c r="F93" i="5"/>
  <c r="F94" i="5"/>
  <c r="G94" i="5" s="1"/>
  <c r="F95" i="5"/>
  <c r="F96" i="5"/>
  <c r="F97" i="5"/>
  <c r="G97" i="5" s="1"/>
  <c r="F98" i="5"/>
  <c r="G98" i="5" s="1"/>
  <c r="F99" i="5"/>
  <c r="F100" i="5"/>
  <c r="F101" i="5"/>
  <c r="G101" i="5" s="1"/>
  <c r="F102" i="5"/>
  <c r="G102" i="5" s="1"/>
  <c r="F103" i="5"/>
  <c r="F104" i="5"/>
  <c r="F105" i="5"/>
  <c r="F106" i="5"/>
  <c r="G106" i="5" s="1"/>
  <c r="F107" i="5"/>
  <c r="F108" i="5"/>
  <c r="F109" i="5"/>
  <c r="F110" i="5"/>
  <c r="G110" i="5" s="1"/>
  <c r="F111" i="5"/>
  <c r="F112" i="5"/>
  <c r="F113" i="5"/>
  <c r="G113" i="5" s="1"/>
  <c r="F114" i="5"/>
  <c r="G114" i="5" s="1"/>
  <c r="F115" i="5"/>
  <c r="F116" i="5"/>
  <c r="F117" i="5"/>
  <c r="G117" i="5" s="1"/>
  <c r="F118" i="5"/>
  <c r="G118" i="5" s="1"/>
  <c r="F119" i="5"/>
  <c r="F120" i="5"/>
  <c r="F121" i="5"/>
  <c r="F122" i="5"/>
  <c r="G122" i="5" s="1"/>
  <c r="F123" i="5"/>
  <c r="F124" i="5"/>
  <c r="F125" i="5"/>
  <c r="F126" i="5"/>
  <c r="G126" i="5" s="1"/>
  <c r="F127" i="5"/>
  <c r="F128" i="5"/>
  <c r="F129" i="5"/>
  <c r="G129" i="5" s="1"/>
  <c r="F130" i="5"/>
  <c r="G130" i="5" s="1"/>
  <c r="F131" i="5"/>
  <c r="F132" i="5"/>
  <c r="F133" i="5"/>
  <c r="G133" i="5" s="1"/>
  <c r="F134" i="5"/>
  <c r="G134" i="5" s="1"/>
  <c r="F135" i="5"/>
  <c r="F136" i="5"/>
  <c r="F137" i="5"/>
  <c r="F138" i="5"/>
  <c r="G138" i="5" s="1"/>
  <c r="F139" i="5"/>
  <c r="F140" i="5"/>
  <c r="F141" i="5"/>
  <c r="F142" i="5"/>
  <c r="G142" i="5" s="1"/>
  <c r="F143" i="5"/>
  <c r="F144" i="5"/>
  <c r="F145" i="5"/>
  <c r="G145" i="5" s="1"/>
  <c r="F146" i="5"/>
  <c r="G146" i="5" s="1"/>
  <c r="F147" i="5"/>
  <c r="F148" i="5"/>
  <c r="F149" i="5"/>
  <c r="G149" i="5" s="1"/>
  <c r="F150" i="5"/>
  <c r="G150" i="5" s="1"/>
  <c r="F151" i="5"/>
  <c r="F152" i="5"/>
  <c r="F153" i="5"/>
  <c r="F154" i="5"/>
  <c r="G154" i="5" s="1"/>
  <c r="F155" i="5"/>
  <c r="F156" i="5"/>
  <c r="F157" i="5"/>
  <c r="F158" i="5"/>
  <c r="G158" i="5" s="1"/>
  <c r="F159" i="5"/>
  <c r="F160" i="5"/>
  <c r="F161" i="5"/>
  <c r="G161" i="5" s="1"/>
  <c r="F162" i="5"/>
  <c r="G162" i="5" s="1"/>
  <c r="F163" i="5"/>
  <c r="F164" i="5"/>
  <c r="F165" i="5"/>
  <c r="G165" i="5" s="1"/>
  <c r="F166" i="5"/>
  <c r="G166" i="5" s="1"/>
  <c r="F167" i="5"/>
  <c r="F168" i="5"/>
  <c r="F169" i="5"/>
  <c r="F170" i="5"/>
  <c r="G170" i="5" s="1"/>
  <c r="F171" i="5"/>
  <c r="F172" i="5"/>
  <c r="F173" i="5"/>
  <c r="F174" i="5"/>
  <c r="G174" i="5" s="1"/>
  <c r="F175" i="5"/>
  <c r="F176" i="5"/>
  <c r="F177" i="5"/>
  <c r="G177" i="5" s="1"/>
  <c r="F178" i="5"/>
  <c r="G178" i="5" s="1"/>
  <c r="F179" i="5"/>
  <c r="F180" i="5"/>
  <c r="F181" i="5"/>
  <c r="G181" i="5" s="1"/>
  <c r="F182" i="5"/>
  <c r="G182" i="5" s="1"/>
  <c r="F183" i="5"/>
  <c r="F184" i="5"/>
  <c r="F185" i="5"/>
  <c r="F186" i="5"/>
  <c r="G186" i="5" s="1"/>
  <c r="F187" i="5"/>
  <c r="F188" i="5"/>
  <c r="F189" i="5"/>
  <c r="F190" i="5"/>
  <c r="G190" i="5" s="1"/>
  <c r="F191" i="5"/>
  <c r="F192" i="5"/>
  <c r="F193" i="5"/>
  <c r="G193" i="5" s="1"/>
  <c r="F194" i="5"/>
  <c r="G194" i="5" s="1"/>
  <c r="F195" i="5"/>
  <c r="F196" i="5"/>
  <c r="F197" i="5"/>
  <c r="G197" i="5" s="1"/>
  <c r="F198" i="5"/>
  <c r="G198" i="5" s="1"/>
  <c r="F199" i="5"/>
  <c r="F200" i="5"/>
  <c r="F201" i="5"/>
  <c r="F202" i="5"/>
  <c r="G202" i="5" s="1"/>
  <c r="F203" i="5"/>
  <c r="F204" i="5"/>
  <c r="F205" i="5"/>
  <c r="F206" i="5"/>
  <c r="G206" i="5" s="1"/>
  <c r="H206" i="5" s="1"/>
  <c r="I206" i="5" s="1"/>
  <c r="F207" i="5"/>
  <c r="F208" i="5"/>
  <c r="F209" i="5"/>
  <c r="G209" i="5" s="1"/>
  <c r="F210" i="5"/>
  <c r="G210" i="5" s="1"/>
  <c r="F211" i="5"/>
  <c r="F212" i="5"/>
  <c r="F213" i="5"/>
  <c r="G213" i="5" s="1"/>
  <c r="F214" i="5"/>
  <c r="G214" i="5" s="1"/>
  <c r="F215" i="5"/>
  <c r="F216" i="5"/>
  <c r="F217" i="5"/>
  <c r="F218" i="5"/>
  <c r="G218" i="5" s="1"/>
  <c r="F219" i="5"/>
  <c r="F220" i="5"/>
  <c r="F221" i="5"/>
  <c r="F222" i="5"/>
  <c r="G222" i="5" s="1"/>
  <c r="F223" i="5"/>
  <c r="F224" i="5"/>
  <c r="F225" i="5"/>
  <c r="G225" i="5" s="1"/>
  <c r="F226" i="5"/>
  <c r="G226" i="5" s="1"/>
  <c r="H226" i="5" s="1"/>
  <c r="I226" i="5" s="1"/>
  <c r="F227" i="5"/>
  <c r="F228" i="5"/>
  <c r="F229" i="5"/>
  <c r="G229" i="5" s="1"/>
  <c r="F230" i="5"/>
  <c r="G230" i="5" s="1"/>
  <c r="F231" i="5"/>
  <c r="F232" i="5"/>
  <c r="F233" i="5"/>
  <c r="F234" i="5"/>
  <c r="G234" i="5" s="1"/>
  <c r="F235" i="5"/>
  <c r="F236" i="5"/>
  <c r="F237" i="5"/>
  <c r="F238" i="5"/>
  <c r="G238" i="5" s="1"/>
  <c r="H238" i="5" s="1"/>
  <c r="I238" i="5" s="1"/>
  <c r="F239" i="5"/>
  <c r="F240" i="5"/>
  <c r="F241" i="5"/>
  <c r="G241" i="5" s="1"/>
  <c r="F242" i="5"/>
  <c r="G242" i="5" s="1"/>
  <c r="F243" i="5"/>
  <c r="F244" i="5"/>
  <c r="F245" i="5"/>
  <c r="G245" i="5" s="1"/>
  <c r="F246" i="5"/>
  <c r="G246" i="5" s="1"/>
  <c r="F247" i="5"/>
  <c r="F248" i="5"/>
  <c r="F249" i="5"/>
  <c r="F250" i="5"/>
  <c r="G250" i="5" s="1"/>
  <c r="F251" i="5"/>
  <c r="F252" i="5"/>
  <c r="F253" i="5"/>
  <c r="F254" i="5"/>
  <c r="G254" i="5" s="1"/>
  <c r="F255" i="5"/>
  <c r="F256" i="5"/>
  <c r="F257" i="5"/>
  <c r="G257" i="5" s="1"/>
  <c r="F258" i="5"/>
  <c r="G258" i="5" s="1"/>
  <c r="H258" i="5" s="1"/>
  <c r="I258" i="5" s="1"/>
  <c r="F259" i="5"/>
  <c r="F260" i="5"/>
  <c r="F261" i="5"/>
  <c r="G261" i="5" s="1"/>
  <c r="F262" i="5"/>
  <c r="G262" i="5" s="1"/>
  <c r="F263" i="5"/>
  <c r="F264" i="5"/>
  <c r="F265" i="5"/>
  <c r="F266" i="5"/>
  <c r="G266" i="5" s="1"/>
  <c r="F267" i="5"/>
  <c r="F268" i="5"/>
  <c r="F269" i="5"/>
  <c r="F270" i="5"/>
  <c r="G270" i="5" s="1"/>
  <c r="H270" i="5" s="1"/>
  <c r="I270" i="5" s="1"/>
  <c r="F271" i="5"/>
  <c r="F272" i="5"/>
  <c r="F273" i="5"/>
  <c r="G273" i="5" s="1"/>
  <c r="F274" i="5"/>
  <c r="G274" i="5" s="1"/>
  <c r="F275" i="5"/>
  <c r="F276" i="5"/>
  <c r="F277" i="5"/>
  <c r="G277" i="5" s="1"/>
  <c r="F278" i="5"/>
  <c r="G278" i="5" s="1"/>
  <c r="F279" i="5"/>
  <c r="F280" i="5"/>
  <c r="F281" i="5"/>
  <c r="F282" i="5"/>
  <c r="G282" i="5" s="1"/>
  <c r="F283" i="5"/>
  <c r="F284" i="5"/>
  <c r="F285" i="5"/>
  <c r="F286" i="5"/>
  <c r="G286" i="5" s="1"/>
  <c r="F287" i="5"/>
  <c r="F288" i="5"/>
  <c r="F289" i="5"/>
  <c r="G289" i="5" s="1"/>
  <c r="F290" i="5"/>
  <c r="G290" i="5" s="1"/>
  <c r="H290" i="5" s="1"/>
  <c r="I290" i="5" s="1"/>
  <c r="F291" i="5"/>
  <c r="F292" i="5"/>
  <c r="F293" i="5"/>
  <c r="G293" i="5" s="1"/>
  <c r="F294" i="5"/>
  <c r="G294" i="5" s="1"/>
  <c r="F295" i="5"/>
  <c r="F296" i="5"/>
  <c r="F297" i="5"/>
  <c r="F298" i="5"/>
  <c r="G298" i="5" s="1"/>
  <c r="F299" i="5"/>
  <c r="F300" i="5"/>
  <c r="F301" i="5"/>
  <c r="F302" i="5"/>
  <c r="G302" i="5" s="1"/>
  <c r="H302" i="5" s="1"/>
  <c r="I302" i="5" s="1"/>
  <c r="F303" i="5"/>
  <c r="F304" i="5"/>
  <c r="F305" i="5"/>
  <c r="G305" i="5" s="1"/>
  <c r="F306" i="5"/>
  <c r="G306" i="5" s="1"/>
  <c r="F307" i="5"/>
  <c r="F308" i="5"/>
  <c r="F309" i="5"/>
  <c r="G309" i="5" s="1"/>
  <c r="F310" i="5"/>
  <c r="G310" i="5" s="1"/>
  <c r="F311" i="5"/>
  <c r="F312" i="5"/>
  <c r="F313" i="5"/>
  <c r="F314" i="5"/>
  <c r="G314" i="5" s="1"/>
  <c r="F315" i="5"/>
  <c r="F316" i="5"/>
  <c r="F317" i="5"/>
  <c r="F318" i="5"/>
  <c r="G318" i="5" s="1"/>
  <c r="F319" i="5"/>
  <c r="F320" i="5"/>
  <c r="F321" i="5"/>
  <c r="G321" i="5" s="1"/>
  <c r="F322" i="5"/>
  <c r="G322" i="5" s="1"/>
  <c r="F323" i="5"/>
  <c r="F324" i="5"/>
  <c r="F325" i="5"/>
  <c r="G325" i="5" s="1"/>
  <c r="F326" i="5"/>
  <c r="G326" i="5" s="1"/>
  <c r="F327" i="5"/>
  <c r="F328" i="5"/>
  <c r="F329" i="5"/>
  <c r="F330" i="5"/>
  <c r="G330" i="5" s="1"/>
  <c r="F331" i="5"/>
  <c r="F332" i="5"/>
  <c r="F333" i="5"/>
  <c r="F334" i="5"/>
  <c r="G334" i="5" s="1"/>
  <c r="F335" i="5"/>
  <c r="F336" i="5"/>
  <c r="F337" i="5"/>
  <c r="G337" i="5" s="1"/>
  <c r="F338" i="5"/>
  <c r="G338" i="5" s="1"/>
  <c r="F339" i="5"/>
  <c r="F340" i="5"/>
  <c r="F341" i="5"/>
  <c r="G341" i="5" s="1"/>
  <c r="F342" i="5"/>
  <c r="G342" i="5" s="1"/>
  <c r="F343" i="5"/>
  <c r="F344" i="5"/>
  <c r="F345" i="5"/>
  <c r="F346" i="5"/>
  <c r="G346" i="5" s="1"/>
  <c r="F347" i="5"/>
  <c r="F348" i="5"/>
  <c r="F349" i="5"/>
  <c r="F350" i="5"/>
  <c r="G350" i="5" s="1"/>
  <c r="F351" i="5"/>
  <c r="F352" i="5"/>
  <c r="F353" i="5"/>
  <c r="G353" i="5" s="1"/>
  <c r="F354" i="5"/>
  <c r="G354" i="5" s="1"/>
  <c r="F355" i="5"/>
  <c r="F356" i="5"/>
  <c r="F357" i="5"/>
  <c r="G357" i="5" s="1"/>
  <c r="F358" i="5"/>
  <c r="G358" i="5" s="1"/>
  <c r="F359" i="5"/>
  <c r="F360" i="5"/>
  <c r="F3" i="5"/>
  <c r="F5" i="5"/>
  <c r="F6" i="5"/>
  <c r="G6" i="5" s="1"/>
  <c r="F7" i="5"/>
  <c r="F8" i="5"/>
  <c r="F9" i="5"/>
  <c r="G9" i="5" s="1"/>
  <c r="F10" i="5"/>
  <c r="G10" i="5" s="1"/>
  <c r="F2" i="5"/>
  <c r="J4" i="5"/>
  <c r="K4" i="5" s="1"/>
  <c r="Q8" i="5" s="1"/>
  <c r="J5" i="5"/>
  <c r="K5" i="5" s="1"/>
  <c r="J8" i="5"/>
  <c r="J11" i="5"/>
  <c r="K11" i="5" s="1"/>
  <c r="J12" i="5"/>
  <c r="K12" i="5" s="1"/>
  <c r="J43" i="5"/>
  <c r="K43" i="5" s="1"/>
  <c r="J75" i="5"/>
  <c r="K75" i="5" s="1"/>
  <c r="J76" i="5"/>
  <c r="K76" i="5" s="1"/>
  <c r="J107" i="5"/>
  <c r="K107" i="5" s="1"/>
  <c r="J139" i="5"/>
  <c r="K139" i="5" s="1"/>
  <c r="J140" i="5"/>
  <c r="K140" i="5" s="1"/>
  <c r="J171" i="5"/>
  <c r="K171" i="5" s="1"/>
  <c r="J203" i="5"/>
  <c r="K203" i="5" s="1"/>
  <c r="J204" i="5"/>
  <c r="K204" i="5" s="1"/>
  <c r="J235" i="5"/>
  <c r="K235" i="5" s="1"/>
  <c r="J283" i="5"/>
  <c r="K283" i="5" s="1"/>
  <c r="J303" i="5"/>
  <c r="J304" i="5"/>
  <c r="K304" i="5" s="1"/>
  <c r="J347" i="5"/>
  <c r="K347" i="5" s="1"/>
  <c r="I171" i="5"/>
  <c r="I203" i="5"/>
  <c r="I235" i="5"/>
  <c r="I283" i="5"/>
  <c r="H5" i="5"/>
  <c r="I5" i="5" s="1"/>
  <c r="H8" i="5"/>
  <c r="I8" i="5" s="1"/>
  <c r="H18" i="5"/>
  <c r="I18" i="5" s="1"/>
  <c r="H19" i="5"/>
  <c r="I19" i="5" s="1"/>
  <c r="H23" i="5"/>
  <c r="I23" i="5" s="1"/>
  <c r="H29" i="5"/>
  <c r="I29" i="5" s="1"/>
  <c r="H35" i="5"/>
  <c r="I35" i="5" s="1"/>
  <c r="H39" i="5"/>
  <c r="I39" i="5" s="1"/>
  <c r="H50" i="5"/>
  <c r="I50" i="5" s="1"/>
  <c r="H51" i="5"/>
  <c r="I51" i="5" s="1"/>
  <c r="H55" i="5"/>
  <c r="I55" i="5" s="1"/>
  <c r="H61" i="5"/>
  <c r="I61" i="5" s="1"/>
  <c r="H67" i="5"/>
  <c r="I67" i="5" s="1"/>
  <c r="H71" i="5"/>
  <c r="I71" i="5" s="1"/>
  <c r="H82" i="5"/>
  <c r="I82" i="5" s="1"/>
  <c r="H83" i="5"/>
  <c r="I83" i="5" s="1"/>
  <c r="H87" i="5"/>
  <c r="I87" i="5" s="1"/>
  <c r="H93" i="5"/>
  <c r="I93" i="5" s="1"/>
  <c r="H99" i="5"/>
  <c r="I99" i="5" s="1"/>
  <c r="H103" i="5"/>
  <c r="I103" i="5" s="1"/>
  <c r="H114" i="5"/>
  <c r="I114" i="5" s="1"/>
  <c r="H115" i="5"/>
  <c r="I115" i="5" s="1"/>
  <c r="H119" i="5"/>
  <c r="I119" i="5" s="1"/>
  <c r="H125" i="5"/>
  <c r="I125" i="5" s="1"/>
  <c r="H131" i="5"/>
  <c r="I131" i="5" s="1"/>
  <c r="H135" i="5"/>
  <c r="I135" i="5" s="1"/>
  <c r="H146" i="5"/>
  <c r="I146" i="5" s="1"/>
  <c r="H147" i="5"/>
  <c r="I147" i="5" s="1"/>
  <c r="H151" i="5"/>
  <c r="I151" i="5" s="1"/>
  <c r="H157" i="5"/>
  <c r="I157" i="5" s="1"/>
  <c r="H163" i="5"/>
  <c r="I163" i="5" s="1"/>
  <c r="H167" i="5"/>
  <c r="I167" i="5" s="1"/>
  <c r="H178" i="5"/>
  <c r="I178" i="5" s="1"/>
  <c r="H179" i="5"/>
  <c r="I179" i="5" s="1"/>
  <c r="H183" i="5"/>
  <c r="I183" i="5" s="1"/>
  <c r="H189" i="5"/>
  <c r="I189" i="5" s="1"/>
  <c r="H195" i="5"/>
  <c r="I195" i="5" s="1"/>
  <c r="H199" i="5"/>
  <c r="I199" i="5" s="1"/>
  <c r="H210" i="5"/>
  <c r="I210" i="5" s="1"/>
  <c r="H211" i="5"/>
  <c r="I211" i="5" s="1"/>
  <c r="H215" i="5"/>
  <c r="I215" i="5" s="1"/>
  <c r="H221" i="5"/>
  <c r="I221" i="5" s="1"/>
  <c r="H227" i="5"/>
  <c r="I227" i="5" s="1"/>
  <c r="H231" i="5"/>
  <c r="I231" i="5" s="1"/>
  <c r="H242" i="5"/>
  <c r="I242" i="5" s="1"/>
  <c r="H243" i="5"/>
  <c r="I243" i="5" s="1"/>
  <c r="H247" i="5"/>
  <c r="I247" i="5" s="1"/>
  <c r="H253" i="5"/>
  <c r="I253" i="5" s="1"/>
  <c r="H259" i="5"/>
  <c r="I259" i="5" s="1"/>
  <c r="H263" i="5"/>
  <c r="I263" i="5" s="1"/>
  <c r="H274" i="5"/>
  <c r="I274" i="5" s="1"/>
  <c r="H275" i="5"/>
  <c r="I275" i="5" s="1"/>
  <c r="H279" i="5"/>
  <c r="I279" i="5" s="1"/>
  <c r="H285" i="5"/>
  <c r="I285" i="5" s="1"/>
  <c r="H291" i="5"/>
  <c r="I291" i="5" s="1"/>
  <c r="H295" i="5"/>
  <c r="I295" i="5" s="1"/>
  <c r="H306" i="5"/>
  <c r="I306" i="5" s="1"/>
  <c r="H307" i="5"/>
  <c r="I307" i="5" s="1"/>
  <c r="H311" i="5"/>
  <c r="I311" i="5" s="1"/>
  <c r="H315" i="5"/>
  <c r="I315" i="5" s="1"/>
  <c r="H319" i="5"/>
  <c r="I319" i="5" s="1"/>
  <c r="H320" i="5"/>
  <c r="I320" i="5" s="1"/>
  <c r="H323" i="5"/>
  <c r="I323" i="5" s="1"/>
  <c r="H327" i="5"/>
  <c r="I327" i="5" s="1"/>
  <c r="H331" i="5"/>
  <c r="I331" i="5" s="1"/>
  <c r="H335" i="5"/>
  <c r="I335" i="5" s="1"/>
  <c r="H336" i="5"/>
  <c r="I336" i="5" s="1"/>
  <c r="H339" i="5"/>
  <c r="I339" i="5" s="1"/>
  <c r="H343" i="5"/>
  <c r="I343" i="5" s="1"/>
  <c r="H347" i="5"/>
  <c r="I347" i="5" s="1"/>
  <c r="H351" i="5"/>
  <c r="I351" i="5" s="1"/>
  <c r="H352" i="5"/>
  <c r="I352" i="5" s="1"/>
  <c r="H355" i="5"/>
  <c r="I355" i="5" s="1"/>
  <c r="H359" i="5"/>
  <c r="I359" i="5" s="1"/>
  <c r="G3" i="5"/>
  <c r="L3" i="5" s="1"/>
  <c r="G4" i="5"/>
  <c r="H4" i="5" s="1"/>
  <c r="I4" i="5" s="1"/>
  <c r="G5" i="5"/>
  <c r="G7" i="5"/>
  <c r="J7" i="5" s="1"/>
  <c r="K7" i="5" s="1"/>
  <c r="G8" i="5"/>
  <c r="G11" i="5"/>
  <c r="H11" i="5" s="1"/>
  <c r="I11" i="5" s="1"/>
  <c r="G12" i="5"/>
  <c r="G13" i="5"/>
  <c r="G15" i="5"/>
  <c r="J15" i="5" s="1"/>
  <c r="G16" i="5"/>
  <c r="G19" i="5"/>
  <c r="J19" i="5" s="1"/>
  <c r="G20" i="5"/>
  <c r="G23" i="5"/>
  <c r="J23" i="5" s="1"/>
  <c r="G24" i="5"/>
  <c r="G25" i="5"/>
  <c r="J25" i="5" s="1"/>
  <c r="K25" i="5" s="1"/>
  <c r="G27" i="5"/>
  <c r="J27" i="5" s="1"/>
  <c r="K27" i="5" s="1"/>
  <c r="G28" i="5"/>
  <c r="G29" i="5"/>
  <c r="G31" i="5"/>
  <c r="J31" i="5" s="1"/>
  <c r="G32" i="5"/>
  <c r="G35" i="5"/>
  <c r="J35" i="5" s="1"/>
  <c r="G36" i="5"/>
  <c r="G39" i="5"/>
  <c r="J39" i="5" s="1"/>
  <c r="G40" i="5"/>
  <c r="G41" i="5"/>
  <c r="J41" i="5" s="1"/>
  <c r="K41" i="5" s="1"/>
  <c r="G43" i="5"/>
  <c r="H43" i="5" s="1"/>
  <c r="I43" i="5" s="1"/>
  <c r="G44" i="5"/>
  <c r="G45" i="5"/>
  <c r="G47" i="5"/>
  <c r="J47" i="5" s="1"/>
  <c r="G48" i="5"/>
  <c r="G51" i="5"/>
  <c r="J51" i="5" s="1"/>
  <c r="G52" i="5"/>
  <c r="L52" i="5" s="1"/>
  <c r="G55" i="5"/>
  <c r="J55" i="5" s="1"/>
  <c r="G56" i="5"/>
  <c r="G57" i="5"/>
  <c r="J57" i="5" s="1"/>
  <c r="K57" i="5" s="1"/>
  <c r="G59" i="5"/>
  <c r="J59" i="5" s="1"/>
  <c r="K59" i="5" s="1"/>
  <c r="G60" i="5"/>
  <c r="G61" i="5"/>
  <c r="G63" i="5"/>
  <c r="J63" i="5" s="1"/>
  <c r="G64" i="5"/>
  <c r="G67" i="5"/>
  <c r="J67" i="5" s="1"/>
  <c r="G68" i="5"/>
  <c r="G71" i="5"/>
  <c r="J71" i="5" s="1"/>
  <c r="G72" i="5"/>
  <c r="G73" i="5"/>
  <c r="J73" i="5" s="1"/>
  <c r="G75" i="5"/>
  <c r="H75" i="5" s="1"/>
  <c r="I75" i="5" s="1"/>
  <c r="G76" i="5"/>
  <c r="G77" i="5"/>
  <c r="G79" i="5"/>
  <c r="J79" i="5" s="1"/>
  <c r="G80" i="5"/>
  <c r="G83" i="5"/>
  <c r="J83" i="5" s="1"/>
  <c r="G84" i="5"/>
  <c r="G87" i="5"/>
  <c r="J87" i="5" s="1"/>
  <c r="G88" i="5"/>
  <c r="G89" i="5"/>
  <c r="J89" i="5" s="1"/>
  <c r="K89" i="5" s="1"/>
  <c r="G91" i="5"/>
  <c r="J91" i="5" s="1"/>
  <c r="K91" i="5" s="1"/>
  <c r="G92" i="5"/>
  <c r="G93" i="5"/>
  <c r="J93" i="5" s="1"/>
  <c r="G95" i="5"/>
  <c r="J95" i="5" s="1"/>
  <c r="G96" i="5"/>
  <c r="G99" i="5"/>
  <c r="J99" i="5" s="1"/>
  <c r="G100" i="5"/>
  <c r="G103" i="5"/>
  <c r="J103" i="5" s="1"/>
  <c r="G104" i="5"/>
  <c r="G105" i="5"/>
  <c r="J105" i="5" s="1"/>
  <c r="K105" i="5" s="1"/>
  <c r="G107" i="5"/>
  <c r="H107" i="5" s="1"/>
  <c r="I107" i="5" s="1"/>
  <c r="G108" i="5"/>
  <c r="G109" i="5"/>
  <c r="J109" i="5" s="1"/>
  <c r="G111" i="5"/>
  <c r="J111" i="5" s="1"/>
  <c r="G112" i="5"/>
  <c r="G115" i="5"/>
  <c r="J115" i="5" s="1"/>
  <c r="G116" i="5"/>
  <c r="L116" i="5" s="1"/>
  <c r="G119" i="5"/>
  <c r="J119" i="5" s="1"/>
  <c r="G120" i="5"/>
  <c r="G121" i="5"/>
  <c r="J121" i="5" s="1"/>
  <c r="K121" i="5" s="1"/>
  <c r="G123" i="5"/>
  <c r="J123" i="5" s="1"/>
  <c r="K123" i="5" s="1"/>
  <c r="G124" i="5"/>
  <c r="G125" i="5"/>
  <c r="J125" i="5" s="1"/>
  <c r="K125" i="5" s="1"/>
  <c r="G127" i="5"/>
  <c r="J127" i="5" s="1"/>
  <c r="G128" i="5"/>
  <c r="G131" i="5"/>
  <c r="J131" i="5" s="1"/>
  <c r="G132" i="5"/>
  <c r="G135" i="5"/>
  <c r="J135" i="5" s="1"/>
  <c r="G136" i="5"/>
  <c r="G137" i="5"/>
  <c r="J137" i="5" s="1"/>
  <c r="G139" i="5"/>
  <c r="H139" i="5" s="1"/>
  <c r="I139" i="5" s="1"/>
  <c r="G140" i="5"/>
  <c r="G141" i="5"/>
  <c r="J141" i="5" s="1"/>
  <c r="K141" i="5" s="1"/>
  <c r="G143" i="5"/>
  <c r="J143" i="5" s="1"/>
  <c r="G144" i="5"/>
  <c r="G147" i="5"/>
  <c r="J147" i="5" s="1"/>
  <c r="G148" i="5"/>
  <c r="G151" i="5"/>
  <c r="J151" i="5" s="1"/>
  <c r="G152" i="5"/>
  <c r="G153" i="5"/>
  <c r="J153" i="5" s="1"/>
  <c r="K153" i="5" s="1"/>
  <c r="G155" i="5"/>
  <c r="J155" i="5" s="1"/>
  <c r="K155" i="5" s="1"/>
  <c r="G156" i="5"/>
  <c r="G157" i="5"/>
  <c r="J157" i="5" s="1"/>
  <c r="G159" i="5"/>
  <c r="J159" i="5" s="1"/>
  <c r="G160" i="5"/>
  <c r="G163" i="5"/>
  <c r="J163" i="5" s="1"/>
  <c r="G164" i="5"/>
  <c r="G167" i="5"/>
  <c r="J167" i="5" s="1"/>
  <c r="G168" i="5"/>
  <c r="G169" i="5"/>
  <c r="J169" i="5" s="1"/>
  <c r="K169" i="5" s="1"/>
  <c r="G171" i="5"/>
  <c r="H171" i="5" s="1"/>
  <c r="G172" i="5"/>
  <c r="G173" i="5"/>
  <c r="J173" i="5" s="1"/>
  <c r="G175" i="5"/>
  <c r="J175" i="5" s="1"/>
  <c r="G176" i="5"/>
  <c r="G179" i="5"/>
  <c r="J179" i="5" s="1"/>
  <c r="G180" i="5"/>
  <c r="L180" i="5" s="1"/>
  <c r="G183" i="5"/>
  <c r="J183" i="5" s="1"/>
  <c r="G184" i="5"/>
  <c r="G185" i="5"/>
  <c r="J185" i="5" s="1"/>
  <c r="K185" i="5" s="1"/>
  <c r="G187" i="5"/>
  <c r="J187" i="5" s="1"/>
  <c r="K187" i="5" s="1"/>
  <c r="G188" i="5"/>
  <c r="G189" i="5"/>
  <c r="J189" i="5" s="1"/>
  <c r="K189" i="5" s="1"/>
  <c r="G191" i="5"/>
  <c r="J191" i="5" s="1"/>
  <c r="G192" i="5"/>
  <c r="G195" i="5"/>
  <c r="J195" i="5" s="1"/>
  <c r="G196" i="5"/>
  <c r="G199" i="5"/>
  <c r="J199" i="5" s="1"/>
  <c r="G200" i="5"/>
  <c r="G201" i="5"/>
  <c r="J201" i="5" s="1"/>
  <c r="G203" i="5"/>
  <c r="H203" i="5" s="1"/>
  <c r="G204" i="5"/>
  <c r="G205" i="5"/>
  <c r="J205" i="5" s="1"/>
  <c r="K205" i="5" s="1"/>
  <c r="G207" i="5"/>
  <c r="J207" i="5" s="1"/>
  <c r="G208" i="5"/>
  <c r="G211" i="5"/>
  <c r="J211" i="5" s="1"/>
  <c r="G212" i="5"/>
  <c r="L212" i="5" s="1"/>
  <c r="G215" i="5"/>
  <c r="J215" i="5" s="1"/>
  <c r="G216" i="5"/>
  <c r="G217" i="5"/>
  <c r="J217" i="5" s="1"/>
  <c r="K217" i="5" s="1"/>
  <c r="G219" i="5"/>
  <c r="J219" i="5" s="1"/>
  <c r="K219" i="5" s="1"/>
  <c r="G220" i="5"/>
  <c r="G221" i="5"/>
  <c r="J221" i="5" s="1"/>
  <c r="G223" i="5"/>
  <c r="J223" i="5" s="1"/>
  <c r="G224" i="5"/>
  <c r="G227" i="5"/>
  <c r="J227" i="5" s="1"/>
  <c r="G228" i="5"/>
  <c r="G231" i="5"/>
  <c r="J231" i="5" s="1"/>
  <c r="G232" i="5"/>
  <c r="G233" i="5"/>
  <c r="J233" i="5" s="1"/>
  <c r="K233" i="5" s="1"/>
  <c r="G235" i="5"/>
  <c r="H235" i="5" s="1"/>
  <c r="G236" i="5"/>
  <c r="G237" i="5"/>
  <c r="J237" i="5" s="1"/>
  <c r="G239" i="5"/>
  <c r="J239" i="5" s="1"/>
  <c r="G240" i="5"/>
  <c r="G243" i="5"/>
  <c r="J243" i="5" s="1"/>
  <c r="G244" i="5"/>
  <c r="G247" i="5"/>
  <c r="J247" i="5" s="1"/>
  <c r="G248" i="5"/>
  <c r="G249" i="5"/>
  <c r="J249" i="5" s="1"/>
  <c r="K249" i="5" s="1"/>
  <c r="G251" i="5"/>
  <c r="J251" i="5" s="1"/>
  <c r="K251" i="5" s="1"/>
  <c r="G252" i="5"/>
  <c r="G253" i="5"/>
  <c r="J253" i="5" s="1"/>
  <c r="K253" i="5" s="1"/>
  <c r="G255" i="5"/>
  <c r="J255" i="5" s="1"/>
  <c r="G256" i="5"/>
  <c r="G259" i="5"/>
  <c r="J259" i="5" s="1"/>
  <c r="G260" i="5"/>
  <c r="H260" i="5" s="1"/>
  <c r="I260" i="5" s="1"/>
  <c r="G263" i="5"/>
  <c r="J263" i="5" s="1"/>
  <c r="G264" i="5"/>
  <c r="G265" i="5"/>
  <c r="J265" i="5" s="1"/>
  <c r="G267" i="5"/>
  <c r="J267" i="5" s="1"/>
  <c r="K267" i="5" s="1"/>
  <c r="G268" i="5"/>
  <c r="G269" i="5"/>
  <c r="J269" i="5" s="1"/>
  <c r="K269" i="5" s="1"/>
  <c r="G271" i="5"/>
  <c r="J271" i="5" s="1"/>
  <c r="K271" i="5" s="1"/>
  <c r="G272" i="5"/>
  <c r="G275" i="5"/>
  <c r="J275" i="5" s="1"/>
  <c r="G276" i="5"/>
  <c r="G279" i="5"/>
  <c r="J279" i="5" s="1"/>
  <c r="G280" i="5"/>
  <c r="G281" i="5"/>
  <c r="J281" i="5" s="1"/>
  <c r="K281" i="5" s="1"/>
  <c r="G283" i="5"/>
  <c r="H283" i="5" s="1"/>
  <c r="G284" i="5"/>
  <c r="G285" i="5"/>
  <c r="J285" i="5" s="1"/>
  <c r="G287" i="5"/>
  <c r="J287" i="5" s="1"/>
  <c r="G288" i="5"/>
  <c r="G291" i="5"/>
  <c r="J291" i="5" s="1"/>
  <c r="G292" i="5"/>
  <c r="G295" i="5"/>
  <c r="J295" i="5" s="1"/>
  <c r="G296" i="5"/>
  <c r="G297" i="5"/>
  <c r="J297" i="5" s="1"/>
  <c r="K297" i="5" s="1"/>
  <c r="G299" i="5"/>
  <c r="J299" i="5" s="1"/>
  <c r="K299" i="5" s="1"/>
  <c r="G300" i="5"/>
  <c r="G301" i="5"/>
  <c r="J301" i="5" s="1"/>
  <c r="G303" i="5"/>
  <c r="H303" i="5" s="1"/>
  <c r="I303" i="5" s="1"/>
  <c r="G304" i="5"/>
  <c r="H304" i="5" s="1"/>
  <c r="I304" i="5" s="1"/>
  <c r="G307" i="5"/>
  <c r="J307" i="5" s="1"/>
  <c r="G308" i="5"/>
  <c r="G311" i="5"/>
  <c r="J311" i="5" s="1"/>
  <c r="G312" i="5"/>
  <c r="J312" i="5" s="1"/>
  <c r="G313" i="5"/>
  <c r="G315" i="5"/>
  <c r="J315" i="5" s="1"/>
  <c r="K315" i="5" s="1"/>
  <c r="G316" i="5"/>
  <c r="J316" i="5" s="1"/>
  <c r="K316" i="5" s="1"/>
  <c r="G317" i="5"/>
  <c r="G319" i="5"/>
  <c r="J319" i="5" s="1"/>
  <c r="G320" i="5"/>
  <c r="J320" i="5" s="1"/>
  <c r="K320" i="5" s="1"/>
  <c r="G323" i="5"/>
  <c r="J323" i="5" s="1"/>
  <c r="G324" i="5"/>
  <c r="J324" i="5" s="1"/>
  <c r="K324" i="5" s="1"/>
  <c r="G327" i="5"/>
  <c r="J327" i="5" s="1"/>
  <c r="G328" i="5"/>
  <c r="J328" i="5" s="1"/>
  <c r="G329" i="5"/>
  <c r="G331" i="5"/>
  <c r="J331" i="5" s="1"/>
  <c r="K331" i="5" s="1"/>
  <c r="G332" i="5"/>
  <c r="J332" i="5" s="1"/>
  <c r="K332" i="5" s="1"/>
  <c r="G333" i="5"/>
  <c r="G335" i="5"/>
  <c r="J335" i="5" s="1"/>
  <c r="K335" i="5" s="1"/>
  <c r="G336" i="5"/>
  <c r="J336" i="5" s="1"/>
  <c r="K336" i="5" s="1"/>
  <c r="G339" i="5"/>
  <c r="J339" i="5" s="1"/>
  <c r="G340" i="5"/>
  <c r="J340" i="5" s="1"/>
  <c r="G343" i="5"/>
  <c r="J343" i="5" s="1"/>
  <c r="G344" i="5"/>
  <c r="J344" i="5" s="1"/>
  <c r="K344" i="5" s="1"/>
  <c r="G345" i="5"/>
  <c r="H345" i="5" s="1"/>
  <c r="I345" i="5" s="1"/>
  <c r="G347" i="5"/>
  <c r="G348" i="5"/>
  <c r="J348" i="5" s="1"/>
  <c r="K348" i="5" s="1"/>
  <c r="G349" i="5"/>
  <c r="G351" i="5"/>
  <c r="J351" i="5" s="1"/>
  <c r="G352" i="5"/>
  <c r="J352" i="5" s="1"/>
  <c r="K352" i="5" s="1"/>
  <c r="G355" i="5"/>
  <c r="J355" i="5" s="1"/>
  <c r="K355" i="5" s="1"/>
  <c r="G356" i="5"/>
  <c r="J356" i="5" s="1"/>
  <c r="K356" i="5" s="1"/>
  <c r="G359" i="5"/>
  <c r="J359" i="5" s="1"/>
  <c r="G360" i="5"/>
  <c r="J360" i="5" s="1"/>
  <c r="K360" i="5" s="1"/>
  <c r="K8" i="5"/>
  <c r="K15" i="5"/>
  <c r="K19" i="5"/>
  <c r="K23" i="5"/>
  <c r="K31" i="5"/>
  <c r="K35" i="5"/>
  <c r="K39" i="5"/>
  <c r="K47" i="5"/>
  <c r="K51" i="5"/>
  <c r="K55" i="5"/>
  <c r="K63" i="5"/>
  <c r="K67" i="5"/>
  <c r="K71" i="5"/>
  <c r="K73" i="5"/>
  <c r="K79" i="5"/>
  <c r="K83" i="5"/>
  <c r="K87" i="5"/>
  <c r="K93" i="5"/>
  <c r="K95" i="5"/>
  <c r="K99" i="5"/>
  <c r="K103" i="5"/>
  <c r="K109" i="5"/>
  <c r="K111" i="5"/>
  <c r="K115" i="5"/>
  <c r="K119" i="5"/>
  <c r="K127" i="5"/>
  <c r="K131" i="5"/>
  <c r="K135" i="5"/>
  <c r="K137" i="5"/>
  <c r="K143" i="5"/>
  <c r="K147" i="5"/>
  <c r="K151" i="5"/>
  <c r="K157" i="5"/>
  <c r="K159" i="5"/>
  <c r="K163" i="5"/>
  <c r="K167" i="5"/>
  <c r="K173" i="5"/>
  <c r="K175" i="5"/>
  <c r="K179" i="5"/>
  <c r="K183" i="5"/>
  <c r="K191" i="5"/>
  <c r="K195" i="5"/>
  <c r="K199" i="5"/>
  <c r="K201" i="5"/>
  <c r="K207" i="5"/>
  <c r="K211" i="5"/>
  <c r="K215" i="5"/>
  <c r="K221" i="5"/>
  <c r="K223" i="5"/>
  <c r="K227" i="5"/>
  <c r="K231" i="5"/>
  <c r="K237" i="5"/>
  <c r="K239" i="5"/>
  <c r="K243" i="5"/>
  <c r="K247" i="5"/>
  <c r="K255" i="5"/>
  <c r="K259" i="5"/>
  <c r="K263" i="5"/>
  <c r="K265" i="5"/>
  <c r="K275" i="5"/>
  <c r="K279" i="5"/>
  <c r="K285" i="5"/>
  <c r="K287" i="5"/>
  <c r="K291" i="5"/>
  <c r="K295" i="5"/>
  <c r="K301" i="5"/>
  <c r="K303" i="5"/>
  <c r="K307" i="5"/>
  <c r="K311" i="5"/>
  <c r="K312" i="5"/>
  <c r="K319" i="5"/>
  <c r="K323" i="5"/>
  <c r="K327" i="5"/>
  <c r="K328" i="5"/>
  <c r="K339" i="5"/>
  <c r="K340" i="5"/>
  <c r="K343" i="5"/>
  <c r="K351" i="5"/>
  <c r="K359" i="5"/>
  <c r="L4" i="5"/>
  <c r="Q11" i="5" s="1"/>
  <c r="L5" i="5"/>
  <c r="L7" i="5"/>
  <c r="L8" i="5"/>
  <c r="L11" i="5"/>
  <c r="L15" i="5"/>
  <c r="L16" i="5"/>
  <c r="L19" i="5"/>
  <c r="L23" i="5"/>
  <c r="L27" i="5"/>
  <c r="L31" i="5"/>
  <c r="L32" i="5"/>
  <c r="L35" i="5"/>
  <c r="L39" i="5"/>
  <c r="L43" i="5"/>
  <c r="L47" i="5"/>
  <c r="L48" i="5"/>
  <c r="L51" i="5"/>
  <c r="L55" i="5"/>
  <c r="L59" i="5"/>
  <c r="L63" i="5"/>
  <c r="L64" i="5"/>
  <c r="L67" i="5"/>
  <c r="L71" i="5"/>
  <c r="L75" i="5"/>
  <c r="L79" i="5"/>
  <c r="L80" i="5"/>
  <c r="L83" i="5"/>
  <c r="L87" i="5"/>
  <c r="L91" i="5"/>
  <c r="L93" i="5"/>
  <c r="L95" i="5"/>
  <c r="L96" i="5"/>
  <c r="L99" i="5"/>
  <c r="L100" i="5"/>
  <c r="L103" i="5"/>
  <c r="L104" i="5"/>
  <c r="L105" i="5"/>
  <c r="L107" i="5"/>
  <c r="L111" i="5"/>
  <c r="L112" i="5"/>
  <c r="L115" i="5"/>
  <c r="L119" i="5"/>
  <c r="L123" i="5"/>
  <c r="L125" i="5"/>
  <c r="L127" i="5"/>
  <c r="L128" i="5"/>
  <c r="L131" i="5"/>
  <c r="L132" i="5"/>
  <c r="L135" i="5"/>
  <c r="L136" i="5"/>
  <c r="L137" i="5"/>
  <c r="L139" i="5"/>
  <c r="L143" i="5"/>
  <c r="L144" i="5"/>
  <c r="L147" i="5"/>
  <c r="L151" i="5"/>
  <c r="L155" i="5"/>
  <c r="L157" i="5"/>
  <c r="L159" i="5"/>
  <c r="L160" i="5"/>
  <c r="L163" i="5"/>
  <c r="L164" i="5"/>
  <c r="L167" i="5"/>
  <c r="L168" i="5"/>
  <c r="L169" i="5"/>
  <c r="L171" i="5"/>
  <c r="L175" i="5"/>
  <c r="L176" i="5"/>
  <c r="L179" i="5"/>
  <c r="L183" i="5"/>
  <c r="L187" i="5"/>
  <c r="L189" i="5"/>
  <c r="L191" i="5"/>
  <c r="L192" i="5"/>
  <c r="L195" i="5"/>
  <c r="L196" i="5"/>
  <c r="L199" i="5"/>
  <c r="L200" i="5"/>
  <c r="L201" i="5"/>
  <c r="L203" i="5"/>
  <c r="L207" i="5"/>
  <c r="L208" i="5"/>
  <c r="L211" i="5"/>
  <c r="L215" i="5"/>
  <c r="L219" i="5"/>
  <c r="L221" i="5"/>
  <c r="L223" i="5"/>
  <c r="L224" i="5"/>
  <c r="L227" i="5"/>
  <c r="L228" i="5"/>
  <c r="L231" i="5"/>
  <c r="L232" i="5"/>
  <c r="L233" i="5"/>
  <c r="L235" i="5"/>
  <c r="L239" i="5"/>
  <c r="L240" i="5"/>
  <c r="L243" i="5"/>
  <c r="L247" i="5"/>
  <c r="L251" i="5"/>
  <c r="L253" i="5"/>
  <c r="L255" i="5"/>
  <c r="L256" i="5"/>
  <c r="L259" i="5"/>
  <c r="L260" i="5"/>
  <c r="L263" i="5"/>
  <c r="L264" i="5"/>
  <c r="L265" i="5"/>
  <c r="L267" i="5"/>
  <c r="L271" i="5"/>
  <c r="L272" i="5"/>
  <c r="L275" i="5"/>
  <c r="L279" i="5"/>
  <c r="L283" i="5"/>
  <c r="L285" i="5"/>
  <c r="L287" i="5"/>
  <c r="L288" i="5"/>
  <c r="L291" i="5"/>
  <c r="L292" i="5"/>
  <c r="L295" i="5"/>
  <c r="L296" i="5"/>
  <c r="L297" i="5"/>
  <c r="L299" i="5"/>
  <c r="L300" i="5"/>
  <c r="L301" i="5"/>
  <c r="L303" i="5"/>
  <c r="L304" i="5"/>
  <c r="L307" i="5"/>
  <c r="L308" i="5"/>
  <c r="L311" i="5"/>
  <c r="L312" i="5"/>
  <c r="L313" i="5"/>
  <c r="L315" i="5"/>
  <c r="L316" i="5"/>
  <c r="L317" i="5"/>
  <c r="L319" i="5"/>
  <c r="L320" i="5"/>
  <c r="L323" i="5"/>
  <c r="L324" i="5"/>
  <c r="L327" i="5"/>
  <c r="L328" i="5"/>
  <c r="L329" i="5"/>
  <c r="L331" i="5"/>
  <c r="L332" i="5"/>
  <c r="L333" i="5"/>
  <c r="L335" i="5"/>
  <c r="L336" i="5"/>
  <c r="L339" i="5"/>
  <c r="L340" i="5"/>
  <c r="L343" i="5"/>
  <c r="L344" i="5"/>
  <c r="L345" i="5"/>
  <c r="L347" i="5"/>
  <c r="L348" i="5"/>
  <c r="L349" i="5"/>
  <c r="L351" i="5"/>
  <c r="L352" i="5"/>
  <c r="L355" i="5"/>
  <c r="L356" i="5"/>
  <c r="L359" i="5"/>
  <c r="L360" i="5"/>
  <c r="N367" i="5"/>
  <c r="N366" i="5"/>
  <c r="N365" i="5"/>
  <c r="N364" i="5"/>
  <c r="N363" i="5"/>
  <c r="N362" i="5"/>
  <c r="N361" i="5"/>
  <c r="N360" i="5"/>
  <c r="N359" i="5"/>
  <c r="N358" i="5"/>
  <c r="N357" i="5"/>
  <c r="N356" i="5"/>
  <c r="N355" i="5"/>
  <c r="N354" i="5"/>
  <c r="N353" i="5"/>
  <c r="N352" i="5"/>
  <c r="N351" i="5"/>
  <c r="N350" i="5"/>
  <c r="N349" i="5"/>
  <c r="N348" i="5"/>
  <c r="N347" i="5"/>
  <c r="N346" i="5"/>
  <c r="N345" i="5"/>
  <c r="N344" i="5"/>
  <c r="N343" i="5"/>
  <c r="N342" i="5"/>
  <c r="N341" i="5"/>
  <c r="N340" i="5"/>
  <c r="N339" i="5"/>
  <c r="N338" i="5"/>
  <c r="N337" i="5"/>
  <c r="N336" i="5"/>
  <c r="N335" i="5"/>
  <c r="N334" i="5"/>
  <c r="N333" i="5"/>
  <c r="N332" i="5"/>
  <c r="N331" i="5"/>
  <c r="N330" i="5"/>
  <c r="N329" i="5"/>
  <c r="N328" i="5"/>
  <c r="N327" i="5"/>
  <c r="N326" i="5"/>
  <c r="N325" i="5"/>
  <c r="N324" i="5"/>
  <c r="N323" i="5"/>
  <c r="N322" i="5"/>
  <c r="N321" i="5"/>
  <c r="N320" i="5"/>
  <c r="N319" i="5"/>
  <c r="N318" i="5"/>
  <c r="N317" i="5"/>
  <c r="N316" i="5"/>
  <c r="N315" i="5"/>
  <c r="N314" i="5"/>
  <c r="N313" i="5"/>
  <c r="N312" i="5"/>
  <c r="N311" i="5"/>
  <c r="N310" i="5"/>
  <c r="N309" i="5"/>
  <c r="N308" i="5"/>
  <c r="N307" i="5"/>
  <c r="N306" i="5"/>
  <c r="N305" i="5"/>
  <c r="N304" i="5"/>
  <c r="N303" i="5"/>
  <c r="N302" i="5"/>
  <c r="N301" i="5"/>
  <c r="N300" i="5"/>
  <c r="N299" i="5"/>
  <c r="N298" i="5"/>
  <c r="N297" i="5"/>
  <c r="N296" i="5"/>
  <c r="N295" i="5"/>
  <c r="N294" i="5"/>
  <c r="N293" i="5"/>
  <c r="N292" i="5"/>
  <c r="N291" i="5"/>
  <c r="N290" i="5"/>
  <c r="N289" i="5"/>
  <c r="N288" i="5"/>
  <c r="N287" i="5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J2" i="5"/>
  <c r="K2" i="5" s="1"/>
  <c r="H2" i="5"/>
  <c r="I2" i="5" s="1"/>
  <c r="G2" i="5"/>
  <c r="L2" i="5" s="1"/>
  <c r="Q6" i="5" l="1"/>
  <c r="Q7" i="5"/>
  <c r="J357" i="5"/>
  <c r="K357" i="5" s="1"/>
  <c r="H357" i="5"/>
  <c r="I357" i="5" s="1"/>
  <c r="L357" i="5"/>
  <c r="J341" i="5"/>
  <c r="K341" i="5" s="1"/>
  <c r="H341" i="5"/>
  <c r="I341" i="5" s="1"/>
  <c r="L341" i="5"/>
  <c r="H325" i="5"/>
  <c r="I325" i="5" s="1"/>
  <c r="L325" i="5"/>
  <c r="J325" i="5"/>
  <c r="K325" i="5" s="1"/>
  <c r="J309" i="5"/>
  <c r="K309" i="5" s="1"/>
  <c r="H309" i="5"/>
  <c r="I309" i="5" s="1"/>
  <c r="L309" i="5"/>
  <c r="H293" i="5"/>
  <c r="I293" i="5" s="1"/>
  <c r="J293" i="5"/>
  <c r="K293" i="5" s="1"/>
  <c r="L293" i="5"/>
  <c r="J277" i="5"/>
  <c r="K277" i="5" s="1"/>
  <c r="H277" i="5"/>
  <c r="I277" i="5" s="1"/>
  <c r="L277" i="5"/>
  <c r="H261" i="5"/>
  <c r="I261" i="5" s="1"/>
  <c r="L261" i="5"/>
  <c r="J261" i="5"/>
  <c r="K261" i="5" s="1"/>
  <c r="J245" i="5"/>
  <c r="K245" i="5" s="1"/>
  <c r="H245" i="5"/>
  <c r="I245" i="5" s="1"/>
  <c r="L245" i="5"/>
  <c r="J225" i="5"/>
  <c r="K225" i="5" s="1"/>
  <c r="L225" i="5"/>
  <c r="H225" i="5"/>
  <c r="I225" i="5" s="1"/>
  <c r="J209" i="5"/>
  <c r="K209" i="5" s="1"/>
  <c r="L209" i="5"/>
  <c r="H209" i="5"/>
  <c r="I209" i="5" s="1"/>
  <c r="J193" i="5"/>
  <c r="K193" i="5" s="1"/>
  <c r="L193" i="5"/>
  <c r="H193" i="5"/>
  <c r="I193" i="5" s="1"/>
  <c r="J177" i="5"/>
  <c r="K177" i="5" s="1"/>
  <c r="L177" i="5"/>
  <c r="H177" i="5"/>
  <c r="I177" i="5" s="1"/>
  <c r="J161" i="5"/>
  <c r="K161" i="5" s="1"/>
  <c r="L161" i="5"/>
  <c r="H161" i="5"/>
  <c r="I161" i="5" s="1"/>
  <c r="J145" i="5"/>
  <c r="K145" i="5" s="1"/>
  <c r="L145" i="5"/>
  <c r="H145" i="5"/>
  <c r="I145" i="5" s="1"/>
  <c r="J129" i="5"/>
  <c r="K129" i="5" s="1"/>
  <c r="L129" i="5"/>
  <c r="H129" i="5"/>
  <c r="I129" i="5" s="1"/>
  <c r="J113" i="5"/>
  <c r="K113" i="5" s="1"/>
  <c r="L113" i="5"/>
  <c r="H113" i="5"/>
  <c r="I113" i="5" s="1"/>
  <c r="J101" i="5"/>
  <c r="K101" i="5" s="1"/>
  <c r="H101" i="5"/>
  <c r="I101" i="5" s="1"/>
  <c r="L101" i="5"/>
  <c r="J97" i="5"/>
  <c r="K97" i="5" s="1"/>
  <c r="L97" i="5"/>
  <c r="H97" i="5"/>
  <c r="I97" i="5" s="1"/>
  <c r="J85" i="5"/>
  <c r="K85" i="5" s="1"/>
  <c r="H85" i="5"/>
  <c r="I85" i="5" s="1"/>
  <c r="L85" i="5"/>
  <c r="J81" i="5"/>
  <c r="K81" i="5" s="1"/>
  <c r="L81" i="5"/>
  <c r="H81" i="5"/>
  <c r="I81" i="5" s="1"/>
  <c r="J69" i="5"/>
  <c r="K69" i="5" s="1"/>
  <c r="H69" i="5"/>
  <c r="I69" i="5" s="1"/>
  <c r="L69" i="5"/>
  <c r="J65" i="5"/>
  <c r="K65" i="5" s="1"/>
  <c r="L65" i="5"/>
  <c r="H65" i="5"/>
  <c r="I65" i="5" s="1"/>
  <c r="J53" i="5"/>
  <c r="K53" i="5" s="1"/>
  <c r="H53" i="5"/>
  <c r="I53" i="5" s="1"/>
  <c r="L53" i="5"/>
  <c r="J49" i="5"/>
  <c r="K49" i="5" s="1"/>
  <c r="L49" i="5"/>
  <c r="H49" i="5"/>
  <c r="I49" i="5" s="1"/>
  <c r="J37" i="5"/>
  <c r="K37" i="5" s="1"/>
  <c r="H37" i="5"/>
  <c r="I37" i="5" s="1"/>
  <c r="L37" i="5"/>
  <c r="J33" i="5"/>
  <c r="K33" i="5" s="1"/>
  <c r="L33" i="5"/>
  <c r="H33" i="5"/>
  <c r="I33" i="5" s="1"/>
  <c r="J21" i="5"/>
  <c r="K21" i="5" s="1"/>
  <c r="H21" i="5"/>
  <c r="I21" i="5" s="1"/>
  <c r="L21" i="5"/>
  <c r="J353" i="5"/>
  <c r="K353" i="5" s="1"/>
  <c r="H353" i="5"/>
  <c r="I353" i="5" s="1"/>
  <c r="L353" i="5"/>
  <c r="J337" i="5"/>
  <c r="K337" i="5" s="1"/>
  <c r="H337" i="5"/>
  <c r="I337" i="5" s="1"/>
  <c r="L337" i="5"/>
  <c r="J321" i="5"/>
  <c r="K321" i="5" s="1"/>
  <c r="H321" i="5"/>
  <c r="I321" i="5" s="1"/>
  <c r="L321" i="5"/>
  <c r="J305" i="5"/>
  <c r="K305" i="5" s="1"/>
  <c r="H305" i="5"/>
  <c r="I305" i="5" s="1"/>
  <c r="L305" i="5"/>
  <c r="J289" i="5"/>
  <c r="K289" i="5" s="1"/>
  <c r="L289" i="5"/>
  <c r="H289" i="5"/>
  <c r="I289" i="5" s="1"/>
  <c r="J273" i="5"/>
  <c r="K273" i="5" s="1"/>
  <c r="L273" i="5"/>
  <c r="H273" i="5"/>
  <c r="I273" i="5" s="1"/>
  <c r="J257" i="5"/>
  <c r="K257" i="5" s="1"/>
  <c r="L257" i="5"/>
  <c r="H257" i="5"/>
  <c r="I257" i="5" s="1"/>
  <c r="J241" i="5"/>
  <c r="K241" i="5" s="1"/>
  <c r="L241" i="5"/>
  <c r="H241" i="5"/>
  <c r="I241" i="5" s="1"/>
  <c r="J229" i="5"/>
  <c r="K229" i="5" s="1"/>
  <c r="H229" i="5"/>
  <c r="I229" i="5" s="1"/>
  <c r="L229" i="5"/>
  <c r="J213" i="5"/>
  <c r="K213" i="5" s="1"/>
  <c r="H213" i="5"/>
  <c r="I213" i="5" s="1"/>
  <c r="L213" i="5"/>
  <c r="J197" i="5"/>
  <c r="K197" i="5" s="1"/>
  <c r="H197" i="5"/>
  <c r="I197" i="5" s="1"/>
  <c r="L197" i="5"/>
  <c r="J181" i="5"/>
  <c r="K181" i="5" s="1"/>
  <c r="H181" i="5"/>
  <c r="I181" i="5" s="1"/>
  <c r="L181" i="5"/>
  <c r="J165" i="5"/>
  <c r="K165" i="5" s="1"/>
  <c r="H165" i="5"/>
  <c r="I165" i="5" s="1"/>
  <c r="L165" i="5"/>
  <c r="J149" i="5"/>
  <c r="K149" i="5" s="1"/>
  <c r="H149" i="5"/>
  <c r="I149" i="5" s="1"/>
  <c r="L149" i="5"/>
  <c r="J133" i="5"/>
  <c r="K133" i="5" s="1"/>
  <c r="H133" i="5"/>
  <c r="I133" i="5" s="1"/>
  <c r="L133" i="5"/>
  <c r="J117" i="5"/>
  <c r="K117" i="5" s="1"/>
  <c r="H117" i="5"/>
  <c r="I117" i="5" s="1"/>
  <c r="L117" i="5"/>
  <c r="J17" i="5"/>
  <c r="K17" i="5" s="1"/>
  <c r="L17" i="5"/>
  <c r="H17" i="5"/>
  <c r="I17" i="5" s="1"/>
  <c r="J248" i="5"/>
  <c r="K248" i="5" s="1"/>
  <c r="H248" i="5"/>
  <c r="I248" i="5" s="1"/>
  <c r="J216" i="5"/>
  <c r="K216" i="5" s="1"/>
  <c r="H216" i="5"/>
  <c r="I216" i="5" s="1"/>
  <c r="J168" i="5"/>
  <c r="K168" i="5" s="1"/>
  <c r="H168" i="5"/>
  <c r="I168" i="5" s="1"/>
  <c r="J152" i="5"/>
  <c r="K152" i="5" s="1"/>
  <c r="H152" i="5"/>
  <c r="I152" i="5" s="1"/>
  <c r="J120" i="5"/>
  <c r="K120" i="5" s="1"/>
  <c r="H120" i="5"/>
  <c r="I120" i="5" s="1"/>
  <c r="J88" i="5"/>
  <c r="K88" i="5" s="1"/>
  <c r="H88" i="5"/>
  <c r="I88" i="5" s="1"/>
  <c r="J72" i="5"/>
  <c r="K72" i="5" s="1"/>
  <c r="H72" i="5"/>
  <c r="I72" i="5" s="1"/>
  <c r="L72" i="5"/>
  <c r="J56" i="5"/>
  <c r="K56" i="5" s="1"/>
  <c r="H56" i="5"/>
  <c r="I56" i="5" s="1"/>
  <c r="L56" i="5"/>
  <c r="J40" i="5"/>
  <c r="K40" i="5" s="1"/>
  <c r="H40" i="5"/>
  <c r="I40" i="5" s="1"/>
  <c r="L40" i="5"/>
  <c r="J29" i="5"/>
  <c r="K29" i="5" s="1"/>
  <c r="L29" i="5"/>
  <c r="J13" i="5"/>
  <c r="K13" i="5" s="1"/>
  <c r="L13" i="5"/>
  <c r="H360" i="5"/>
  <c r="I360" i="5" s="1"/>
  <c r="H328" i="5"/>
  <c r="I328" i="5" s="1"/>
  <c r="H312" i="5"/>
  <c r="I312" i="5" s="1"/>
  <c r="H281" i="5"/>
  <c r="I281" i="5" s="1"/>
  <c r="H249" i="5"/>
  <c r="I249" i="5" s="1"/>
  <c r="H217" i="5"/>
  <c r="I217" i="5" s="1"/>
  <c r="H185" i="5"/>
  <c r="I185" i="5" s="1"/>
  <c r="J345" i="5"/>
  <c r="K345" i="5" s="1"/>
  <c r="J260" i="5"/>
  <c r="K260" i="5" s="1"/>
  <c r="J329" i="5"/>
  <c r="K329" i="5" s="1"/>
  <c r="H329" i="5"/>
  <c r="I329" i="5" s="1"/>
  <c r="J313" i="5"/>
  <c r="K313" i="5" s="1"/>
  <c r="H313" i="5"/>
  <c r="I313" i="5" s="1"/>
  <c r="H292" i="5"/>
  <c r="I292" i="5" s="1"/>
  <c r="J292" i="5"/>
  <c r="K292" i="5" s="1"/>
  <c r="J276" i="5"/>
  <c r="K276" i="5" s="1"/>
  <c r="H276" i="5"/>
  <c r="I276" i="5" s="1"/>
  <c r="H244" i="5"/>
  <c r="I244" i="5" s="1"/>
  <c r="J244" i="5"/>
  <c r="K244" i="5" s="1"/>
  <c r="H228" i="5"/>
  <c r="I228" i="5" s="1"/>
  <c r="J228" i="5"/>
  <c r="K228" i="5" s="1"/>
  <c r="H196" i="5"/>
  <c r="I196" i="5" s="1"/>
  <c r="J196" i="5"/>
  <c r="K196" i="5" s="1"/>
  <c r="H148" i="5"/>
  <c r="I148" i="5" s="1"/>
  <c r="J148" i="5"/>
  <c r="K148" i="5" s="1"/>
  <c r="H132" i="5"/>
  <c r="I132" i="5" s="1"/>
  <c r="J132" i="5"/>
  <c r="K132" i="5" s="1"/>
  <c r="H84" i="5"/>
  <c r="I84" i="5" s="1"/>
  <c r="J84" i="5"/>
  <c r="K84" i="5" s="1"/>
  <c r="H68" i="5"/>
  <c r="I68" i="5" s="1"/>
  <c r="J68" i="5"/>
  <c r="K68" i="5" s="1"/>
  <c r="H36" i="5"/>
  <c r="I36" i="5" s="1"/>
  <c r="J36" i="5"/>
  <c r="K36" i="5" s="1"/>
  <c r="H20" i="5"/>
  <c r="I20" i="5" s="1"/>
  <c r="J20" i="5"/>
  <c r="K20" i="5" s="1"/>
  <c r="L358" i="5"/>
  <c r="J358" i="5"/>
  <c r="K358" i="5" s="1"/>
  <c r="H358" i="5"/>
  <c r="I358" i="5" s="1"/>
  <c r="L350" i="5"/>
  <c r="J350" i="5"/>
  <c r="K350" i="5" s="1"/>
  <c r="H350" i="5"/>
  <c r="I350" i="5" s="1"/>
  <c r="L342" i="5"/>
  <c r="J342" i="5"/>
  <c r="K342" i="5" s="1"/>
  <c r="H342" i="5"/>
  <c r="I342" i="5" s="1"/>
  <c r="L334" i="5"/>
  <c r="J334" i="5"/>
  <c r="K334" i="5" s="1"/>
  <c r="H334" i="5"/>
  <c r="I334" i="5" s="1"/>
  <c r="L326" i="5"/>
  <c r="J326" i="5"/>
  <c r="K326" i="5" s="1"/>
  <c r="H326" i="5"/>
  <c r="I326" i="5" s="1"/>
  <c r="L314" i="5"/>
  <c r="J314" i="5"/>
  <c r="K314" i="5" s="1"/>
  <c r="H314" i="5"/>
  <c r="I314" i="5" s="1"/>
  <c r="L306" i="5"/>
  <c r="J306" i="5"/>
  <c r="K306" i="5" s="1"/>
  <c r="L302" i="5"/>
  <c r="J302" i="5"/>
  <c r="K302" i="5" s="1"/>
  <c r="L294" i="5"/>
  <c r="J294" i="5"/>
  <c r="K294" i="5" s="1"/>
  <c r="H294" i="5"/>
  <c r="I294" i="5" s="1"/>
  <c r="L286" i="5"/>
  <c r="J286" i="5"/>
  <c r="K286" i="5" s="1"/>
  <c r="L278" i="5"/>
  <c r="J278" i="5"/>
  <c r="K278" i="5" s="1"/>
  <c r="H278" i="5"/>
  <c r="I278" i="5" s="1"/>
  <c r="L270" i="5"/>
  <c r="J270" i="5"/>
  <c r="K270" i="5" s="1"/>
  <c r="L262" i="5"/>
  <c r="J262" i="5"/>
  <c r="K262" i="5" s="1"/>
  <c r="H262" i="5"/>
  <c r="I262" i="5" s="1"/>
  <c r="L254" i="5"/>
  <c r="J254" i="5"/>
  <c r="K254" i="5" s="1"/>
  <c r="L246" i="5"/>
  <c r="J246" i="5"/>
  <c r="K246" i="5" s="1"/>
  <c r="H246" i="5"/>
  <c r="I246" i="5" s="1"/>
  <c r="L238" i="5"/>
  <c r="J238" i="5"/>
  <c r="K238" i="5" s="1"/>
  <c r="L230" i="5"/>
  <c r="J230" i="5"/>
  <c r="K230" i="5" s="1"/>
  <c r="H230" i="5"/>
  <c r="I230" i="5" s="1"/>
  <c r="L222" i="5"/>
  <c r="J222" i="5"/>
  <c r="K222" i="5" s="1"/>
  <c r="L214" i="5"/>
  <c r="J214" i="5"/>
  <c r="K214" i="5" s="1"/>
  <c r="H214" i="5"/>
  <c r="I214" i="5" s="1"/>
  <c r="L206" i="5"/>
  <c r="J206" i="5"/>
  <c r="K206" i="5" s="1"/>
  <c r="L202" i="5"/>
  <c r="J202" i="5"/>
  <c r="K202" i="5" s="1"/>
  <c r="H202" i="5"/>
  <c r="I202" i="5" s="1"/>
  <c r="L194" i="5"/>
  <c r="J194" i="5"/>
  <c r="K194" i="5" s="1"/>
  <c r="L186" i="5"/>
  <c r="J186" i="5"/>
  <c r="K186" i="5" s="1"/>
  <c r="H186" i="5"/>
  <c r="I186" i="5" s="1"/>
  <c r="L182" i="5"/>
  <c r="J182" i="5"/>
  <c r="K182" i="5" s="1"/>
  <c r="H182" i="5"/>
  <c r="I182" i="5" s="1"/>
  <c r="L178" i="5"/>
  <c r="J178" i="5"/>
  <c r="K178" i="5" s="1"/>
  <c r="L174" i="5"/>
  <c r="J174" i="5"/>
  <c r="K174" i="5" s="1"/>
  <c r="L166" i="5"/>
  <c r="J166" i="5"/>
  <c r="K166" i="5" s="1"/>
  <c r="H166" i="5"/>
  <c r="I166" i="5" s="1"/>
  <c r="L162" i="5"/>
  <c r="J162" i="5"/>
  <c r="K162" i="5" s="1"/>
  <c r="L158" i="5"/>
  <c r="J158" i="5"/>
  <c r="K158" i="5" s="1"/>
  <c r="L154" i="5"/>
  <c r="J154" i="5"/>
  <c r="K154" i="5" s="1"/>
  <c r="H154" i="5"/>
  <c r="I154" i="5" s="1"/>
  <c r="L150" i="5"/>
  <c r="J150" i="5"/>
  <c r="K150" i="5" s="1"/>
  <c r="H150" i="5"/>
  <c r="I150" i="5" s="1"/>
  <c r="L146" i="5"/>
  <c r="J146" i="5"/>
  <c r="K146" i="5" s="1"/>
  <c r="L142" i="5"/>
  <c r="J142" i="5"/>
  <c r="K142" i="5" s="1"/>
  <c r="L138" i="5"/>
  <c r="J138" i="5"/>
  <c r="K138" i="5" s="1"/>
  <c r="H138" i="5"/>
  <c r="I138" i="5" s="1"/>
  <c r="L134" i="5"/>
  <c r="J134" i="5"/>
  <c r="K134" i="5" s="1"/>
  <c r="H134" i="5"/>
  <c r="I134" i="5" s="1"/>
  <c r="L130" i="5"/>
  <c r="J130" i="5"/>
  <c r="K130" i="5" s="1"/>
  <c r="L126" i="5"/>
  <c r="J126" i="5"/>
  <c r="K126" i="5" s="1"/>
  <c r="L122" i="5"/>
  <c r="J122" i="5"/>
  <c r="K122" i="5" s="1"/>
  <c r="H122" i="5"/>
  <c r="I122" i="5" s="1"/>
  <c r="L118" i="5"/>
  <c r="J118" i="5"/>
  <c r="K118" i="5" s="1"/>
  <c r="H118" i="5"/>
  <c r="I118" i="5" s="1"/>
  <c r="L114" i="5"/>
  <c r="J114" i="5"/>
  <c r="K114" i="5" s="1"/>
  <c r="L110" i="5"/>
  <c r="J110" i="5"/>
  <c r="K110" i="5" s="1"/>
  <c r="L106" i="5"/>
  <c r="J106" i="5"/>
  <c r="K106" i="5" s="1"/>
  <c r="H106" i="5"/>
  <c r="I106" i="5" s="1"/>
  <c r="L102" i="5"/>
  <c r="J102" i="5"/>
  <c r="K102" i="5" s="1"/>
  <c r="H102" i="5"/>
  <c r="I102" i="5" s="1"/>
  <c r="L98" i="5"/>
  <c r="J98" i="5"/>
  <c r="K98" i="5" s="1"/>
  <c r="L94" i="5"/>
  <c r="J94" i="5"/>
  <c r="K94" i="5" s="1"/>
  <c r="L90" i="5"/>
  <c r="J90" i="5"/>
  <c r="K90" i="5" s="1"/>
  <c r="H90" i="5"/>
  <c r="I90" i="5" s="1"/>
  <c r="L86" i="5"/>
  <c r="J86" i="5"/>
  <c r="K86" i="5" s="1"/>
  <c r="H86" i="5"/>
  <c r="I86" i="5" s="1"/>
  <c r="L82" i="5"/>
  <c r="J82" i="5"/>
  <c r="K82" i="5" s="1"/>
  <c r="L78" i="5"/>
  <c r="J78" i="5"/>
  <c r="K78" i="5" s="1"/>
  <c r="L74" i="5"/>
  <c r="J74" i="5"/>
  <c r="K74" i="5" s="1"/>
  <c r="H74" i="5"/>
  <c r="I74" i="5" s="1"/>
  <c r="L70" i="5"/>
  <c r="J70" i="5"/>
  <c r="K70" i="5" s="1"/>
  <c r="H70" i="5"/>
  <c r="I70" i="5" s="1"/>
  <c r="L66" i="5"/>
  <c r="J66" i="5"/>
  <c r="K66" i="5" s="1"/>
  <c r="L62" i="5"/>
  <c r="J62" i="5"/>
  <c r="K62" i="5" s="1"/>
  <c r="L58" i="5"/>
  <c r="J58" i="5"/>
  <c r="K58" i="5" s="1"/>
  <c r="H58" i="5"/>
  <c r="I58" i="5" s="1"/>
  <c r="L54" i="5"/>
  <c r="J54" i="5"/>
  <c r="K54" i="5" s="1"/>
  <c r="H54" i="5"/>
  <c r="I54" i="5" s="1"/>
  <c r="L50" i="5"/>
  <c r="J50" i="5"/>
  <c r="K50" i="5" s="1"/>
  <c r="L46" i="5"/>
  <c r="J46" i="5"/>
  <c r="K46" i="5" s="1"/>
  <c r="L42" i="5"/>
  <c r="J42" i="5"/>
  <c r="K42" i="5" s="1"/>
  <c r="H42" i="5"/>
  <c r="I42" i="5" s="1"/>
  <c r="L38" i="5"/>
  <c r="J38" i="5"/>
  <c r="K38" i="5" s="1"/>
  <c r="H38" i="5"/>
  <c r="I38" i="5" s="1"/>
  <c r="L34" i="5"/>
  <c r="J34" i="5"/>
  <c r="K34" i="5" s="1"/>
  <c r="L30" i="5"/>
  <c r="J30" i="5"/>
  <c r="K30" i="5" s="1"/>
  <c r="L26" i="5"/>
  <c r="J26" i="5"/>
  <c r="K26" i="5" s="1"/>
  <c r="H26" i="5"/>
  <c r="I26" i="5" s="1"/>
  <c r="L22" i="5"/>
  <c r="J22" i="5"/>
  <c r="K22" i="5" s="1"/>
  <c r="H22" i="5"/>
  <c r="I22" i="5" s="1"/>
  <c r="L18" i="5"/>
  <c r="J18" i="5"/>
  <c r="K18" i="5" s="1"/>
  <c r="L14" i="5"/>
  <c r="J14" i="5"/>
  <c r="K14" i="5" s="1"/>
  <c r="J349" i="5"/>
  <c r="K349" i="5" s="1"/>
  <c r="H349" i="5"/>
  <c r="I349" i="5" s="1"/>
  <c r="J333" i="5"/>
  <c r="K333" i="5" s="1"/>
  <c r="H333" i="5"/>
  <c r="I333" i="5" s="1"/>
  <c r="J317" i="5"/>
  <c r="K317" i="5" s="1"/>
  <c r="H317" i="5"/>
  <c r="I317" i="5" s="1"/>
  <c r="J296" i="5"/>
  <c r="K296" i="5" s="1"/>
  <c r="H296" i="5"/>
  <c r="I296" i="5" s="1"/>
  <c r="J280" i="5"/>
  <c r="K280" i="5" s="1"/>
  <c r="H280" i="5"/>
  <c r="I280" i="5" s="1"/>
  <c r="J264" i="5"/>
  <c r="K264" i="5" s="1"/>
  <c r="H264" i="5"/>
  <c r="I264" i="5" s="1"/>
  <c r="J232" i="5"/>
  <c r="K232" i="5" s="1"/>
  <c r="H232" i="5"/>
  <c r="I232" i="5" s="1"/>
  <c r="J200" i="5"/>
  <c r="K200" i="5" s="1"/>
  <c r="H200" i="5"/>
  <c r="I200" i="5" s="1"/>
  <c r="J184" i="5"/>
  <c r="K184" i="5" s="1"/>
  <c r="H184" i="5"/>
  <c r="I184" i="5" s="1"/>
  <c r="J136" i="5"/>
  <c r="K136" i="5" s="1"/>
  <c r="H136" i="5"/>
  <c r="I136" i="5" s="1"/>
  <c r="J104" i="5"/>
  <c r="K104" i="5" s="1"/>
  <c r="H104" i="5"/>
  <c r="I104" i="5" s="1"/>
  <c r="J77" i="5"/>
  <c r="K77" i="5" s="1"/>
  <c r="L77" i="5"/>
  <c r="J61" i="5"/>
  <c r="K61" i="5" s="1"/>
  <c r="L61" i="5"/>
  <c r="J45" i="5"/>
  <c r="K45" i="5" s="1"/>
  <c r="L45" i="5"/>
  <c r="J24" i="5"/>
  <c r="K24" i="5" s="1"/>
  <c r="H24" i="5"/>
  <c r="I24" i="5" s="1"/>
  <c r="L24" i="5"/>
  <c r="H344" i="5"/>
  <c r="I344" i="5" s="1"/>
  <c r="H174" i="5"/>
  <c r="I174" i="5" s="1"/>
  <c r="H153" i="5"/>
  <c r="I153" i="5" s="1"/>
  <c r="H142" i="5"/>
  <c r="I142" i="5" s="1"/>
  <c r="H121" i="5"/>
  <c r="I121" i="5" s="1"/>
  <c r="H110" i="5"/>
  <c r="I110" i="5" s="1"/>
  <c r="H89" i="5"/>
  <c r="I89" i="5" s="1"/>
  <c r="H78" i="5"/>
  <c r="I78" i="5" s="1"/>
  <c r="H57" i="5"/>
  <c r="I57" i="5" s="1"/>
  <c r="H46" i="5"/>
  <c r="I46" i="5" s="1"/>
  <c r="H25" i="5"/>
  <c r="I25" i="5" s="1"/>
  <c r="L281" i="5"/>
  <c r="L276" i="5"/>
  <c r="L269" i="5"/>
  <c r="L249" i="5"/>
  <c r="L244" i="5"/>
  <c r="L237" i="5"/>
  <c r="L217" i="5"/>
  <c r="L205" i="5"/>
  <c r="L185" i="5"/>
  <c r="L173" i="5"/>
  <c r="L153" i="5"/>
  <c r="L148" i="5"/>
  <c r="L141" i="5"/>
  <c r="L121" i="5"/>
  <c r="L109" i="5"/>
  <c r="L89" i="5"/>
  <c r="L84" i="5"/>
  <c r="L68" i="5"/>
  <c r="L36" i="5"/>
  <c r="L20" i="5"/>
  <c r="J300" i="5"/>
  <c r="K300" i="5" s="1"/>
  <c r="H300" i="5"/>
  <c r="I300" i="5" s="1"/>
  <c r="J284" i="5"/>
  <c r="K284" i="5" s="1"/>
  <c r="H284" i="5"/>
  <c r="I284" i="5" s="1"/>
  <c r="L284" i="5"/>
  <c r="J268" i="5"/>
  <c r="K268" i="5" s="1"/>
  <c r="H268" i="5"/>
  <c r="I268" i="5" s="1"/>
  <c r="L268" i="5"/>
  <c r="J252" i="5"/>
  <c r="K252" i="5" s="1"/>
  <c r="H252" i="5"/>
  <c r="I252" i="5" s="1"/>
  <c r="L252" i="5"/>
  <c r="H236" i="5"/>
  <c r="I236" i="5" s="1"/>
  <c r="L236" i="5"/>
  <c r="H220" i="5"/>
  <c r="I220" i="5" s="1"/>
  <c r="L220" i="5"/>
  <c r="J220" i="5"/>
  <c r="K220" i="5" s="1"/>
  <c r="H204" i="5"/>
  <c r="I204" i="5" s="1"/>
  <c r="L204" i="5"/>
  <c r="H188" i="5"/>
  <c r="I188" i="5" s="1"/>
  <c r="L188" i="5"/>
  <c r="J188" i="5"/>
  <c r="K188" i="5" s="1"/>
  <c r="H172" i="5"/>
  <c r="I172" i="5" s="1"/>
  <c r="L172" i="5"/>
  <c r="H156" i="5"/>
  <c r="I156" i="5" s="1"/>
  <c r="L156" i="5"/>
  <c r="J156" i="5"/>
  <c r="K156" i="5" s="1"/>
  <c r="H140" i="5"/>
  <c r="I140" i="5" s="1"/>
  <c r="L140" i="5"/>
  <c r="H124" i="5"/>
  <c r="I124" i="5" s="1"/>
  <c r="L124" i="5"/>
  <c r="J124" i="5"/>
  <c r="K124" i="5" s="1"/>
  <c r="H108" i="5"/>
  <c r="I108" i="5" s="1"/>
  <c r="L108" i="5"/>
  <c r="H92" i="5"/>
  <c r="I92" i="5" s="1"/>
  <c r="L92" i="5"/>
  <c r="J92" i="5"/>
  <c r="K92" i="5" s="1"/>
  <c r="H76" i="5"/>
  <c r="I76" i="5" s="1"/>
  <c r="L76" i="5"/>
  <c r="H60" i="5"/>
  <c r="I60" i="5" s="1"/>
  <c r="L60" i="5"/>
  <c r="J60" i="5"/>
  <c r="K60" i="5" s="1"/>
  <c r="H44" i="5"/>
  <c r="I44" i="5" s="1"/>
  <c r="L44" i="5"/>
  <c r="H28" i="5"/>
  <c r="I28" i="5" s="1"/>
  <c r="L28" i="5"/>
  <c r="J28" i="5"/>
  <c r="K28" i="5" s="1"/>
  <c r="H12" i="5"/>
  <c r="I12" i="5" s="1"/>
  <c r="L12" i="5"/>
  <c r="H301" i="5"/>
  <c r="I301" i="5" s="1"/>
  <c r="H269" i="5"/>
  <c r="I269" i="5" s="1"/>
  <c r="H237" i="5"/>
  <c r="I237" i="5" s="1"/>
  <c r="H205" i="5"/>
  <c r="I205" i="5" s="1"/>
  <c r="H194" i="5"/>
  <c r="I194" i="5" s="1"/>
  <c r="H173" i="5"/>
  <c r="I173" i="5" s="1"/>
  <c r="H162" i="5"/>
  <c r="I162" i="5" s="1"/>
  <c r="H141" i="5"/>
  <c r="I141" i="5" s="1"/>
  <c r="H130" i="5"/>
  <c r="I130" i="5" s="1"/>
  <c r="H109" i="5"/>
  <c r="I109" i="5" s="1"/>
  <c r="H98" i="5"/>
  <c r="I98" i="5" s="1"/>
  <c r="H77" i="5"/>
  <c r="I77" i="5" s="1"/>
  <c r="H66" i="5"/>
  <c r="I66" i="5" s="1"/>
  <c r="H45" i="5"/>
  <c r="I45" i="5" s="1"/>
  <c r="H34" i="5"/>
  <c r="I34" i="5" s="1"/>
  <c r="H13" i="5"/>
  <c r="I13" i="5" s="1"/>
  <c r="J236" i="5"/>
  <c r="K236" i="5" s="1"/>
  <c r="J172" i="5"/>
  <c r="K172" i="5" s="1"/>
  <c r="J108" i="5"/>
  <c r="K108" i="5" s="1"/>
  <c r="J44" i="5"/>
  <c r="K44" i="5" s="1"/>
  <c r="J308" i="5"/>
  <c r="K308" i="5" s="1"/>
  <c r="H308" i="5"/>
  <c r="I308" i="5" s="1"/>
  <c r="H212" i="5"/>
  <c r="I212" i="5" s="1"/>
  <c r="J212" i="5"/>
  <c r="K212" i="5" s="1"/>
  <c r="H180" i="5"/>
  <c r="I180" i="5" s="1"/>
  <c r="J180" i="5"/>
  <c r="K180" i="5" s="1"/>
  <c r="H164" i="5"/>
  <c r="I164" i="5" s="1"/>
  <c r="J164" i="5"/>
  <c r="K164" i="5" s="1"/>
  <c r="H116" i="5"/>
  <c r="I116" i="5" s="1"/>
  <c r="J116" i="5"/>
  <c r="K116" i="5" s="1"/>
  <c r="H100" i="5"/>
  <c r="I100" i="5" s="1"/>
  <c r="J100" i="5"/>
  <c r="K100" i="5" s="1"/>
  <c r="H52" i="5"/>
  <c r="I52" i="5" s="1"/>
  <c r="J52" i="5"/>
  <c r="K52" i="5" s="1"/>
  <c r="L354" i="5"/>
  <c r="J354" i="5"/>
  <c r="K354" i="5" s="1"/>
  <c r="H354" i="5"/>
  <c r="I354" i="5" s="1"/>
  <c r="L346" i="5"/>
  <c r="J346" i="5"/>
  <c r="K346" i="5" s="1"/>
  <c r="H346" i="5"/>
  <c r="I346" i="5" s="1"/>
  <c r="L338" i="5"/>
  <c r="J338" i="5"/>
  <c r="K338" i="5" s="1"/>
  <c r="H338" i="5"/>
  <c r="I338" i="5" s="1"/>
  <c r="L330" i="5"/>
  <c r="J330" i="5"/>
  <c r="K330" i="5" s="1"/>
  <c r="H330" i="5"/>
  <c r="I330" i="5" s="1"/>
  <c r="L322" i="5"/>
  <c r="J322" i="5"/>
  <c r="K322" i="5" s="1"/>
  <c r="H322" i="5"/>
  <c r="I322" i="5" s="1"/>
  <c r="L318" i="5"/>
  <c r="J318" i="5"/>
  <c r="K318" i="5" s="1"/>
  <c r="H318" i="5"/>
  <c r="I318" i="5" s="1"/>
  <c r="L310" i="5"/>
  <c r="J310" i="5"/>
  <c r="K310" i="5" s="1"/>
  <c r="H310" i="5"/>
  <c r="I310" i="5" s="1"/>
  <c r="L298" i="5"/>
  <c r="J298" i="5"/>
  <c r="K298" i="5" s="1"/>
  <c r="H298" i="5"/>
  <c r="I298" i="5" s="1"/>
  <c r="L290" i="5"/>
  <c r="J290" i="5"/>
  <c r="K290" i="5" s="1"/>
  <c r="L282" i="5"/>
  <c r="J282" i="5"/>
  <c r="K282" i="5" s="1"/>
  <c r="H282" i="5"/>
  <c r="I282" i="5" s="1"/>
  <c r="L274" i="5"/>
  <c r="J274" i="5"/>
  <c r="K274" i="5" s="1"/>
  <c r="L266" i="5"/>
  <c r="J266" i="5"/>
  <c r="K266" i="5" s="1"/>
  <c r="H266" i="5"/>
  <c r="I266" i="5" s="1"/>
  <c r="L258" i="5"/>
  <c r="J258" i="5"/>
  <c r="K258" i="5" s="1"/>
  <c r="L250" i="5"/>
  <c r="J250" i="5"/>
  <c r="K250" i="5" s="1"/>
  <c r="H250" i="5"/>
  <c r="I250" i="5" s="1"/>
  <c r="L242" i="5"/>
  <c r="J242" i="5"/>
  <c r="K242" i="5" s="1"/>
  <c r="L234" i="5"/>
  <c r="J234" i="5"/>
  <c r="K234" i="5" s="1"/>
  <c r="H234" i="5"/>
  <c r="I234" i="5" s="1"/>
  <c r="L226" i="5"/>
  <c r="J226" i="5"/>
  <c r="K226" i="5" s="1"/>
  <c r="L218" i="5"/>
  <c r="J218" i="5"/>
  <c r="K218" i="5" s="1"/>
  <c r="H218" i="5"/>
  <c r="I218" i="5" s="1"/>
  <c r="L210" i="5"/>
  <c r="J210" i="5"/>
  <c r="K210" i="5" s="1"/>
  <c r="L198" i="5"/>
  <c r="J198" i="5"/>
  <c r="K198" i="5" s="1"/>
  <c r="H198" i="5"/>
  <c r="I198" i="5" s="1"/>
  <c r="L190" i="5"/>
  <c r="J190" i="5"/>
  <c r="K190" i="5" s="1"/>
  <c r="L170" i="5"/>
  <c r="J170" i="5"/>
  <c r="K170" i="5" s="1"/>
  <c r="H170" i="5"/>
  <c r="I170" i="5" s="1"/>
  <c r="L280" i="5"/>
  <c r="L248" i="5"/>
  <c r="L216" i="5"/>
  <c r="L184" i="5"/>
  <c r="L152" i="5"/>
  <c r="L120" i="5"/>
  <c r="L88" i="5"/>
  <c r="L73" i="5"/>
  <c r="L57" i="5"/>
  <c r="L41" i="5"/>
  <c r="L25" i="5"/>
  <c r="H288" i="5"/>
  <c r="I288" i="5" s="1"/>
  <c r="J288" i="5"/>
  <c r="K288" i="5" s="1"/>
  <c r="H272" i="5"/>
  <c r="I272" i="5" s="1"/>
  <c r="J272" i="5"/>
  <c r="K272" i="5" s="1"/>
  <c r="H256" i="5"/>
  <c r="I256" i="5" s="1"/>
  <c r="J256" i="5"/>
  <c r="K256" i="5" s="1"/>
  <c r="J240" i="5"/>
  <c r="K240" i="5" s="1"/>
  <c r="H240" i="5"/>
  <c r="I240" i="5" s="1"/>
  <c r="J224" i="5"/>
  <c r="K224" i="5" s="1"/>
  <c r="H224" i="5"/>
  <c r="I224" i="5" s="1"/>
  <c r="J208" i="5"/>
  <c r="K208" i="5" s="1"/>
  <c r="H208" i="5"/>
  <c r="I208" i="5" s="1"/>
  <c r="J192" i="5"/>
  <c r="K192" i="5" s="1"/>
  <c r="H192" i="5"/>
  <c r="I192" i="5" s="1"/>
  <c r="J176" i="5"/>
  <c r="K176" i="5" s="1"/>
  <c r="H176" i="5"/>
  <c r="I176" i="5" s="1"/>
  <c r="J160" i="5"/>
  <c r="K160" i="5" s="1"/>
  <c r="H160" i="5"/>
  <c r="I160" i="5" s="1"/>
  <c r="J144" i="5"/>
  <c r="K144" i="5" s="1"/>
  <c r="H144" i="5"/>
  <c r="I144" i="5" s="1"/>
  <c r="J128" i="5"/>
  <c r="K128" i="5" s="1"/>
  <c r="H128" i="5"/>
  <c r="I128" i="5" s="1"/>
  <c r="J112" i="5"/>
  <c r="K112" i="5" s="1"/>
  <c r="H112" i="5"/>
  <c r="I112" i="5" s="1"/>
  <c r="J96" i="5"/>
  <c r="K96" i="5" s="1"/>
  <c r="H96" i="5"/>
  <c r="I96" i="5" s="1"/>
  <c r="J80" i="5"/>
  <c r="K80" i="5" s="1"/>
  <c r="H80" i="5"/>
  <c r="I80" i="5" s="1"/>
  <c r="J64" i="5"/>
  <c r="K64" i="5" s="1"/>
  <c r="H64" i="5"/>
  <c r="I64" i="5" s="1"/>
  <c r="J48" i="5"/>
  <c r="K48" i="5" s="1"/>
  <c r="H48" i="5"/>
  <c r="I48" i="5" s="1"/>
  <c r="J32" i="5"/>
  <c r="K32" i="5" s="1"/>
  <c r="H32" i="5"/>
  <c r="I32" i="5" s="1"/>
  <c r="J16" i="5"/>
  <c r="K16" i="5" s="1"/>
  <c r="H16" i="5"/>
  <c r="I16" i="5" s="1"/>
  <c r="H356" i="5"/>
  <c r="I356" i="5" s="1"/>
  <c r="H348" i="5"/>
  <c r="I348" i="5" s="1"/>
  <c r="H340" i="5"/>
  <c r="I340" i="5" s="1"/>
  <c r="H332" i="5"/>
  <c r="I332" i="5" s="1"/>
  <c r="H324" i="5"/>
  <c r="I324" i="5" s="1"/>
  <c r="H316" i="5"/>
  <c r="I316" i="5" s="1"/>
  <c r="H297" i="5"/>
  <c r="I297" i="5" s="1"/>
  <c r="H286" i="5"/>
  <c r="I286" i="5" s="1"/>
  <c r="H265" i="5"/>
  <c r="I265" i="5" s="1"/>
  <c r="H254" i="5"/>
  <c r="I254" i="5" s="1"/>
  <c r="H233" i="5"/>
  <c r="I233" i="5" s="1"/>
  <c r="H222" i="5"/>
  <c r="I222" i="5" s="1"/>
  <c r="H201" i="5"/>
  <c r="I201" i="5" s="1"/>
  <c r="H190" i="5"/>
  <c r="I190" i="5" s="1"/>
  <c r="H169" i="5"/>
  <c r="I169" i="5" s="1"/>
  <c r="H158" i="5"/>
  <c r="I158" i="5" s="1"/>
  <c r="H137" i="5"/>
  <c r="I137" i="5" s="1"/>
  <c r="H126" i="5"/>
  <c r="I126" i="5" s="1"/>
  <c r="H105" i="5"/>
  <c r="I105" i="5" s="1"/>
  <c r="H94" i="5"/>
  <c r="I94" i="5" s="1"/>
  <c r="H73" i="5"/>
  <c r="I73" i="5" s="1"/>
  <c r="H62" i="5"/>
  <c r="I62" i="5" s="1"/>
  <c r="H41" i="5"/>
  <c r="I41" i="5" s="1"/>
  <c r="H30" i="5"/>
  <c r="I30" i="5" s="1"/>
  <c r="H299" i="5"/>
  <c r="I299" i="5" s="1"/>
  <c r="H267" i="5"/>
  <c r="I267" i="5" s="1"/>
  <c r="H251" i="5"/>
  <c r="I251" i="5" s="1"/>
  <c r="H219" i="5"/>
  <c r="I219" i="5" s="1"/>
  <c r="H187" i="5"/>
  <c r="I187" i="5" s="1"/>
  <c r="H155" i="5"/>
  <c r="I155" i="5" s="1"/>
  <c r="H123" i="5"/>
  <c r="I123" i="5" s="1"/>
  <c r="H91" i="5"/>
  <c r="I91" i="5" s="1"/>
  <c r="H59" i="5"/>
  <c r="I59" i="5" s="1"/>
  <c r="H27" i="5"/>
  <c r="I27" i="5" s="1"/>
  <c r="H287" i="5"/>
  <c r="I287" i="5" s="1"/>
  <c r="H271" i="5"/>
  <c r="I271" i="5" s="1"/>
  <c r="H255" i="5"/>
  <c r="I255" i="5" s="1"/>
  <c r="H239" i="5"/>
  <c r="I239" i="5" s="1"/>
  <c r="H223" i="5"/>
  <c r="I223" i="5" s="1"/>
  <c r="H207" i="5"/>
  <c r="I207" i="5" s="1"/>
  <c r="H191" i="5"/>
  <c r="I191" i="5" s="1"/>
  <c r="H175" i="5"/>
  <c r="I175" i="5" s="1"/>
  <c r="H159" i="5"/>
  <c r="I159" i="5" s="1"/>
  <c r="H143" i="5"/>
  <c r="I143" i="5" s="1"/>
  <c r="H127" i="5"/>
  <c r="I127" i="5" s="1"/>
  <c r="H111" i="5"/>
  <c r="I111" i="5" s="1"/>
  <c r="H95" i="5"/>
  <c r="I95" i="5" s="1"/>
  <c r="H79" i="5"/>
  <c r="I79" i="5" s="1"/>
  <c r="H63" i="5"/>
  <c r="I63" i="5" s="1"/>
  <c r="H47" i="5"/>
  <c r="I47" i="5" s="1"/>
  <c r="H31" i="5"/>
  <c r="I31" i="5" s="1"/>
  <c r="H15" i="5"/>
  <c r="I15" i="5" s="1"/>
  <c r="L6" i="5"/>
  <c r="J6" i="5"/>
  <c r="K6" i="5" s="1"/>
  <c r="H6" i="5"/>
  <c r="I6" i="5" s="1"/>
  <c r="L9" i="5"/>
  <c r="J9" i="5"/>
  <c r="K9" i="5" s="1"/>
  <c r="H9" i="5"/>
  <c r="I9" i="5" s="1"/>
  <c r="L10" i="5"/>
  <c r="J10" i="5"/>
  <c r="K10" i="5" s="1"/>
  <c r="H10" i="5"/>
  <c r="I10" i="5" s="1"/>
  <c r="H7" i="5"/>
  <c r="I7" i="5" s="1"/>
  <c r="H3" i="5"/>
  <c r="I3" i="5" s="1"/>
  <c r="J3" i="5"/>
  <c r="K3" i="5" s="1"/>
  <c r="P367" i="4" l="1"/>
  <c r="P366" i="4"/>
  <c r="P365" i="4"/>
  <c r="P364" i="4"/>
  <c r="P363" i="4"/>
  <c r="P362" i="4"/>
  <c r="P361" i="4"/>
  <c r="P360" i="4"/>
  <c r="P359" i="4"/>
  <c r="P358" i="4"/>
  <c r="P357" i="4"/>
  <c r="P356" i="4"/>
  <c r="P355" i="4"/>
  <c r="P354" i="4"/>
  <c r="P353" i="4"/>
  <c r="P352" i="4"/>
  <c r="P351" i="4"/>
  <c r="P350" i="4"/>
  <c r="P349" i="4"/>
  <c r="P348" i="4"/>
  <c r="P347" i="4"/>
  <c r="P346" i="4"/>
  <c r="P345" i="4"/>
  <c r="P344" i="4"/>
  <c r="P343" i="4"/>
  <c r="P342" i="4"/>
  <c r="P341" i="4"/>
  <c r="P340" i="4"/>
  <c r="P339" i="4"/>
  <c r="P338" i="4"/>
  <c r="P337" i="4"/>
  <c r="P336" i="4"/>
  <c r="P335" i="4"/>
  <c r="P334" i="4"/>
  <c r="P333" i="4"/>
  <c r="P332" i="4"/>
  <c r="P331" i="4"/>
  <c r="P330" i="4"/>
  <c r="P329" i="4"/>
  <c r="P328" i="4"/>
  <c r="P327" i="4"/>
  <c r="P326" i="4"/>
  <c r="P325" i="4"/>
  <c r="P324" i="4"/>
  <c r="P323" i="4"/>
  <c r="P322" i="4"/>
  <c r="P321" i="4"/>
  <c r="P320" i="4"/>
  <c r="P319" i="4"/>
  <c r="P318" i="4"/>
  <c r="P317" i="4"/>
  <c r="P316" i="4"/>
  <c r="P315" i="4"/>
  <c r="P314" i="4"/>
  <c r="P313" i="4"/>
  <c r="P312" i="4"/>
  <c r="P311" i="4"/>
  <c r="P310" i="4"/>
  <c r="P309" i="4"/>
  <c r="P308" i="4"/>
  <c r="P307" i="4"/>
  <c r="P306" i="4"/>
  <c r="P305" i="4"/>
  <c r="P304" i="4"/>
  <c r="P303" i="4"/>
  <c r="P302" i="4"/>
  <c r="P301" i="4"/>
  <c r="P300" i="4"/>
  <c r="P299" i="4"/>
  <c r="P298" i="4"/>
  <c r="P297" i="4"/>
  <c r="P296" i="4"/>
  <c r="P295" i="4"/>
  <c r="P294" i="4"/>
  <c r="P293" i="4"/>
  <c r="P292" i="4"/>
  <c r="P291" i="4"/>
  <c r="P290" i="4"/>
  <c r="P289" i="4"/>
  <c r="P288" i="4"/>
  <c r="P287" i="4"/>
  <c r="P286" i="4"/>
  <c r="P285" i="4"/>
  <c r="P284" i="4"/>
  <c r="P283" i="4"/>
  <c r="P282" i="4"/>
  <c r="P281" i="4"/>
  <c r="P280" i="4"/>
  <c r="P279" i="4"/>
  <c r="P278" i="4"/>
  <c r="P277" i="4"/>
  <c r="P276" i="4"/>
  <c r="P275" i="4"/>
  <c r="P274" i="4"/>
  <c r="P273" i="4"/>
  <c r="P272" i="4"/>
  <c r="P271" i="4"/>
  <c r="P270" i="4"/>
  <c r="P269" i="4"/>
  <c r="P268" i="4"/>
  <c r="P267" i="4"/>
  <c r="P266" i="4"/>
  <c r="P265" i="4"/>
  <c r="P264" i="4"/>
  <c r="P263" i="4"/>
  <c r="P262" i="4"/>
  <c r="P261" i="4"/>
  <c r="P260" i="4"/>
  <c r="P259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20" i="4"/>
  <c r="P119" i="4"/>
  <c r="P118" i="4"/>
  <c r="P117" i="4"/>
  <c r="P116" i="4"/>
  <c r="P115" i="4"/>
  <c r="P114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30" i="4"/>
  <c r="I30" i="4" s="1"/>
  <c r="H31" i="4"/>
  <c r="I31" i="4" s="1"/>
  <c r="H32" i="4"/>
  <c r="I32" i="4" s="1"/>
  <c r="H33" i="4"/>
  <c r="I33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43" i="4"/>
  <c r="I43" i="4" s="1"/>
  <c r="H44" i="4"/>
  <c r="I44" i="4" s="1"/>
  <c r="H45" i="4"/>
  <c r="I45" i="4" s="1"/>
  <c r="H46" i="4"/>
  <c r="I46" i="4" s="1"/>
  <c r="H47" i="4"/>
  <c r="I47" i="4" s="1"/>
  <c r="H48" i="4"/>
  <c r="I48" i="4" s="1"/>
  <c r="H49" i="4"/>
  <c r="I49" i="4" s="1"/>
  <c r="H50" i="4"/>
  <c r="I50" i="4" s="1"/>
  <c r="H51" i="4"/>
  <c r="I51" i="4" s="1"/>
  <c r="H52" i="4"/>
  <c r="I52" i="4" s="1"/>
  <c r="H53" i="4"/>
  <c r="I53" i="4" s="1"/>
  <c r="H54" i="4"/>
  <c r="I54" i="4" s="1"/>
  <c r="H55" i="4"/>
  <c r="I55" i="4" s="1"/>
  <c r="H56" i="4"/>
  <c r="I56" i="4" s="1"/>
  <c r="H57" i="4"/>
  <c r="I57" i="4" s="1"/>
  <c r="H58" i="4"/>
  <c r="I58" i="4" s="1"/>
  <c r="H59" i="4"/>
  <c r="I59" i="4" s="1"/>
  <c r="H60" i="4"/>
  <c r="I60" i="4" s="1"/>
  <c r="H61" i="4"/>
  <c r="I61" i="4" s="1"/>
  <c r="H62" i="4"/>
  <c r="I62" i="4" s="1"/>
  <c r="H63" i="4"/>
  <c r="I63" i="4" s="1"/>
  <c r="H64" i="4"/>
  <c r="I64" i="4" s="1"/>
  <c r="H65" i="4"/>
  <c r="I65" i="4" s="1"/>
  <c r="H66" i="4"/>
  <c r="I66" i="4" s="1"/>
  <c r="H67" i="4"/>
  <c r="I67" i="4" s="1"/>
  <c r="H68" i="4"/>
  <c r="I68" i="4" s="1"/>
  <c r="H69" i="4"/>
  <c r="I69" i="4" s="1"/>
  <c r="H70" i="4"/>
  <c r="I70" i="4" s="1"/>
  <c r="H71" i="4"/>
  <c r="I71" i="4" s="1"/>
  <c r="H72" i="4"/>
  <c r="I72" i="4" s="1"/>
  <c r="H73" i="4"/>
  <c r="I73" i="4" s="1"/>
  <c r="H74" i="4"/>
  <c r="I74" i="4" s="1"/>
  <c r="H75" i="4"/>
  <c r="I75" i="4" s="1"/>
  <c r="H76" i="4"/>
  <c r="I76" i="4" s="1"/>
  <c r="H77" i="4"/>
  <c r="I77" i="4" s="1"/>
  <c r="H78" i="4"/>
  <c r="I78" i="4" s="1"/>
  <c r="H79" i="4"/>
  <c r="I79" i="4" s="1"/>
  <c r="H80" i="4"/>
  <c r="I80" i="4" s="1"/>
  <c r="H81" i="4"/>
  <c r="I81" i="4" s="1"/>
  <c r="H82" i="4"/>
  <c r="I82" i="4" s="1"/>
  <c r="H83" i="4"/>
  <c r="I83" i="4" s="1"/>
  <c r="H84" i="4"/>
  <c r="I84" i="4" s="1"/>
  <c r="H85" i="4"/>
  <c r="I85" i="4" s="1"/>
  <c r="H86" i="4"/>
  <c r="I86" i="4" s="1"/>
  <c r="H87" i="4"/>
  <c r="I87" i="4" s="1"/>
  <c r="H88" i="4"/>
  <c r="I88" i="4" s="1"/>
  <c r="H89" i="4"/>
  <c r="I89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5" i="4"/>
  <c r="I105" i="4" s="1"/>
  <c r="H106" i="4"/>
  <c r="I106" i="4" s="1"/>
  <c r="H107" i="4"/>
  <c r="I107" i="4" s="1"/>
  <c r="H108" i="4"/>
  <c r="I108" i="4" s="1"/>
  <c r="H109" i="4"/>
  <c r="I109" i="4" s="1"/>
  <c r="H110" i="4"/>
  <c r="I110" i="4" s="1"/>
  <c r="H111" i="4"/>
  <c r="I111" i="4" s="1"/>
  <c r="H112" i="4"/>
  <c r="I112" i="4" s="1"/>
  <c r="H113" i="4"/>
  <c r="I113" i="4" s="1"/>
  <c r="H114" i="4"/>
  <c r="I114" i="4" s="1"/>
  <c r="H115" i="4"/>
  <c r="I115" i="4" s="1"/>
  <c r="H116" i="4"/>
  <c r="I116" i="4" s="1"/>
  <c r="H117" i="4"/>
  <c r="I117" i="4" s="1"/>
  <c r="H118" i="4"/>
  <c r="I118" i="4" s="1"/>
  <c r="H119" i="4"/>
  <c r="I119" i="4" s="1"/>
  <c r="H120" i="4"/>
  <c r="I120" i="4" s="1"/>
  <c r="H121" i="4"/>
  <c r="I121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29" i="4"/>
  <c r="I129" i="4" s="1"/>
  <c r="H130" i="4"/>
  <c r="I130" i="4" s="1"/>
  <c r="H131" i="4"/>
  <c r="I131" i="4" s="1"/>
  <c r="H132" i="4"/>
  <c r="I132" i="4" s="1"/>
  <c r="H133" i="4"/>
  <c r="I133" i="4" s="1"/>
  <c r="H134" i="4"/>
  <c r="I134" i="4" s="1"/>
  <c r="H135" i="4"/>
  <c r="I135" i="4" s="1"/>
  <c r="H136" i="4"/>
  <c r="I136" i="4" s="1"/>
  <c r="H137" i="4"/>
  <c r="I137" i="4" s="1"/>
  <c r="H138" i="4"/>
  <c r="I138" i="4" s="1"/>
  <c r="H139" i="4"/>
  <c r="I139" i="4" s="1"/>
  <c r="H140" i="4"/>
  <c r="I140" i="4" s="1"/>
  <c r="H141" i="4"/>
  <c r="I141" i="4" s="1"/>
  <c r="H142" i="4"/>
  <c r="I142" i="4" s="1"/>
  <c r="H143" i="4"/>
  <c r="I143" i="4" s="1"/>
  <c r="H144" i="4"/>
  <c r="I144" i="4" s="1"/>
  <c r="H145" i="4"/>
  <c r="I145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I165" i="4" s="1"/>
  <c r="H166" i="4"/>
  <c r="I166" i="4" s="1"/>
  <c r="H167" i="4"/>
  <c r="I167" i="4" s="1"/>
  <c r="H168" i="4"/>
  <c r="I168" i="4" s="1"/>
  <c r="H169" i="4"/>
  <c r="I169" i="4" s="1"/>
  <c r="H170" i="4"/>
  <c r="I170" i="4" s="1"/>
  <c r="H171" i="4"/>
  <c r="I171" i="4" s="1"/>
  <c r="H172" i="4"/>
  <c r="I172" i="4" s="1"/>
  <c r="H173" i="4"/>
  <c r="I173" i="4" s="1"/>
  <c r="H174" i="4"/>
  <c r="I174" i="4" s="1"/>
  <c r="H175" i="4"/>
  <c r="I175" i="4" s="1"/>
  <c r="H176" i="4"/>
  <c r="I176" i="4" s="1"/>
  <c r="H177" i="4"/>
  <c r="I177" i="4" s="1"/>
  <c r="H178" i="4"/>
  <c r="I178" i="4" s="1"/>
  <c r="H179" i="4"/>
  <c r="I179" i="4" s="1"/>
  <c r="H180" i="4"/>
  <c r="I180" i="4" s="1"/>
  <c r="H181" i="4"/>
  <c r="I181" i="4" s="1"/>
  <c r="H182" i="4"/>
  <c r="I182" i="4" s="1"/>
  <c r="H183" i="4"/>
  <c r="I183" i="4" s="1"/>
  <c r="H184" i="4"/>
  <c r="I184" i="4" s="1"/>
  <c r="H185" i="4"/>
  <c r="I185" i="4" s="1"/>
  <c r="H186" i="4"/>
  <c r="I186" i="4" s="1"/>
  <c r="H187" i="4"/>
  <c r="I187" i="4" s="1"/>
  <c r="H188" i="4"/>
  <c r="I188" i="4" s="1"/>
  <c r="H189" i="4"/>
  <c r="I189" i="4" s="1"/>
  <c r="H190" i="4"/>
  <c r="I190" i="4" s="1"/>
  <c r="H191" i="4"/>
  <c r="I191" i="4" s="1"/>
  <c r="H192" i="4"/>
  <c r="I192" i="4" s="1"/>
  <c r="H193" i="4"/>
  <c r="I193" i="4" s="1"/>
  <c r="H194" i="4"/>
  <c r="I194" i="4" s="1"/>
  <c r="H195" i="4"/>
  <c r="I195" i="4" s="1"/>
  <c r="H196" i="4"/>
  <c r="I196" i="4" s="1"/>
  <c r="H197" i="4"/>
  <c r="I197" i="4" s="1"/>
  <c r="H198" i="4"/>
  <c r="I198" i="4" s="1"/>
  <c r="H199" i="4"/>
  <c r="I199" i="4" s="1"/>
  <c r="H200" i="4"/>
  <c r="I200" i="4" s="1"/>
  <c r="H201" i="4"/>
  <c r="I201" i="4" s="1"/>
  <c r="H202" i="4"/>
  <c r="I202" i="4" s="1"/>
  <c r="H203" i="4"/>
  <c r="I203" i="4" s="1"/>
  <c r="H204" i="4"/>
  <c r="I204" i="4" s="1"/>
  <c r="H205" i="4"/>
  <c r="I205" i="4" s="1"/>
  <c r="H206" i="4"/>
  <c r="I206" i="4" s="1"/>
  <c r="H207" i="4"/>
  <c r="I207" i="4" s="1"/>
  <c r="H208" i="4"/>
  <c r="I208" i="4" s="1"/>
  <c r="H209" i="4"/>
  <c r="I209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7" i="4"/>
  <c r="I217" i="4" s="1"/>
  <c r="H218" i="4"/>
  <c r="I218" i="4" s="1"/>
  <c r="H219" i="4"/>
  <c r="I219" i="4" s="1"/>
  <c r="H220" i="4"/>
  <c r="I220" i="4" s="1"/>
  <c r="H221" i="4"/>
  <c r="I221" i="4" s="1"/>
  <c r="H222" i="4"/>
  <c r="I222" i="4" s="1"/>
  <c r="H223" i="4"/>
  <c r="I223" i="4" s="1"/>
  <c r="H224" i="4"/>
  <c r="I224" i="4" s="1"/>
  <c r="H225" i="4"/>
  <c r="I225" i="4" s="1"/>
  <c r="H226" i="4"/>
  <c r="I226" i="4" s="1"/>
  <c r="H227" i="4"/>
  <c r="I227" i="4" s="1"/>
  <c r="H228" i="4"/>
  <c r="I228" i="4" s="1"/>
  <c r="H229" i="4"/>
  <c r="I229" i="4" s="1"/>
  <c r="H230" i="4"/>
  <c r="I230" i="4" s="1"/>
  <c r="H231" i="4"/>
  <c r="I231" i="4" s="1"/>
  <c r="H232" i="4"/>
  <c r="I232" i="4" s="1"/>
  <c r="H233" i="4"/>
  <c r="I233" i="4" s="1"/>
  <c r="H234" i="4"/>
  <c r="I234" i="4" s="1"/>
  <c r="H235" i="4"/>
  <c r="I235" i="4" s="1"/>
  <c r="H236" i="4"/>
  <c r="I236" i="4" s="1"/>
  <c r="H237" i="4"/>
  <c r="I237" i="4" s="1"/>
  <c r="H238" i="4"/>
  <c r="I238" i="4" s="1"/>
  <c r="H239" i="4"/>
  <c r="I239" i="4" s="1"/>
  <c r="H240" i="4"/>
  <c r="I240" i="4" s="1"/>
  <c r="H241" i="4"/>
  <c r="I241" i="4" s="1"/>
  <c r="H242" i="4"/>
  <c r="I242" i="4" s="1"/>
  <c r="H243" i="4"/>
  <c r="I243" i="4" s="1"/>
  <c r="H244" i="4"/>
  <c r="I244" i="4" s="1"/>
  <c r="H245" i="4"/>
  <c r="I245" i="4" s="1"/>
  <c r="H246" i="4"/>
  <c r="I246" i="4" s="1"/>
  <c r="H247" i="4"/>
  <c r="I247" i="4" s="1"/>
  <c r="H248" i="4"/>
  <c r="I248" i="4" s="1"/>
  <c r="H249" i="4"/>
  <c r="I249" i="4" s="1"/>
  <c r="H250" i="4"/>
  <c r="I250" i="4" s="1"/>
  <c r="H251" i="4"/>
  <c r="I251" i="4" s="1"/>
  <c r="H252" i="4"/>
  <c r="I252" i="4" s="1"/>
  <c r="H253" i="4"/>
  <c r="I253" i="4" s="1"/>
  <c r="H254" i="4"/>
  <c r="I254" i="4" s="1"/>
  <c r="H255" i="4"/>
  <c r="I255" i="4" s="1"/>
  <c r="H256" i="4"/>
  <c r="I256" i="4" s="1"/>
  <c r="H257" i="4"/>
  <c r="I257" i="4" s="1"/>
  <c r="H258" i="4"/>
  <c r="I258" i="4" s="1"/>
  <c r="H259" i="4"/>
  <c r="I259" i="4" s="1"/>
  <c r="H260" i="4"/>
  <c r="I260" i="4" s="1"/>
  <c r="H261" i="4"/>
  <c r="I261" i="4" s="1"/>
  <c r="H262" i="4"/>
  <c r="I262" i="4" s="1"/>
  <c r="H263" i="4"/>
  <c r="I263" i="4" s="1"/>
  <c r="H264" i="4"/>
  <c r="I264" i="4" s="1"/>
  <c r="H265" i="4"/>
  <c r="I265" i="4" s="1"/>
  <c r="H266" i="4"/>
  <c r="I266" i="4" s="1"/>
  <c r="H267" i="4"/>
  <c r="I267" i="4" s="1"/>
  <c r="H268" i="4"/>
  <c r="I268" i="4" s="1"/>
  <c r="H269" i="4"/>
  <c r="I269" i="4" s="1"/>
  <c r="H270" i="4"/>
  <c r="I270" i="4" s="1"/>
  <c r="H271" i="4"/>
  <c r="I271" i="4" s="1"/>
  <c r="H272" i="4"/>
  <c r="I272" i="4" s="1"/>
  <c r="H273" i="4"/>
  <c r="I273" i="4" s="1"/>
  <c r="H274" i="4"/>
  <c r="I274" i="4" s="1"/>
  <c r="H275" i="4"/>
  <c r="I275" i="4" s="1"/>
  <c r="H276" i="4"/>
  <c r="I276" i="4" s="1"/>
  <c r="H277" i="4"/>
  <c r="I277" i="4" s="1"/>
  <c r="H278" i="4"/>
  <c r="I278" i="4" s="1"/>
  <c r="H279" i="4"/>
  <c r="I279" i="4" s="1"/>
  <c r="H280" i="4"/>
  <c r="I280" i="4" s="1"/>
  <c r="H281" i="4"/>
  <c r="I281" i="4" s="1"/>
  <c r="H282" i="4"/>
  <c r="I282" i="4" s="1"/>
  <c r="H283" i="4"/>
  <c r="I283" i="4" s="1"/>
  <c r="H284" i="4"/>
  <c r="I284" i="4" s="1"/>
  <c r="H285" i="4"/>
  <c r="I285" i="4" s="1"/>
  <c r="H286" i="4"/>
  <c r="I286" i="4" s="1"/>
  <c r="H287" i="4"/>
  <c r="I287" i="4" s="1"/>
  <c r="H288" i="4"/>
  <c r="I288" i="4" s="1"/>
  <c r="H289" i="4"/>
  <c r="I289" i="4" s="1"/>
  <c r="H290" i="4"/>
  <c r="I290" i="4" s="1"/>
  <c r="H291" i="4"/>
  <c r="I291" i="4" s="1"/>
  <c r="H292" i="4"/>
  <c r="I292" i="4" s="1"/>
  <c r="H293" i="4"/>
  <c r="I293" i="4" s="1"/>
  <c r="H294" i="4"/>
  <c r="I294" i="4" s="1"/>
  <c r="H295" i="4"/>
  <c r="I295" i="4" s="1"/>
  <c r="H296" i="4"/>
  <c r="I296" i="4" s="1"/>
  <c r="H297" i="4"/>
  <c r="I297" i="4" s="1"/>
  <c r="H298" i="4"/>
  <c r="I298" i="4" s="1"/>
  <c r="H299" i="4"/>
  <c r="I299" i="4" s="1"/>
  <c r="H300" i="4"/>
  <c r="I300" i="4" s="1"/>
  <c r="H301" i="4"/>
  <c r="I301" i="4" s="1"/>
  <c r="H302" i="4"/>
  <c r="I302" i="4" s="1"/>
  <c r="H303" i="4"/>
  <c r="I303" i="4" s="1"/>
  <c r="H304" i="4"/>
  <c r="I304" i="4" s="1"/>
  <c r="H305" i="4"/>
  <c r="I305" i="4" s="1"/>
  <c r="H306" i="4"/>
  <c r="I306" i="4" s="1"/>
  <c r="H307" i="4"/>
  <c r="I307" i="4" s="1"/>
  <c r="H308" i="4"/>
  <c r="I308" i="4" s="1"/>
  <c r="H309" i="4"/>
  <c r="I309" i="4" s="1"/>
  <c r="H310" i="4"/>
  <c r="I310" i="4" s="1"/>
  <c r="H311" i="4"/>
  <c r="I311" i="4" s="1"/>
  <c r="H312" i="4"/>
  <c r="I312" i="4" s="1"/>
  <c r="H313" i="4"/>
  <c r="I313" i="4" s="1"/>
  <c r="H314" i="4"/>
  <c r="I314" i="4" s="1"/>
  <c r="H315" i="4"/>
  <c r="I315" i="4" s="1"/>
  <c r="H316" i="4"/>
  <c r="I316" i="4" s="1"/>
  <c r="H317" i="4"/>
  <c r="I317" i="4" s="1"/>
  <c r="H318" i="4"/>
  <c r="I318" i="4" s="1"/>
  <c r="H319" i="4"/>
  <c r="I319" i="4" s="1"/>
  <c r="H320" i="4"/>
  <c r="I320" i="4" s="1"/>
  <c r="H321" i="4"/>
  <c r="I321" i="4" s="1"/>
  <c r="H322" i="4"/>
  <c r="I322" i="4" s="1"/>
  <c r="H323" i="4"/>
  <c r="I323" i="4" s="1"/>
  <c r="H324" i="4"/>
  <c r="I324" i="4" s="1"/>
  <c r="H325" i="4"/>
  <c r="I325" i="4" s="1"/>
  <c r="H326" i="4"/>
  <c r="I326" i="4" s="1"/>
  <c r="H327" i="4"/>
  <c r="I327" i="4" s="1"/>
  <c r="H328" i="4"/>
  <c r="I328" i="4" s="1"/>
  <c r="H329" i="4"/>
  <c r="I329" i="4" s="1"/>
  <c r="H330" i="4"/>
  <c r="I330" i="4" s="1"/>
  <c r="H331" i="4"/>
  <c r="I331" i="4" s="1"/>
  <c r="H332" i="4"/>
  <c r="I332" i="4" s="1"/>
  <c r="H333" i="4"/>
  <c r="I333" i="4" s="1"/>
  <c r="H334" i="4"/>
  <c r="I334" i="4" s="1"/>
  <c r="H335" i="4"/>
  <c r="I335" i="4" s="1"/>
  <c r="H336" i="4"/>
  <c r="I336" i="4" s="1"/>
  <c r="H337" i="4"/>
  <c r="I337" i="4" s="1"/>
  <c r="H338" i="4"/>
  <c r="I338" i="4" s="1"/>
  <c r="H339" i="4"/>
  <c r="I339" i="4" s="1"/>
  <c r="H340" i="4"/>
  <c r="I340" i="4" s="1"/>
  <c r="H341" i="4"/>
  <c r="I341" i="4" s="1"/>
  <c r="H342" i="4"/>
  <c r="I342" i="4" s="1"/>
  <c r="H343" i="4"/>
  <c r="I343" i="4" s="1"/>
  <c r="H344" i="4"/>
  <c r="I344" i="4" s="1"/>
  <c r="H345" i="4"/>
  <c r="I345" i="4" s="1"/>
  <c r="H346" i="4"/>
  <c r="I346" i="4" s="1"/>
  <c r="H347" i="4"/>
  <c r="I347" i="4" s="1"/>
  <c r="H348" i="4"/>
  <c r="I348" i="4" s="1"/>
  <c r="H349" i="4"/>
  <c r="I349" i="4" s="1"/>
  <c r="H350" i="4"/>
  <c r="I350" i="4" s="1"/>
  <c r="H351" i="4"/>
  <c r="I351" i="4" s="1"/>
  <c r="H352" i="4"/>
  <c r="I352" i="4" s="1"/>
  <c r="H353" i="4"/>
  <c r="I353" i="4" s="1"/>
  <c r="H354" i="4"/>
  <c r="I354" i="4" s="1"/>
  <c r="H355" i="4"/>
  <c r="I355" i="4" s="1"/>
  <c r="H356" i="4"/>
  <c r="I356" i="4" s="1"/>
  <c r="H357" i="4"/>
  <c r="I357" i="4" s="1"/>
  <c r="H358" i="4"/>
  <c r="I358" i="4" s="1"/>
  <c r="H359" i="4"/>
  <c r="I359" i="4" s="1"/>
  <c r="H360" i="4"/>
  <c r="I360" i="4" s="1"/>
  <c r="H3" i="4"/>
  <c r="I3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C2" i="3"/>
  <c r="G2" i="3" s="1"/>
  <c r="H2" i="4"/>
  <c r="I2" i="4" s="1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" i="3"/>
  <c r="G4" i="3"/>
  <c r="G5" i="3"/>
  <c r="G6" i="3"/>
  <c r="G7" i="3"/>
  <c r="G8" i="3"/>
  <c r="F2" i="3" a="1"/>
  <c r="F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F3" i="2"/>
  <c r="F4" i="2"/>
  <c r="F5" i="2"/>
  <c r="F6" i="2"/>
  <c r="F7" i="2"/>
  <c r="F8" i="2"/>
  <c r="F9" i="2"/>
  <c r="F10" i="2"/>
  <c r="I10" i="2" s="1"/>
  <c r="F11" i="2"/>
  <c r="I11" i="2" s="1"/>
  <c r="F12" i="2"/>
  <c r="F13" i="2"/>
  <c r="F14" i="2"/>
  <c r="I14" i="2" s="1"/>
  <c r="F15" i="2"/>
  <c r="I15" i="2" s="1"/>
  <c r="F16" i="2"/>
  <c r="F17" i="2"/>
  <c r="F18" i="2"/>
  <c r="I18" i="2" s="1"/>
  <c r="F19" i="2"/>
  <c r="I19" i="2" s="1"/>
  <c r="F20" i="2"/>
  <c r="F21" i="2"/>
  <c r="F22" i="2"/>
  <c r="F23" i="2"/>
  <c r="I23" i="2" s="1"/>
  <c r="F24" i="2"/>
  <c r="F25" i="2"/>
  <c r="F26" i="2"/>
  <c r="F27" i="2"/>
  <c r="I27" i="2" s="1"/>
  <c r="F28" i="2"/>
  <c r="F29" i="2"/>
  <c r="F30" i="2"/>
  <c r="I30" i="2" s="1"/>
  <c r="F31" i="2"/>
  <c r="I31" i="2" s="1"/>
  <c r="F32" i="2"/>
  <c r="F33" i="2"/>
  <c r="F34" i="2"/>
  <c r="I34" i="2" s="1"/>
  <c r="F35" i="2"/>
  <c r="I35" i="2" s="1"/>
  <c r="F36" i="2"/>
  <c r="F37" i="2"/>
  <c r="F38" i="2"/>
  <c r="F39" i="2"/>
  <c r="I39" i="2" s="1"/>
  <c r="F40" i="2"/>
  <c r="F41" i="2"/>
  <c r="F42" i="2"/>
  <c r="F43" i="2"/>
  <c r="I43" i="2" s="1"/>
  <c r="F44" i="2"/>
  <c r="F45" i="2"/>
  <c r="F46" i="2"/>
  <c r="I46" i="2" s="1"/>
  <c r="F47" i="2"/>
  <c r="I47" i="2" s="1"/>
  <c r="F48" i="2"/>
  <c r="F49" i="2"/>
  <c r="F50" i="2"/>
  <c r="I50" i="2" s="1"/>
  <c r="F51" i="2"/>
  <c r="F52" i="2"/>
  <c r="F53" i="2"/>
  <c r="F54" i="2"/>
  <c r="F55" i="2"/>
  <c r="I55" i="2" s="1"/>
  <c r="F56" i="2"/>
  <c r="F57" i="2"/>
  <c r="F58" i="2"/>
  <c r="F59" i="2"/>
  <c r="I59" i="2" s="1"/>
  <c r="F60" i="2"/>
  <c r="F61" i="2"/>
  <c r="F62" i="2"/>
  <c r="I62" i="2" s="1"/>
  <c r="F63" i="2"/>
  <c r="I63" i="2" s="1"/>
  <c r="F64" i="2"/>
  <c r="F65" i="2"/>
  <c r="F66" i="2"/>
  <c r="I66" i="2" s="1"/>
  <c r="F67" i="2"/>
  <c r="I67" i="2" s="1"/>
  <c r="F68" i="2"/>
  <c r="F69" i="2"/>
  <c r="F70" i="2"/>
  <c r="F71" i="2"/>
  <c r="I71" i="2" s="1"/>
  <c r="F72" i="2"/>
  <c r="F73" i="2"/>
  <c r="F74" i="2"/>
  <c r="F75" i="2"/>
  <c r="I75" i="2" s="1"/>
  <c r="F76" i="2"/>
  <c r="F77" i="2"/>
  <c r="F78" i="2"/>
  <c r="I78" i="2" s="1"/>
  <c r="F79" i="2"/>
  <c r="I79" i="2" s="1"/>
  <c r="F80" i="2"/>
  <c r="F81" i="2"/>
  <c r="F82" i="2"/>
  <c r="F83" i="2"/>
  <c r="I83" i="2" s="1"/>
  <c r="F84" i="2"/>
  <c r="F85" i="2"/>
  <c r="F86" i="2"/>
  <c r="I86" i="2" s="1"/>
  <c r="F87" i="2"/>
  <c r="I87" i="2" s="1"/>
  <c r="F88" i="2"/>
  <c r="F89" i="2"/>
  <c r="F90" i="2"/>
  <c r="F91" i="2"/>
  <c r="I91" i="2" s="1"/>
  <c r="F92" i="2"/>
  <c r="F93" i="2"/>
  <c r="F94" i="2"/>
  <c r="I94" i="2" s="1"/>
  <c r="F95" i="2"/>
  <c r="I95" i="2" s="1"/>
  <c r="F96" i="2"/>
  <c r="F97" i="2"/>
  <c r="F98" i="2"/>
  <c r="F99" i="2"/>
  <c r="I99" i="2" s="1"/>
  <c r="F100" i="2"/>
  <c r="F101" i="2"/>
  <c r="F102" i="2"/>
  <c r="I102" i="2" s="1"/>
  <c r="F103" i="2"/>
  <c r="I103" i="2" s="1"/>
  <c r="F104" i="2"/>
  <c r="F105" i="2"/>
  <c r="F106" i="2"/>
  <c r="F107" i="2"/>
  <c r="I107" i="2" s="1"/>
  <c r="F108" i="2"/>
  <c r="F109" i="2"/>
  <c r="F110" i="2"/>
  <c r="F111" i="2"/>
  <c r="I111" i="2" s="1"/>
  <c r="F112" i="2"/>
  <c r="F113" i="2"/>
  <c r="F114" i="2"/>
  <c r="I114" i="2" s="1"/>
  <c r="F115" i="2"/>
  <c r="I115" i="2" s="1"/>
  <c r="F116" i="2"/>
  <c r="F117" i="2"/>
  <c r="F118" i="2"/>
  <c r="F119" i="2"/>
  <c r="I119" i="2" s="1"/>
  <c r="F120" i="2"/>
  <c r="F121" i="2"/>
  <c r="F122" i="2"/>
  <c r="F123" i="2"/>
  <c r="I123" i="2" s="1"/>
  <c r="F124" i="2"/>
  <c r="F125" i="2"/>
  <c r="F126" i="2"/>
  <c r="I126" i="2" s="1"/>
  <c r="F127" i="2"/>
  <c r="I127" i="2" s="1"/>
  <c r="F128" i="2"/>
  <c r="F129" i="2"/>
  <c r="F130" i="2"/>
  <c r="I130" i="2" s="1"/>
  <c r="F131" i="2"/>
  <c r="I131" i="2" s="1"/>
  <c r="F132" i="2"/>
  <c r="F133" i="2"/>
  <c r="F134" i="2"/>
  <c r="F135" i="2"/>
  <c r="I135" i="2" s="1"/>
  <c r="F136" i="2"/>
  <c r="F137" i="2"/>
  <c r="F138" i="2"/>
  <c r="F139" i="2"/>
  <c r="I139" i="2" s="1"/>
  <c r="F140" i="2"/>
  <c r="F141" i="2"/>
  <c r="F142" i="2"/>
  <c r="I142" i="2" s="1"/>
  <c r="F143" i="2"/>
  <c r="I143" i="2" s="1"/>
  <c r="F144" i="2"/>
  <c r="F145" i="2"/>
  <c r="F146" i="2"/>
  <c r="I146" i="2" s="1"/>
  <c r="F147" i="2"/>
  <c r="I147" i="2" s="1"/>
  <c r="F148" i="2"/>
  <c r="F149" i="2"/>
  <c r="F150" i="2"/>
  <c r="F151" i="2"/>
  <c r="I151" i="2" s="1"/>
  <c r="F152" i="2"/>
  <c r="F153" i="2"/>
  <c r="F154" i="2"/>
  <c r="F155" i="2"/>
  <c r="I155" i="2" s="1"/>
  <c r="F156" i="2"/>
  <c r="F157" i="2"/>
  <c r="F158" i="2"/>
  <c r="I158" i="2" s="1"/>
  <c r="F159" i="2"/>
  <c r="I159" i="2" s="1"/>
  <c r="F160" i="2"/>
  <c r="F161" i="2"/>
  <c r="F162" i="2"/>
  <c r="I162" i="2" s="1"/>
  <c r="F163" i="2"/>
  <c r="I163" i="2" s="1"/>
  <c r="F164" i="2"/>
  <c r="F165" i="2"/>
  <c r="F166" i="2"/>
  <c r="F167" i="2"/>
  <c r="I167" i="2" s="1"/>
  <c r="F168" i="2"/>
  <c r="F169" i="2"/>
  <c r="F170" i="2"/>
  <c r="F171" i="2"/>
  <c r="I171" i="2" s="1"/>
  <c r="F172" i="2"/>
  <c r="F173" i="2"/>
  <c r="F174" i="2"/>
  <c r="I174" i="2" s="1"/>
  <c r="F175" i="2"/>
  <c r="I175" i="2" s="1"/>
  <c r="F176" i="2"/>
  <c r="F177" i="2"/>
  <c r="F178" i="2"/>
  <c r="I178" i="2" s="1"/>
  <c r="F179" i="2"/>
  <c r="I179" i="2" s="1"/>
  <c r="F180" i="2"/>
  <c r="F181" i="2"/>
  <c r="F182" i="2"/>
  <c r="F183" i="2"/>
  <c r="I183" i="2" s="1"/>
  <c r="F184" i="2"/>
  <c r="F185" i="2"/>
  <c r="F186" i="2"/>
  <c r="F187" i="2"/>
  <c r="I187" i="2" s="1"/>
  <c r="F188" i="2"/>
  <c r="F189" i="2"/>
  <c r="F190" i="2"/>
  <c r="I190" i="2" s="1"/>
  <c r="F191" i="2"/>
  <c r="I191" i="2" s="1"/>
  <c r="F192" i="2"/>
  <c r="F193" i="2"/>
  <c r="F194" i="2"/>
  <c r="I194" i="2" s="1"/>
  <c r="F195" i="2"/>
  <c r="I195" i="2" s="1"/>
  <c r="F196" i="2"/>
  <c r="F197" i="2"/>
  <c r="F198" i="2"/>
  <c r="I198" i="2" s="1"/>
  <c r="F199" i="2"/>
  <c r="I199" i="2" s="1"/>
  <c r="F200" i="2"/>
  <c r="F201" i="2"/>
  <c r="F202" i="2"/>
  <c r="I202" i="2" s="1"/>
  <c r="F203" i="2"/>
  <c r="I203" i="2" s="1"/>
  <c r="F204" i="2"/>
  <c r="F205" i="2"/>
  <c r="F206" i="2"/>
  <c r="I206" i="2" s="1"/>
  <c r="F207" i="2"/>
  <c r="I207" i="2" s="1"/>
  <c r="F208" i="2"/>
  <c r="F209" i="2"/>
  <c r="F210" i="2"/>
  <c r="I210" i="2" s="1"/>
  <c r="F211" i="2"/>
  <c r="I211" i="2" s="1"/>
  <c r="F212" i="2"/>
  <c r="F213" i="2"/>
  <c r="F214" i="2"/>
  <c r="I214" i="2" s="1"/>
  <c r="F215" i="2"/>
  <c r="I215" i="2" s="1"/>
  <c r="F216" i="2"/>
  <c r="F217" i="2"/>
  <c r="F218" i="2"/>
  <c r="I218" i="2" s="1"/>
  <c r="F219" i="2"/>
  <c r="I219" i="2" s="1"/>
  <c r="F220" i="2"/>
  <c r="F221" i="2"/>
  <c r="F222" i="2"/>
  <c r="I222" i="2" s="1"/>
  <c r="F223" i="2"/>
  <c r="I223" i="2" s="1"/>
  <c r="F224" i="2"/>
  <c r="F225" i="2"/>
  <c r="F226" i="2"/>
  <c r="I226" i="2" s="1"/>
  <c r="F227" i="2"/>
  <c r="I227" i="2" s="1"/>
  <c r="F228" i="2"/>
  <c r="F229" i="2"/>
  <c r="F230" i="2"/>
  <c r="I230" i="2" s="1"/>
  <c r="F231" i="2"/>
  <c r="I231" i="2" s="1"/>
  <c r="F232" i="2"/>
  <c r="I232" i="2" s="1"/>
  <c r="F233" i="2"/>
  <c r="F234" i="2"/>
  <c r="I234" i="2" s="1"/>
  <c r="F235" i="2"/>
  <c r="I235" i="2" s="1"/>
  <c r="F236" i="2"/>
  <c r="F237" i="2"/>
  <c r="F238" i="2"/>
  <c r="I238" i="2" s="1"/>
  <c r="F239" i="2"/>
  <c r="I239" i="2" s="1"/>
  <c r="F240" i="2"/>
  <c r="F241" i="2"/>
  <c r="F242" i="2"/>
  <c r="I242" i="2" s="1"/>
  <c r="F243" i="2"/>
  <c r="I243" i="2" s="1"/>
  <c r="F244" i="2"/>
  <c r="F245" i="2"/>
  <c r="F246" i="2"/>
  <c r="I246" i="2" s="1"/>
  <c r="F247" i="2"/>
  <c r="I247" i="2" s="1"/>
  <c r="F248" i="2"/>
  <c r="F249" i="2"/>
  <c r="F250" i="2"/>
  <c r="I250" i="2" s="1"/>
  <c r="F251" i="2"/>
  <c r="I251" i="2" s="1"/>
  <c r="F252" i="2"/>
  <c r="F253" i="2"/>
  <c r="F254" i="2"/>
  <c r="I254" i="2" s="1"/>
  <c r="F255" i="2"/>
  <c r="I255" i="2" s="1"/>
  <c r="F256" i="2"/>
  <c r="F257" i="2"/>
  <c r="F258" i="2"/>
  <c r="I258" i="2" s="1"/>
  <c r="F259" i="2"/>
  <c r="I259" i="2" s="1"/>
  <c r="F260" i="2"/>
  <c r="F261" i="2"/>
  <c r="F262" i="2"/>
  <c r="I262" i="2" s="1"/>
  <c r="F263" i="2"/>
  <c r="I263" i="2" s="1"/>
  <c r="F264" i="2"/>
  <c r="I264" i="2" s="1"/>
  <c r="F265" i="2"/>
  <c r="F266" i="2"/>
  <c r="I266" i="2" s="1"/>
  <c r="F267" i="2"/>
  <c r="I267" i="2" s="1"/>
  <c r="F268" i="2"/>
  <c r="F269" i="2"/>
  <c r="F270" i="2"/>
  <c r="I270" i="2" s="1"/>
  <c r="F271" i="2"/>
  <c r="I271" i="2" s="1"/>
  <c r="F272" i="2"/>
  <c r="I272" i="2" s="1"/>
  <c r="F273" i="2"/>
  <c r="F274" i="2"/>
  <c r="I274" i="2" s="1"/>
  <c r="F275" i="2"/>
  <c r="I275" i="2" s="1"/>
  <c r="F276" i="2"/>
  <c r="I276" i="2" s="1"/>
  <c r="F277" i="2"/>
  <c r="F278" i="2"/>
  <c r="I278" i="2" s="1"/>
  <c r="F279" i="2"/>
  <c r="I279" i="2" s="1"/>
  <c r="F280" i="2"/>
  <c r="I280" i="2" s="1"/>
  <c r="F281" i="2"/>
  <c r="F282" i="2"/>
  <c r="I282" i="2" s="1"/>
  <c r="F283" i="2"/>
  <c r="I283" i="2" s="1"/>
  <c r="F284" i="2"/>
  <c r="F285" i="2"/>
  <c r="F286" i="2"/>
  <c r="I286" i="2" s="1"/>
  <c r="F287" i="2"/>
  <c r="I287" i="2" s="1"/>
  <c r="F288" i="2"/>
  <c r="I288" i="2" s="1"/>
  <c r="F289" i="2"/>
  <c r="F290" i="2"/>
  <c r="I290" i="2" s="1"/>
  <c r="F291" i="2"/>
  <c r="I291" i="2" s="1"/>
  <c r="F292" i="2"/>
  <c r="F293" i="2"/>
  <c r="F294" i="2"/>
  <c r="I294" i="2" s="1"/>
  <c r="F295" i="2"/>
  <c r="I295" i="2" s="1"/>
  <c r="F296" i="2"/>
  <c r="I296" i="2" s="1"/>
  <c r="F297" i="2"/>
  <c r="F298" i="2"/>
  <c r="I298" i="2" s="1"/>
  <c r="F299" i="2"/>
  <c r="I299" i="2" s="1"/>
  <c r="F300" i="2"/>
  <c r="I300" i="2" s="1"/>
  <c r="F301" i="2"/>
  <c r="F302" i="2"/>
  <c r="I302" i="2" s="1"/>
  <c r="F303" i="2"/>
  <c r="I303" i="2" s="1"/>
  <c r="F304" i="2"/>
  <c r="I304" i="2" s="1"/>
  <c r="F305" i="2"/>
  <c r="I305" i="2" s="1"/>
  <c r="F306" i="2"/>
  <c r="I306" i="2" s="1"/>
  <c r="F307" i="2"/>
  <c r="I307" i="2" s="1"/>
  <c r="F308" i="2"/>
  <c r="I308" i="2" s="1"/>
  <c r="F309" i="2"/>
  <c r="F310" i="2"/>
  <c r="I310" i="2" s="1"/>
  <c r="F311" i="2"/>
  <c r="I311" i="2" s="1"/>
  <c r="F312" i="2"/>
  <c r="I312" i="2" s="1"/>
  <c r="F313" i="2"/>
  <c r="F314" i="2"/>
  <c r="I314" i="2" s="1"/>
  <c r="F315" i="2"/>
  <c r="I315" i="2" s="1"/>
  <c r="F316" i="2"/>
  <c r="I316" i="2" s="1"/>
  <c r="F317" i="2"/>
  <c r="F318" i="2"/>
  <c r="I318" i="2" s="1"/>
  <c r="F319" i="2"/>
  <c r="I319" i="2" s="1"/>
  <c r="F320" i="2"/>
  <c r="I320" i="2" s="1"/>
  <c r="F321" i="2"/>
  <c r="I321" i="2" s="1"/>
  <c r="F322" i="2"/>
  <c r="I322" i="2" s="1"/>
  <c r="F323" i="2"/>
  <c r="I323" i="2" s="1"/>
  <c r="F324" i="2"/>
  <c r="I324" i="2" s="1"/>
  <c r="F325" i="2"/>
  <c r="F326" i="2"/>
  <c r="I326" i="2" s="1"/>
  <c r="F327" i="2"/>
  <c r="I327" i="2" s="1"/>
  <c r="F328" i="2"/>
  <c r="I328" i="2" s="1"/>
  <c r="F329" i="2"/>
  <c r="F330" i="2"/>
  <c r="I330" i="2" s="1"/>
  <c r="F331" i="2"/>
  <c r="I331" i="2" s="1"/>
  <c r="F332" i="2"/>
  <c r="I332" i="2" s="1"/>
  <c r="F333" i="2"/>
  <c r="F334" i="2"/>
  <c r="I334" i="2" s="1"/>
  <c r="F335" i="2"/>
  <c r="I335" i="2" s="1"/>
  <c r="F336" i="2"/>
  <c r="I336" i="2" s="1"/>
  <c r="F337" i="2"/>
  <c r="I337" i="2" s="1"/>
  <c r="F338" i="2"/>
  <c r="I338" i="2" s="1"/>
  <c r="F339" i="2"/>
  <c r="I339" i="2" s="1"/>
  <c r="F340" i="2"/>
  <c r="I340" i="2" s="1"/>
  <c r="F341" i="2"/>
  <c r="F342" i="2"/>
  <c r="I342" i="2" s="1"/>
  <c r="F343" i="2"/>
  <c r="I343" i="2" s="1"/>
  <c r="F344" i="2"/>
  <c r="I344" i="2" s="1"/>
  <c r="F345" i="2"/>
  <c r="F346" i="2"/>
  <c r="I346" i="2" s="1"/>
  <c r="F347" i="2"/>
  <c r="I347" i="2" s="1"/>
  <c r="F348" i="2"/>
  <c r="I348" i="2" s="1"/>
  <c r="F349" i="2"/>
  <c r="F350" i="2"/>
  <c r="I350" i="2" s="1"/>
  <c r="F351" i="2"/>
  <c r="I351" i="2" s="1"/>
  <c r="F352" i="2"/>
  <c r="I352" i="2" s="1"/>
  <c r="F353" i="2"/>
  <c r="I353" i="2" s="1"/>
  <c r="F354" i="2"/>
  <c r="I354" i="2" s="1"/>
  <c r="F355" i="2"/>
  <c r="I355" i="2" s="1"/>
  <c r="F356" i="2"/>
  <c r="I356" i="2" s="1"/>
  <c r="F357" i="2"/>
  <c r="F358" i="2"/>
  <c r="I358" i="2" s="1"/>
  <c r="F359" i="2"/>
  <c r="I359" i="2" s="1"/>
  <c r="F360" i="2"/>
  <c r="I360" i="2" s="1"/>
  <c r="F361" i="2"/>
  <c r="F362" i="2"/>
  <c r="I362" i="2" s="1"/>
  <c r="F363" i="2"/>
  <c r="I363" i="2" s="1"/>
  <c r="F364" i="2"/>
  <c r="I364" i="2" s="1"/>
  <c r="F365" i="2"/>
  <c r="F366" i="2"/>
  <c r="I366" i="2" s="1"/>
  <c r="F367" i="2"/>
  <c r="I367" i="2" s="1"/>
  <c r="F368" i="2"/>
  <c r="I368" i="2" s="1"/>
  <c r="I3" i="2"/>
  <c r="I84" i="2"/>
  <c r="I88" i="2"/>
  <c r="I92" i="2"/>
  <c r="I96" i="2"/>
  <c r="I100" i="2"/>
  <c r="I104" i="2"/>
  <c r="I108" i="2"/>
  <c r="I112" i="2"/>
  <c r="I16" i="2"/>
  <c r="I17" i="2"/>
  <c r="I20" i="2"/>
  <c r="I21" i="2"/>
  <c r="I22" i="2"/>
  <c r="I24" i="2"/>
  <c r="I25" i="2"/>
  <c r="I26" i="2"/>
  <c r="I28" i="2"/>
  <c r="I29" i="2"/>
  <c r="I32" i="2"/>
  <c r="I33" i="2"/>
  <c r="I36" i="2"/>
  <c r="I37" i="2"/>
  <c r="I38" i="2"/>
  <c r="I40" i="2"/>
  <c r="I41" i="2"/>
  <c r="I42" i="2"/>
  <c r="I44" i="2"/>
  <c r="I45" i="2"/>
  <c r="I48" i="2"/>
  <c r="I49" i="2"/>
  <c r="I52" i="2"/>
  <c r="I53" i="2"/>
  <c r="I54" i="2"/>
  <c r="I56" i="2"/>
  <c r="I57" i="2"/>
  <c r="I58" i="2"/>
  <c r="I60" i="2"/>
  <c r="I61" i="2"/>
  <c r="I64" i="2"/>
  <c r="I65" i="2"/>
  <c r="I68" i="2"/>
  <c r="I69" i="2"/>
  <c r="I70" i="2"/>
  <c r="I72" i="2"/>
  <c r="I73" i="2"/>
  <c r="I74" i="2"/>
  <c r="I76" i="2"/>
  <c r="I77" i="2"/>
  <c r="I80" i="2"/>
  <c r="I7" i="2"/>
  <c r="I4" i="2"/>
  <c r="I5" i="2"/>
  <c r="I6" i="2"/>
  <c r="I8" i="2"/>
  <c r="I9" i="2"/>
  <c r="I12" i="2"/>
  <c r="I13" i="2"/>
  <c r="I51" i="2"/>
  <c r="I81" i="2"/>
  <c r="I82" i="2"/>
  <c r="I85" i="2"/>
  <c r="I89" i="2"/>
  <c r="I90" i="2"/>
  <c r="I93" i="2"/>
  <c r="I97" i="2"/>
  <c r="I98" i="2"/>
  <c r="I101" i="2"/>
  <c r="I105" i="2"/>
  <c r="I106" i="2"/>
  <c r="I109" i="2"/>
  <c r="I110" i="2"/>
  <c r="I113" i="2"/>
  <c r="I116" i="2"/>
  <c r="I117" i="2"/>
  <c r="I118" i="2"/>
  <c r="I120" i="2"/>
  <c r="I121" i="2"/>
  <c r="I122" i="2"/>
  <c r="I124" i="2"/>
  <c r="I125" i="2"/>
  <c r="I128" i="2"/>
  <c r="I129" i="2"/>
  <c r="I132" i="2"/>
  <c r="I133" i="2"/>
  <c r="I134" i="2"/>
  <c r="I136" i="2"/>
  <c r="I137" i="2"/>
  <c r="I138" i="2"/>
  <c r="I140" i="2"/>
  <c r="I141" i="2"/>
  <c r="I144" i="2"/>
  <c r="I145" i="2"/>
  <c r="I148" i="2"/>
  <c r="I149" i="2"/>
  <c r="I150" i="2"/>
  <c r="I152" i="2"/>
  <c r="I153" i="2"/>
  <c r="I154" i="2"/>
  <c r="I156" i="2"/>
  <c r="I157" i="2"/>
  <c r="I160" i="2"/>
  <c r="I161" i="2"/>
  <c r="I164" i="2"/>
  <c r="I165" i="2"/>
  <c r="I166" i="2"/>
  <c r="I168" i="2"/>
  <c r="I169" i="2"/>
  <c r="I170" i="2"/>
  <c r="I172" i="2"/>
  <c r="I173" i="2"/>
  <c r="I176" i="2"/>
  <c r="I177" i="2"/>
  <c r="I180" i="2"/>
  <c r="I181" i="2"/>
  <c r="I182" i="2"/>
  <c r="I184" i="2"/>
  <c r="I185" i="2"/>
  <c r="I186" i="2"/>
  <c r="I188" i="2"/>
  <c r="I189" i="2"/>
  <c r="I192" i="2"/>
  <c r="I193" i="2"/>
  <c r="I196" i="2"/>
  <c r="I197" i="2"/>
  <c r="I200" i="2"/>
  <c r="I201" i="2"/>
  <c r="I204" i="2"/>
  <c r="I205" i="2"/>
  <c r="I208" i="2"/>
  <c r="I209" i="2"/>
  <c r="I212" i="2"/>
  <c r="I213" i="2"/>
  <c r="I216" i="2"/>
  <c r="I217" i="2"/>
  <c r="I220" i="2"/>
  <c r="I221" i="2"/>
  <c r="I224" i="2"/>
  <c r="I225" i="2"/>
  <c r="I228" i="2"/>
  <c r="I229" i="2"/>
  <c r="I233" i="2"/>
  <c r="I236" i="2"/>
  <c r="I237" i="2"/>
  <c r="I240" i="2"/>
  <c r="I241" i="2"/>
  <c r="I244" i="2"/>
  <c r="I245" i="2"/>
  <c r="I248" i="2"/>
  <c r="I249" i="2"/>
  <c r="I252" i="2"/>
  <c r="I253" i="2"/>
  <c r="I256" i="2"/>
  <c r="I257" i="2"/>
  <c r="I260" i="2"/>
  <c r="I261" i="2"/>
  <c r="I265" i="2"/>
  <c r="I268" i="2"/>
  <c r="I269" i="2"/>
  <c r="I273" i="2"/>
  <c r="I277" i="2"/>
  <c r="I281" i="2"/>
  <c r="I284" i="2"/>
  <c r="I285" i="2"/>
  <c r="I289" i="2"/>
  <c r="I292" i="2"/>
  <c r="I293" i="2"/>
  <c r="I297" i="2"/>
  <c r="I301" i="2"/>
  <c r="I309" i="2"/>
  <c r="I313" i="2"/>
  <c r="I317" i="2"/>
  <c r="I325" i="2"/>
  <c r="I329" i="2"/>
  <c r="I333" i="2"/>
  <c r="I341" i="2"/>
  <c r="I345" i="2"/>
  <c r="I349" i="2"/>
  <c r="I357" i="2"/>
  <c r="I361" i="2"/>
  <c r="I365" i="2"/>
  <c r="O4" i="2"/>
  <c r="M4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4" i="2"/>
  <c r="C3" i="2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10" i="1"/>
  <c r="N356" i="4" l="1"/>
  <c r="L356" i="4"/>
  <c r="M356" i="4" s="1"/>
  <c r="J356" i="4"/>
  <c r="K356" i="4" s="1"/>
  <c r="N352" i="4"/>
  <c r="L352" i="4"/>
  <c r="M352" i="4" s="1"/>
  <c r="J352" i="4"/>
  <c r="K352" i="4" s="1"/>
  <c r="N348" i="4"/>
  <c r="L348" i="4"/>
  <c r="M348" i="4" s="1"/>
  <c r="J348" i="4"/>
  <c r="K348" i="4" s="1"/>
  <c r="N344" i="4"/>
  <c r="L344" i="4"/>
  <c r="M344" i="4" s="1"/>
  <c r="J344" i="4"/>
  <c r="K344" i="4" s="1"/>
  <c r="N340" i="4"/>
  <c r="L340" i="4"/>
  <c r="M340" i="4" s="1"/>
  <c r="J340" i="4"/>
  <c r="K340" i="4" s="1"/>
  <c r="N336" i="4"/>
  <c r="L336" i="4"/>
  <c r="M336" i="4" s="1"/>
  <c r="J336" i="4"/>
  <c r="K336" i="4" s="1"/>
  <c r="N332" i="4"/>
  <c r="L332" i="4"/>
  <c r="M332" i="4" s="1"/>
  <c r="J332" i="4"/>
  <c r="K332" i="4" s="1"/>
  <c r="N328" i="4"/>
  <c r="L328" i="4"/>
  <c r="M328" i="4" s="1"/>
  <c r="J328" i="4"/>
  <c r="K328" i="4" s="1"/>
  <c r="N324" i="4"/>
  <c r="L324" i="4"/>
  <c r="M324" i="4" s="1"/>
  <c r="J324" i="4"/>
  <c r="K324" i="4" s="1"/>
  <c r="N320" i="4"/>
  <c r="L320" i="4"/>
  <c r="M320" i="4" s="1"/>
  <c r="J320" i="4"/>
  <c r="K320" i="4" s="1"/>
  <c r="N316" i="4"/>
  <c r="L316" i="4"/>
  <c r="M316" i="4" s="1"/>
  <c r="J316" i="4"/>
  <c r="K316" i="4" s="1"/>
  <c r="N312" i="4"/>
  <c r="L312" i="4"/>
  <c r="M312" i="4" s="1"/>
  <c r="J312" i="4"/>
  <c r="K312" i="4" s="1"/>
  <c r="N308" i="4"/>
  <c r="L308" i="4"/>
  <c r="M308" i="4" s="1"/>
  <c r="J308" i="4"/>
  <c r="K308" i="4" s="1"/>
  <c r="N304" i="4"/>
  <c r="L304" i="4"/>
  <c r="M304" i="4" s="1"/>
  <c r="J304" i="4"/>
  <c r="K304" i="4" s="1"/>
  <c r="N300" i="4"/>
  <c r="L300" i="4"/>
  <c r="M300" i="4" s="1"/>
  <c r="J300" i="4"/>
  <c r="K300" i="4" s="1"/>
  <c r="N296" i="4"/>
  <c r="L296" i="4"/>
  <c r="M296" i="4" s="1"/>
  <c r="J296" i="4"/>
  <c r="K296" i="4" s="1"/>
  <c r="N292" i="4"/>
  <c r="L292" i="4"/>
  <c r="M292" i="4" s="1"/>
  <c r="J292" i="4"/>
  <c r="K292" i="4" s="1"/>
  <c r="N288" i="4"/>
  <c r="L288" i="4"/>
  <c r="M288" i="4" s="1"/>
  <c r="J288" i="4"/>
  <c r="K288" i="4" s="1"/>
  <c r="N284" i="4"/>
  <c r="L284" i="4"/>
  <c r="M284" i="4" s="1"/>
  <c r="J284" i="4"/>
  <c r="K284" i="4" s="1"/>
  <c r="N280" i="4"/>
  <c r="L280" i="4"/>
  <c r="M280" i="4" s="1"/>
  <c r="J280" i="4"/>
  <c r="K280" i="4" s="1"/>
  <c r="N276" i="4"/>
  <c r="L276" i="4"/>
  <c r="M276" i="4" s="1"/>
  <c r="J276" i="4"/>
  <c r="K276" i="4" s="1"/>
  <c r="N272" i="4"/>
  <c r="L272" i="4"/>
  <c r="M272" i="4" s="1"/>
  <c r="J272" i="4"/>
  <c r="K272" i="4" s="1"/>
  <c r="N268" i="4"/>
  <c r="L268" i="4"/>
  <c r="M268" i="4" s="1"/>
  <c r="J268" i="4"/>
  <c r="K268" i="4" s="1"/>
  <c r="N264" i="4"/>
  <c r="L264" i="4"/>
  <c r="M264" i="4" s="1"/>
  <c r="J264" i="4"/>
  <c r="K264" i="4" s="1"/>
  <c r="N260" i="4"/>
  <c r="L260" i="4"/>
  <c r="M260" i="4" s="1"/>
  <c r="J260" i="4"/>
  <c r="K260" i="4" s="1"/>
  <c r="N256" i="4"/>
  <c r="L256" i="4"/>
  <c r="M256" i="4" s="1"/>
  <c r="J256" i="4"/>
  <c r="K256" i="4" s="1"/>
  <c r="N252" i="4"/>
  <c r="L252" i="4"/>
  <c r="M252" i="4" s="1"/>
  <c r="J252" i="4"/>
  <c r="K252" i="4" s="1"/>
  <c r="N248" i="4"/>
  <c r="L248" i="4"/>
  <c r="M248" i="4" s="1"/>
  <c r="J248" i="4"/>
  <c r="K248" i="4" s="1"/>
  <c r="N244" i="4"/>
  <c r="L244" i="4"/>
  <c r="M244" i="4" s="1"/>
  <c r="J244" i="4"/>
  <c r="K244" i="4" s="1"/>
  <c r="N240" i="4"/>
  <c r="L240" i="4"/>
  <c r="M240" i="4" s="1"/>
  <c r="J240" i="4"/>
  <c r="K240" i="4" s="1"/>
  <c r="N236" i="4"/>
  <c r="L236" i="4"/>
  <c r="M236" i="4" s="1"/>
  <c r="J236" i="4"/>
  <c r="K236" i="4" s="1"/>
  <c r="N232" i="4"/>
  <c r="L232" i="4"/>
  <c r="M232" i="4" s="1"/>
  <c r="J232" i="4"/>
  <c r="K232" i="4" s="1"/>
  <c r="N228" i="4"/>
  <c r="L228" i="4"/>
  <c r="M228" i="4" s="1"/>
  <c r="J228" i="4"/>
  <c r="K228" i="4" s="1"/>
  <c r="N224" i="4"/>
  <c r="L224" i="4"/>
  <c r="M224" i="4" s="1"/>
  <c r="J224" i="4"/>
  <c r="K224" i="4" s="1"/>
  <c r="N220" i="4"/>
  <c r="L220" i="4"/>
  <c r="M220" i="4" s="1"/>
  <c r="J220" i="4"/>
  <c r="K220" i="4" s="1"/>
  <c r="N216" i="4"/>
  <c r="L216" i="4"/>
  <c r="M216" i="4" s="1"/>
  <c r="J216" i="4"/>
  <c r="K216" i="4" s="1"/>
  <c r="N212" i="4"/>
  <c r="L212" i="4"/>
  <c r="M212" i="4" s="1"/>
  <c r="J212" i="4"/>
  <c r="K212" i="4" s="1"/>
  <c r="N208" i="4"/>
  <c r="L208" i="4"/>
  <c r="M208" i="4" s="1"/>
  <c r="J208" i="4"/>
  <c r="K208" i="4" s="1"/>
  <c r="N204" i="4"/>
  <c r="L204" i="4"/>
  <c r="M204" i="4" s="1"/>
  <c r="J204" i="4"/>
  <c r="K204" i="4" s="1"/>
  <c r="N200" i="4"/>
  <c r="L200" i="4"/>
  <c r="M200" i="4" s="1"/>
  <c r="J200" i="4"/>
  <c r="K200" i="4" s="1"/>
  <c r="N196" i="4"/>
  <c r="L196" i="4"/>
  <c r="M196" i="4" s="1"/>
  <c r="J196" i="4"/>
  <c r="K196" i="4" s="1"/>
  <c r="N192" i="4"/>
  <c r="L192" i="4"/>
  <c r="M192" i="4" s="1"/>
  <c r="J192" i="4"/>
  <c r="K192" i="4" s="1"/>
  <c r="N188" i="4"/>
  <c r="L188" i="4"/>
  <c r="M188" i="4" s="1"/>
  <c r="J188" i="4"/>
  <c r="K188" i="4" s="1"/>
  <c r="N184" i="4"/>
  <c r="L184" i="4"/>
  <c r="M184" i="4" s="1"/>
  <c r="J184" i="4"/>
  <c r="K184" i="4" s="1"/>
  <c r="N180" i="4"/>
  <c r="L180" i="4"/>
  <c r="M180" i="4" s="1"/>
  <c r="J180" i="4"/>
  <c r="K180" i="4" s="1"/>
  <c r="N176" i="4"/>
  <c r="L176" i="4"/>
  <c r="M176" i="4" s="1"/>
  <c r="J176" i="4"/>
  <c r="K176" i="4" s="1"/>
  <c r="N172" i="4"/>
  <c r="L172" i="4"/>
  <c r="M172" i="4" s="1"/>
  <c r="J172" i="4"/>
  <c r="K172" i="4" s="1"/>
  <c r="N168" i="4"/>
  <c r="L168" i="4"/>
  <c r="M168" i="4" s="1"/>
  <c r="J168" i="4"/>
  <c r="K168" i="4" s="1"/>
  <c r="N164" i="4"/>
  <c r="L164" i="4"/>
  <c r="M164" i="4" s="1"/>
  <c r="J164" i="4"/>
  <c r="K164" i="4" s="1"/>
  <c r="N160" i="4"/>
  <c r="L160" i="4"/>
  <c r="M160" i="4" s="1"/>
  <c r="J160" i="4"/>
  <c r="K160" i="4" s="1"/>
  <c r="N156" i="4"/>
  <c r="L156" i="4"/>
  <c r="M156" i="4" s="1"/>
  <c r="J156" i="4"/>
  <c r="K156" i="4" s="1"/>
  <c r="N152" i="4"/>
  <c r="L152" i="4"/>
  <c r="M152" i="4" s="1"/>
  <c r="J152" i="4"/>
  <c r="K152" i="4" s="1"/>
  <c r="N148" i="4"/>
  <c r="L148" i="4"/>
  <c r="M148" i="4" s="1"/>
  <c r="J148" i="4"/>
  <c r="K148" i="4" s="1"/>
  <c r="N144" i="4"/>
  <c r="L144" i="4"/>
  <c r="M144" i="4" s="1"/>
  <c r="J144" i="4"/>
  <c r="K144" i="4" s="1"/>
  <c r="N140" i="4"/>
  <c r="L140" i="4"/>
  <c r="M140" i="4" s="1"/>
  <c r="J140" i="4"/>
  <c r="K140" i="4" s="1"/>
  <c r="N136" i="4"/>
  <c r="L136" i="4"/>
  <c r="M136" i="4" s="1"/>
  <c r="J136" i="4"/>
  <c r="K136" i="4" s="1"/>
  <c r="N132" i="4"/>
  <c r="L132" i="4"/>
  <c r="M132" i="4" s="1"/>
  <c r="J132" i="4"/>
  <c r="K132" i="4" s="1"/>
  <c r="N128" i="4"/>
  <c r="L128" i="4"/>
  <c r="M128" i="4" s="1"/>
  <c r="J128" i="4"/>
  <c r="K128" i="4" s="1"/>
  <c r="N124" i="4"/>
  <c r="L124" i="4"/>
  <c r="M124" i="4" s="1"/>
  <c r="J124" i="4"/>
  <c r="K124" i="4" s="1"/>
  <c r="N120" i="4"/>
  <c r="L120" i="4"/>
  <c r="M120" i="4" s="1"/>
  <c r="J120" i="4"/>
  <c r="K120" i="4" s="1"/>
  <c r="N116" i="4"/>
  <c r="L116" i="4"/>
  <c r="M116" i="4" s="1"/>
  <c r="J116" i="4"/>
  <c r="K116" i="4" s="1"/>
  <c r="N112" i="4"/>
  <c r="L112" i="4"/>
  <c r="M112" i="4" s="1"/>
  <c r="J112" i="4"/>
  <c r="K112" i="4" s="1"/>
  <c r="N108" i="4"/>
  <c r="L108" i="4"/>
  <c r="M108" i="4" s="1"/>
  <c r="J108" i="4"/>
  <c r="K108" i="4" s="1"/>
  <c r="N104" i="4"/>
  <c r="L104" i="4"/>
  <c r="M104" i="4" s="1"/>
  <c r="J104" i="4"/>
  <c r="K104" i="4" s="1"/>
  <c r="N100" i="4"/>
  <c r="L100" i="4"/>
  <c r="M100" i="4" s="1"/>
  <c r="J100" i="4"/>
  <c r="K100" i="4" s="1"/>
  <c r="N96" i="4"/>
  <c r="L96" i="4"/>
  <c r="M96" i="4" s="1"/>
  <c r="J96" i="4"/>
  <c r="K96" i="4" s="1"/>
  <c r="N92" i="4"/>
  <c r="L92" i="4"/>
  <c r="M92" i="4" s="1"/>
  <c r="J92" i="4"/>
  <c r="K92" i="4" s="1"/>
  <c r="N88" i="4"/>
  <c r="L88" i="4"/>
  <c r="M88" i="4" s="1"/>
  <c r="J88" i="4"/>
  <c r="K88" i="4" s="1"/>
  <c r="N84" i="4"/>
  <c r="L84" i="4"/>
  <c r="M84" i="4" s="1"/>
  <c r="J84" i="4"/>
  <c r="K84" i="4" s="1"/>
  <c r="N80" i="4"/>
  <c r="L80" i="4"/>
  <c r="M80" i="4" s="1"/>
  <c r="J80" i="4"/>
  <c r="K80" i="4" s="1"/>
  <c r="N76" i="4"/>
  <c r="L76" i="4"/>
  <c r="M76" i="4" s="1"/>
  <c r="J76" i="4"/>
  <c r="K76" i="4" s="1"/>
  <c r="N72" i="4"/>
  <c r="L72" i="4"/>
  <c r="M72" i="4" s="1"/>
  <c r="J72" i="4"/>
  <c r="K72" i="4" s="1"/>
  <c r="N68" i="4"/>
  <c r="L68" i="4"/>
  <c r="M68" i="4" s="1"/>
  <c r="J68" i="4"/>
  <c r="K68" i="4" s="1"/>
  <c r="N64" i="4"/>
  <c r="L64" i="4"/>
  <c r="M64" i="4" s="1"/>
  <c r="J64" i="4"/>
  <c r="K64" i="4" s="1"/>
  <c r="N60" i="4"/>
  <c r="L60" i="4"/>
  <c r="M60" i="4" s="1"/>
  <c r="J60" i="4"/>
  <c r="K60" i="4" s="1"/>
  <c r="L2" i="4"/>
  <c r="M2" i="4" s="1"/>
  <c r="N2" i="4"/>
  <c r="J2" i="4"/>
  <c r="K2" i="4" s="1"/>
  <c r="N359" i="4"/>
  <c r="J359" i="4"/>
  <c r="K359" i="4" s="1"/>
  <c r="L359" i="4"/>
  <c r="M359" i="4" s="1"/>
  <c r="N355" i="4"/>
  <c r="L355" i="4"/>
  <c r="M355" i="4" s="1"/>
  <c r="J355" i="4"/>
  <c r="K355" i="4" s="1"/>
  <c r="N351" i="4"/>
  <c r="J351" i="4"/>
  <c r="K351" i="4" s="1"/>
  <c r="L351" i="4"/>
  <c r="M351" i="4" s="1"/>
  <c r="N347" i="4"/>
  <c r="L347" i="4"/>
  <c r="M347" i="4" s="1"/>
  <c r="J347" i="4"/>
  <c r="K347" i="4" s="1"/>
  <c r="N343" i="4"/>
  <c r="J343" i="4"/>
  <c r="K343" i="4" s="1"/>
  <c r="L343" i="4"/>
  <c r="M343" i="4" s="1"/>
  <c r="N339" i="4"/>
  <c r="L339" i="4"/>
  <c r="M339" i="4" s="1"/>
  <c r="J339" i="4"/>
  <c r="K339" i="4" s="1"/>
  <c r="N335" i="4"/>
  <c r="J335" i="4"/>
  <c r="K335" i="4" s="1"/>
  <c r="L335" i="4"/>
  <c r="M335" i="4" s="1"/>
  <c r="N331" i="4"/>
  <c r="L331" i="4"/>
  <c r="M331" i="4" s="1"/>
  <c r="J331" i="4"/>
  <c r="K331" i="4" s="1"/>
  <c r="N327" i="4"/>
  <c r="J327" i="4"/>
  <c r="K327" i="4" s="1"/>
  <c r="L327" i="4"/>
  <c r="M327" i="4" s="1"/>
  <c r="N323" i="4"/>
  <c r="L323" i="4"/>
  <c r="M323" i="4" s="1"/>
  <c r="J323" i="4"/>
  <c r="K323" i="4" s="1"/>
  <c r="N319" i="4"/>
  <c r="J319" i="4"/>
  <c r="K319" i="4" s="1"/>
  <c r="L319" i="4"/>
  <c r="M319" i="4" s="1"/>
  <c r="N315" i="4"/>
  <c r="L315" i="4"/>
  <c r="M315" i="4" s="1"/>
  <c r="J315" i="4"/>
  <c r="K315" i="4" s="1"/>
  <c r="N311" i="4"/>
  <c r="J311" i="4"/>
  <c r="K311" i="4" s="1"/>
  <c r="L311" i="4"/>
  <c r="M311" i="4" s="1"/>
  <c r="N307" i="4"/>
  <c r="L307" i="4"/>
  <c r="M307" i="4" s="1"/>
  <c r="J307" i="4"/>
  <c r="K307" i="4" s="1"/>
  <c r="N303" i="4"/>
  <c r="J303" i="4"/>
  <c r="K303" i="4" s="1"/>
  <c r="L303" i="4"/>
  <c r="M303" i="4" s="1"/>
  <c r="N299" i="4"/>
  <c r="L299" i="4"/>
  <c r="M299" i="4" s="1"/>
  <c r="J299" i="4"/>
  <c r="K299" i="4" s="1"/>
  <c r="N295" i="4"/>
  <c r="J295" i="4"/>
  <c r="K295" i="4" s="1"/>
  <c r="L295" i="4"/>
  <c r="M295" i="4" s="1"/>
  <c r="N291" i="4"/>
  <c r="L291" i="4"/>
  <c r="M291" i="4" s="1"/>
  <c r="J291" i="4"/>
  <c r="K291" i="4" s="1"/>
  <c r="N287" i="4"/>
  <c r="J287" i="4"/>
  <c r="K287" i="4" s="1"/>
  <c r="L287" i="4"/>
  <c r="M287" i="4" s="1"/>
  <c r="L283" i="4"/>
  <c r="M283" i="4" s="1"/>
  <c r="N283" i="4"/>
  <c r="J283" i="4"/>
  <c r="K283" i="4" s="1"/>
  <c r="N358" i="4"/>
  <c r="L358" i="4"/>
  <c r="M358" i="4" s="1"/>
  <c r="J358" i="4"/>
  <c r="K358" i="4" s="1"/>
  <c r="N354" i="4"/>
  <c r="L354" i="4"/>
  <c r="M354" i="4" s="1"/>
  <c r="J354" i="4"/>
  <c r="K354" i="4" s="1"/>
  <c r="N350" i="4"/>
  <c r="L350" i="4"/>
  <c r="M350" i="4" s="1"/>
  <c r="J350" i="4"/>
  <c r="K350" i="4" s="1"/>
  <c r="N346" i="4"/>
  <c r="L346" i="4"/>
  <c r="M346" i="4" s="1"/>
  <c r="J346" i="4"/>
  <c r="K346" i="4" s="1"/>
  <c r="N342" i="4"/>
  <c r="L342" i="4"/>
  <c r="M342" i="4" s="1"/>
  <c r="J342" i="4"/>
  <c r="K342" i="4" s="1"/>
  <c r="N338" i="4"/>
  <c r="L338" i="4"/>
  <c r="M338" i="4" s="1"/>
  <c r="J338" i="4"/>
  <c r="K338" i="4" s="1"/>
  <c r="N334" i="4"/>
  <c r="L334" i="4"/>
  <c r="M334" i="4" s="1"/>
  <c r="J334" i="4"/>
  <c r="K334" i="4" s="1"/>
  <c r="N330" i="4"/>
  <c r="L330" i="4"/>
  <c r="M330" i="4" s="1"/>
  <c r="J330" i="4"/>
  <c r="K330" i="4" s="1"/>
  <c r="N326" i="4"/>
  <c r="L326" i="4"/>
  <c r="M326" i="4" s="1"/>
  <c r="J326" i="4"/>
  <c r="K326" i="4" s="1"/>
  <c r="N322" i="4"/>
  <c r="L322" i="4"/>
  <c r="M322" i="4" s="1"/>
  <c r="J322" i="4"/>
  <c r="K322" i="4" s="1"/>
  <c r="N318" i="4"/>
  <c r="L318" i="4"/>
  <c r="M318" i="4" s="1"/>
  <c r="J318" i="4"/>
  <c r="K318" i="4" s="1"/>
  <c r="N314" i="4"/>
  <c r="L314" i="4"/>
  <c r="M314" i="4" s="1"/>
  <c r="J314" i="4"/>
  <c r="K314" i="4" s="1"/>
  <c r="N310" i="4"/>
  <c r="L310" i="4"/>
  <c r="M310" i="4" s="1"/>
  <c r="J310" i="4"/>
  <c r="K310" i="4" s="1"/>
  <c r="N306" i="4"/>
  <c r="L306" i="4"/>
  <c r="M306" i="4" s="1"/>
  <c r="J306" i="4"/>
  <c r="K306" i="4" s="1"/>
  <c r="N302" i="4"/>
  <c r="L302" i="4"/>
  <c r="M302" i="4" s="1"/>
  <c r="J302" i="4"/>
  <c r="K302" i="4" s="1"/>
  <c r="N298" i="4"/>
  <c r="L298" i="4"/>
  <c r="M298" i="4" s="1"/>
  <c r="J298" i="4"/>
  <c r="K298" i="4" s="1"/>
  <c r="N294" i="4"/>
  <c r="L294" i="4"/>
  <c r="M294" i="4" s="1"/>
  <c r="J294" i="4"/>
  <c r="K294" i="4" s="1"/>
  <c r="N290" i="4"/>
  <c r="L290" i="4"/>
  <c r="M290" i="4" s="1"/>
  <c r="J290" i="4"/>
  <c r="K290" i="4" s="1"/>
  <c r="N286" i="4"/>
  <c r="L286" i="4"/>
  <c r="M286" i="4" s="1"/>
  <c r="J286" i="4"/>
  <c r="K286" i="4" s="1"/>
  <c r="N282" i="4"/>
  <c r="L282" i="4"/>
  <c r="M282" i="4" s="1"/>
  <c r="J282" i="4"/>
  <c r="K282" i="4" s="1"/>
  <c r="N278" i="4"/>
  <c r="L278" i="4"/>
  <c r="M278" i="4" s="1"/>
  <c r="J278" i="4"/>
  <c r="K278" i="4" s="1"/>
  <c r="N274" i="4"/>
  <c r="J274" i="4"/>
  <c r="K274" i="4" s="1"/>
  <c r="L274" i="4"/>
  <c r="M274" i="4" s="1"/>
  <c r="N270" i="4"/>
  <c r="L270" i="4"/>
  <c r="M270" i="4" s="1"/>
  <c r="J270" i="4"/>
  <c r="K270" i="4" s="1"/>
  <c r="N266" i="4"/>
  <c r="J266" i="4"/>
  <c r="K266" i="4" s="1"/>
  <c r="L266" i="4"/>
  <c r="M266" i="4" s="1"/>
  <c r="N262" i="4"/>
  <c r="L262" i="4"/>
  <c r="M262" i="4" s="1"/>
  <c r="J262" i="4"/>
  <c r="K262" i="4" s="1"/>
  <c r="N258" i="4"/>
  <c r="L258" i="4"/>
  <c r="M258" i="4" s="1"/>
  <c r="J258" i="4"/>
  <c r="K258" i="4" s="1"/>
  <c r="N254" i="4"/>
  <c r="L254" i="4"/>
  <c r="M254" i="4" s="1"/>
  <c r="J254" i="4"/>
  <c r="K254" i="4" s="1"/>
  <c r="N250" i="4"/>
  <c r="L250" i="4"/>
  <c r="M250" i="4" s="1"/>
  <c r="J250" i="4"/>
  <c r="K250" i="4" s="1"/>
  <c r="N246" i="4"/>
  <c r="L246" i="4"/>
  <c r="M246" i="4" s="1"/>
  <c r="J246" i="4"/>
  <c r="K246" i="4" s="1"/>
  <c r="N242" i="4"/>
  <c r="J242" i="4"/>
  <c r="K242" i="4" s="1"/>
  <c r="L242" i="4"/>
  <c r="M242" i="4" s="1"/>
  <c r="N238" i="4"/>
  <c r="L238" i="4"/>
  <c r="M238" i="4" s="1"/>
  <c r="J238" i="4"/>
  <c r="K238" i="4" s="1"/>
  <c r="N234" i="4"/>
  <c r="L234" i="4"/>
  <c r="M234" i="4" s="1"/>
  <c r="J234" i="4"/>
  <c r="K234" i="4" s="1"/>
  <c r="N230" i="4"/>
  <c r="L230" i="4"/>
  <c r="M230" i="4" s="1"/>
  <c r="J230" i="4"/>
  <c r="K230" i="4" s="1"/>
  <c r="N226" i="4"/>
  <c r="L226" i="4"/>
  <c r="M226" i="4" s="1"/>
  <c r="J226" i="4"/>
  <c r="K226" i="4" s="1"/>
  <c r="N222" i="4"/>
  <c r="L222" i="4"/>
  <c r="M222" i="4" s="1"/>
  <c r="J222" i="4"/>
  <c r="K222" i="4" s="1"/>
  <c r="N218" i="4"/>
  <c r="L218" i="4"/>
  <c r="M218" i="4" s="1"/>
  <c r="J218" i="4"/>
  <c r="K218" i="4" s="1"/>
  <c r="N214" i="4"/>
  <c r="L214" i="4"/>
  <c r="M214" i="4" s="1"/>
  <c r="J214" i="4"/>
  <c r="K214" i="4" s="1"/>
  <c r="N210" i="4"/>
  <c r="L210" i="4"/>
  <c r="M210" i="4" s="1"/>
  <c r="J210" i="4"/>
  <c r="K210" i="4" s="1"/>
  <c r="N206" i="4"/>
  <c r="L206" i="4"/>
  <c r="M206" i="4" s="1"/>
  <c r="J206" i="4"/>
  <c r="K206" i="4" s="1"/>
  <c r="N202" i="4"/>
  <c r="L202" i="4"/>
  <c r="M202" i="4" s="1"/>
  <c r="J202" i="4"/>
  <c r="K202" i="4" s="1"/>
  <c r="N198" i="4"/>
  <c r="L198" i="4"/>
  <c r="M198" i="4" s="1"/>
  <c r="J198" i="4"/>
  <c r="K198" i="4" s="1"/>
  <c r="N194" i="4"/>
  <c r="L194" i="4"/>
  <c r="M194" i="4" s="1"/>
  <c r="J194" i="4"/>
  <c r="K194" i="4" s="1"/>
  <c r="N190" i="4"/>
  <c r="L190" i="4"/>
  <c r="M190" i="4" s="1"/>
  <c r="J190" i="4"/>
  <c r="K190" i="4" s="1"/>
  <c r="N186" i="4"/>
  <c r="L186" i="4"/>
  <c r="M186" i="4" s="1"/>
  <c r="J186" i="4"/>
  <c r="K186" i="4" s="1"/>
  <c r="N182" i="4"/>
  <c r="L182" i="4"/>
  <c r="M182" i="4" s="1"/>
  <c r="J182" i="4"/>
  <c r="K182" i="4" s="1"/>
  <c r="N178" i="4"/>
  <c r="L178" i="4"/>
  <c r="M178" i="4" s="1"/>
  <c r="J178" i="4"/>
  <c r="K178" i="4" s="1"/>
  <c r="N174" i="4"/>
  <c r="L174" i="4"/>
  <c r="M174" i="4" s="1"/>
  <c r="J174" i="4"/>
  <c r="K174" i="4" s="1"/>
  <c r="N170" i="4"/>
  <c r="L170" i="4"/>
  <c r="M170" i="4" s="1"/>
  <c r="J170" i="4"/>
  <c r="K170" i="4" s="1"/>
  <c r="N166" i="4"/>
  <c r="L166" i="4"/>
  <c r="M166" i="4" s="1"/>
  <c r="J166" i="4"/>
  <c r="K166" i="4" s="1"/>
  <c r="N162" i="4"/>
  <c r="L162" i="4"/>
  <c r="M162" i="4" s="1"/>
  <c r="J162" i="4"/>
  <c r="K162" i="4" s="1"/>
  <c r="N158" i="4"/>
  <c r="L158" i="4"/>
  <c r="M158" i="4" s="1"/>
  <c r="J158" i="4"/>
  <c r="K158" i="4" s="1"/>
  <c r="N154" i="4"/>
  <c r="L154" i="4"/>
  <c r="M154" i="4" s="1"/>
  <c r="J154" i="4"/>
  <c r="K154" i="4" s="1"/>
  <c r="N150" i="4"/>
  <c r="L150" i="4"/>
  <c r="M150" i="4" s="1"/>
  <c r="J150" i="4"/>
  <c r="K150" i="4" s="1"/>
  <c r="N146" i="4"/>
  <c r="L146" i="4"/>
  <c r="M146" i="4" s="1"/>
  <c r="J146" i="4"/>
  <c r="K146" i="4" s="1"/>
  <c r="N142" i="4"/>
  <c r="L142" i="4"/>
  <c r="M142" i="4" s="1"/>
  <c r="J142" i="4"/>
  <c r="K142" i="4" s="1"/>
  <c r="N138" i="4"/>
  <c r="L138" i="4"/>
  <c r="M138" i="4" s="1"/>
  <c r="J138" i="4"/>
  <c r="K138" i="4" s="1"/>
  <c r="N134" i="4"/>
  <c r="L134" i="4"/>
  <c r="M134" i="4" s="1"/>
  <c r="J134" i="4"/>
  <c r="K134" i="4" s="1"/>
  <c r="N130" i="4"/>
  <c r="L130" i="4"/>
  <c r="M130" i="4" s="1"/>
  <c r="J130" i="4"/>
  <c r="K130" i="4" s="1"/>
  <c r="N126" i="4"/>
  <c r="L126" i="4"/>
  <c r="M126" i="4" s="1"/>
  <c r="J126" i="4"/>
  <c r="K126" i="4" s="1"/>
  <c r="N122" i="4"/>
  <c r="L122" i="4"/>
  <c r="M122" i="4" s="1"/>
  <c r="J122" i="4"/>
  <c r="K122" i="4" s="1"/>
  <c r="N118" i="4"/>
  <c r="L118" i="4"/>
  <c r="M118" i="4" s="1"/>
  <c r="J118" i="4"/>
  <c r="K118" i="4" s="1"/>
  <c r="N114" i="4"/>
  <c r="L114" i="4"/>
  <c r="M114" i="4" s="1"/>
  <c r="J114" i="4"/>
  <c r="K114" i="4" s="1"/>
  <c r="N110" i="4"/>
  <c r="L110" i="4"/>
  <c r="M110" i="4" s="1"/>
  <c r="J110" i="4"/>
  <c r="K110" i="4" s="1"/>
  <c r="N106" i="4"/>
  <c r="L106" i="4"/>
  <c r="M106" i="4" s="1"/>
  <c r="J106" i="4"/>
  <c r="K106" i="4" s="1"/>
  <c r="N102" i="4"/>
  <c r="L102" i="4"/>
  <c r="M102" i="4" s="1"/>
  <c r="J102" i="4"/>
  <c r="K102" i="4" s="1"/>
  <c r="N98" i="4"/>
  <c r="L98" i="4"/>
  <c r="M98" i="4" s="1"/>
  <c r="J98" i="4"/>
  <c r="K98" i="4" s="1"/>
  <c r="N94" i="4"/>
  <c r="L94" i="4"/>
  <c r="M94" i="4" s="1"/>
  <c r="J94" i="4"/>
  <c r="K94" i="4" s="1"/>
  <c r="N90" i="4"/>
  <c r="L90" i="4"/>
  <c r="M90" i="4" s="1"/>
  <c r="J90" i="4"/>
  <c r="K90" i="4" s="1"/>
  <c r="N86" i="4"/>
  <c r="L86" i="4"/>
  <c r="M86" i="4" s="1"/>
  <c r="J86" i="4"/>
  <c r="K86" i="4" s="1"/>
  <c r="N82" i="4"/>
  <c r="L82" i="4"/>
  <c r="M82" i="4" s="1"/>
  <c r="J82" i="4"/>
  <c r="K82" i="4" s="1"/>
  <c r="N78" i="4"/>
  <c r="L78" i="4"/>
  <c r="M78" i="4" s="1"/>
  <c r="J78" i="4"/>
  <c r="K78" i="4" s="1"/>
  <c r="N74" i="4"/>
  <c r="L74" i="4"/>
  <c r="M74" i="4" s="1"/>
  <c r="J74" i="4"/>
  <c r="K74" i="4" s="1"/>
  <c r="N70" i="4"/>
  <c r="L70" i="4"/>
  <c r="M70" i="4" s="1"/>
  <c r="J70" i="4"/>
  <c r="K70" i="4" s="1"/>
  <c r="N66" i="4"/>
  <c r="L66" i="4"/>
  <c r="M66" i="4" s="1"/>
  <c r="J66" i="4"/>
  <c r="K66" i="4" s="1"/>
  <c r="N62" i="4"/>
  <c r="L62" i="4"/>
  <c r="M62" i="4" s="1"/>
  <c r="J62" i="4"/>
  <c r="K62" i="4" s="1"/>
  <c r="N357" i="4"/>
  <c r="J357" i="4"/>
  <c r="K357" i="4" s="1"/>
  <c r="L357" i="4"/>
  <c r="M357" i="4" s="1"/>
  <c r="N353" i="4"/>
  <c r="L353" i="4"/>
  <c r="M353" i="4" s="1"/>
  <c r="J353" i="4"/>
  <c r="K353" i="4" s="1"/>
  <c r="N349" i="4"/>
  <c r="J349" i="4"/>
  <c r="K349" i="4" s="1"/>
  <c r="L349" i="4"/>
  <c r="M349" i="4" s="1"/>
  <c r="N345" i="4"/>
  <c r="L345" i="4"/>
  <c r="M345" i="4" s="1"/>
  <c r="J345" i="4"/>
  <c r="K345" i="4" s="1"/>
  <c r="N341" i="4"/>
  <c r="J341" i="4"/>
  <c r="K341" i="4" s="1"/>
  <c r="L341" i="4"/>
  <c r="M341" i="4" s="1"/>
  <c r="N337" i="4"/>
  <c r="L337" i="4"/>
  <c r="M337" i="4" s="1"/>
  <c r="J337" i="4"/>
  <c r="K337" i="4" s="1"/>
  <c r="N333" i="4"/>
  <c r="J333" i="4"/>
  <c r="K333" i="4" s="1"/>
  <c r="L333" i="4"/>
  <c r="M333" i="4" s="1"/>
  <c r="N329" i="4"/>
  <c r="L329" i="4"/>
  <c r="M329" i="4" s="1"/>
  <c r="J329" i="4"/>
  <c r="K329" i="4" s="1"/>
  <c r="N325" i="4"/>
  <c r="J325" i="4"/>
  <c r="K325" i="4" s="1"/>
  <c r="L325" i="4"/>
  <c r="M325" i="4" s="1"/>
  <c r="N321" i="4"/>
  <c r="L321" i="4"/>
  <c r="M321" i="4" s="1"/>
  <c r="J321" i="4"/>
  <c r="K321" i="4" s="1"/>
  <c r="N317" i="4"/>
  <c r="J317" i="4"/>
  <c r="K317" i="4" s="1"/>
  <c r="L317" i="4"/>
  <c r="M317" i="4" s="1"/>
  <c r="N313" i="4"/>
  <c r="L313" i="4"/>
  <c r="M313" i="4" s="1"/>
  <c r="J313" i="4"/>
  <c r="K313" i="4" s="1"/>
  <c r="N309" i="4"/>
  <c r="J309" i="4"/>
  <c r="K309" i="4" s="1"/>
  <c r="L309" i="4"/>
  <c r="M309" i="4" s="1"/>
  <c r="N305" i="4"/>
  <c r="L305" i="4"/>
  <c r="M305" i="4" s="1"/>
  <c r="J305" i="4"/>
  <c r="K305" i="4" s="1"/>
  <c r="N301" i="4"/>
  <c r="J301" i="4"/>
  <c r="K301" i="4" s="1"/>
  <c r="L301" i="4"/>
  <c r="M301" i="4" s="1"/>
  <c r="N297" i="4"/>
  <c r="L297" i="4"/>
  <c r="M297" i="4" s="1"/>
  <c r="J297" i="4"/>
  <c r="K297" i="4" s="1"/>
  <c r="N293" i="4"/>
  <c r="J293" i="4"/>
  <c r="K293" i="4" s="1"/>
  <c r="L293" i="4"/>
  <c r="M293" i="4" s="1"/>
  <c r="N289" i="4"/>
  <c r="L289" i="4"/>
  <c r="M289" i="4" s="1"/>
  <c r="J289" i="4"/>
  <c r="K289" i="4" s="1"/>
  <c r="N285" i="4"/>
  <c r="J285" i="4"/>
  <c r="K285" i="4" s="1"/>
  <c r="L285" i="4"/>
  <c r="M285" i="4" s="1"/>
  <c r="N281" i="4"/>
  <c r="L281" i="4"/>
  <c r="M281" i="4" s="1"/>
  <c r="J281" i="4"/>
  <c r="K281" i="4" s="1"/>
  <c r="N15" i="4"/>
  <c r="L15" i="4"/>
  <c r="M15" i="4" s="1"/>
  <c r="J15" i="4"/>
  <c r="K15" i="4" s="1"/>
  <c r="N11" i="4"/>
  <c r="L11" i="4"/>
  <c r="M11" i="4" s="1"/>
  <c r="J11" i="4"/>
  <c r="K11" i="4" s="1"/>
  <c r="N7" i="4"/>
  <c r="L7" i="4"/>
  <c r="M7" i="4" s="1"/>
  <c r="J7" i="4"/>
  <c r="K7" i="4" s="1"/>
  <c r="N3" i="4"/>
  <c r="L3" i="4"/>
  <c r="M3" i="4" s="1"/>
  <c r="J3" i="4"/>
  <c r="K3" i="4" s="1"/>
  <c r="N277" i="4"/>
  <c r="J277" i="4"/>
  <c r="K277" i="4" s="1"/>
  <c r="L277" i="4"/>
  <c r="M277" i="4" s="1"/>
  <c r="N273" i="4"/>
  <c r="L273" i="4"/>
  <c r="M273" i="4" s="1"/>
  <c r="J273" i="4"/>
  <c r="K273" i="4" s="1"/>
  <c r="N269" i="4"/>
  <c r="L269" i="4"/>
  <c r="M269" i="4" s="1"/>
  <c r="J269" i="4"/>
  <c r="K269" i="4" s="1"/>
  <c r="N265" i="4"/>
  <c r="L265" i="4"/>
  <c r="M265" i="4" s="1"/>
  <c r="J265" i="4"/>
  <c r="K265" i="4" s="1"/>
  <c r="N261" i="4"/>
  <c r="J261" i="4"/>
  <c r="K261" i="4" s="1"/>
  <c r="L261" i="4"/>
  <c r="M261" i="4" s="1"/>
  <c r="N257" i="4"/>
  <c r="L257" i="4"/>
  <c r="M257" i="4" s="1"/>
  <c r="J257" i="4"/>
  <c r="K257" i="4" s="1"/>
  <c r="N253" i="4"/>
  <c r="J253" i="4"/>
  <c r="K253" i="4" s="1"/>
  <c r="L253" i="4"/>
  <c r="M253" i="4" s="1"/>
  <c r="N249" i="4"/>
  <c r="L249" i="4"/>
  <c r="M249" i="4" s="1"/>
  <c r="J249" i="4"/>
  <c r="K249" i="4" s="1"/>
  <c r="N245" i="4"/>
  <c r="J245" i="4"/>
  <c r="K245" i="4" s="1"/>
  <c r="L245" i="4"/>
  <c r="M245" i="4" s="1"/>
  <c r="N241" i="4"/>
  <c r="L241" i="4"/>
  <c r="M241" i="4" s="1"/>
  <c r="J241" i="4"/>
  <c r="K241" i="4" s="1"/>
  <c r="N237" i="4"/>
  <c r="L237" i="4"/>
  <c r="M237" i="4" s="1"/>
  <c r="J237" i="4"/>
  <c r="K237" i="4" s="1"/>
  <c r="N233" i="4"/>
  <c r="J233" i="4"/>
  <c r="K233" i="4" s="1"/>
  <c r="L233" i="4"/>
  <c r="M233" i="4" s="1"/>
  <c r="N229" i="4"/>
  <c r="J229" i="4"/>
  <c r="K229" i="4" s="1"/>
  <c r="L229" i="4"/>
  <c r="M229" i="4" s="1"/>
  <c r="N225" i="4"/>
  <c r="J225" i="4"/>
  <c r="K225" i="4" s="1"/>
  <c r="L225" i="4"/>
  <c r="M225" i="4" s="1"/>
  <c r="N221" i="4"/>
  <c r="L221" i="4"/>
  <c r="M221" i="4" s="1"/>
  <c r="J221" i="4"/>
  <c r="K221" i="4" s="1"/>
  <c r="N217" i="4"/>
  <c r="J217" i="4"/>
  <c r="K217" i="4" s="1"/>
  <c r="L217" i="4"/>
  <c r="M217" i="4" s="1"/>
  <c r="N213" i="4"/>
  <c r="J213" i="4"/>
  <c r="K213" i="4" s="1"/>
  <c r="L213" i="4"/>
  <c r="M213" i="4" s="1"/>
  <c r="N209" i="4"/>
  <c r="J209" i="4"/>
  <c r="K209" i="4" s="1"/>
  <c r="L209" i="4"/>
  <c r="M209" i="4" s="1"/>
  <c r="N205" i="4"/>
  <c r="L205" i="4"/>
  <c r="M205" i="4" s="1"/>
  <c r="J205" i="4"/>
  <c r="K205" i="4" s="1"/>
  <c r="N201" i="4"/>
  <c r="J201" i="4"/>
  <c r="K201" i="4" s="1"/>
  <c r="L201" i="4"/>
  <c r="M201" i="4" s="1"/>
  <c r="N197" i="4"/>
  <c r="L197" i="4"/>
  <c r="M197" i="4" s="1"/>
  <c r="J197" i="4"/>
  <c r="K197" i="4" s="1"/>
  <c r="N193" i="4"/>
  <c r="L193" i="4"/>
  <c r="M193" i="4" s="1"/>
  <c r="J193" i="4"/>
  <c r="K193" i="4" s="1"/>
  <c r="N189" i="4"/>
  <c r="L189" i="4"/>
  <c r="M189" i="4" s="1"/>
  <c r="J189" i="4"/>
  <c r="K189" i="4" s="1"/>
  <c r="N185" i="4"/>
  <c r="L185" i="4"/>
  <c r="M185" i="4" s="1"/>
  <c r="J185" i="4"/>
  <c r="K185" i="4" s="1"/>
  <c r="N181" i="4"/>
  <c r="L181" i="4"/>
  <c r="M181" i="4" s="1"/>
  <c r="J181" i="4"/>
  <c r="K181" i="4" s="1"/>
  <c r="N177" i="4"/>
  <c r="L177" i="4"/>
  <c r="M177" i="4" s="1"/>
  <c r="J177" i="4"/>
  <c r="K177" i="4" s="1"/>
  <c r="N173" i="4"/>
  <c r="L173" i="4"/>
  <c r="M173" i="4" s="1"/>
  <c r="J173" i="4"/>
  <c r="K173" i="4" s="1"/>
  <c r="N169" i="4"/>
  <c r="L169" i="4"/>
  <c r="M169" i="4" s="1"/>
  <c r="J169" i="4"/>
  <c r="K169" i="4" s="1"/>
  <c r="N165" i="4"/>
  <c r="L165" i="4"/>
  <c r="M165" i="4" s="1"/>
  <c r="J165" i="4"/>
  <c r="K165" i="4" s="1"/>
  <c r="N161" i="4"/>
  <c r="L161" i="4"/>
  <c r="M161" i="4" s="1"/>
  <c r="J161" i="4"/>
  <c r="K161" i="4" s="1"/>
  <c r="N157" i="4"/>
  <c r="L157" i="4"/>
  <c r="M157" i="4" s="1"/>
  <c r="J157" i="4"/>
  <c r="K157" i="4" s="1"/>
  <c r="N153" i="4"/>
  <c r="L153" i="4"/>
  <c r="M153" i="4" s="1"/>
  <c r="J153" i="4"/>
  <c r="K153" i="4" s="1"/>
  <c r="N149" i="4"/>
  <c r="L149" i="4"/>
  <c r="M149" i="4" s="1"/>
  <c r="J149" i="4"/>
  <c r="K149" i="4" s="1"/>
  <c r="N145" i="4"/>
  <c r="L145" i="4"/>
  <c r="M145" i="4" s="1"/>
  <c r="J145" i="4"/>
  <c r="K145" i="4" s="1"/>
  <c r="N141" i="4"/>
  <c r="L141" i="4"/>
  <c r="M141" i="4" s="1"/>
  <c r="J141" i="4"/>
  <c r="K141" i="4" s="1"/>
  <c r="N137" i="4"/>
  <c r="L137" i="4"/>
  <c r="M137" i="4" s="1"/>
  <c r="J137" i="4"/>
  <c r="K137" i="4" s="1"/>
  <c r="N133" i="4"/>
  <c r="L133" i="4"/>
  <c r="M133" i="4" s="1"/>
  <c r="J133" i="4"/>
  <c r="K133" i="4" s="1"/>
  <c r="N129" i="4"/>
  <c r="L129" i="4"/>
  <c r="M129" i="4" s="1"/>
  <c r="J129" i="4"/>
  <c r="K129" i="4" s="1"/>
  <c r="N125" i="4"/>
  <c r="L125" i="4"/>
  <c r="M125" i="4" s="1"/>
  <c r="J125" i="4"/>
  <c r="K125" i="4" s="1"/>
  <c r="N121" i="4"/>
  <c r="L121" i="4"/>
  <c r="M121" i="4" s="1"/>
  <c r="J121" i="4"/>
  <c r="K121" i="4" s="1"/>
  <c r="N117" i="4"/>
  <c r="L117" i="4"/>
  <c r="M117" i="4" s="1"/>
  <c r="J117" i="4"/>
  <c r="K117" i="4" s="1"/>
  <c r="N113" i="4"/>
  <c r="L113" i="4"/>
  <c r="M113" i="4" s="1"/>
  <c r="J113" i="4"/>
  <c r="K113" i="4" s="1"/>
  <c r="N109" i="4"/>
  <c r="L109" i="4"/>
  <c r="M109" i="4" s="1"/>
  <c r="J109" i="4"/>
  <c r="K109" i="4" s="1"/>
  <c r="N105" i="4"/>
  <c r="L105" i="4"/>
  <c r="M105" i="4" s="1"/>
  <c r="J105" i="4"/>
  <c r="K105" i="4" s="1"/>
  <c r="N101" i="4"/>
  <c r="L101" i="4"/>
  <c r="M101" i="4" s="1"/>
  <c r="J101" i="4"/>
  <c r="K101" i="4" s="1"/>
  <c r="N97" i="4"/>
  <c r="L97" i="4"/>
  <c r="M97" i="4" s="1"/>
  <c r="J97" i="4"/>
  <c r="K97" i="4" s="1"/>
  <c r="N93" i="4"/>
  <c r="L93" i="4"/>
  <c r="M93" i="4" s="1"/>
  <c r="J93" i="4"/>
  <c r="K93" i="4" s="1"/>
  <c r="N89" i="4"/>
  <c r="L89" i="4"/>
  <c r="M89" i="4" s="1"/>
  <c r="J89" i="4"/>
  <c r="K89" i="4" s="1"/>
  <c r="N85" i="4"/>
  <c r="L85" i="4"/>
  <c r="M85" i="4" s="1"/>
  <c r="J85" i="4"/>
  <c r="K85" i="4" s="1"/>
  <c r="N81" i="4"/>
  <c r="L81" i="4"/>
  <c r="M81" i="4" s="1"/>
  <c r="J81" i="4"/>
  <c r="K81" i="4" s="1"/>
  <c r="N77" i="4"/>
  <c r="L77" i="4"/>
  <c r="M77" i="4" s="1"/>
  <c r="J77" i="4"/>
  <c r="K77" i="4" s="1"/>
  <c r="N73" i="4"/>
  <c r="L73" i="4"/>
  <c r="M73" i="4" s="1"/>
  <c r="J73" i="4"/>
  <c r="K73" i="4" s="1"/>
  <c r="N69" i="4"/>
  <c r="L69" i="4"/>
  <c r="M69" i="4" s="1"/>
  <c r="J69" i="4"/>
  <c r="K69" i="4" s="1"/>
  <c r="N65" i="4"/>
  <c r="L65" i="4"/>
  <c r="M65" i="4" s="1"/>
  <c r="J65" i="4"/>
  <c r="K65" i="4" s="1"/>
  <c r="N61" i="4"/>
  <c r="L61" i="4"/>
  <c r="M61" i="4" s="1"/>
  <c r="J61" i="4"/>
  <c r="K61" i="4" s="1"/>
  <c r="N57" i="4"/>
  <c r="L57" i="4"/>
  <c r="M57" i="4" s="1"/>
  <c r="J57" i="4"/>
  <c r="K57" i="4" s="1"/>
  <c r="N53" i="4"/>
  <c r="L53" i="4"/>
  <c r="M53" i="4" s="1"/>
  <c r="J53" i="4"/>
  <c r="K53" i="4" s="1"/>
  <c r="N49" i="4"/>
  <c r="L49" i="4"/>
  <c r="M49" i="4" s="1"/>
  <c r="J49" i="4"/>
  <c r="K49" i="4" s="1"/>
  <c r="N45" i="4"/>
  <c r="L45" i="4"/>
  <c r="M45" i="4" s="1"/>
  <c r="J45" i="4"/>
  <c r="K45" i="4" s="1"/>
  <c r="N41" i="4"/>
  <c r="L41" i="4"/>
  <c r="M41" i="4" s="1"/>
  <c r="J41" i="4"/>
  <c r="K41" i="4" s="1"/>
  <c r="N37" i="4"/>
  <c r="L37" i="4"/>
  <c r="M37" i="4" s="1"/>
  <c r="J37" i="4"/>
  <c r="K37" i="4" s="1"/>
  <c r="N33" i="4"/>
  <c r="L33" i="4"/>
  <c r="M33" i="4" s="1"/>
  <c r="J33" i="4"/>
  <c r="K33" i="4" s="1"/>
  <c r="N29" i="4"/>
  <c r="L29" i="4"/>
  <c r="M29" i="4" s="1"/>
  <c r="J29" i="4"/>
  <c r="K29" i="4" s="1"/>
  <c r="N25" i="4"/>
  <c r="L25" i="4"/>
  <c r="M25" i="4" s="1"/>
  <c r="J25" i="4"/>
  <c r="K25" i="4" s="1"/>
  <c r="N21" i="4"/>
  <c r="L21" i="4"/>
  <c r="M21" i="4" s="1"/>
  <c r="J21" i="4"/>
  <c r="K21" i="4" s="1"/>
  <c r="N17" i="4"/>
  <c r="L17" i="4"/>
  <c r="M17" i="4" s="1"/>
  <c r="J17" i="4"/>
  <c r="K17" i="4" s="1"/>
  <c r="N14" i="4"/>
  <c r="L14" i="4"/>
  <c r="M14" i="4" s="1"/>
  <c r="J14" i="4"/>
  <c r="K14" i="4" s="1"/>
  <c r="N10" i="4"/>
  <c r="L10" i="4"/>
  <c r="M10" i="4" s="1"/>
  <c r="J10" i="4"/>
  <c r="K10" i="4" s="1"/>
  <c r="N6" i="4"/>
  <c r="L6" i="4"/>
  <c r="M6" i="4" s="1"/>
  <c r="J6" i="4"/>
  <c r="K6" i="4" s="1"/>
  <c r="N360" i="4"/>
  <c r="L360" i="4"/>
  <c r="M360" i="4" s="1"/>
  <c r="J360" i="4"/>
  <c r="K360" i="4" s="1"/>
  <c r="N56" i="4"/>
  <c r="L56" i="4"/>
  <c r="M56" i="4" s="1"/>
  <c r="J56" i="4"/>
  <c r="K56" i="4" s="1"/>
  <c r="N52" i="4"/>
  <c r="L52" i="4"/>
  <c r="M52" i="4" s="1"/>
  <c r="J52" i="4"/>
  <c r="K52" i="4" s="1"/>
  <c r="N48" i="4"/>
  <c r="L48" i="4"/>
  <c r="M48" i="4" s="1"/>
  <c r="J48" i="4"/>
  <c r="K48" i="4" s="1"/>
  <c r="N44" i="4"/>
  <c r="L44" i="4"/>
  <c r="M44" i="4" s="1"/>
  <c r="J44" i="4"/>
  <c r="K44" i="4" s="1"/>
  <c r="N40" i="4"/>
  <c r="L40" i="4"/>
  <c r="M40" i="4" s="1"/>
  <c r="J40" i="4"/>
  <c r="K40" i="4" s="1"/>
  <c r="N36" i="4"/>
  <c r="L36" i="4"/>
  <c r="M36" i="4" s="1"/>
  <c r="J36" i="4"/>
  <c r="K36" i="4" s="1"/>
  <c r="N32" i="4"/>
  <c r="L32" i="4"/>
  <c r="M32" i="4" s="1"/>
  <c r="J32" i="4"/>
  <c r="K32" i="4" s="1"/>
  <c r="N28" i="4"/>
  <c r="L28" i="4"/>
  <c r="M28" i="4" s="1"/>
  <c r="J28" i="4"/>
  <c r="K28" i="4" s="1"/>
  <c r="N24" i="4"/>
  <c r="L24" i="4"/>
  <c r="M24" i="4" s="1"/>
  <c r="J24" i="4"/>
  <c r="K24" i="4" s="1"/>
  <c r="N20" i="4"/>
  <c r="L20" i="4"/>
  <c r="M20" i="4" s="1"/>
  <c r="J20" i="4"/>
  <c r="K20" i="4" s="1"/>
  <c r="N16" i="4"/>
  <c r="L16" i="4"/>
  <c r="M16" i="4" s="1"/>
  <c r="J16" i="4"/>
  <c r="K16" i="4" s="1"/>
  <c r="N13" i="4"/>
  <c r="L13" i="4"/>
  <c r="M13" i="4" s="1"/>
  <c r="J13" i="4"/>
  <c r="K13" i="4" s="1"/>
  <c r="N9" i="4"/>
  <c r="L9" i="4"/>
  <c r="M9" i="4" s="1"/>
  <c r="J9" i="4"/>
  <c r="K9" i="4" s="1"/>
  <c r="N5" i="4"/>
  <c r="L5" i="4"/>
  <c r="M5" i="4" s="1"/>
  <c r="J5" i="4"/>
  <c r="K5" i="4" s="1"/>
  <c r="N279" i="4"/>
  <c r="L279" i="4"/>
  <c r="M279" i="4" s="1"/>
  <c r="J279" i="4"/>
  <c r="K279" i="4" s="1"/>
  <c r="L275" i="4"/>
  <c r="M275" i="4" s="1"/>
  <c r="N275" i="4"/>
  <c r="J275" i="4"/>
  <c r="K275" i="4" s="1"/>
  <c r="N271" i="4"/>
  <c r="L271" i="4"/>
  <c r="M271" i="4" s="1"/>
  <c r="J271" i="4"/>
  <c r="K271" i="4" s="1"/>
  <c r="L267" i="4"/>
  <c r="M267" i="4" s="1"/>
  <c r="N267" i="4"/>
  <c r="J267" i="4"/>
  <c r="K267" i="4" s="1"/>
  <c r="N263" i="4"/>
  <c r="L263" i="4"/>
  <c r="M263" i="4" s="1"/>
  <c r="J263" i="4"/>
  <c r="K263" i="4" s="1"/>
  <c r="L259" i="4"/>
  <c r="M259" i="4" s="1"/>
  <c r="N259" i="4"/>
  <c r="J259" i="4"/>
  <c r="K259" i="4" s="1"/>
  <c r="N255" i="4"/>
  <c r="L255" i="4"/>
  <c r="M255" i="4" s="1"/>
  <c r="J255" i="4"/>
  <c r="K255" i="4" s="1"/>
  <c r="L251" i="4"/>
  <c r="M251" i="4" s="1"/>
  <c r="N251" i="4"/>
  <c r="J251" i="4"/>
  <c r="K251" i="4" s="1"/>
  <c r="N247" i="4"/>
  <c r="L247" i="4"/>
  <c r="M247" i="4" s="1"/>
  <c r="J247" i="4"/>
  <c r="K247" i="4" s="1"/>
  <c r="L243" i="4"/>
  <c r="M243" i="4" s="1"/>
  <c r="N243" i="4"/>
  <c r="J243" i="4"/>
  <c r="K243" i="4" s="1"/>
  <c r="N239" i="4"/>
  <c r="L239" i="4"/>
  <c r="M239" i="4" s="1"/>
  <c r="J239" i="4"/>
  <c r="K239" i="4" s="1"/>
  <c r="L235" i="4"/>
  <c r="M235" i="4" s="1"/>
  <c r="N235" i="4"/>
  <c r="J235" i="4"/>
  <c r="K235" i="4" s="1"/>
  <c r="N231" i="4"/>
  <c r="L231" i="4"/>
  <c r="M231" i="4" s="1"/>
  <c r="J231" i="4"/>
  <c r="K231" i="4" s="1"/>
  <c r="N227" i="4"/>
  <c r="L227" i="4"/>
  <c r="M227" i="4" s="1"/>
  <c r="J227" i="4"/>
  <c r="K227" i="4" s="1"/>
  <c r="N223" i="4"/>
  <c r="L223" i="4"/>
  <c r="M223" i="4" s="1"/>
  <c r="J223" i="4"/>
  <c r="K223" i="4" s="1"/>
  <c r="N219" i="4"/>
  <c r="L219" i="4"/>
  <c r="M219" i="4" s="1"/>
  <c r="J219" i="4"/>
  <c r="K219" i="4" s="1"/>
  <c r="N215" i="4"/>
  <c r="L215" i="4"/>
  <c r="M215" i="4" s="1"/>
  <c r="J215" i="4"/>
  <c r="K215" i="4" s="1"/>
  <c r="N211" i="4"/>
  <c r="L211" i="4"/>
  <c r="M211" i="4" s="1"/>
  <c r="J211" i="4"/>
  <c r="K211" i="4" s="1"/>
  <c r="N207" i="4"/>
  <c r="L207" i="4"/>
  <c r="M207" i="4" s="1"/>
  <c r="J207" i="4"/>
  <c r="K207" i="4" s="1"/>
  <c r="N203" i="4"/>
  <c r="L203" i="4"/>
  <c r="M203" i="4" s="1"/>
  <c r="J203" i="4"/>
  <c r="K203" i="4" s="1"/>
  <c r="N199" i="4"/>
  <c r="L199" i="4"/>
  <c r="M199" i="4" s="1"/>
  <c r="J199" i="4"/>
  <c r="K199" i="4" s="1"/>
  <c r="L195" i="4"/>
  <c r="M195" i="4" s="1"/>
  <c r="N195" i="4"/>
  <c r="J195" i="4"/>
  <c r="K195" i="4" s="1"/>
  <c r="N191" i="4"/>
  <c r="L191" i="4"/>
  <c r="M191" i="4" s="1"/>
  <c r="J191" i="4"/>
  <c r="K191" i="4" s="1"/>
  <c r="N187" i="4"/>
  <c r="L187" i="4"/>
  <c r="M187" i="4" s="1"/>
  <c r="J187" i="4"/>
  <c r="K187" i="4" s="1"/>
  <c r="N183" i="4"/>
  <c r="L183" i="4"/>
  <c r="M183" i="4" s="1"/>
  <c r="J183" i="4"/>
  <c r="K183" i="4" s="1"/>
  <c r="N179" i="4"/>
  <c r="L179" i="4"/>
  <c r="M179" i="4" s="1"/>
  <c r="J179" i="4"/>
  <c r="K179" i="4" s="1"/>
  <c r="N175" i="4"/>
  <c r="L175" i="4"/>
  <c r="M175" i="4" s="1"/>
  <c r="J175" i="4"/>
  <c r="K175" i="4" s="1"/>
  <c r="N171" i="4"/>
  <c r="L171" i="4"/>
  <c r="M171" i="4" s="1"/>
  <c r="J171" i="4"/>
  <c r="K171" i="4" s="1"/>
  <c r="N167" i="4"/>
  <c r="L167" i="4"/>
  <c r="M167" i="4" s="1"/>
  <c r="J167" i="4"/>
  <c r="K167" i="4" s="1"/>
  <c r="L163" i="4"/>
  <c r="M163" i="4" s="1"/>
  <c r="N163" i="4"/>
  <c r="J163" i="4"/>
  <c r="K163" i="4" s="1"/>
  <c r="N159" i="4"/>
  <c r="L159" i="4"/>
  <c r="M159" i="4" s="1"/>
  <c r="J159" i="4"/>
  <c r="K159" i="4" s="1"/>
  <c r="N155" i="4"/>
  <c r="L155" i="4"/>
  <c r="M155" i="4" s="1"/>
  <c r="J155" i="4"/>
  <c r="K155" i="4" s="1"/>
  <c r="N151" i="4"/>
  <c r="L151" i="4"/>
  <c r="M151" i="4" s="1"/>
  <c r="J151" i="4"/>
  <c r="K151" i="4" s="1"/>
  <c r="N147" i="4"/>
  <c r="L147" i="4"/>
  <c r="M147" i="4" s="1"/>
  <c r="J147" i="4"/>
  <c r="K147" i="4" s="1"/>
  <c r="N143" i="4"/>
  <c r="L143" i="4"/>
  <c r="M143" i="4" s="1"/>
  <c r="J143" i="4"/>
  <c r="K143" i="4" s="1"/>
  <c r="N139" i="4"/>
  <c r="L139" i="4"/>
  <c r="M139" i="4" s="1"/>
  <c r="J139" i="4"/>
  <c r="K139" i="4" s="1"/>
  <c r="N135" i="4"/>
  <c r="L135" i="4"/>
  <c r="M135" i="4" s="1"/>
  <c r="J135" i="4"/>
  <c r="K135" i="4" s="1"/>
  <c r="L131" i="4"/>
  <c r="M131" i="4" s="1"/>
  <c r="N131" i="4"/>
  <c r="J131" i="4"/>
  <c r="K131" i="4" s="1"/>
  <c r="N127" i="4"/>
  <c r="L127" i="4"/>
  <c r="M127" i="4" s="1"/>
  <c r="J127" i="4"/>
  <c r="K127" i="4" s="1"/>
  <c r="N123" i="4"/>
  <c r="L123" i="4"/>
  <c r="M123" i="4" s="1"/>
  <c r="J123" i="4"/>
  <c r="K123" i="4" s="1"/>
  <c r="N119" i="4"/>
  <c r="L119" i="4"/>
  <c r="M119" i="4" s="1"/>
  <c r="J119" i="4"/>
  <c r="K119" i="4" s="1"/>
  <c r="N115" i="4"/>
  <c r="L115" i="4"/>
  <c r="M115" i="4" s="1"/>
  <c r="J115" i="4"/>
  <c r="K115" i="4" s="1"/>
  <c r="N111" i="4"/>
  <c r="L111" i="4"/>
  <c r="M111" i="4" s="1"/>
  <c r="J111" i="4"/>
  <c r="K111" i="4" s="1"/>
  <c r="N107" i="4"/>
  <c r="L107" i="4"/>
  <c r="M107" i="4" s="1"/>
  <c r="J107" i="4"/>
  <c r="K107" i="4" s="1"/>
  <c r="N103" i="4"/>
  <c r="L103" i="4"/>
  <c r="M103" i="4" s="1"/>
  <c r="J103" i="4"/>
  <c r="K103" i="4" s="1"/>
  <c r="L99" i="4"/>
  <c r="M99" i="4" s="1"/>
  <c r="N99" i="4"/>
  <c r="J99" i="4"/>
  <c r="K99" i="4" s="1"/>
  <c r="N95" i="4"/>
  <c r="L95" i="4"/>
  <c r="M95" i="4" s="1"/>
  <c r="J95" i="4"/>
  <c r="K95" i="4" s="1"/>
  <c r="N91" i="4"/>
  <c r="L91" i="4"/>
  <c r="M91" i="4" s="1"/>
  <c r="J91" i="4"/>
  <c r="K91" i="4" s="1"/>
  <c r="N87" i="4"/>
  <c r="L87" i="4"/>
  <c r="M87" i="4" s="1"/>
  <c r="J87" i="4"/>
  <c r="K87" i="4" s="1"/>
  <c r="N83" i="4"/>
  <c r="L83" i="4"/>
  <c r="M83" i="4" s="1"/>
  <c r="J83" i="4"/>
  <c r="K83" i="4" s="1"/>
  <c r="N79" i="4"/>
  <c r="L79" i="4"/>
  <c r="M79" i="4" s="1"/>
  <c r="J79" i="4"/>
  <c r="K79" i="4" s="1"/>
  <c r="N75" i="4"/>
  <c r="L75" i="4"/>
  <c r="M75" i="4" s="1"/>
  <c r="J75" i="4"/>
  <c r="K75" i="4" s="1"/>
  <c r="N71" i="4"/>
  <c r="L71" i="4"/>
  <c r="M71" i="4" s="1"/>
  <c r="J71" i="4"/>
  <c r="K71" i="4" s="1"/>
  <c r="L67" i="4"/>
  <c r="M67" i="4" s="1"/>
  <c r="N67" i="4"/>
  <c r="J67" i="4"/>
  <c r="K67" i="4" s="1"/>
  <c r="N63" i="4"/>
  <c r="L63" i="4"/>
  <c r="M63" i="4" s="1"/>
  <c r="J63" i="4"/>
  <c r="K63" i="4" s="1"/>
  <c r="N59" i="4"/>
  <c r="L59" i="4"/>
  <c r="M59" i="4" s="1"/>
  <c r="J59" i="4"/>
  <c r="K59" i="4" s="1"/>
  <c r="N55" i="4"/>
  <c r="L55" i="4"/>
  <c r="M55" i="4" s="1"/>
  <c r="J55" i="4"/>
  <c r="K55" i="4" s="1"/>
  <c r="N51" i="4"/>
  <c r="L51" i="4"/>
  <c r="M51" i="4" s="1"/>
  <c r="J51" i="4"/>
  <c r="K51" i="4" s="1"/>
  <c r="N47" i="4"/>
  <c r="L47" i="4"/>
  <c r="M47" i="4" s="1"/>
  <c r="J47" i="4"/>
  <c r="K47" i="4" s="1"/>
  <c r="N43" i="4"/>
  <c r="L43" i="4"/>
  <c r="M43" i="4" s="1"/>
  <c r="J43" i="4"/>
  <c r="K43" i="4" s="1"/>
  <c r="N39" i="4"/>
  <c r="L39" i="4"/>
  <c r="M39" i="4" s="1"/>
  <c r="J39" i="4"/>
  <c r="K39" i="4" s="1"/>
  <c r="L35" i="4"/>
  <c r="M35" i="4" s="1"/>
  <c r="J35" i="4"/>
  <c r="K35" i="4" s="1"/>
  <c r="N35" i="4"/>
  <c r="N31" i="4"/>
  <c r="L31" i="4"/>
  <c r="M31" i="4" s="1"/>
  <c r="J31" i="4"/>
  <c r="K31" i="4" s="1"/>
  <c r="N27" i="4"/>
  <c r="L27" i="4"/>
  <c r="M27" i="4" s="1"/>
  <c r="J27" i="4"/>
  <c r="K27" i="4" s="1"/>
  <c r="N23" i="4"/>
  <c r="L23" i="4"/>
  <c r="M23" i="4" s="1"/>
  <c r="J23" i="4"/>
  <c r="K23" i="4" s="1"/>
  <c r="N19" i="4"/>
  <c r="L19" i="4"/>
  <c r="M19" i="4" s="1"/>
  <c r="J19" i="4"/>
  <c r="K19" i="4" s="1"/>
  <c r="N12" i="4"/>
  <c r="L12" i="4"/>
  <c r="M12" i="4" s="1"/>
  <c r="J12" i="4"/>
  <c r="K12" i="4" s="1"/>
  <c r="N8" i="4"/>
  <c r="L8" i="4"/>
  <c r="M8" i="4" s="1"/>
  <c r="J8" i="4"/>
  <c r="K8" i="4" s="1"/>
  <c r="N4" i="4"/>
  <c r="L4" i="4"/>
  <c r="M4" i="4" s="1"/>
  <c r="J4" i="4"/>
  <c r="K4" i="4" s="1"/>
  <c r="N58" i="4"/>
  <c r="L58" i="4"/>
  <c r="M58" i="4" s="1"/>
  <c r="J58" i="4"/>
  <c r="K58" i="4" s="1"/>
  <c r="N54" i="4"/>
  <c r="L54" i="4"/>
  <c r="M54" i="4" s="1"/>
  <c r="J54" i="4"/>
  <c r="K54" i="4" s="1"/>
  <c r="N50" i="4"/>
  <c r="L50" i="4"/>
  <c r="M50" i="4" s="1"/>
  <c r="J50" i="4"/>
  <c r="K50" i="4" s="1"/>
  <c r="N46" i="4"/>
  <c r="L46" i="4"/>
  <c r="M46" i="4" s="1"/>
  <c r="J46" i="4"/>
  <c r="K46" i="4" s="1"/>
  <c r="N42" i="4"/>
  <c r="L42" i="4"/>
  <c r="M42" i="4" s="1"/>
  <c r="J42" i="4"/>
  <c r="K42" i="4" s="1"/>
  <c r="N38" i="4"/>
  <c r="L38" i="4"/>
  <c r="M38" i="4" s="1"/>
  <c r="J38" i="4"/>
  <c r="K38" i="4" s="1"/>
  <c r="N34" i="4"/>
  <c r="L34" i="4"/>
  <c r="M34" i="4" s="1"/>
  <c r="J34" i="4"/>
  <c r="K34" i="4" s="1"/>
  <c r="N30" i="4"/>
  <c r="L30" i="4"/>
  <c r="M30" i="4" s="1"/>
  <c r="J30" i="4"/>
  <c r="K30" i="4" s="1"/>
  <c r="N26" i="4"/>
  <c r="L26" i="4"/>
  <c r="M26" i="4" s="1"/>
  <c r="J26" i="4"/>
  <c r="K26" i="4" s="1"/>
  <c r="N22" i="4"/>
  <c r="L22" i="4"/>
  <c r="M22" i="4" s="1"/>
  <c r="J22" i="4"/>
  <c r="K22" i="4" s="1"/>
  <c r="N18" i="4"/>
  <c r="L18" i="4"/>
  <c r="M18" i="4" s="1"/>
  <c r="J18" i="4"/>
  <c r="K18" i="4" s="1"/>
  <c r="S10" i="4"/>
  <c r="Q4" i="2"/>
  <c r="S7" i="4" l="1"/>
  <c r="S6" i="4"/>
  <c r="S11" i="4"/>
  <c r="S8" i="4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<sst xmlns="http://schemas.openxmlformats.org/spreadsheetml/2006/main" count="249" uniqueCount="82">
  <si>
    <t>Training</t>
  </si>
  <si>
    <t>Testing</t>
  </si>
  <si>
    <t>Date</t>
  </si>
  <si>
    <t>Sales</t>
  </si>
  <si>
    <t>Returns</t>
  </si>
  <si>
    <t>Rank</t>
  </si>
  <si>
    <t>Percentile</t>
  </si>
  <si>
    <t>Outlier= 1</t>
  </si>
  <si>
    <t>Sales Clean</t>
  </si>
  <si>
    <t xml:space="preserve">Sales </t>
  </si>
  <si>
    <t xml:space="preserve">Sales with outliers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</si>
  <si>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</si>
  <si>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</si>
  <si>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</si>
  <si>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</si>
  <si>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</si>
  <si>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</si>
  <si>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</si>
  <si>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</si>
  <si>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</si>
  <si>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</si>
  <si>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</si>
  <si>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</si>
  <si>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</si>
  <si>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Statistics</t>
  </si>
  <si>
    <t>RANK</t>
  </si>
  <si>
    <t>Arranged Sales Clean</t>
  </si>
  <si>
    <t>Median Calculation</t>
  </si>
  <si>
    <t>Lag sales</t>
  </si>
  <si>
    <t xml:space="preserve">Moving Avg of last week </t>
  </si>
  <si>
    <t>Month</t>
  </si>
  <si>
    <t>Weekday=0</t>
  </si>
  <si>
    <t>Moving average of last three days</t>
  </si>
  <si>
    <t xml:space="preserve">Day of the week </t>
  </si>
  <si>
    <t xml:space="preserve">Lag Sales </t>
  </si>
  <si>
    <t xml:space="preserve">Day of week </t>
  </si>
  <si>
    <t>Day of week</t>
  </si>
  <si>
    <t>Predicted</t>
  </si>
  <si>
    <t>Error</t>
  </si>
  <si>
    <t>%error</t>
  </si>
  <si>
    <t>Weighted Error</t>
  </si>
  <si>
    <t xml:space="preserve">Cost of errors after model </t>
  </si>
  <si>
    <t>Cost before model</t>
  </si>
  <si>
    <t>Absolute Error</t>
  </si>
  <si>
    <t>Weighted error sq</t>
  </si>
  <si>
    <t>Intercept</t>
  </si>
  <si>
    <t>Moving Avg of last three days</t>
  </si>
  <si>
    <t>Coefficients</t>
  </si>
  <si>
    <t>COGS</t>
  </si>
  <si>
    <t>Profit</t>
  </si>
  <si>
    <t>MAPE</t>
  </si>
  <si>
    <t>MDAPE</t>
  </si>
  <si>
    <t>SSE</t>
  </si>
  <si>
    <t xml:space="preserve">Total cost of errors before model </t>
  </si>
  <si>
    <t xml:space="preserve">Total cost of errors after model 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</si>
  <si>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</si>
  <si>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</si>
  <si>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</si>
  <si>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</si>
  <si>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</si>
  <si>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</si>
  <si>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</si>
  <si>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</si>
  <si>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</si>
  <si>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</si>
  <si>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</si>
  <si>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</si>
  <si>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</si>
  <si>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</si>
  <si>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</si>
  <si>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</si>
  <si>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</si>
  <si>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</si>
  <si>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</si>
  <si>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</si>
  <si>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</si>
  <si>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 xml:space="preserve">Predicted </t>
  </si>
  <si>
    <t xml:space="preserve">% error </t>
  </si>
  <si>
    <t>Cost After model</t>
  </si>
  <si>
    <t>Cost before Model</t>
  </si>
  <si>
    <t>Weighted Error Sq</t>
  </si>
  <si>
    <t>Moving Average of last 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</si>
</sst>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8" xfId="0" applyBorder="1" applyAlignment="1"/>
    <xf numFmtId="164" fontId="0" fillId="0" borderId="10" xfId="1" applyFont="1" applyBorder="1" applyAlignment="1">
      <alignment horizontal="center" vertical="center"/>
    </xf>
    <xf numFmtId="0" fontId="0" fillId="0" borderId="3" xfId="0" applyBorder="1" applyAlignment="1"/>
    <xf numFmtId="164" fontId="0" fillId="0" borderId="4" xfId="1" applyFont="1" applyBorder="1" applyAlignment="1">
      <alignment horizontal="center" vertical="center"/>
    </xf>
    <xf numFmtId="10" fontId="0" fillId="0" borderId="0" xfId="0" applyNumberFormat="1"/>
    <xf numFmtId="0" fontId="0" fillId="0" borderId="0" xfId="0" applyFill="1" applyBorder="1" applyAlignment="1"/>
    <xf numFmtId="0" fontId="0" fillId="0" borderId="7" xfId="0" applyFill="1" applyBorder="1" applyAlignment="1"/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Continuous"/>
    </xf>
    <xf numFmtId="9" fontId="0" fillId="0" borderId="2" xfId="0" applyNumberFormat="1" applyBorder="1"/>
    <xf numFmtId="0" fontId="0" fillId="0" borderId="8" xfId="0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0" fillId="0" borderId="3" xfId="0" applyFont="1" applyBorder="1" applyAlignment="1">
      <alignment horizontal="center"/>
    </xf>
    <xf numFmtId="0" fontId="0" fillId="0" borderId="5" xfId="0" applyFont="1" applyBorder="1"/>
    <xf numFmtId="0" fontId="0" fillId="0" borderId="4" xfId="0" applyFont="1" applyBorder="1"/>
    <xf numFmtId="0" fontId="2" fillId="0" borderId="1" xfId="0" applyFont="1" applyBorder="1"/>
    <xf numFmtId="0" fontId="3" fillId="0" borderId="0" xfId="0" applyFont="1" applyBorder="1"/>
    <xf numFmtId="10" fontId="3" fillId="0" borderId="0" xfId="0" applyNumberFormat="1" applyFont="1" applyBorder="1"/>
    <xf numFmtId="0" fontId="3" fillId="0" borderId="2" xfId="0" applyFont="1" applyBorder="1"/>
    <xf numFmtId="14" fontId="0" fillId="0" borderId="1" xfId="0" applyNumberFormat="1" applyBorder="1"/>
    <xf numFmtId="10" fontId="0" fillId="0" borderId="0" xfId="0" applyNumberFormat="1" applyBorder="1"/>
    <xf numFmtId="10" fontId="0" fillId="0" borderId="5" xfId="0" applyNumberFormat="1" applyBorder="1"/>
    <xf numFmtId="0" fontId="2" fillId="0" borderId="8" xfId="0" applyFont="1" applyBorder="1"/>
    <xf numFmtId="0" fontId="2" fillId="0" borderId="9" xfId="0" applyFont="1" applyBorder="1"/>
    <xf numFmtId="0" fontId="3" fillId="0" borderId="9" xfId="0" applyFont="1" applyBorder="1" applyAlignment="1">
      <alignment horizontal="center"/>
    </xf>
    <xf numFmtId="10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0" fillId="0" borderId="3" xfId="0" applyNumberFormat="1" applyBorder="1"/>
    <xf numFmtId="0" fontId="0" fillId="0" borderId="0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2" xfId="0" applyFont="1" applyBorder="1"/>
    <xf numFmtId="0" fontId="4" fillId="0" borderId="2" xfId="0" applyFont="1" applyBorder="1"/>
    <xf numFmtId="0" fontId="2" fillId="0" borderId="3" xfId="0" applyFont="1" applyBorder="1"/>
    <xf numFmtId="0" fontId="4" fillId="0" borderId="5" xfId="0" applyFont="1" applyFill="1" applyBorder="1"/>
    <xf numFmtId="0" fontId="4" fillId="0" borderId="4" xfId="0" applyFont="1" applyBorder="1"/>
    <xf numFmtId="0" fontId="2" fillId="0" borderId="2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2E64-1F1D-46B5-A6BD-9B8F8503E19D}">
  <dimension ref="A1:K368"/>
  <sheetViews>
    <sheetView tabSelected="1" workbookViewId="0">
      <selection activeCell="I2" sqref="I1:I1048576"/>
    </sheetView>
  </sheetViews>
  <sheetFormatPr defaultRowHeight="14.5" x14ac:dyDescent="0.35"/>
  <cols>
    <col min="1" max="1" width="10.54296875" bestFit="1" customWidth="1"/>
    <col min="8" max="8" width="14.1796875" customWidth="1"/>
    <col min="11" max="11" width="27" customWidth="1"/>
  </cols>
  <sheetData>
    <row r="1" spans="1:11" x14ac:dyDescent="0.35">
      <c r="A1" s="59" t="s">
        <v>0</v>
      </c>
      <c r="B1" s="60"/>
      <c r="C1" s="61"/>
      <c r="H1" s="59" t="s">
        <v>1</v>
      </c>
      <c r="I1" s="60"/>
      <c r="J1" s="60"/>
      <c r="K1" s="61"/>
    </row>
    <row r="2" spans="1:11" x14ac:dyDescent="0.35">
      <c r="A2" s="3" t="s">
        <v>2</v>
      </c>
      <c r="B2" s="11" t="s">
        <v>3</v>
      </c>
      <c r="C2" s="4" t="s">
        <v>4</v>
      </c>
      <c r="H2" s="3" t="s">
        <v>2</v>
      </c>
      <c r="I2" s="11" t="s">
        <v>3</v>
      </c>
      <c r="J2" s="11" t="s">
        <v>4</v>
      </c>
      <c r="K2" s="10" t="s">
        <v>81</v>
      </c>
    </row>
    <row r="3" spans="1:11" x14ac:dyDescent="0.35">
      <c r="A3" s="41">
        <v>40909</v>
      </c>
      <c r="B3" s="11">
        <v>5549</v>
      </c>
      <c r="C3" s="4">
        <v>901</v>
      </c>
      <c r="H3" s="41">
        <v>41275</v>
      </c>
      <c r="I3" s="11">
        <v>5264</v>
      </c>
      <c r="J3" s="11">
        <v>1616</v>
      </c>
      <c r="K3" s="4"/>
    </row>
    <row r="4" spans="1:11" x14ac:dyDescent="0.35">
      <c r="A4" s="41">
        <v>40910</v>
      </c>
      <c r="B4" s="11">
        <v>4285</v>
      </c>
      <c r="C4" s="4">
        <v>684</v>
      </c>
      <c r="H4" s="41">
        <v>41276</v>
      </c>
      <c r="I4" s="11">
        <v>4895</v>
      </c>
      <c r="J4" s="11">
        <v>2038</v>
      </c>
      <c r="K4" s="4"/>
    </row>
    <row r="5" spans="1:11" x14ac:dyDescent="0.35">
      <c r="A5" s="41">
        <v>40911</v>
      </c>
      <c r="B5" s="11">
        <v>3950</v>
      </c>
      <c r="C5" s="4">
        <v>1534</v>
      </c>
      <c r="H5" s="41">
        <v>41277</v>
      </c>
      <c r="I5" s="11">
        <v>4230</v>
      </c>
      <c r="J5" s="11">
        <v>2421</v>
      </c>
      <c r="K5" s="4"/>
    </row>
    <row r="6" spans="1:11" x14ac:dyDescent="0.35">
      <c r="A6" s="41">
        <v>40912</v>
      </c>
      <c r="B6" s="11">
        <v>3996</v>
      </c>
      <c r="C6" s="4">
        <v>1641</v>
      </c>
      <c r="H6" s="41">
        <v>41278</v>
      </c>
      <c r="I6" s="11">
        <v>5071</v>
      </c>
      <c r="J6" s="11">
        <v>1702</v>
      </c>
      <c r="K6" s="4"/>
    </row>
    <row r="7" spans="1:11" x14ac:dyDescent="0.35">
      <c r="A7" s="41">
        <v>40913</v>
      </c>
      <c r="B7" s="11">
        <v>4413</v>
      </c>
      <c r="C7" s="4">
        <v>1151</v>
      </c>
      <c r="H7" s="41">
        <v>41279</v>
      </c>
      <c r="I7" s="11">
        <v>6145</v>
      </c>
      <c r="J7" s="11">
        <v>1125</v>
      </c>
      <c r="K7" s="4"/>
    </row>
    <row r="8" spans="1:11" x14ac:dyDescent="0.35">
      <c r="A8" s="41">
        <v>40914</v>
      </c>
      <c r="B8" s="11">
        <v>4220</v>
      </c>
      <c r="C8" s="4">
        <v>1772</v>
      </c>
      <c r="H8" s="41">
        <v>41280</v>
      </c>
      <c r="I8" s="11">
        <v>5558</v>
      </c>
      <c r="J8" s="11">
        <v>1753</v>
      </c>
      <c r="K8" s="4"/>
    </row>
    <row r="9" spans="1:11" x14ac:dyDescent="0.35">
      <c r="A9" s="41">
        <v>40915</v>
      </c>
      <c r="B9" s="11">
        <v>5281</v>
      </c>
      <c r="C9" s="4">
        <v>1287</v>
      </c>
      <c r="H9" s="41">
        <v>41281</v>
      </c>
      <c r="I9" s="11">
        <v>4506</v>
      </c>
      <c r="J9" s="11">
        <v>1492</v>
      </c>
      <c r="K9" s="4"/>
    </row>
    <row r="10" spans="1:11" x14ac:dyDescent="0.35">
      <c r="A10" s="41">
        <v>40916</v>
      </c>
      <c r="B10" s="11">
        <v>5214</v>
      </c>
      <c r="C10" s="4">
        <v>1141</v>
      </c>
      <c r="H10" s="41">
        <v>41282</v>
      </c>
      <c r="I10" s="11">
        <v>4488</v>
      </c>
      <c r="J10" s="11">
        <v>1971</v>
      </c>
      <c r="K10" s="4">
        <f>AVERAGE(I7:I9)</f>
        <v>5403</v>
      </c>
    </row>
    <row r="11" spans="1:11" x14ac:dyDescent="0.35">
      <c r="A11" s="41">
        <v>40917</v>
      </c>
      <c r="B11" s="11">
        <v>4097</v>
      </c>
      <c r="C11" s="4">
        <v>1054</v>
      </c>
      <c r="H11" s="41">
        <v>41283</v>
      </c>
      <c r="I11" s="11">
        <v>4772</v>
      </c>
      <c r="J11" s="11">
        <v>1658</v>
      </c>
      <c r="K11" s="4">
        <f t="shared" ref="K11:K33" si="0">AVERAGE(I8:I10)</f>
        <v>4850.666666666667</v>
      </c>
    </row>
    <row r="12" spans="1:11" x14ac:dyDescent="0.35">
      <c r="A12" s="41">
        <v>40918</v>
      </c>
      <c r="B12" s="11">
        <v>3757</v>
      </c>
      <c r="C12" s="4">
        <v>1583</v>
      </c>
      <c r="H12" s="41">
        <v>41284</v>
      </c>
      <c r="I12" s="11">
        <v>4979</v>
      </c>
      <c r="J12" s="11">
        <v>1491</v>
      </c>
      <c r="K12" s="4">
        <f t="shared" si="0"/>
        <v>4588.666666666667</v>
      </c>
    </row>
    <row r="13" spans="1:11" x14ac:dyDescent="0.35">
      <c r="A13" s="41">
        <v>40919</v>
      </c>
      <c r="B13" s="11">
        <v>4307</v>
      </c>
      <c r="C13" s="4">
        <v>1321</v>
      </c>
      <c r="H13" s="41">
        <v>41285</v>
      </c>
      <c r="I13" s="11">
        <v>5192</v>
      </c>
      <c r="J13" s="11">
        <v>1062</v>
      </c>
      <c r="K13" s="4">
        <f t="shared" si="0"/>
        <v>4746.333333333333</v>
      </c>
    </row>
    <row r="14" spans="1:11" x14ac:dyDescent="0.35">
      <c r="A14" s="41">
        <v>40920</v>
      </c>
      <c r="B14" s="11">
        <v>4380</v>
      </c>
      <c r="C14" s="4">
        <v>1155</v>
      </c>
      <c r="H14" s="41">
        <v>41286</v>
      </c>
      <c r="I14" s="11">
        <v>6065</v>
      </c>
      <c r="J14" s="11">
        <v>868</v>
      </c>
      <c r="K14" s="4">
        <f t="shared" si="0"/>
        <v>4981</v>
      </c>
    </row>
    <row r="15" spans="1:11" x14ac:dyDescent="0.35">
      <c r="A15" s="41">
        <v>40921</v>
      </c>
      <c r="B15" s="11">
        <v>4075</v>
      </c>
      <c r="C15" s="4">
        <v>1876</v>
      </c>
      <c r="H15" s="41">
        <v>41287</v>
      </c>
      <c r="I15" s="11">
        <v>4711</v>
      </c>
      <c r="J15" s="11">
        <v>1426</v>
      </c>
      <c r="K15" s="4">
        <f t="shared" si="0"/>
        <v>5412</v>
      </c>
    </row>
    <row r="16" spans="1:11" x14ac:dyDescent="0.35">
      <c r="A16" s="41">
        <v>40922</v>
      </c>
      <c r="B16" s="11">
        <v>4984</v>
      </c>
      <c r="C16" s="4">
        <v>1360</v>
      </c>
      <c r="H16" s="41">
        <v>41288</v>
      </c>
      <c r="I16" s="11">
        <v>4096</v>
      </c>
      <c r="J16" s="11">
        <v>1558</v>
      </c>
      <c r="K16" s="4">
        <f t="shared" si="0"/>
        <v>5322.666666666667</v>
      </c>
    </row>
    <row r="17" spans="1:11" x14ac:dyDescent="0.35">
      <c r="A17" s="41">
        <v>40923</v>
      </c>
      <c r="B17" s="11">
        <v>4625</v>
      </c>
      <c r="C17" s="4">
        <v>1708</v>
      </c>
      <c r="H17" s="41">
        <v>41289</v>
      </c>
      <c r="I17" s="11">
        <v>4032</v>
      </c>
      <c r="J17" s="11">
        <v>2114</v>
      </c>
      <c r="K17" s="4">
        <f t="shared" si="0"/>
        <v>4957.333333333333</v>
      </c>
    </row>
    <row r="18" spans="1:11" x14ac:dyDescent="0.35">
      <c r="A18" s="41">
        <v>40924</v>
      </c>
      <c r="B18" s="11">
        <v>3706</v>
      </c>
      <c r="C18" s="4">
        <v>1589</v>
      </c>
      <c r="H18" s="41">
        <v>41290</v>
      </c>
      <c r="I18" s="11">
        <v>4776</v>
      </c>
      <c r="J18" s="11">
        <v>1578</v>
      </c>
      <c r="K18" s="4">
        <f t="shared" si="0"/>
        <v>4279.666666666667</v>
      </c>
    </row>
    <row r="19" spans="1:11" x14ac:dyDescent="0.35">
      <c r="A19" s="41">
        <v>40925</v>
      </c>
      <c r="B19" s="11">
        <v>3782</v>
      </c>
      <c r="C19" s="4">
        <v>1485</v>
      </c>
      <c r="H19" s="41">
        <v>41291</v>
      </c>
      <c r="I19" s="11">
        <v>2591</v>
      </c>
      <c r="J19" s="11">
        <v>3806</v>
      </c>
      <c r="K19" s="4">
        <f t="shared" si="0"/>
        <v>4301.333333333333</v>
      </c>
    </row>
    <row r="20" spans="1:11" x14ac:dyDescent="0.35">
      <c r="A20" s="41">
        <v>40926</v>
      </c>
      <c r="B20" s="11">
        <v>4263</v>
      </c>
      <c r="C20" s="4">
        <v>1395</v>
      </c>
      <c r="H20" s="41">
        <v>41292</v>
      </c>
      <c r="I20" s="11">
        <v>3065</v>
      </c>
      <c r="J20" s="11">
        <v>471</v>
      </c>
      <c r="K20" s="4">
        <f t="shared" si="0"/>
        <v>3799.6666666666665</v>
      </c>
    </row>
    <row r="21" spans="1:11" x14ac:dyDescent="0.35">
      <c r="A21" s="41">
        <v>40927</v>
      </c>
      <c r="B21" s="11">
        <v>3901</v>
      </c>
      <c r="C21" s="4">
        <v>1336</v>
      </c>
      <c r="H21" s="41">
        <v>41293</v>
      </c>
      <c r="I21" s="11">
        <v>6468</v>
      </c>
      <c r="J21" s="11">
        <v>485</v>
      </c>
      <c r="K21" s="4">
        <f t="shared" si="0"/>
        <v>3477.3333333333335</v>
      </c>
    </row>
    <row r="22" spans="1:11" x14ac:dyDescent="0.35">
      <c r="A22" s="41">
        <v>40928</v>
      </c>
      <c r="B22" s="11">
        <v>4376</v>
      </c>
      <c r="C22" s="4">
        <v>1306</v>
      </c>
      <c r="H22" s="41">
        <v>41294</v>
      </c>
      <c r="I22" s="11">
        <v>6335</v>
      </c>
      <c r="J22" s="11">
        <v>889</v>
      </c>
      <c r="K22" s="4">
        <f t="shared" si="0"/>
        <v>4041.3333333333335</v>
      </c>
    </row>
    <row r="23" spans="1:11" x14ac:dyDescent="0.35">
      <c r="A23" s="41">
        <v>40929</v>
      </c>
      <c r="B23" s="11">
        <v>5661</v>
      </c>
      <c r="C23" s="4">
        <v>633</v>
      </c>
      <c r="H23" s="41">
        <v>41295</v>
      </c>
      <c r="I23" s="11">
        <v>4824</v>
      </c>
      <c r="J23" s="11">
        <v>905</v>
      </c>
      <c r="K23" s="4">
        <f t="shared" si="0"/>
        <v>5289.333333333333</v>
      </c>
    </row>
    <row r="24" spans="1:11" x14ac:dyDescent="0.35">
      <c r="A24" s="41">
        <v>40930</v>
      </c>
      <c r="B24" s="11">
        <v>5299</v>
      </c>
      <c r="C24" s="4">
        <v>1060</v>
      </c>
      <c r="H24" s="41">
        <v>41296</v>
      </c>
      <c r="I24" s="11">
        <v>5042</v>
      </c>
      <c r="J24" s="11">
        <v>1249</v>
      </c>
      <c r="K24" s="4">
        <f t="shared" si="0"/>
        <v>5875.666666666667</v>
      </c>
    </row>
    <row r="25" spans="1:11" x14ac:dyDescent="0.35">
      <c r="A25" s="41">
        <v>40931</v>
      </c>
      <c r="B25" s="11">
        <v>3587</v>
      </c>
      <c r="C25" s="4">
        <v>1593</v>
      </c>
      <c r="H25" s="41">
        <v>41297</v>
      </c>
      <c r="I25" s="11">
        <v>5238</v>
      </c>
      <c r="J25" s="11">
        <v>1191</v>
      </c>
      <c r="K25" s="4">
        <f t="shared" si="0"/>
        <v>5400.333333333333</v>
      </c>
    </row>
    <row r="26" spans="1:11" x14ac:dyDescent="0.35">
      <c r="A26" s="41">
        <v>40932</v>
      </c>
      <c r="B26" s="11">
        <v>3742</v>
      </c>
      <c r="C26" s="4">
        <v>1361</v>
      </c>
      <c r="H26" s="41">
        <v>41298</v>
      </c>
      <c r="I26" s="11">
        <v>5660</v>
      </c>
      <c r="J26" s="11">
        <v>825</v>
      </c>
      <c r="K26" s="4">
        <f t="shared" si="0"/>
        <v>5034.666666666667</v>
      </c>
    </row>
    <row r="27" spans="1:11" x14ac:dyDescent="0.35">
      <c r="A27" s="41">
        <v>40933</v>
      </c>
      <c r="B27" s="11">
        <v>3516</v>
      </c>
      <c r="C27" s="4">
        <v>1881</v>
      </c>
      <c r="H27" s="41">
        <v>41299</v>
      </c>
      <c r="I27" s="11">
        <v>4786</v>
      </c>
      <c r="J27" s="11">
        <v>1202</v>
      </c>
      <c r="K27" s="4">
        <f t="shared" si="0"/>
        <v>5313.333333333333</v>
      </c>
    </row>
    <row r="28" spans="1:11" x14ac:dyDescent="0.35">
      <c r="A28" s="41">
        <v>40934</v>
      </c>
      <c r="B28" s="11">
        <v>3657</v>
      </c>
      <c r="C28" s="4">
        <v>1534</v>
      </c>
      <c r="H28" s="41">
        <v>41300</v>
      </c>
      <c r="I28" s="11">
        <v>6425</v>
      </c>
      <c r="J28" s="11">
        <v>939</v>
      </c>
      <c r="K28" s="4">
        <f t="shared" si="0"/>
        <v>5228</v>
      </c>
    </row>
    <row r="29" spans="1:11" x14ac:dyDescent="0.35">
      <c r="A29" s="41">
        <v>40935</v>
      </c>
      <c r="B29" s="11">
        <v>4107</v>
      </c>
      <c r="C29" s="4">
        <v>1444</v>
      </c>
      <c r="H29" s="41">
        <v>41301</v>
      </c>
      <c r="I29" s="11">
        <v>6093</v>
      </c>
      <c r="J29" s="11">
        <v>1083</v>
      </c>
      <c r="K29" s="4">
        <f t="shared" si="0"/>
        <v>5623.666666666667</v>
      </c>
    </row>
    <row r="30" spans="1:11" x14ac:dyDescent="0.35">
      <c r="A30" s="41">
        <v>40936</v>
      </c>
      <c r="B30" s="11">
        <v>5166</v>
      </c>
      <c r="C30" s="4">
        <v>1173</v>
      </c>
      <c r="H30" s="41">
        <v>41302</v>
      </c>
      <c r="I30" s="11">
        <v>4438</v>
      </c>
      <c r="J30" s="11">
        <v>1461</v>
      </c>
      <c r="K30" s="4">
        <f t="shared" si="0"/>
        <v>5768</v>
      </c>
    </row>
    <row r="31" spans="1:11" x14ac:dyDescent="0.35">
      <c r="A31" s="41">
        <v>40937</v>
      </c>
      <c r="B31" s="11">
        <v>5031</v>
      </c>
      <c r="C31" s="4">
        <v>1311</v>
      </c>
      <c r="H31" s="41">
        <v>41303</v>
      </c>
      <c r="I31" s="11">
        <v>4741</v>
      </c>
      <c r="J31" s="11">
        <v>1356</v>
      </c>
      <c r="K31" s="4">
        <f t="shared" si="0"/>
        <v>5652</v>
      </c>
    </row>
    <row r="32" spans="1:11" x14ac:dyDescent="0.35">
      <c r="A32" s="41">
        <v>40938</v>
      </c>
      <c r="B32" s="11">
        <v>3241</v>
      </c>
      <c r="C32" s="4">
        <v>1942</v>
      </c>
      <c r="H32" s="41">
        <v>41304</v>
      </c>
      <c r="I32" s="11">
        <v>5080</v>
      </c>
      <c r="J32" s="11">
        <v>1083</v>
      </c>
      <c r="K32" s="4">
        <f t="shared" si="0"/>
        <v>5090.666666666667</v>
      </c>
    </row>
    <row r="33" spans="1:11" x14ac:dyDescent="0.35">
      <c r="A33" s="41">
        <v>40939</v>
      </c>
      <c r="B33" s="11">
        <v>3794</v>
      </c>
      <c r="C33" s="4">
        <v>1287</v>
      </c>
      <c r="H33" s="49">
        <v>41305</v>
      </c>
      <c r="I33" s="20">
        <v>4340</v>
      </c>
      <c r="J33" s="20">
        <v>1862</v>
      </c>
      <c r="K33" s="6">
        <f t="shared" si="0"/>
        <v>4753</v>
      </c>
    </row>
    <row r="34" spans="1:11" x14ac:dyDescent="0.35">
      <c r="A34" s="41">
        <v>40940</v>
      </c>
      <c r="B34" s="11">
        <v>3987</v>
      </c>
      <c r="C34" s="4">
        <v>949</v>
      </c>
    </row>
    <row r="35" spans="1:11" x14ac:dyDescent="0.35">
      <c r="A35" s="41">
        <v>40941</v>
      </c>
      <c r="B35" s="11">
        <v>3841</v>
      </c>
      <c r="C35" s="4">
        <v>1223</v>
      </c>
    </row>
    <row r="36" spans="1:11" x14ac:dyDescent="0.35">
      <c r="A36" s="41">
        <v>40942</v>
      </c>
      <c r="B36" s="11">
        <v>4489</v>
      </c>
      <c r="C36" s="4">
        <v>988</v>
      </c>
    </row>
    <row r="37" spans="1:11" x14ac:dyDescent="0.35">
      <c r="A37" s="41">
        <v>40943</v>
      </c>
      <c r="B37" s="11">
        <v>5628</v>
      </c>
      <c r="C37" s="4">
        <v>946</v>
      </c>
    </row>
    <row r="38" spans="1:11" x14ac:dyDescent="0.35">
      <c r="A38" s="41">
        <v>40944</v>
      </c>
      <c r="B38" s="11">
        <v>4295</v>
      </c>
      <c r="C38" s="4">
        <v>1698</v>
      </c>
    </row>
    <row r="39" spans="1:11" x14ac:dyDescent="0.35">
      <c r="A39" s="41">
        <v>40945</v>
      </c>
      <c r="B39" s="11">
        <v>3259</v>
      </c>
      <c r="C39" s="4">
        <v>1738</v>
      </c>
    </row>
    <row r="40" spans="1:11" x14ac:dyDescent="0.35">
      <c r="A40" s="41">
        <v>40946</v>
      </c>
      <c r="B40" s="11">
        <v>3582</v>
      </c>
      <c r="C40" s="4">
        <v>1186</v>
      </c>
    </row>
    <row r="41" spans="1:11" x14ac:dyDescent="0.35">
      <c r="A41" s="41">
        <v>40947</v>
      </c>
      <c r="B41" s="11">
        <v>3878</v>
      </c>
      <c r="C41" s="4">
        <v>1060</v>
      </c>
    </row>
    <row r="42" spans="1:11" x14ac:dyDescent="0.35">
      <c r="A42" s="41">
        <v>40948</v>
      </c>
      <c r="B42" s="11">
        <v>4423</v>
      </c>
      <c r="C42" s="4">
        <v>570</v>
      </c>
    </row>
    <row r="43" spans="1:11" x14ac:dyDescent="0.35">
      <c r="A43" s="41">
        <v>40949</v>
      </c>
      <c r="B43" s="11">
        <v>4431</v>
      </c>
      <c r="C43" s="4">
        <v>929</v>
      </c>
    </row>
    <row r="44" spans="1:11" x14ac:dyDescent="0.35">
      <c r="A44" s="41">
        <v>40950</v>
      </c>
      <c r="B44" s="11">
        <v>5229</v>
      </c>
      <c r="C44" s="4">
        <v>1130</v>
      </c>
    </row>
    <row r="45" spans="1:11" x14ac:dyDescent="0.35">
      <c r="A45" s="41">
        <v>40951</v>
      </c>
      <c r="B45" s="11">
        <v>5357</v>
      </c>
      <c r="C45" s="4">
        <v>831</v>
      </c>
    </row>
    <row r="46" spans="1:11" x14ac:dyDescent="0.35">
      <c r="A46" s="41">
        <v>40952</v>
      </c>
      <c r="B46" s="11">
        <v>4260</v>
      </c>
      <c r="C46" s="4">
        <v>1527</v>
      </c>
    </row>
    <row r="47" spans="1:11" x14ac:dyDescent="0.35">
      <c r="A47" s="41">
        <v>40953</v>
      </c>
      <c r="B47" s="11">
        <v>6659</v>
      </c>
      <c r="C47" s="4">
        <v>61</v>
      </c>
    </row>
    <row r="48" spans="1:11" x14ac:dyDescent="0.35">
      <c r="A48" s="41">
        <v>40954</v>
      </c>
      <c r="B48" s="11">
        <v>3800</v>
      </c>
      <c r="C48" s="4">
        <v>1530</v>
      </c>
    </row>
    <row r="49" spans="1:3" x14ac:dyDescent="0.35">
      <c r="A49" s="41">
        <v>40955</v>
      </c>
      <c r="B49" s="11">
        <v>3960</v>
      </c>
      <c r="C49" s="4">
        <v>1001</v>
      </c>
    </row>
    <row r="50" spans="1:3" x14ac:dyDescent="0.35">
      <c r="A50" s="41">
        <v>40956</v>
      </c>
      <c r="B50" s="11">
        <v>4609</v>
      </c>
      <c r="C50" s="4">
        <v>992</v>
      </c>
    </row>
    <row r="51" spans="1:3" x14ac:dyDescent="0.35">
      <c r="A51" s="41">
        <v>40957</v>
      </c>
      <c r="B51" s="11">
        <v>4848</v>
      </c>
      <c r="C51" s="4">
        <v>1877</v>
      </c>
    </row>
    <row r="52" spans="1:3" x14ac:dyDescent="0.35">
      <c r="A52" s="41">
        <v>40958</v>
      </c>
      <c r="B52" s="11">
        <v>4972</v>
      </c>
      <c r="C52" s="4">
        <v>1273</v>
      </c>
    </row>
    <row r="53" spans="1:3" x14ac:dyDescent="0.35">
      <c r="A53" s="41">
        <v>40959</v>
      </c>
      <c r="B53" s="11">
        <v>3215</v>
      </c>
      <c r="C53" s="4">
        <v>1478</v>
      </c>
    </row>
    <row r="54" spans="1:3" x14ac:dyDescent="0.35">
      <c r="A54" s="41">
        <v>40960</v>
      </c>
      <c r="B54" s="11">
        <v>3789</v>
      </c>
      <c r="C54" s="4">
        <v>796</v>
      </c>
    </row>
    <row r="55" spans="1:3" x14ac:dyDescent="0.35">
      <c r="A55" s="41">
        <v>40961</v>
      </c>
      <c r="B55" s="11">
        <v>3695</v>
      </c>
      <c r="C55" s="4">
        <v>1311</v>
      </c>
    </row>
    <row r="56" spans="1:3" x14ac:dyDescent="0.35">
      <c r="A56" s="41">
        <v>40962</v>
      </c>
      <c r="B56" s="11">
        <v>3844</v>
      </c>
      <c r="C56" s="4">
        <v>1322</v>
      </c>
    </row>
    <row r="57" spans="1:3" x14ac:dyDescent="0.35">
      <c r="A57" s="41">
        <v>40963</v>
      </c>
      <c r="B57" s="11">
        <v>4438</v>
      </c>
      <c r="C57" s="4">
        <v>1086</v>
      </c>
    </row>
    <row r="58" spans="1:3" x14ac:dyDescent="0.35">
      <c r="A58" s="41">
        <v>40964</v>
      </c>
      <c r="B58" s="11">
        <v>4395</v>
      </c>
      <c r="C58" s="4">
        <v>1755</v>
      </c>
    </row>
    <row r="59" spans="1:3" x14ac:dyDescent="0.35">
      <c r="A59" s="41">
        <v>40965</v>
      </c>
      <c r="B59" s="11">
        <v>4973</v>
      </c>
      <c r="C59" s="4">
        <v>1259</v>
      </c>
    </row>
    <row r="60" spans="1:3" x14ac:dyDescent="0.35">
      <c r="A60" s="41">
        <v>40966</v>
      </c>
      <c r="B60" s="11">
        <v>3390</v>
      </c>
      <c r="C60" s="4">
        <v>1213</v>
      </c>
    </row>
    <row r="61" spans="1:3" x14ac:dyDescent="0.35">
      <c r="A61" s="41">
        <v>40967</v>
      </c>
      <c r="B61" s="11">
        <v>3795</v>
      </c>
      <c r="C61" s="4">
        <v>1158</v>
      </c>
    </row>
    <row r="62" spans="1:3" x14ac:dyDescent="0.35">
      <c r="A62" s="41">
        <v>40968</v>
      </c>
      <c r="B62" s="11">
        <v>3842</v>
      </c>
      <c r="C62" s="4">
        <v>1024</v>
      </c>
    </row>
    <row r="63" spans="1:3" x14ac:dyDescent="0.35">
      <c r="A63" s="41">
        <v>40969</v>
      </c>
      <c r="B63" s="11">
        <v>4135</v>
      </c>
      <c r="C63" s="4">
        <v>995</v>
      </c>
    </row>
    <row r="64" spans="1:3" x14ac:dyDescent="0.35">
      <c r="A64" s="41">
        <v>40970</v>
      </c>
      <c r="B64" s="11">
        <v>4592</v>
      </c>
      <c r="C64" s="4">
        <v>674</v>
      </c>
    </row>
    <row r="65" spans="1:3" x14ac:dyDescent="0.35">
      <c r="A65" s="41">
        <v>40971</v>
      </c>
      <c r="B65" s="11">
        <v>5335</v>
      </c>
      <c r="C65" s="4">
        <v>1162</v>
      </c>
    </row>
    <row r="66" spans="1:3" x14ac:dyDescent="0.35">
      <c r="A66" s="41">
        <v>40972</v>
      </c>
      <c r="B66" s="11">
        <v>5604</v>
      </c>
      <c r="C66" s="4">
        <v>622</v>
      </c>
    </row>
    <row r="67" spans="1:3" x14ac:dyDescent="0.35">
      <c r="A67" s="41">
        <v>40973</v>
      </c>
      <c r="B67" s="11">
        <v>3487</v>
      </c>
      <c r="C67" s="4">
        <v>1251</v>
      </c>
    </row>
    <row r="68" spans="1:3" x14ac:dyDescent="0.35">
      <c r="A68" s="41">
        <v>40974</v>
      </c>
      <c r="B68" s="11">
        <v>3854</v>
      </c>
      <c r="C68" s="4">
        <v>1095</v>
      </c>
    </row>
    <row r="69" spans="1:3" x14ac:dyDescent="0.35">
      <c r="A69" s="41">
        <v>40975</v>
      </c>
      <c r="B69" s="11">
        <v>4368</v>
      </c>
      <c r="C69" s="4">
        <v>616</v>
      </c>
    </row>
    <row r="70" spans="1:3" x14ac:dyDescent="0.35">
      <c r="A70" s="41">
        <v>40976</v>
      </c>
      <c r="B70" s="11">
        <v>4263</v>
      </c>
      <c r="C70" s="4">
        <v>856</v>
      </c>
    </row>
    <row r="71" spans="1:3" x14ac:dyDescent="0.35">
      <c r="A71" s="41">
        <v>40977</v>
      </c>
      <c r="B71" s="11">
        <v>4953</v>
      </c>
      <c r="C71" s="4">
        <v>336</v>
      </c>
    </row>
    <row r="72" spans="1:3" x14ac:dyDescent="0.35">
      <c r="A72" s="41">
        <v>40978</v>
      </c>
      <c r="B72" s="11">
        <v>5715</v>
      </c>
      <c r="C72" s="4">
        <v>704</v>
      </c>
    </row>
    <row r="73" spans="1:3" x14ac:dyDescent="0.35">
      <c r="A73" s="41">
        <v>40979</v>
      </c>
      <c r="B73" s="11">
        <v>5598</v>
      </c>
      <c r="C73" s="4">
        <v>551</v>
      </c>
    </row>
    <row r="74" spans="1:3" x14ac:dyDescent="0.35">
      <c r="A74" s="41">
        <v>40980</v>
      </c>
      <c r="B74" s="11">
        <v>3941</v>
      </c>
      <c r="C74" s="4">
        <v>1038</v>
      </c>
    </row>
    <row r="75" spans="1:3" x14ac:dyDescent="0.35">
      <c r="A75" s="41">
        <v>40981</v>
      </c>
      <c r="B75" s="11">
        <v>4048</v>
      </c>
      <c r="C75" s="4">
        <v>1060</v>
      </c>
    </row>
    <row r="76" spans="1:3" x14ac:dyDescent="0.35">
      <c r="A76" s="41">
        <v>40982</v>
      </c>
      <c r="B76" s="11">
        <v>3883</v>
      </c>
      <c r="C76" s="4">
        <v>1181</v>
      </c>
    </row>
    <row r="77" spans="1:3" x14ac:dyDescent="0.35">
      <c r="A77" s="41">
        <v>40983</v>
      </c>
      <c r="B77" s="11">
        <v>4491</v>
      </c>
      <c r="C77" s="4">
        <v>844</v>
      </c>
    </row>
    <row r="78" spans="1:3" x14ac:dyDescent="0.35">
      <c r="A78" s="41">
        <v>40984</v>
      </c>
      <c r="B78" s="11">
        <v>4594</v>
      </c>
      <c r="C78" s="4">
        <v>1082</v>
      </c>
    </row>
    <row r="79" spans="1:3" x14ac:dyDescent="0.35">
      <c r="A79" s="41">
        <v>40985</v>
      </c>
      <c r="B79" s="11">
        <v>4131</v>
      </c>
      <c r="C79" s="4">
        <v>796</v>
      </c>
    </row>
    <row r="80" spans="1:3" x14ac:dyDescent="0.35">
      <c r="A80" s="41">
        <v>40986</v>
      </c>
      <c r="B80" s="11">
        <v>5677</v>
      </c>
      <c r="C80" s="4">
        <v>1262</v>
      </c>
    </row>
    <row r="81" spans="1:3" x14ac:dyDescent="0.35">
      <c r="A81" s="41">
        <v>40987</v>
      </c>
      <c r="B81" s="11">
        <v>3805</v>
      </c>
      <c r="C81" s="4">
        <v>940</v>
      </c>
    </row>
    <row r="82" spans="1:3" x14ac:dyDescent="0.35">
      <c r="A82" s="41">
        <v>40988</v>
      </c>
      <c r="B82" s="11">
        <v>4395</v>
      </c>
      <c r="C82" s="4">
        <v>675</v>
      </c>
    </row>
    <row r="83" spans="1:3" x14ac:dyDescent="0.35">
      <c r="A83" s="41">
        <v>40989</v>
      </c>
      <c r="B83" s="11">
        <v>5026</v>
      </c>
      <c r="C83" s="4">
        <v>707</v>
      </c>
    </row>
    <row r="84" spans="1:3" x14ac:dyDescent="0.35">
      <c r="A84" s="41">
        <v>40990</v>
      </c>
      <c r="B84" s="11">
        <v>4975</v>
      </c>
      <c r="C84" s="4">
        <v>449</v>
      </c>
    </row>
    <row r="85" spans="1:3" x14ac:dyDescent="0.35">
      <c r="A85" s="41">
        <v>40991</v>
      </c>
      <c r="B85" s="11">
        <v>5295</v>
      </c>
      <c r="C85" s="4">
        <v>942</v>
      </c>
    </row>
    <row r="86" spans="1:3" x14ac:dyDescent="0.35">
      <c r="A86" s="41">
        <v>40992</v>
      </c>
      <c r="B86" s="11">
        <v>5167</v>
      </c>
      <c r="C86" s="4">
        <v>779</v>
      </c>
    </row>
    <row r="87" spans="1:3" x14ac:dyDescent="0.35">
      <c r="A87" s="41">
        <v>40993</v>
      </c>
      <c r="B87" s="11">
        <v>5166</v>
      </c>
      <c r="C87" s="4">
        <v>1077</v>
      </c>
    </row>
    <row r="88" spans="1:3" x14ac:dyDescent="0.35">
      <c r="A88" s="41">
        <v>40994</v>
      </c>
      <c r="B88" s="11">
        <v>2709</v>
      </c>
      <c r="C88" s="4">
        <v>1196</v>
      </c>
    </row>
    <row r="89" spans="1:3" x14ac:dyDescent="0.35">
      <c r="A89" s="41">
        <v>40995</v>
      </c>
      <c r="B89" s="11">
        <v>1761</v>
      </c>
      <c r="C89" s="4">
        <v>1683</v>
      </c>
    </row>
    <row r="90" spans="1:3" x14ac:dyDescent="0.35">
      <c r="A90" s="41">
        <v>40996</v>
      </c>
      <c r="B90" s="11">
        <v>2723</v>
      </c>
      <c r="C90" s="4">
        <v>1188</v>
      </c>
    </row>
    <row r="91" spans="1:3" x14ac:dyDescent="0.35">
      <c r="A91" s="41">
        <v>40997</v>
      </c>
      <c r="B91" s="11">
        <v>3348</v>
      </c>
      <c r="C91" s="4">
        <v>303</v>
      </c>
    </row>
    <row r="92" spans="1:3" x14ac:dyDescent="0.35">
      <c r="A92" s="41">
        <v>40998</v>
      </c>
      <c r="B92" s="11">
        <v>4623</v>
      </c>
      <c r="C92" s="4">
        <v>1091</v>
      </c>
    </row>
    <row r="93" spans="1:3" x14ac:dyDescent="0.35">
      <c r="A93" s="41">
        <v>40999</v>
      </c>
      <c r="B93" s="11">
        <v>4037</v>
      </c>
      <c r="C93" s="4">
        <v>1018</v>
      </c>
    </row>
    <row r="94" spans="1:3" x14ac:dyDescent="0.35">
      <c r="A94" s="41">
        <v>41000</v>
      </c>
      <c r="B94" s="11">
        <v>4088</v>
      </c>
      <c r="C94" s="4">
        <v>589</v>
      </c>
    </row>
    <row r="95" spans="1:3" x14ac:dyDescent="0.35">
      <c r="A95" s="41">
        <v>41001</v>
      </c>
      <c r="B95" s="11">
        <v>2617</v>
      </c>
      <c r="C95" s="4">
        <v>1122</v>
      </c>
    </row>
    <row r="96" spans="1:3" x14ac:dyDescent="0.35">
      <c r="A96" s="41">
        <v>41002</v>
      </c>
      <c r="B96" s="11">
        <v>3023</v>
      </c>
      <c r="C96" s="4">
        <v>926</v>
      </c>
    </row>
    <row r="97" spans="1:3" x14ac:dyDescent="0.35">
      <c r="A97" s="41">
        <v>41003</v>
      </c>
      <c r="B97" s="11">
        <v>2706</v>
      </c>
      <c r="C97" s="4">
        <v>1401</v>
      </c>
    </row>
    <row r="98" spans="1:3" x14ac:dyDescent="0.35">
      <c r="A98" s="41">
        <v>41004</v>
      </c>
      <c r="B98" s="11">
        <v>2830</v>
      </c>
      <c r="C98" s="4">
        <v>1240</v>
      </c>
    </row>
    <row r="99" spans="1:3" x14ac:dyDescent="0.35">
      <c r="A99" s="41">
        <v>41005</v>
      </c>
      <c r="B99" s="11">
        <v>3316</v>
      </c>
      <c r="C99" s="4">
        <v>1041</v>
      </c>
    </row>
    <row r="100" spans="1:3" x14ac:dyDescent="0.35">
      <c r="A100" s="41">
        <v>41006</v>
      </c>
      <c r="B100" s="11">
        <v>3348</v>
      </c>
      <c r="C100" s="4">
        <v>1204</v>
      </c>
    </row>
    <row r="101" spans="1:3" x14ac:dyDescent="0.35">
      <c r="A101" s="41">
        <v>41007</v>
      </c>
      <c r="B101" s="11">
        <v>4428</v>
      </c>
      <c r="C101" s="4">
        <v>892</v>
      </c>
    </row>
    <row r="102" spans="1:3" x14ac:dyDescent="0.35">
      <c r="A102" s="41">
        <v>41008</v>
      </c>
      <c r="B102" s="11">
        <v>2498</v>
      </c>
      <c r="C102" s="4">
        <v>1213</v>
      </c>
    </row>
    <row r="103" spans="1:3" x14ac:dyDescent="0.35">
      <c r="A103" s="41">
        <v>41009</v>
      </c>
      <c r="B103" s="11">
        <v>2712</v>
      </c>
      <c r="C103" s="4">
        <v>1313</v>
      </c>
    </row>
    <row r="104" spans="1:3" x14ac:dyDescent="0.35">
      <c r="A104" s="41">
        <v>41010</v>
      </c>
      <c r="B104" s="11">
        <v>3136</v>
      </c>
      <c r="C104" s="4">
        <v>818</v>
      </c>
    </row>
    <row r="105" spans="1:3" x14ac:dyDescent="0.35">
      <c r="A105" s="41">
        <v>41011</v>
      </c>
      <c r="B105" s="11">
        <v>3088</v>
      </c>
      <c r="C105" s="4">
        <v>888</v>
      </c>
    </row>
    <row r="106" spans="1:3" x14ac:dyDescent="0.35">
      <c r="A106" s="41">
        <v>41012</v>
      </c>
      <c r="B106" s="11">
        <v>3198</v>
      </c>
      <c r="C106" s="4">
        <v>1039</v>
      </c>
    </row>
    <row r="107" spans="1:3" x14ac:dyDescent="0.35">
      <c r="A107" s="41">
        <v>41013</v>
      </c>
      <c r="B107" s="11">
        <v>3595</v>
      </c>
      <c r="C107" s="4">
        <v>922</v>
      </c>
    </row>
    <row r="108" spans="1:3" x14ac:dyDescent="0.35">
      <c r="A108" s="41">
        <v>41014</v>
      </c>
      <c r="B108" s="11">
        <v>3953</v>
      </c>
      <c r="C108" s="4">
        <v>743</v>
      </c>
    </row>
    <row r="109" spans="1:3" x14ac:dyDescent="0.35">
      <c r="A109" s="41">
        <v>41015</v>
      </c>
      <c r="B109" s="11">
        <v>2476</v>
      </c>
      <c r="C109" s="4">
        <v>1235</v>
      </c>
    </row>
    <row r="110" spans="1:3" x14ac:dyDescent="0.35">
      <c r="A110" s="41">
        <v>41016</v>
      </c>
      <c r="B110" s="11">
        <v>2900</v>
      </c>
      <c r="C110" s="4">
        <v>845</v>
      </c>
    </row>
    <row r="111" spans="1:3" x14ac:dyDescent="0.35">
      <c r="A111" s="41">
        <v>41017</v>
      </c>
      <c r="B111" s="11">
        <v>2827</v>
      </c>
      <c r="C111" s="4">
        <v>876</v>
      </c>
    </row>
    <row r="112" spans="1:3" x14ac:dyDescent="0.35">
      <c r="A112" s="41">
        <v>41018</v>
      </c>
      <c r="B112" s="11">
        <v>3146</v>
      </c>
      <c r="C112" s="4">
        <v>605</v>
      </c>
    </row>
    <row r="113" spans="1:3" x14ac:dyDescent="0.35">
      <c r="A113" s="41">
        <v>41019</v>
      </c>
      <c r="B113" s="11">
        <v>3377</v>
      </c>
      <c r="C113" s="4">
        <v>838</v>
      </c>
    </row>
    <row r="114" spans="1:3" x14ac:dyDescent="0.35">
      <c r="A114" s="41">
        <v>41020</v>
      </c>
      <c r="B114" s="11">
        <v>3394</v>
      </c>
      <c r="C114" s="4">
        <v>970</v>
      </c>
    </row>
    <row r="115" spans="1:3" x14ac:dyDescent="0.35">
      <c r="A115" s="41">
        <v>41021</v>
      </c>
      <c r="B115" s="11">
        <v>3905</v>
      </c>
      <c r="C115" s="4">
        <v>980</v>
      </c>
    </row>
    <row r="116" spans="1:3" x14ac:dyDescent="0.35">
      <c r="A116" s="41">
        <v>41022</v>
      </c>
      <c r="B116" s="11">
        <v>2528</v>
      </c>
      <c r="C116" s="4">
        <v>1058</v>
      </c>
    </row>
    <row r="117" spans="1:3" x14ac:dyDescent="0.35">
      <c r="A117" s="41">
        <v>41023</v>
      </c>
      <c r="B117" s="11">
        <v>2751</v>
      </c>
      <c r="C117" s="4">
        <v>819</v>
      </c>
    </row>
    <row r="118" spans="1:3" x14ac:dyDescent="0.35">
      <c r="A118" s="41">
        <v>41024</v>
      </c>
      <c r="B118" s="11">
        <v>3050</v>
      </c>
      <c r="C118" s="4">
        <v>798</v>
      </c>
    </row>
    <row r="119" spans="1:3" x14ac:dyDescent="0.35">
      <c r="A119" s="41">
        <v>41025</v>
      </c>
      <c r="B119" s="11">
        <v>3207</v>
      </c>
      <c r="C119" s="4">
        <v>772</v>
      </c>
    </row>
    <row r="120" spans="1:3" x14ac:dyDescent="0.35">
      <c r="A120" s="41">
        <v>41026</v>
      </c>
      <c r="B120" s="11">
        <v>3271</v>
      </c>
      <c r="C120" s="4">
        <v>1055</v>
      </c>
    </row>
    <row r="121" spans="1:3" x14ac:dyDescent="0.35">
      <c r="A121" s="41">
        <v>41027</v>
      </c>
      <c r="B121" s="11">
        <v>3536</v>
      </c>
      <c r="C121" s="4">
        <v>945</v>
      </c>
    </row>
    <row r="122" spans="1:3" x14ac:dyDescent="0.35">
      <c r="A122" s="41">
        <v>41028</v>
      </c>
      <c r="B122" s="11">
        <v>3774</v>
      </c>
      <c r="C122" s="4">
        <v>1056</v>
      </c>
    </row>
    <row r="123" spans="1:3" x14ac:dyDescent="0.35">
      <c r="A123" s="41">
        <v>41029</v>
      </c>
      <c r="B123" s="11">
        <v>2954</v>
      </c>
      <c r="C123" s="4">
        <v>698</v>
      </c>
    </row>
    <row r="124" spans="1:3" x14ac:dyDescent="0.35">
      <c r="A124" s="41">
        <v>41030</v>
      </c>
      <c r="B124" s="11">
        <v>4732</v>
      </c>
      <c r="C124" s="4">
        <v>701</v>
      </c>
    </row>
    <row r="125" spans="1:3" x14ac:dyDescent="0.35">
      <c r="A125" s="41">
        <v>41031</v>
      </c>
      <c r="B125" s="11">
        <v>4151</v>
      </c>
      <c r="C125" s="4">
        <v>1152</v>
      </c>
    </row>
    <row r="126" spans="1:3" x14ac:dyDescent="0.35">
      <c r="A126" s="41">
        <v>41032</v>
      </c>
      <c r="B126" s="11">
        <v>4833</v>
      </c>
      <c r="C126" s="4">
        <v>369</v>
      </c>
    </row>
    <row r="127" spans="1:3" x14ac:dyDescent="0.35">
      <c r="A127" s="41">
        <v>41033</v>
      </c>
      <c r="B127" s="11">
        <v>4881</v>
      </c>
      <c r="C127" s="4">
        <v>1188</v>
      </c>
    </row>
    <row r="128" spans="1:3" x14ac:dyDescent="0.35">
      <c r="A128" s="41">
        <v>41034</v>
      </c>
      <c r="B128" s="11">
        <v>4563</v>
      </c>
      <c r="C128" s="4">
        <v>1440</v>
      </c>
    </row>
    <row r="129" spans="1:3" x14ac:dyDescent="0.35">
      <c r="A129" s="41">
        <v>41035</v>
      </c>
      <c r="B129" s="11">
        <v>5394</v>
      </c>
      <c r="C129" s="4">
        <v>1295</v>
      </c>
    </row>
    <row r="130" spans="1:3" x14ac:dyDescent="0.35">
      <c r="A130" s="41">
        <v>41036</v>
      </c>
      <c r="B130" s="11">
        <v>4018</v>
      </c>
      <c r="C130" s="4">
        <v>913</v>
      </c>
    </row>
    <row r="131" spans="1:3" x14ac:dyDescent="0.35">
      <c r="A131" s="41">
        <v>41037</v>
      </c>
      <c r="B131" s="11">
        <v>4112</v>
      </c>
      <c r="C131" s="4">
        <v>955</v>
      </c>
    </row>
    <row r="132" spans="1:3" x14ac:dyDescent="0.35">
      <c r="A132" s="41">
        <v>41038</v>
      </c>
      <c r="B132" s="11">
        <v>4315</v>
      </c>
      <c r="C132" s="4">
        <v>902</v>
      </c>
    </row>
    <row r="133" spans="1:3" x14ac:dyDescent="0.35">
      <c r="A133" s="41">
        <v>41039</v>
      </c>
      <c r="B133" s="11">
        <v>4869</v>
      </c>
      <c r="C133" s="4">
        <v>777</v>
      </c>
    </row>
    <row r="134" spans="1:3" x14ac:dyDescent="0.35">
      <c r="A134" s="41">
        <v>41040</v>
      </c>
      <c r="B134" s="11">
        <v>4844</v>
      </c>
      <c r="C134" s="4">
        <v>1476</v>
      </c>
    </row>
    <row r="135" spans="1:3" x14ac:dyDescent="0.35">
      <c r="A135" s="41">
        <v>41041</v>
      </c>
      <c r="B135" s="11">
        <v>5278</v>
      </c>
      <c r="C135" s="4">
        <v>891</v>
      </c>
    </row>
    <row r="136" spans="1:3" x14ac:dyDescent="0.35">
      <c r="A136" s="41">
        <v>41042</v>
      </c>
      <c r="B136" s="11">
        <v>7177</v>
      </c>
      <c r="C136" s="4">
        <v>545</v>
      </c>
    </row>
    <row r="137" spans="1:3" x14ac:dyDescent="0.35">
      <c r="A137" s="41">
        <v>41043</v>
      </c>
      <c r="B137" s="11">
        <v>3609</v>
      </c>
      <c r="C137" s="4">
        <v>1371</v>
      </c>
    </row>
    <row r="138" spans="1:3" x14ac:dyDescent="0.35">
      <c r="A138" s="41">
        <v>41044</v>
      </c>
      <c r="B138" s="11">
        <v>4596</v>
      </c>
      <c r="C138" s="4">
        <v>729</v>
      </c>
    </row>
    <row r="139" spans="1:3" x14ac:dyDescent="0.35">
      <c r="A139" s="41">
        <v>41045</v>
      </c>
      <c r="B139" s="11">
        <v>4910</v>
      </c>
      <c r="C139" s="4">
        <v>683</v>
      </c>
    </row>
    <row r="140" spans="1:3" x14ac:dyDescent="0.35">
      <c r="A140" s="41">
        <v>41046</v>
      </c>
      <c r="B140" s="11">
        <v>5297</v>
      </c>
      <c r="C140" s="4">
        <v>768</v>
      </c>
    </row>
    <row r="141" spans="1:3" x14ac:dyDescent="0.35">
      <c r="A141" s="41">
        <v>41047</v>
      </c>
      <c r="B141" s="11">
        <v>5306</v>
      </c>
      <c r="C141" s="4">
        <v>890</v>
      </c>
    </row>
    <row r="142" spans="1:3" x14ac:dyDescent="0.35">
      <c r="A142" s="41">
        <v>41048</v>
      </c>
      <c r="B142" s="11">
        <v>5362</v>
      </c>
      <c r="C142" s="4">
        <v>931</v>
      </c>
    </row>
    <row r="143" spans="1:3" x14ac:dyDescent="0.35">
      <c r="A143" s="41">
        <v>41049</v>
      </c>
      <c r="B143" s="11">
        <v>5483</v>
      </c>
      <c r="C143" s="4">
        <v>741</v>
      </c>
    </row>
    <row r="144" spans="1:3" x14ac:dyDescent="0.35">
      <c r="A144" s="41">
        <v>41050</v>
      </c>
      <c r="B144" s="11">
        <v>3884</v>
      </c>
      <c r="C144" s="4">
        <v>1133</v>
      </c>
    </row>
    <row r="145" spans="1:3" x14ac:dyDescent="0.35">
      <c r="A145" s="41">
        <v>41051</v>
      </c>
      <c r="B145" s="11">
        <v>4569</v>
      </c>
      <c r="C145" s="4">
        <v>876</v>
      </c>
    </row>
    <row r="146" spans="1:3" x14ac:dyDescent="0.35">
      <c r="A146" s="41">
        <v>41052</v>
      </c>
      <c r="B146" s="11">
        <v>4568</v>
      </c>
      <c r="C146" s="4">
        <v>914</v>
      </c>
    </row>
    <row r="147" spans="1:3" x14ac:dyDescent="0.35">
      <c r="A147" s="41">
        <v>41053</v>
      </c>
      <c r="B147" s="11">
        <v>5522</v>
      </c>
      <c r="C147" s="4">
        <v>227</v>
      </c>
    </row>
    <row r="148" spans="1:3" x14ac:dyDescent="0.35">
      <c r="A148" s="41">
        <v>41054</v>
      </c>
      <c r="B148" s="11">
        <v>5481</v>
      </c>
      <c r="C148" s="4">
        <v>959</v>
      </c>
    </row>
    <row r="149" spans="1:3" x14ac:dyDescent="0.35">
      <c r="A149" s="41">
        <v>41055</v>
      </c>
      <c r="B149" s="11">
        <v>5617</v>
      </c>
      <c r="C149" s="4">
        <v>1070</v>
      </c>
    </row>
    <row r="150" spans="1:3" x14ac:dyDescent="0.35">
      <c r="A150" s="41">
        <v>41056</v>
      </c>
      <c r="B150" s="11">
        <v>4964</v>
      </c>
      <c r="C150" s="4">
        <v>1623</v>
      </c>
    </row>
    <row r="151" spans="1:3" x14ac:dyDescent="0.35">
      <c r="A151" s="41">
        <v>41057</v>
      </c>
      <c r="B151" s="11">
        <v>3782</v>
      </c>
      <c r="C151" s="4">
        <v>1334</v>
      </c>
    </row>
    <row r="152" spans="1:3" x14ac:dyDescent="0.35">
      <c r="A152" s="41">
        <v>41058</v>
      </c>
      <c r="B152" s="11">
        <v>4148</v>
      </c>
      <c r="C152" s="4">
        <v>1221</v>
      </c>
    </row>
    <row r="153" spans="1:3" x14ac:dyDescent="0.35">
      <c r="A153" s="41">
        <v>41059</v>
      </c>
      <c r="B153" s="11">
        <v>4465</v>
      </c>
      <c r="C153" s="4">
        <v>731</v>
      </c>
    </row>
    <row r="154" spans="1:3" x14ac:dyDescent="0.35">
      <c r="A154" s="41">
        <v>41060</v>
      </c>
      <c r="B154" s="11">
        <v>4885</v>
      </c>
      <c r="C154" s="4">
        <v>546</v>
      </c>
    </row>
    <row r="155" spans="1:3" x14ac:dyDescent="0.35">
      <c r="A155" s="41">
        <v>41061</v>
      </c>
      <c r="B155" s="11">
        <v>6633</v>
      </c>
      <c r="C155" s="4">
        <v>2869</v>
      </c>
    </row>
    <row r="156" spans="1:3" x14ac:dyDescent="0.35">
      <c r="A156" s="41">
        <v>41062</v>
      </c>
      <c r="B156" s="11">
        <v>5081</v>
      </c>
      <c r="C156" s="4">
        <v>1212</v>
      </c>
    </row>
    <row r="157" spans="1:3" x14ac:dyDescent="0.35">
      <c r="A157" s="41">
        <v>41063</v>
      </c>
      <c r="B157" s="11">
        <v>4951</v>
      </c>
      <c r="C157" s="4">
        <v>1540</v>
      </c>
    </row>
    <row r="158" spans="1:3" x14ac:dyDescent="0.35">
      <c r="A158" s="41">
        <v>41064</v>
      </c>
      <c r="B158" s="11">
        <v>4124</v>
      </c>
      <c r="C158" s="4">
        <v>1023</v>
      </c>
    </row>
    <row r="159" spans="1:3" x14ac:dyDescent="0.35">
      <c r="A159" s="41">
        <v>41065</v>
      </c>
      <c r="B159" s="11">
        <v>4156</v>
      </c>
      <c r="C159" s="4">
        <v>1406</v>
      </c>
    </row>
    <row r="160" spans="1:3" x14ac:dyDescent="0.35">
      <c r="A160" s="41">
        <v>41066</v>
      </c>
      <c r="B160" s="11">
        <v>4261</v>
      </c>
      <c r="C160" s="4">
        <v>1465</v>
      </c>
    </row>
    <row r="161" spans="1:3" x14ac:dyDescent="0.35">
      <c r="A161" s="41">
        <v>41067</v>
      </c>
      <c r="B161" s="11">
        <v>3967</v>
      </c>
      <c r="C161" s="4">
        <v>1760</v>
      </c>
    </row>
    <row r="162" spans="1:3" x14ac:dyDescent="0.35">
      <c r="A162" s="41">
        <v>41068</v>
      </c>
      <c r="B162" s="11">
        <v>4510</v>
      </c>
      <c r="C162" s="4">
        <v>1099</v>
      </c>
    </row>
    <row r="163" spans="1:3" x14ac:dyDescent="0.35">
      <c r="A163" s="41">
        <v>41069</v>
      </c>
      <c r="B163" s="11">
        <v>4355</v>
      </c>
      <c r="C163" s="4">
        <v>1772</v>
      </c>
    </row>
    <row r="164" spans="1:3" x14ac:dyDescent="0.35">
      <c r="A164" s="41">
        <v>41070</v>
      </c>
      <c r="B164" s="11">
        <v>4852</v>
      </c>
      <c r="C164" s="4">
        <v>1224</v>
      </c>
    </row>
    <row r="165" spans="1:3" x14ac:dyDescent="0.35">
      <c r="A165" s="41">
        <v>41071</v>
      </c>
      <c r="B165" s="11">
        <v>3423</v>
      </c>
      <c r="C165" s="4">
        <v>1556</v>
      </c>
    </row>
    <row r="166" spans="1:3" x14ac:dyDescent="0.35">
      <c r="A166" s="41">
        <v>41072</v>
      </c>
      <c r="B166" s="11">
        <v>3820</v>
      </c>
      <c r="C166" s="4">
        <v>1367</v>
      </c>
    </row>
    <row r="167" spans="1:3" x14ac:dyDescent="0.35">
      <c r="A167" s="41">
        <v>41073</v>
      </c>
      <c r="B167" s="11">
        <v>3285</v>
      </c>
      <c r="C167" s="4">
        <v>1013</v>
      </c>
    </row>
    <row r="168" spans="1:3" x14ac:dyDescent="0.35">
      <c r="A168" s="41">
        <v>41074</v>
      </c>
      <c r="B168" s="11">
        <v>3967</v>
      </c>
      <c r="C168" s="4">
        <v>1306</v>
      </c>
    </row>
    <row r="169" spans="1:3" x14ac:dyDescent="0.35">
      <c r="A169" s="41">
        <v>41075</v>
      </c>
      <c r="B169" s="11">
        <v>3700</v>
      </c>
      <c r="C169" s="4">
        <v>1626</v>
      </c>
    </row>
    <row r="170" spans="1:3" x14ac:dyDescent="0.35">
      <c r="A170" s="41">
        <v>41076</v>
      </c>
      <c r="B170" s="11">
        <v>4320</v>
      </c>
      <c r="C170" s="4">
        <v>1457</v>
      </c>
    </row>
    <row r="171" spans="1:3" x14ac:dyDescent="0.35">
      <c r="A171" s="41">
        <v>41077</v>
      </c>
      <c r="B171" s="11">
        <v>6134</v>
      </c>
      <c r="C171" s="4">
        <v>748</v>
      </c>
    </row>
    <row r="172" spans="1:3" x14ac:dyDescent="0.35">
      <c r="A172" s="41">
        <v>41078</v>
      </c>
      <c r="B172" s="11">
        <v>3468</v>
      </c>
      <c r="C172" s="4">
        <v>1249</v>
      </c>
    </row>
    <row r="173" spans="1:3" x14ac:dyDescent="0.35">
      <c r="A173" s="41">
        <v>41079</v>
      </c>
      <c r="B173" s="11">
        <v>3583</v>
      </c>
      <c r="C173" s="4">
        <v>1678</v>
      </c>
    </row>
    <row r="174" spans="1:3" x14ac:dyDescent="0.35">
      <c r="A174" s="41">
        <v>41080</v>
      </c>
      <c r="B174" s="11">
        <v>3633</v>
      </c>
      <c r="C174" s="4">
        <v>1398</v>
      </c>
    </row>
    <row r="175" spans="1:3" x14ac:dyDescent="0.35">
      <c r="A175" s="41">
        <v>41081</v>
      </c>
      <c r="B175" s="11">
        <v>3800</v>
      </c>
      <c r="C175" s="4">
        <v>1141</v>
      </c>
    </row>
    <row r="176" spans="1:3" x14ac:dyDescent="0.35">
      <c r="A176" s="41">
        <v>41082</v>
      </c>
      <c r="B176" s="11">
        <v>3843</v>
      </c>
      <c r="C176" s="4">
        <v>1124</v>
      </c>
    </row>
    <row r="177" spans="1:3" x14ac:dyDescent="0.35">
      <c r="A177" s="41">
        <v>41083</v>
      </c>
      <c r="B177" s="11">
        <v>4580</v>
      </c>
      <c r="C177" s="4">
        <v>922</v>
      </c>
    </row>
    <row r="178" spans="1:3" x14ac:dyDescent="0.35">
      <c r="A178" s="41">
        <v>41084</v>
      </c>
      <c r="B178" s="11">
        <v>4592</v>
      </c>
      <c r="C178" s="4">
        <v>790</v>
      </c>
    </row>
    <row r="179" spans="1:3" x14ac:dyDescent="0.35">
      <c r="A179" s="41">
        <v>41085</v>
      </c>
      <c r="B179" s="11">
        <v>3615</v>
      </c>
      <c r="C179" s="4">
        <v>1081</v>
      </c>
    </row>
    <row r="180" spans="1:3" x14ac:dyDescent="0.35">
      <c r="A180" s="41">
        <v>41086</v>
      </c>
      <c r="B180" s="11">
        <v>3596</v>
      </c>
      <c r="C180" s="4">
        <v>1278</v>
      </c>
    </row>
    <row r="181" spans="1:3" x14ac:dyDescent="0.35">
      <c r="A181" s="41">
        <v>41087</v>
      </c>
      <c r="B181" s="11">
        <v>3909</v>
      </c>
      <c r="C181" s="4">
        <v>879</v>
      </c>
    </row>
    <row r="182" spans="1:3" x14ac:dyDescent="0.35">
      <c r="A182" s="41">
        <v>41088</v>
      </c>
      <c r="B182" s="11">
        <v>4080</v>
      </c>
      <c r="C182" s="4">
        <v>755</v>
      </c>
    </row>
    <row r="183" spans="1:3" x14ac:dyDescent="0.35">
      <c r="A183" s="41">
        <v>41089</v>
      </c>
      <c r="B183" s="11">
        <v>4686</v>
      </c>
      <c r="C183" s="4">
        <v>923</v>
      </c>
    </row>
    <row r="184" spans="1:3" x14ac:dyDescent="0.35">
      <c r="A184" s="41">
        <v>41090</v>
      </c>
      <c r="B184" s="11">
        <v>4815</v>
      </c>
      <c r="C184" s="4">
        <v>828</v>
      </c>
    </row>
    <row r="185" spans="1:3" x14ac:dyDescent="0.35">
      <c r="A185" s="41">
        <v>41091</v>
      </c>
      <c r="B185" s="11">
        <v>4948</v>
      </c>
      <c r="C185" s="4">
        <v>687</v>
      </c>
    </row>
    <row r="186" spans="1:3" x14ac:dyDescent="0.35">
      <c r="A186" s="41">
        <v>41092</v>
      </c>
      <c r="B186" s="11">
        <v>3637</v>
      </c>
      <c r="C186" s="4">
        <v>1215</v>
      </c>
    </row>
    <row r="187" spans="1:3" x14ac:dyDescent="0.35">
      <c r="A187" s="41">
        <v>41093</v>
      </c>
      <c r="B187" s="11">
        <v>4048</v>
      </c>
      <c r="C187" s="4">
        <v>918</v>
      </c>
    </row>
    <row r="188" spans="1:3" x14ac:dyDescent="0.35">
      <c r="A188" s="41">
        <v>41094</v>
      </c>
      <c r="B188" s="11">
        <v>3795</v>
      </c>
      <c r="C188" s="4">
        <v>1364</v>
      </c>
    </row>
    <row r="189" spans="1:3" x14ac:dyDescent="0.35">
      <c r="A189" s="41">
        <v>41095</v>
      </c>
      <c r="B189" s="11">
        <v>3891</v>
      </c>
      <c r="C189" s="4">
        <v>1221</v>
      </c>
    </row>
    <row r="190" spans="1:3" x14ac:dyDescent="0.35">
      <c r="A190" s="41">
        <v>41096</v>
      </c>
      <c r="B190" s="11">
        <v>3962</v>
      </c>
      <c r="C190" s="4">
        <v>1257</v>
      </c>
    </row>
    <row r="191" spans="1:3" x14ac:dyDescent="0.35">
      <c r="A191" s="41">
        <v>41097</v>
      </c>
      <c r="B191" s="11">
        <v>4371</v>
      </c>
      <c r="C191" s="4">
        <v>1250</v>
      </c>
    </row>
    <row r="192" spans="1:3" x14ac:dyDescent="0.35">
      <c r="A192" s="41">
        <v>41098</v>
      </c>
      <c r="B192" s="11">
        <v>5165</v>
      </c>
      <c r="C192" s="4">
        <v>790</v>
      </c>
    </row>
    <row r="193" spans="1:3" x14ac:dyDescent="0.35">
      <c r="A193" s="41">
        <v>41099</v>
      </c>
      <c r="B193" s="11">
        <v>3698</v>
      </c>
      <c r="C193" s="4">
        <v>1162</v>
      </c>
    </row>
    <row r="194" spans="1:3" x14ac:dyDescent="0.35">
      <c r="A194" s="41">
        <v>41100</v>
      </c>
      <c r="B194" s="11">
        <v>4292</v>
      </c>
      <c r="C194" s="4">
        <v>637</v>
      </c>
    </row>
    <row r="195" spans="1:3" x14ac:dyDescent="0.35">
      <c r="A195" s="41">
        <v>41101</v>
      </c>
      <c r="B195" s="11">
        <v>4362</v>
      </c>
      <c r="C195" s="4">
        <v>630</v>
      </c>
    </row>
    <row r="196" spans="1:3" x14ac:dyDescent="0.35">
      <c r="A196" s="41">
        <v>41102</v>
      </c>
      <c r="B196" s="11">
        <v>4619</v>
      </c>
      <c r="C196" s="4">
        <v>616</v>
      </c>
    </row>
    <row r="197" spans="1:3" x14ac:dyDescent="0.35">
      <c r="A197" s="41">
        <v>41103</v>
      </c>
      <c r="B197" s="11">
        <v>4451</v>
      </c>
      <c r="C197" s="4">
        <v>924</v>
      </c>
    </row>
    <row r="198" spans="1:3" x14ac:dyDescent="0.35">
      <c r="A198" s="41">
        <v>41104</v>
      </c>
      <c r="B198" s="11">
        <v>5277</v>
      </c>
      <c r="C198" s="4">
        <v>667</v>
      </c>
    </row>
    <row r="199" spans="1:3" x14ac:dyDescent="0.35">
      <c r="A199" s="41">
        <v>41105</v>
      </c>
      <c r="B199" s="11">
        <v>5596</v>
      </c>
      <c r="C199" s="4">
        <v>719</v>
      </c>
    </row>
    <row r="200" spans="1:3" x14ac:dyDescent="0.35">
      <c r="A200" s="41">
        <v>41106</v>
      </c>
      <c r="B200" s="11">
        <v>4242</v>
      </c>
      <c r="C200" s="4">
        <v>624</v>
      </c>
    </row>
    <row r="201" spans="1:3" x14ac:dyDescent="0.35">
      <c r="A201" s="41">
        <v>41107</v>
      </c>
      <c r="B201" s="11">
        <v>4394</v>
      </c>
      <c r="C201" s="4">
        <v>756</v>
      </c>
    </row>
    <row r="202" spans="1:3" x14ac:dyDescent="0.35">
      <c r="A202" s="41">
        <v>41108</v>
      </c>
      <c r="B202" s="11">
        <v>4551</v>
      </c>
      <c r="C202" s="4">
        <v>700</v>
      </c>
    </row>
    <row r="203" spans="1:3" x14ac:dyDescent="0.35">
      <c r="A203" s="41">
        <v>41109</v>
      </c>
      <c r="B203" s="11">
        <v>4973</v>
      </c>
      <c r="C203" s="4">
        <v>467</v>
      </c>
    </row>
    <row r="204" spans="1:3" x14ac:dyDescent="0.35">
      <c r="A204" s="41">
        <v>41110</v>
      </c>
      <c r="B204" s="11">
        <v>4931</v>
      </c>
      <c r="C204" s="4">
        <v>1209</v>
      </c>
    </row>
    <row r="205" spans="1:3" x14ac:dyDescent="0.35">
      <c r="A205" s="41">
        <v>41111</v>
      </c>
      <c r="B205" s="11">
        <v>2315</v>
      </c>
      <c r="C205" s="4">
        <v>2035</v>
      </c>
    </row>
    <row r="206" spans="1:3" x14ac:dyDescent="0.35">
      <c r="A206" s="41">
        <v>41112</v>
      </c>
      <c r="B206" s="11">
        <v>2695</v>
      </c>
      <c r="C206" s="4">
        <v>1331</v>
      </c>
    </row>
    <row r="207" spans="1:3" x14ac:dyDescent="0.35">
      <c r="A207" s="41">
        <v>41113</v>
      </c>
      <c r="B207" s="11">
        <v>2673</v>
      </c>
      <c r="C207" s="4">
        <v>985</v>
      </c>
    </row>
    <row r="208" spans="1:3" x14ac:dyDescent="0.35">
      <c r="A208" s="41">
        <v>41114</v>
      </c>
      <c r="B208" s="11">
        <v>2758</v>
      </c>
      <c r="C208" s="4">
        <v>745</v>
      </c>
    </row>
    <row r="209" spans="1:3" x14ac:dyDescent="0.35">
      <c r="A209" s="41">
        <v>41115</v>
      </c>
      <c r="B209" s="11">
        <v>3261</v>
      </c>
      <c r="C209" s="4">
        <v>478</v>
      </c>
    </row>
    <row r="210" spans="1:3" x14ac:dyDescent="0.35">
      <c r="A210" s="41">
        <v>41116</v>
      </c>
      <c r="B210" s="11">
        <v>3045</v>
      </c>
      <c r="C210" s="4">
        <v>988</v>
      </c>
    </row>
    <row r="211" spans="1:3" x14ac:dyDescent="0.35">
      <c r="A211" s="41">
        <v>41117</v>
      </c>
      <c r="B211" s="11">
        <v>3783</v>
      </c>
      <c r="C211" s="4">
        <v>656</v>
      </c>
    </row>
    <row r="212" spans="1:3" x14ac:dyDescent="0.35">
      <c r="A212" s="41">
        <v>41118</v>
      </c>
      <c r="B212" s="11">
        <v>3997</v>
      </c>
      <c r="C212" s="4">
        <v>1210</v>
      </c>
    </row>
    <row r="213" spans="1:3" x14ac:dyDescent="0.35">
      <c r="A213" s="41">
        <v>41119</v>
      </c>
      <c r="B213" s="11">
        <v>4547</v>
      </c>
      <c r="C213" s="4">
        <v>663</v>
      </c>
    </row>
    <row r="214" spans="1:3" x14ac:dyDescent="0.35">
      <c r="A214" s="41">
        <v>41120</v>
      </c>
      <c r="B214" s="11">
        <v>3646</v>
      </c>
      <c r="C214" s="4">
        <v>944</v>
      </c>
    </row>
    <row r="215" spans="1:3" x14ac:dyDescent="0.35">
      <c r="A215" s="41">
        <v>41121</v>
      </c>
      <c r="B215" s="11">
        <v>4104</v>
      </c>
      <c r="C215" s="4">
        <v>1034</v>
      </c>
    </row>
    <row r="216" spans="1:3" x14ac:dyDescent="0.35">
      <c r="A216" s="41">
        <v>41122</v>
      </c>
      <c r="B216" s="11">
        <v>3818</v>
      </c>
      <c r="C216" s="4">
        <v>1417</v>
      </c>
    </row>
    <row r="217" spans="1:3" x14ac:dyDescent="0.35">
      <c r="A217" s="41">
        <v>41123</v>
      </c>
      <c r="B217" s="11">
        <v>3859</v>
      </c>
      <c r="C217" s="4">
        <v>1345</v>
      </c>
    </row>
    <row r="218" spans="1:3" x14ac:dyDescent="0.35">
      <c r="A218" s="41">
        <v>41124</v>
      </c>
      <c r="B218" s="11">
        <v>4182</v>
      </c>
      <c r="C218" s="4">
        <v>1129</v>
      </c>
    </row>
    <row r="219" spans="1:3" x14ac:dyDescent="0.35">
      <c r="A219" s="41">
        <v>41125</v>
      </c>
      <c r="B219" s="11">
        <v>5052</v>
      </c>
      <c r="C219" s="4">
        <v>346</v>
      </c>
    </row>
    <row r="220" spans="1:3" x14ac:dyDescent="0.35">
      <c r="A220" s="41">
        <v>41126</v>
      </c>
      <c r="B220" s="11">
        <v>4950</v>
      </c>
      <c r="C220" s="4">
        <v>782</v>
      </c>
    </row>
    <row r="221" spans="1:3" x14ac:dyDescent="0.35">
      <c r="A221" s="41">
        <v>41127</v>
      </c>
      <c r="B221" s="11">
        <v>3960</v>
      </c>
      <c r="C221" s="4">
        <v>974</v>
      </c>
    </row>
    <row r="222" spans="1:3" x14ac:dyDescent="0.35">
      <c r="A222" s="41">
        <v>41128</v>
      </c>
      <c r="B222" s="11">
        <v>3968</v>
      </c>
      <c r="C222" s="4">
        <v>1453</v>
      </c>
    </row>
    <row r="223" spans="1:3" x14ac:dyDescent="0.35">
      <c r="A223" s="41">
        <v>41129</v>
      </c>
      <c r="B223" s="11">
        <v>4133</v>
      </c>
      <c r="C223" s="4">
        <v>1286</v>
      </c>
    </row>
    <row r="224" spans="1:3" x14ac:dyDescent="0.35">
      <c r="A224" s="41">
        <v>41130</v>
      </c>
      <c r="B224" s="11">
        <v>4408</v>
      </c>
      <c r="C224" s="4">
        <v>1232</v>
      </c>
    </row>
    <row r="225" spans="1:3" x14ac:dyDescent="0.35">
      <c r="A225" s="41">
        <v>41131</v>
      </c>
      <c r="B225" s="11">
        <v>5050</v>
      </c>
      <c r="C225" s="4">
        <v>1233</v>
      </c>
    </row>
    <row r="226" spans="1:3" x14ac:dyDescent="0.35">
      <c r="A226" s="41">
        <v>41132</v>
      </c>
      <c r="B226" s="11">
        <v>5490</v>
      </c>
      <c r="C226" s="4">
        <v>1154</v>
      </c>
    </row>
    <row r="227" spans="1:3" x14ac:dyDescent="0.35">
      <c r="A227" s="41">
        <v>41133</v>
      </c>
      <c r="B227" s="11">
        <v>5736</v>
      </c>
      <c r="C227" s="4">
        <v>1053</v>
      </c>
    </row>
    <row r="228" spans="1:3" x14ac:dyDescent="0.35">
      <c r="A228" s="41">
        <v>41134</v>
      </c>
      <c r="B228" s="11">
        <v>5580</v>
      </c>
      <c r="C228" s="4">
        <v>374</v>
      </c>
    </row>
    <row r="229" spans="1:3" x14ac:dyDescent="0.35">
      <c r="A229" s="41">
        <v>41135</v>
      </c>
      <c r="B229" s="11">
        <v>5663</v>
      </c>
      <c r="C229" s="4">
        <v>806</v>
      </c>
    </row>
    <row r="230" spans="1:3" x14ac:dyDescent="0.35">
      <c r="A230" s="41">
        <v>41136</v>
      </c>
      <c r="B230" s="11">
        <v>3655</v>
      </c>
      <c r="C230" s="4">
        <v>2392</v>
      </c>
    </row>
    <row r="231" spans="1:3" x14ac:dyDescent="0.35">
      <c r="A231" s="41">
        <v>41137</v>
      </c>
      <c r="B231" s="11">
        <v>6616</v>
      </c>
      <c r="C231" s="4">
        <v>1441</v>
      </c>
    </row>
    <row r="232" spans="1:3" x14ac:dyDescent="0.35">
      <c r="A232" s="41">
        <v>41138</v>
      </c>
      <c r="B232" s="11">
        <v>6646</v>
      </c>
      <c r="C232" s="4">
        <v>564</v>
      </c>
    </row>
    <row r="233" spans="1:3" x14ac:dyDescent="0.35">
      <c r="A233" s="41">
        <v>41139</v>
      </c>
      <c r="B233" s="11">
        <v>7997</v>
      </c>
      <c r="C233" s="4">
        <v>302</v>
      </c>
    </row>
    <row r="234" spans="1:3" x14ac:dyDescent="0.35">
      <c r="A234" s="41">
        <v>41140</v>
      </c>
      <c r="B234" s="11">
        <v>13841</v>
      </c>
      <c r="C234" s="4">
        <v>3550</v>
      </c>
    </row>
    <row r="235" spans="1:3" x14ac:dyDescent="0.35">
      <c r="A235" s="41">
        <v>41141</v>
      </c>
      <c r="B235" s="11">
        <v>18089</v>
      </c>
      <c r="C235" s="4">
        <v>564</v>
      </c>
    </row>
    <row r="236" spans="1:3" x14ac:dyDescent="0.35">
      <c r="A236" s="41">
        <v>41142</v>
      </c>
      <c r="B236" s="11">
        <v>16671</v>
      </c>
      <c r="C236" s="4">
        <v>1221</v>
      </c>
    </row>
    <row r="237" spans="1:3" x14ac:dyDescent="0.35">
      <c r="A237" s="41">
        <v>41143</v>
      </c>
      <c r="B237" s="11">
        <v>14116</v>
      </c>
      <c r="C237" s="4">
        <v>242</v>
      </c>
    </row>
    <row r="238" spans="1:3" x14ac:dyDescent="0.35">
      <c r="A238" s="41">
        <v>41144</v>
      </c>
      <c r="B238" s="11">
        <v>8932</v>
      </c>
      <c r="C238" s="4">
        <v>256</v>
      </c>
    </row>
    <row r="239" spans="1:3" x14ac:dyDescent="0.35">
      <c r="A239" s="41">
        <v>41145</v>
      </c>
      <c r="B239" s="11">
        <v>9229</v>
      </c>
      <c r="C239" s="4">
        <v>1510</v>
      </c>
    </row>
    <row r="240" spans="1:3" x14ac:dyDescent="0.35">
      <c r="A240" s="41">
        <v>41146</v>
      </c>
      <c r="B240" s="11">
        <v>8831</v>
      </c>
      <c r="C240" s="4">
        <v>1237</v>
      </c>
    </row>
    <row r="241" spans="1:3" x14ac:dyDescent="0.35">
      <c r="A241" s="41">
        <v>41147</v>
      </c>
      <c r="B241" s="11">
        <v>8547</v>
      </c>
      <c r="C241" s="4">
        <v>942</v>
      </c>
    </row>
    <row r="242" spans="1:3" x14ac:dyDescent="0.35">
      <c r="A242" s="41">
        <v>41148</v>
      </c>
      <c r="B242" s="11">
        <v>6839</v>
      </c>
      <c r="C242" s="4">
        <v>489</v>
      </c>
    </row>
    <row r="243" spans="1:3" x14ac:dyDescent="0.35">
      <c r="A243" s="41">
        <v>41149</v>
      </c>
      <c r="B243" s="11">
        <v>6209</v>
      </c>
      <c r="C243" s="4">
        <v>1543</v>
      </c>
    </row>
    <row r="244" spans="1:3" x14ac:dyDescent="0.35">
      <c r="A244" s="41">
        <v>41150</v>
      </c>
      <c r="B244" s="11">
        <v>6414</v>
      </c>
      <c r="C244" s="4">
        <v>1461</v>
      </c>
    </row>
    <row r="245" spans="1:3" x14ac:dyDescent="0.35">
      <c r="A245" s="41">
        <v>41151</v>
      </c>
      <c r="B245" s="11">
        <v>7412</v>
      </c>
      <c r="C245" s="4">
        <v>188</v>
      </c>
    </row>
    <row r="246" spans="1:3" x14ac:dyDescent="0.35">
      <c r="A246" s="41">
        <v>41152</v>
      </c>
      <c r="B246" s="11">
        <v>8691</v>
      </c>
      <c r="C246" s="4">
        <v>387</v>
      </c>
    </row>
    <row r="247" spans="1:3" x14ac:dyDescent="0.35">
      <c r="A247" s="41">
        <v>41153</v>
      </c>
      <c r="B247" s="11">
        <v>8447</v>
      </c>
      <c r="C247" s="4">
        <v>1113</v>
      </c>
    </row>
    <row r="248" spans="1:3" x14ac:dyDescent="0.35">
      <c r="A248" s="41">
        <v>41154</v>
      </c>
      <c r="B248" s="11">
        <v>7848</v>
      </c>
      <c r="C248" s="4">
        <v>1581</v>
      </c>
    </row>
    <row r="249" spans="1:3" x14ac:dyDescent="0.35">
      <c r="A249" s="41">
        <v>41155</v>
      </c>
      <c r="B249" s="11">
        <v>5397</v>
      </c>
      <c r="C249" s="4">
        <v>2340</v>
      </c>
    </row>
    <row r="250" spans="1:3" x14ac:dyDescent="0.35">
      <c r="A250" s="41">
        <v>41156</v>
      </c>
      <c r="B250" s="11">
        <v>5752</v>
      </c>
      <c r="C250" s="4">
        <v>1289</v>
      </c>
    </row>
    <row r="251" spans="1:3" x14ac:dyDescent="0.35">
      <c r="A251" s="41">
        <v>41157</v>
      </c>
      <c r="B251" s="11">
        <v>5373</v>
      </c>
      <c r="C251" s="4">
        <v>2262</v>
      </c>
    </row>
    <row r="252" spans="1:3" x14ac:dyDescent="0.35">
      <c r="A252" s="41">
        <v>41158</v>
      </c>
      <c r="B252" s="11">
        <v>5436</v>
      </c>
      <c r="C252" s="4">
        <v>2233</v>
      </c>
    </row>
    <row r="253" spans="1:3" x14ac:dyDescent="0.35">
      <c r="A253" s="41">
        <v>41159</v>
      </c>
      <c r="B253" s="11">
        <v>7263</v>
      </c>
      <c r="C253" s="4">
        <v>603</v>
      </c>
    </row>
    <row r="254" spans="1:3" x14ac:dyDescent="0.35">
      <c r="A254" s="41">
        <v>41160</v>
      </c>
      <c r="B254" s="11">
        <v>7986</v>
      </c>
      <c r="C254" s="4">
        <v>980</v>
      </c>
    </row>
    <row r="255" spans="1:3" x14ac:dyDescent="0.35">
      <c r="A255" s="41">
        <v>41161</v>
      </c>
      <c r="B255" s="11">
        <v>7444</v>
      </c>
      <c r="C255" s="4">
        <v>1321</v>
      </c>
    </row>
    <row r="256" spans="1:3" x14ac:dyDescent="0.35">
      <c r="A256" s="41">
        <v>41162</v>
      </c>
      <c r="B256" s="11">
        <v>5029</v>
      </c>
      <c r="C256" s="4">
        <v>1989</v>
      </c>
    </row>
    <row r="257" spans="1:3" x14ac:dyDescent="0.35">
      <c r="A257" s="41">
        <v>41163</v>
      </c>
      <c r="B257" s="11">
        <v>5327</v>
      </c>
      <c r="C257" s="4">
        <v>1892</v>
      </c>
    </row>
    <row r="258" spans="1:3" x14ac:dyDescent="0.35">
      <c r="A258" s="41">
        <v>41164</v>
      </c>
      <c r="B258" s="11">
        <v>5012</v>
      </c>
      <c r="C258" s="4">
        <v>2102</v>
      </c>
    </row>
    <row r="259" spans="1:3" x14ac:dyDescent="0.35">
      <c r="A259" s="41">
        <v>41165</v>
      </c>
      <c r="B259" s="11">
        <v>6084</v>
      </c>
      <c r="C259" s="4">
        <v>1186</v>
      </c>
    </row>
    <row r="260" spans="1:3" x14ac:dyDescent="0.35">
      <c r="A260" s="41">
        <v>41166</v>
      </c>
      <c r="B260" s="11">
        <v>6172</v>
      </c>
      <c r="C260" s="4">
        <v>1219</v>
      </c>
    </row>
    <row r="261" spans="1:3" x14ac:dyDescent="0.35">
      <c r="A261" s="41">
        <v>41167</v>
      </c>
      <c r="B261" s="11">
        <v>7222</v>
      </c>
      <c r="C261" s="4">
        <v>1451</v>
      </c>
    </row>
    <row r="262" spans="1:3" x14ac:dyDescent="0.35">
      <c r="A262" s="41">
        <v>41168</v>
      </c>
      <c r="B262" s="11">
        <v>6819</v>
      </c>
      <c r="C262" s="4">
        <v>1712</v>
      </c>
    </row>
    <row r="263" spans="1:3" x14ac:dyDescent="0.35">
      <c r="A263" s="41">
        <v>41169</v>
      </c>
      <c r="B263" s="11">
        <v>5059</v>
      </c>
      <c r="C263" s="4">
        <v>1575</v>
      </c>
    </row>
    <row r="264" spans="1:3" x14ac:dyDescent="0.35">
      <c r="A264" s="41">
        <v>41170</v>
      </c>
      <c r="B264" s="11">
        <v>4676</v>
      </c>
      <c r="C264" s="4">
        <v>2240</v>
      </c>
    </row>
    <row r="265" spans="1:3" x14ac:dyDescent="0.35">
      <c r="A265" s="41">
        <v>41171</v>
      </c>
      <c r="B265" s="11">
        <v>3000</v>
      </c>
      <c r="C265" s="4">
        <v>272</v>
      </c>
    </row>
    <row r="266" spans="1:3" x14ac:dyDescent="0.35">
      <c r="A266" s="41">
        <v>41172</v>
      </c>
      <c r="B266" s="11">
        <v>5739</v>
      </c>
      <c r="C266" s="4">
        <v>1134</v>
      </c>
    </row>
    <row r="267" spans="1:3" x14ac:dyDescent="0.35">
      <c r="A267" s="41">
        <v>41173</v>
      </c>
      <c r="B267" s="11">
        <v>887</v>
      </c>
      <c r="C267" s="4">
        <v>4162</v>
      </c>
    </row>
    <row r="268" spans="1:3" x14ac:dyDescent="0.35">
      <c r="A268" s="41">
        <v>41174</v>
      </c>
      <c r="B268" s="11">
        <v>6288</v>
      </c>
      <c r="C268" s="4">
        <v>836</v>
      </c>
    </row>
    <row r="269" spans="1:3" x14ac:dyDescent="0.35">
      <c r="A269" s="41">
        <v>41175</v>
      </c>
      <c r="B269" s="11">
        <v>6844</v>
      </c>
      <c r="C269" s="4">
        <v>1051</v>
      </c>
    </row>
    <row r="270" spans="1:3" x14ac:dyDescent="0.35">
      <c r="A270" s="41">
        <v>41176</v>
      </c>
      <c r="B270" s="11">
        <v>4615</v>
      </c>
      <c r="C270" s="4">
        <v>1840</v>
      </c>
    </row>
    <row r="271" spans="1:3" x14ac:dyDescent="0.35">
      <c r="A271" s="41">
        <v>41177</v>
      </c>
      <c r="B271" s="11">
        <v>5412</v>
      </c>
      <c r="C271" s="4">
        <v>2027</v>
      </c>
    </row>
    <row r="272" spans="1:3" x14ac:dyDescent="0.35">
      <c r="A272" s="41">
        <v>41178</v>
      </c>
      <c r="B272" s="11">
        <v>5273</v>
      </c>
      <c r="C272" s="4">
        <v>1856</v>
      </c>
    </row>
    <row r="273" spans="1:3" x14ac:dyDescent="0.35">
      <c r="A273" s="41">
        <v>41179</v>
      </c>
      <c r="B273" s="11">
        <v>4996</v>
      </c>
      <c r="C273" s="4">
        <v>1961</v>
      </c>
    </row>
    <row r="274" spans="1:3" x14ac:dyDescent="0.35">
      <c r="A274" s="41">
        <v>41180</v>
      </c>
      <c r="B274" s="11">
        <v>5590</v>
      </c>
      <c r="C274" s="4">
        <v>835</v>
      </c>
    </row>
    <row r="275" spans="1:3" x14ac:dyDescent="0.35">
      <c r="A275" s="41">
        <v>41181</v>
      </c>
      <c r="B275" s="11">
        <v>6648</v>
      </c>
      <c r="C275" s="4">
        <v>1478</v>
      </c>
    </row>
    <row r="276" spans="1:3" x14ac:dyDescent="0.35">
      <c r="A276" s="41">
        <v>41182</v>
      </c>
      <c r="B276" s="11">
        <v>6569</v>
      </c>
      <c r="C276" s="4">
        <v>1075</v>
      </c>
    </row>
    <row r="277" spans="1:3" x14ac:dyDescent="0.35">
      <c r="A277" s="41">
        <v>41183</v>
      </c>
      <c r="B277" s="11">
        <v>4396</v>
      </c>
      <c r="C277" s="4">
        <v>1808</v>
      </c>
    </row>
    <row r="278" spans="1:3" x14ac:dyDescent="0.35">
      <c r="A278" s="41">
        <v>41184</v>
      </c>
      <c r="B278" s="11">
        <v>5205</v>
      </c>
      <c r="C278" s="4">
        <v>1511</v>
      </c>
    </row>
    <row r="279" spans="1:3" x14ac:dyDescent="0.35">
      <c r="A279" s="41">
        <v>41185</v>
      </c>
      <c r="B279" s="11">
        <v>5350</v>
      </c>
      <c r="C279" s="4">
        <v>1355</v>
      </c>
    </row>
    <row r="280" spans="1:3" x14ac:dyDescent="0.35">
      <c r="A280" s="41">
        <v>41186</v>
      </c>
      <c r="B280" s="11">
        <v>4939</v>
      </c>
      <c r="C280" s="4">
        <v>1835</v>
      </c>
    </row>
    <row r="281" spans="1:3" x14ac:dyDescent="0.35">
      <c r="A281" s="41">
        <v>41187</v>
      </c>
      <c r="B281" s="11">
        <v>6693</v>
      </c>
      <c r="C281" s="4">
        <v>671</v>
      </c>
    </row>
    <row r="282" spans="1:3" x14ac:dyDescent="0.35">
      <c r="A282" s="41">
        <v>41188</v>
      </c>
      <c r="B282" s="11">
        <v>7112</v>
      </c>
      <c r="C282" s="4">
        <v>885</v>
      </c>
    </row>
    <row r="283" spans="1:3" x14ac:dyDescent="0.35">
      <c r="A283" s="41">
        <v>41189</v>
      </c>
      <c r="B283" s="11">
        <v>6933</v>
      </c>
      <c r="C283" s="4">
        <v>735</v>
      </c>
    </row>
    <row r="284" spans="1:3" x14ac:dyDescent="0.35">
      <c r="A284" s="41">
        <v>41190</v>
      </c>
      <c r="B284" s="11">
        <v>4621</v>
      </c>
      <c r="C284" s="4">
        <v>1495</v>
      </c>
    </row>
    <row r="285" spans="1:3" x14ac:dyDescent="0.35">
      <c r="A285" s="41">
        <v>41191</v>
      </c>
      <c r="B285" s="11">
        <v>5251</v>
      </c>
      <c r="C285" s="4">
        <v>1300</v>
      </c>
    </row>
    <row r="286" spans="1:3" x14ac:dyDescent="0.35">
      <c r="A286" s="41">
        <v>41192</v>
      </c>
      <c r="B286" s="11">
        <v>5459</v>
      </c>
      <c r="C286" s="4">
        <v>877</v>
      </c>
    </row>
    <row r="287" spans="1:3" x14ac:dyDescent="0.35">
      <c r="A287" s="41">
        <v>41193</v>
      </c>
      <c r="B287" s="11">
        <v>5194</v>
      </c>
      <c r="C287" s="4">
        <v>1324</v>
      </c>
    </row>
    <row r="288" spans="1:3" x14ac:dyDescent="0.35">
      <c r="A288" s="41">
        <v>41194</v>
      </c>
      <c r="B288" s="11">
        <v>6255</v>
      </c>
      <c r="C288" s="4">
        <v>1152</v>
      </c>
    </row>
    <row r="289" spans="1:3" x14ac:dyDescent="0.35">
      <c r="A289" s="41">
        <v>41195</v>
      </c>
      <c r="B289" s="11">
        <v>6800</v>
      </c>
      <c r="C289" s="4">
        <v>1105</v>
      </c>
    </row>
    <row r="290" spans="1:3" x14ac:dyDescent="0.35">
      <c r="A290" s="41">
        <v>41196</v>
      </c>
      <c r="B290" s="11">
        <v>6959</v>
      </c>
      <c r="C290" s="4">
        <v>715</v>
      </c>
    </row>
    <row r="291" spans="1:3" x14ac:dyDescent="0.35">
      <c r="A291" s="41">
        <v>41197</v>
      </c>
      <c r="B291" s="11">
        <v>4404</v>
      </c>
      <c r="C291" s="4">
        <v>1726</v>
      </c>
    </row>
    <row r="292" spans="1:3" x14ac:dyDescent="0.35">
      <c r="A292" s="41">
        <v>41198</v>
      </c>
      <c r="B292" s="11">
        <v>4921</v>
      </c>
      <c r="C292" s="4">
        <v>1601</v>
      </c>
    </row>
    <row r="293" spans="1:3" x14ac:dyDescent="0.35">
      <c r="A293" s="41">
        <v>41199</v>
      </c>
      <c r="B293" s="11">
        <v>5289</v>
      </c>
      <c r="C293" s="4">
        <v>1185</v>
      </c>
    </row>
    <row r="294" spans="1:3" x14ac:dyDescent="0.35">
      <c r="A294" s="41">
        <v>41200</v>
      </c>
      <c r="B294" s="11">
        <v>5067</v>
      </c>
      <c r="C294" s="4">
        <v>1309</v>
      </c>
    </row>
    <row r="295" spans="1:3" x14ac:dyDescent="0.35">
      <c r="A295" s="41">
        <v>41201</v>
      </c>
      <c r="B295" s="11">
        <v>6009</v>
      </c>
      <c r="C295" s="4">
        <v>1299</v>
      </c>
    </row>
    <row r="296" spans="1:3" x14ac:dyDescent="0.35">
      <c r="A296" s="41">
        <v>41202</v>
      </c>
      <c r="B296" s="11">
        <v>6801</v>
      </c>
      <c r="C296" s="4">
        <v>1091</v>
      </c>
    </row>
    <row r="297" spans="1:3" x14ac:dyDescent="0.35">
      <c r="A297" s="41">
        <v>41203</v>
      </c>
      <c r="B297" s="11">
        <v>10479</v>
      </c>
      <c r="C297" s="4">
        <v>339</v>
      </c>
    </row>
    <row r="298" spans="1:3" x14ac:dyDescent="0.35">
      <c r="A298" s="41">
        <v>41204</v>
      </c>
      <c r="B298" s="11">
        <v>3390</v>
      </c>
      <c r="C298" s="4">
        <v>1549</v>
      </c>
    </row>
    <row r="299" spans="1:3" x14ac:dyDescent="0.35">
      <c r="A299" s="41">
        <v>41205</v>
      </c>
      <c r="B299" s="11">
        <v>5303</v>
      </c>
      <c r="C299" s="4">
        <v>1031</v>
      </c>
    </row>
    <row r="300" spans="1:3" x14ac:dyDescent="0.35">
      <c r="A300" s="41">
        <v>41206</v>
      </c>
      <c r="B300" s="11">
        <v>5852</v>
      </c>
      <c r="C300" s="4">
        <v>507</v>
      </c>
    </row>
    <row r="301" spans="1:3" x14ac:dyDescent="0.35">
      <c r="A301" s="41">
        <v>41207</v>
      </c>
      <c r="B301" s="11">
        <v>6591</v>
      </c>
      <c r="C301" s="4">
        <v>370</v>
      </c>
    </row>
    <row r="302" spans="1:3" x14ac:dyDescent="0.35">
      <c r="A302" s="41">
        <v>41208</v>
      </c>
      <c r="B302" s="11">
        <v>11054</v>
      </c>
      <c r="C302" s="4">
        <v>3343</v>
      </c>
    </row>
    <row r="303" spans="1:3" x14ac:dyDescent="0.35">
      <c r="A303" s="41">
        <v>41209</v>
      </c>
      <c r="B303" s="11">
        <v>12082</v>
      </c>
      <c r="C303" s="4">
        <v>1717</v>
      </c>
    </row>
    <row r="304" spans="1:3" x14ac:dyDescent="0.35">
      <c r="A304" s="41">
        <v>41210</v>
      </c>
      <c r="B304" s="11">
        <v>11908</v>
      </c>
      <c r="C304" s="4">
        <v>1525</v>
      </c>
    </row>
    <row r="305" spans="1:3" x14ac:dyDescent="0.35">
      <c r="A305" s="41">
        <v>41211</v>
      </c>
      <c r="B305" s="11">
        <v>12143</v>
      </c>
      <c r="C305" s="4">
        <v>1934</v>
      </c>
    </row>
    <row r="306" spans="1:3" x14ac:dyDescent="0.35">
      <c r="A306" s="41">
        <v>41212</v>
      </c>
      <c r="B306" s="11">
        <v>5800</v>
      </c>
      <c r="C306" s="4">
        <v>796</v>
      </c>
    </row>
    <row r="307" spans="1:3" x14ac:dyDescent="0.35">
      <c r="A307" s="41">
        <v>41213</v>
      </c>
      <c r="B307" s="11">
        <v>6353</v>
      </c>
      <c r="C307" s="4">
        <v>1172</v>
      </c>
    </row>
    <row r="308" spans="1:3" x14ac:dyDescent="0.35">
      <c r="A308" s="41">
        <v>41214</v>
      </c>
      <c r="B308" s="11">
        <v>6383</v>
      </c>
      <c r="C308" s="4">
        <v>938</v>
      </c>
    </row>
    <row r="309" spans="1:3" x14ac:dyDescent="0.35">
      <c r="A309" s="41">
        <v>41215</v>
      </c>
      <c r="B309" s="11">
        <v>6562</v>
      </c>
      <c r="C309" s="4">
        <v>1139</v>
      </c>
    </row>
    <row r="310" spans="1:3" x14ac:dyDescent="0.35">
      <c r="A310" s="41">
        <v>41216</v>
      </c>
      <c r="B310" s="11">
        <v>7628</v>
      </c>
      <c r="C310" s="4">
        <v>800</v>
      </c>
    </row>
    <row r="311" spans="1:3" x14ac:dyDescent="0.35">
      <c r="A311" s="41">
        <v>41217</v>
      </c>
      <c r="B311" s="11">
        <v>7951</v>
      </c>
      <c r="C311" s="4">
        <v>385</v>
      </c>
    </row>
    <row r="312" spans="1:3" x14ac:dyDescent="0.35">
      <c r="A312" s="41">
        <v>41218</v>
      </c>
      <c r="B312" s="11">
        <v>4925</v>
      </c>
      <c r="C312" s="4">
        <v>1585</v>
      </c>
    </row>
    <row r="313" spans="1:3" x14ac:dyDescent="0.35">
      <c r="A313" s="41">
        <v>41219</v>
      </c>
      <c r="B313" s="11">
        <v>5084</v>
      </c>
      <c r="C313" s="4">
        <v>1921</v>
      </c>
    </row>
    <row r="314" spans="1:3" x14ac:dyDescent="0.35">
      <c r="A314" s="41">
        <v>41220</v>
      </c>
      <c r="B314" s="11">
        <v>5097</v>
      </c>
      <c r="C314" s="4">
        <v>2653</v>
      </c>
    </row>
    <row r="315" spans="1:3" x14ac:dyDescent="0.35">
      <c r="A315" s="41">
        <v>41221</v>
      </c>
      <c r="B315" s="11">
        <v>5462</v>
      </c>
      <c r="C315" s="4">
        <v>1188</v>
      </c>
    </row>
    <row r="316" spans="1:3" x14ac:dyDescent="0.35">
      <c r="A316" s="41">
        <v>41222</v>
      </c>
      <c r="B316" s="11">
        <v>6114</v>
      </c>
      <c r="C316" s="4">
        <v>578</v>
      </c>
    </row>
    <row r="317" spans="1:3" x14ac:dyDescent="0.35">
      <c r="A317" s="41">
        <v>41223</v>
      </c>
      <c r="B317" s="11">
        <v>6373</v>
      </c>
      <c r="C317" s="4">
        <v>1160</v>
      </c>
    </row>
    <row r="318" spans="1:3" x14ac:dyDescent="0.35">
      <c r="A318" s="41">
        <v>41224</v>
      </c>
      <c r="B318" s="11">
        <v>6479</v>
      </c>
      <c r="C318" s="4">
        <v>1046</v>
      </c>
    </row>
    <row r="319" spans="1:3" x14ac:dyDescent="0.35">
      <c r="A319" s="41">
        <v>41225</v>
      </c>
      <c r="B319" s="11">
        <v>4343</v>
      </c>
      <c r="C319" s="4">
        <v>1677</v>
      </c>
    </row>
    <row r="320" spans="1:3" x14ac:dyDescent="0.35">
      <c r="A320" s="41">
        <v>41226</v>
      </c>
      <c r="B320" s="11">
        <v>5596</v>
      </c>
      <c r="C320" s="4">
        <v>1166</v>
      </c>
    </row>
    <row r="321" spans="1:3" x14ac:dyDescent="0.35">
      <c r="A321" s="41">
        <v>41227</v>
      </c>
      <c r="B321" s="11">
        <v>4999</v>
      </c>
      <c r="C321" s="4">
        <v>1322</v>
      </c>
    </row>
    <row r="322" spans="1:3" x14ac:dyDescent="0.35">
      <c r="A322" s="41">
        <v>41228</v>
      </c>
      <c r="B322" s="11">
        <v>5279</v>
      </c>
      <c r="C322" s="4">
        <v>1503</v>
      </c>
    </row>
    <row r="323" spans="1:3" x14ac:dyDescent="0.35">
      <c r="A323" s="41">
        <v>41229</v>
      </c>
      <c r="B323" s="11">
        <v>5432</v>
      </c>
      <c r="C323" s="4">
        <v>1383</v>
      </c>
    </row>
    <row r="324" spans="1:3" x14ac:dyDescent="0.35">
      <c r="A324" s="41">
        <v>41230</v>
      </c>
      <c r="B324" s="11">
        <v>6584</v>
      </c>
      <c r="C324" s="4">
        <v>1212</v>
      </c>
    </row>
    <row r="325" spans="1:3" x14ac:dyDescent="0.35">
      <c r="A325" s="41">
        <v>41231</v>
      </c>
      <c r="B325" s="11">
        <v>6661</v>
      </c>
      <c r="C325" s="4">
        <v>1206</v>
      </c>
    </row>
    <row r="326" spans="1:3" x14ac:dyDescent="0.35">
      <c r="A326" s="41">
        <v>41232</v>
      </c>
      <c r="B326" s="11">
        <v>4297</v>
      </c>
      <c r="C326" s="4">
        <v>1480</v>
      </c>
    </row>
    <row r="327" spans="1:3" x14ac:dyDescent="0.35">
      <c r="A327" s="41">
        <v>41233</v>
      </c>
      <c r="B327" s="11">
        <v>5112</v>
      </c>
      <c r="C327" s="4">
        <v>1683</v>
      </c>
    </row>
    <row r="328" spans="1:3" x14ac:dyDescent="0.35">
      <c r="A328" s="41">
        <v>41234</v>
      </c>
      <c r="B328" s="11">
        <v>4905</v>
      </c>
      <c r="C328" s="4">
        <v>1760</v>
      </c>
    </row>
    <row r="329" spans="1:3" x14ac:dyDescent="0.35">
      <c r="A329" s="41">
        <v>41235</v>
      </c>
      <c r="B329" s="11">
        <v>5279</v>
      </c>
      <c r="C329" s="4">
        <v>921</v>
      </c>
    </row>
    <row r="330" spans="1:3" x14ac:dyDescent="0.35">
      <c r="A330" s="41">
        <v>41236</v>
      </c>
      <c r="B330" s="11">
        <v>4632</v>
      </c>
      <c r="C330" s="4">
        <v>716</v>
      </c>
    </row>
    <row r="331" spans="1:3" x14ac:dyDescent="0.35">
      <c r="A331" s="41">
        <v>41237</v>
      </c>
      <c r="B331" s="11">
        <v>1510</v>
      </c>
      <c r="C331" s="4">
        <v>1149</v>
      </c>
    </row>
    <row r="332" spans="1:3" x14ac:dyDescent="0.35">
      <c r="A332" s="41">
        <v>41238</v>
      </c>
      <c r="B332" s="11">
        <v>0</v>
      </c>
      <c r="C332" s="4">
        <v>0</v>
      </c>
    </row>
    <row r="333" spans="1:3" x14ac:dyDescent="0.35">
      <c r="A333" s="41">
        <v>41239</v>
      </c>
      <c r="B333" s="11">
        <v>4480</v>
      </c>
      <c r="C333" s="4">
        <v>1541</v>
      </c>
    </row>
    <row r="334" spans="1:3" x14ac:dyDescent="0.35">
      <c r="A334" s="41">
        <v>41240</v>
      </c>
      <c r="B334" s="11">
        <v>4565</v>
      </c>
      <c r="C334" s="4">
        <v>1815</v>
      </c>
    </row>
    <row r="335" spans="1:3" x14ac:dyDescent="0.35">
      <c r="A335" s="41">
        <v>41241</v>
      </c>
      <c r="B335" s="11">
        <v>4465</v>
      </c>
      <c r="C335" s="4">
        <v>1875</v>
      </c>
    </row>
    <row r="336" spans="1:3" x14ac:dyDescent="0.35">
      <c r="A336" s="41">
        <v>41242</v>
      </c>
      <c r="B336" s="11">
        <v>4849</v>
      </c>
      <c r="C336" s="4">
        <v>1360</v>
      </c>
    </row>
    <row r="337" spans="1:3" x14ac:dyDescent="0.35">
      <c r="A337" s="41">
        <v>41243</v>
      </c>
      <c r="B337" s="11">
        <v>6084</v>
      </c>
      <c r="C337" s="4">
        <v>757</v>
      </c>
    </row>
    <row r="338" spans="1:3" x14ac:dyDescent="0.35">
      <c r="A338" s="41">
        <v>41244</v>
      </c>
      <c r="B338" s="11">
        <v>6609</v>
      </c>
      <c r="C338" s="4">
        <v>800</v>
      </c>
    </row>
    <row r="339" spans="1:3" x14ac:dyDescent="0.35">
      <c r="A339" s="41">
        <v>41245</v>
      </c>
      <c r="B339" s="11">
        <v>6482</v>
      </c>
      <c r="C339" s="4">
        <v>1117</v>
      </c>
    </row>
    <row r="340" spans="1:3" x14ac:dyDescent="0.35">
      <c r="A340" s="41">
        <v>41246</v>
      </c>
      <c r="B340" s="11">
        <v>4308</v>
      </c>
      <c r="C340" s="4">
        <v>1852</v>
      </c>
    </row>
    <row r="341" spans="1:3" x14ac:dyDescent="0.35">
      <c r="A341" s="41">
        <v>41247</v>
      </c>
      <c r="B341" s="11">
        <v>4580</v>
      </c>
      <c r="C341" s="4">
        <v>1941</v>
      </c>
    </row>
    <row r="342" spans="1:3" x14ac:dyDescent="0.35">
      <c r="A342" s="41">
        <v>41248</v>
      </c>
      <c r="B342" s="11">
        <v>4827</v>
      </c>
      <c r="C342" s="4">
        <v>1585</v>
      </c>
    </row>
    <row r="343" spans="1:3" x14ac:dyDescent="0.35">
      <c r="A343" s="41">
        <v>41249</v>
      </c>
      <c r="B343" s="11">
        <v>5214</v>
      </c>
      <c r="C343" s="4">
        <v>1523</v>
      </c>
    </row>
    <row r="344" spans="1:3" x14ac:dyDescent="0.35">
      <c r="A344" s="41">
        <v>41250</v>
      </c>
      <c r="B344" s="11">
        <v>5733</v>
      </c>
      <c r="C344" s="4">
        <v>1531</v>
      </c>
    </row>
    <row r="345" spans="1:3" x14ac:dyDescent="0.35">
      <c r="A345" s="41">
        <v>41251</v>
      </c>
      <c r="B345" s="11">
        <v>6245</v>
      </c>
      <c r="C345" s="4">
        <v>1202</v>
      </c>
    </row>
    <row r="346" spans="1:3" x14ac:dyDescent="0.35">
      <c r="A346" s="41">
        <v>41252</v>
      </c>
      <c r="B346" s="11">
        <v>6423</v>
      </c>
      <c r="C346" s="4">
        <v>989</v>
      </c>
    </row>
    <row r="347" spans="1:3" x14ac:dyDescent="0.35">
      <c r="A347" s="41">
        <v>41253</v>
      </c>
      <c r="B347" s="11">
        <v>4249</v>
      </c>
      <c r="C347" s="4">
        <v>1642</v>
      </c>
    </row>
    <row r="348" spans="1:3" x14ac:dyDescent="0.35">
      <c r="A348" s="41">
        <v>41254</v>
      </c>
      <c r="B348" s="11">
        <v>5191</v>
      </c>
      <c r="C348" s="4">
        <v>1239</v>
      </c>
    </row>
    <row r="349" spans="1:3" x14ac:dyDescent="0.35">
      <c r="A349" s="41">
        <v>41255</v>
      </c>
      <c r="B349" s="11">
        <v>5345</v>
      </c>
      <c r="C349" s="4">
        <v>1072</v>
      </c>
    </row>
    <row r="350" spans="1:3" x14ac:dyDescent="0.35">
      <c r="A350" s="41">
        <v>41256</v>
      </c>
      <c r="B350" s="11">
        <v>5545</v>
      </c>
      <c r="C350" s="4">
        <v>1200</v>
      </c>
    </row>
    <row r="351" spans="1:3" x14ac:dyDescent="0.35">
      <c r="A351" s="41">
        <v>41257</v>
      </c>
      <c r="B351" s="11">
        <v>5341</v>
      </c>
      <c r="C351" s="4">
        <v>1611</v>
      </c>
    </row>
    <row r="352" spans="1:3" x14ac:dyDescent="0.35">
      <c r="A352" s="41">
        <v>41258</v>
      </c>
      <c r="B352" s="11">
        <v>4501</v>
      </c>
      <c r="C352" s="4">
        <v>1776</v>
      </c>
    </row>
    <row r="353" spans="1:3" x14ac:dyDescent="0.35">
      <c r="A353" s="41">
        <v>41259</v>
      </c>
      <c r="B353" s="11">
        <v>6753</v>
      </c>
      <c r="C353" s="4">
        <v>800</v>
      </c>
    </row>
    <row r="354" spans="1:3" x14ac:dyDescent="0.35">
      <c r="A354" s="41">
        <v>41260</v>
      </c>
      <c r="B354" s="11">
        <v>5214</v>
      </c>
      <c r="C354" s="4">
        <v>511</v>
      </c>
    </row>
    <row r="355" spans="1:3" x14ac:dyDescent="0.35">
      <c r="A355" s="41">
        <v>41261</v>
      </c>
      <c r="B355" s="11">
        <v>6300</v>
      </c>
      <c r="C355" s="4">
        <v>684</v>
      </c>
    </row>
    <row r="356" spans="1:3" x14ac:dyDescent="0.35">
      <c r="A356" s="41">
        <v>41262</v>
      </c>
      <c r="B356" s="11">
        <v>6478</v>
      </c>
      <c r="C356" s="4">
        <v>686</v>
      </c>
    </row>
    <row r="357" spans="1:3" x14ac:dyDescent="0.35">
      <c r="A357" s="41">
        <v>41263</v>
      </c>
      <c r="B357" s="11">
        <v>6525</v>
      </c>
      <c r="C357" s="4">
        <v>1589</v>
      </c>
    </row>
    <row r="358" spans="1:3" x14ac:dyDescent="0.35">
      <c r="A358" s="41">
        <v>41264</v>
      </c>
      <c r="B358" s="11">
        <v>6350</v>
      </c>
      <c r="C358" s="4">
        <v>1587</v>
      </c>
    </row>
    <row r="359" spans="1:3" x14ac:dyDescent="0.35">
      <c r="A359" s="41">
        <v>41265</v>
      </c>
      <c r="B359" s="11">
        <v>6531</v>
      </c>
      <c r="C359" s="4">
        <v>1151</v>
      </c>
    </row>
    <row r="360" spans="1:3" x14ac:dyDescent="0.35">
      <c r="A360" s="41">
        <v>41266</v>
      </c>
      <c r="B360" s="11">
        <v>5977</v>
      </c>
      <c r="C360" s="4">
        <v>1746</v>
      </c>
    </row>
    <row r="361" spans="1:3" x14ac:dyDescent="0.35">
      <c r="A361" s="41">
        <v>41267</v>
      </c>
      <c r="B361" s="11">
        <v>5544</v>
      </c>
      <c r="C361" s="4">
        <v>1088</v>
      </c>
    </row>
    <row r="362" spans="1:3" x14ac:dyDescent="0.35">
      <c r="A362" s="41">
        <v>41268</v>
      </c>
      <c r="B362" s="11">
        <v>5099</v>
      </c>
      <c r="C362" s="4">
        <v>2482</v>
      </c>
    </row>
    <row r="363" spans="1:3" x14ac:dyDescent="0.35">
      <c r="A363" s="41">
        <v>41269</v>
      </c>
      <c r="B363" s="11">
        <v>3944</v>
      </c>
      <c r="C363" s="4">
        <v>995</v>
      </c>
    </row>
    <row r="364" spans="1:3" x14ac:dyDescent="0.35">
      <c r="A364" s="41">
        <v>41270</v>
      </c>
      <c r="B364" s="11">
        <v>5461</v>
      </c>
      <c r="C364" s="4">
        <v>1115</v>
      </c>
    </row>
    <row r="365" spans="1:3" x14ac:dyDescent="0.35">
      <c r="A365" s="41">
        <v>41271</v>
      </c>
      <c r="B365" s="11">
        <v>5391</v>
      </c>
      <c r="C365" s="4">
        <v>1619</v>
      </c>
    </row>
    <row r="366" spans="1:3" x14ac:dyDescent="0.35">
      <c r="A366" s="41">
        <v>41272</v>
      </c>
      <c r="B366" s="11">
        <v>6368</v>
      </c>
      <c r="C366" s="4">
        <v>843</v>
      </c>
    </row>
    <row r="367" spans="1:3" x14ac:dyDescent="0.35">
      <c r="A367" s="41">
        <v>41273</v>
      </c>
      <c r="B367" s="11">
        <v>6498</v>
      </c>
      <c r="C367" s="4">
        <v>915</v>
      </c>
    </row>
    <row r="368" spans="1:3" x14ac:dyDescent="0.35">
      <c r="A368" s="49">
        <v>41274</v>
      </c>
      <c r="B368" s="20">
        <v>5484</v>
      </c>
      <c r="C368" s="6">
        <v>457</v>
      </c>
    </row>
  </sheetData>
  <mergeCells count="2">
    <mergeCell ref="A1:C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AF51-EA87-4CCA-A672-A72DC8F51E0C}">
  <dimension ref="A1:Q368"/>
  <sheetViews>
    <sheetView topLeftCell="C1" workbookViewId="0">
      <selection activeCell="I3" sqref="I3"/>
    </sheetView>
  </sheetViews>
  <sheetFormatPr defaultRowHeight="14.5" x14ac:dyDescent="0.35"/>
  <cols>
    <col min="1" max="1" width="12.54296875" customWidth="1"/>
    <col min="4" max="4" width="10.453125" customWidth="1"/>
    <col min="6" max="7" width="11" customWidth="1"/>
    <col min="8" max="8" width="12.453125" customWidth="1"/>
    <col min="9" max="9" width="20" customWidth="1"/>
    <col min="11" max="11" width="16.453125" customWidth="1"/>
    <col min="12" max="12" width="18.453125" customWidth="1"/>
    <col min="13" max="13" width="19.26953125" customWidth="1"/>
    <col min="15" max="15" width="13.81640625" customWidth="1"/>
    <col min="16" max="16" width="19" customWidth="1"/>
    <col min="17" max="17" width="18" customWidth="1"/>
  </cols>
  <sheetData>
    <row r="1" spans="1:17" x14ac:dyDescent="0.35">
      <c r="A1" s="59" t="s">
        <v>0</v>
      </c>
      <c r="B1" s="60"/>
      <c r="C1" s="60"/>
      <c r="D1" s="60"/>
      <c r="E1" s="60"/>
      <c r="F1" s="61"/>
      <c r="G1" s="8"/>
      <c r="I1" s="59" t="s">
        <v>27</v>
      </c>
      <c r="J1" s="61"/>
      <c r="L1" s="59" t="s">
        <v>24</v>
      </c>
      <c r="M1" s="60"/>
      <c r="N1" s="60"/>
      <c r="O1" s="60"/>
      <c r="P1" s="60"/>
      <c r="Q1" s="61"/>
    </row>
    <row r="2" spans="1:17" ht="15.5" x14ac:dyDescent="0.35">
      <c r="A2" s="37" t="s">
        <v>2</v>
      </c>
      <c r="B2" s="16" t="s">
        <v>3</v>
      </c>
      <c r="C2" s="16" t="s">
        <v>5</v>
      </c>
      <c r="D2" s="16" t="s">
        <v>6</v>
      </c>
      <c r="E2" s="16" t="s">
        <v>7</v>
      </c>
      <c r="F2" s="58" t="s">
        <v>8</v>
      </c>
      <c r="G2" s="2"/>
      <c r="H2" s="2"/>
      <c r="I2" s="37" t="s">
        <v>26</v>
      </c>
      <c r="J2" s="58" t="s">
        <v>25</v>
      </c>
      <c r="L2" s="62" t="s">
        <v>9</v>
      </c>
      <c r="M2" s="63"/>
      <c r="N2" s="63" t="s">
        <v>10</v>
      </c>
      <c r="O2" s="63"/>
      <c r="P2" s="63" t="s">
        <v>8</v>
      </c>
      <c r="Q2" s="64"/>
    </row>
    <row r="3" spans="1:17" x14ac:dyDescent="0.35">
      <c r="A3" s="41">
        <v>40909</v>
      </c>
      <c r="B3" s="11">
        <v>5549</v>
      </c>
      <c r="C3" s="11">
        <f>RANK(B3,B3:B368,1)</f>
        <v>277</v>
      </c>
      <c r="D3" s="11">
        <f>C3/366</f>
        <v>0.75683060109289613</v>
      </c>
      <c r="E3" s="11">
        <f>IF(OR(D3&lt;2.5%,D3&gt;97.5%), 1,0)</f>
        <v>0</v>
      </c>
      <c r="F3" s="4">
        <f t="shared" ref="F3:F66" si="0">IF(E3=0,B3,$M$6)</f>
        <v>5549</v>
      </c>
      <c r="I3" s="3">
        <f>F3</f>
        <v>5549</v>
      </c>
      <c r="J3" s="4">
        <v>1</v>
      </c>
      <c r="L3" s="3"/>
      <c r="M3" s="11"/>
      <c r="N3" s="11"/>
      <c r="O3" s="11"/>
      <c r="P3" s="11"/>
      <c r="Q3" s="4"/>
    </row>
    <row r="4" spans="1:17" x14ac:dyDescent="0.35">
      <c r="A4" s="41">
        <v>40910</v>
      </c>
      <c r="B4" s="11">
        <v>4285</v>
      </c>
      <c r="C4" s="11">
        <f>RANK(B4,$B$3:$B$368,1)</f>
        <v>132</v>
      </c>
      <c r="D4" s="11">
        <f t="shared" ref="D4:D67" si="1">C4/366</f>
        <v>0.36065573770491804</v>
      </c>
      <c r="E4" s="11">
        <f t="shared" ref="E4:E67" si="2">IF(OR(D4&lt;2.5%,D4&gt;97.5%), 1,0)</f>
        <v>0</v>
      </c>
      <c r="F4" s="4">
        <f t="shared" si="0"/>
        <v>4285</v>
      </c>
      <c r="I4" s="3">
        <f t="shared" ref="I4:I67" si="3">F4</f>
        <v>4285</v>
      </c>
      <c r="J4" s="4">
        <v>2</v>
      </c>
      <c r="L4" s="3" t="s">
        <v>11</v>
      </c>
      <c r="M4" s="11">
        <f>AVERAGE(B3:B368)</f>
        <v>4996.1775956284155</v>
      </c>
      <c r="N4" s="11" t="s">
        <v>11</v>
      </c>
      <c r="O4" s="11">
        <f>AVERAGEIF(E3:E368,0,B3:B368)</f>
        <v>4848.406340057637</v>
      </c>
      <c r="P4" s="11" t="s">
        <v>11</v>
      </c>
      <c r="Q4" s="4">
        <f>AVERAGE(F3:F368)</f>
        <v>4836.9904371584698</v>
      </c>
    </row>
    <row r="5" spans="1:17" x14ac:dyDescent="0.35">
      <c r="A5" s="41">
        <v>40911</v>
      </c>
      <c r="B5" s="11">
        <v>3950</v>
      </c>
      <c r="C5" s="11">
        <f t="shared" ref="C5:C68" si="4">RANK(B5,$B$3:$B$368,1)</f>
        <v>95</v>
      </c>
      <c r="D5" s="11">
        <f t="shared" si="1"/>
        <v>0.25956284153005466</v>
      </c>
      <c r="E5" s="11">
        <f t="shared" si="2"/>
        <v>0</v>
      </c>
      <c r="F5" s="4">
        <f t="shared" si="0"/>
        <v>3950</v>
      </c>
      <c r="I5" s="3">
        <f t="shared" si="3"/>
        <v>3950</v>
      </c>
      <c r="J5" s="4">
        <v>3</v>
      </c>
      <c r="L5" s="3" t="s">
        <v>12</v>
      </c>
      <c r="M5" s="11">
        <v>99.190655319311588</v>
      </c>
      <c r="N5" s="11"/>
      <c r="O5" s="11"/>
      <c r="P5" s="11" t="s">
        <v>12</v>
      </c>
      <c r="Q5" s="4">
        <v>61.714228479582204</v>
      </c>
    </row>
    <row r="6" spans="1:17" x14ac:dyDescent="0.35">
      <c r="A6" s="41">
        <v>40912</v>
      </c>
      <c r="B6" s="11">
        <v>3996</v>
      </c>
      <c r="C6" s="11">
        <f t="shared" si="4"/>
        <v>104</v>
      </c>
      <c r="D6" s="11">
        <f t="shared" si="1"/>
        <v>0.28415300546448086</v>
      </c>
      <c r="E6" s="11">
        <f t="shared" si="2"/>
        <v>0</v>
      </c>
      <c r="F6" s="4">
        <f t="shared" si="0"/>
        <v>3996</v>
      </c>
      <c r="I6" s="3">
        <f t="shared" si="3"/>
        <v>3996</v>
      </c>
      <c r="J6" s="4">
        <v>4</v>
      </c>
      <c r="L6" s="3" t="s">
        <v>13</v>
      </c>
      <c r="M6" s="12">
        <v>4628.5</v>
      </c>
      <c r="N6" s="11"/>
      <c r="O6" s="11"/>
      <c r="P6" s="11" t="s">
        <v>13</v>
      </c>
      <c r="Q6" s="4">
        <v>4628.5</v>
      </c>
    </row>
    <row r="7" spans="1:17" x14ac:dyDescent="0.35">
      <c r="A7" s="41">
        <v>40913</v>
      </c>
      <c r="B7" s="11">
        <v>4413</v>
      </c>
      <c r="C7" s="11">
        <f t="shared" si="4"/>
        <v>153</v>
      </c>
      <c r="D7" s="11">
        <f t="shared" si="1"/>
        <v>0.41803278688524592</v>
      </c>
      <c r="E7" s="11">
        <f t="shared" si="2"/>
        <v>0</v>
      </c>
      <c r="F7" s="4">
        <f t="shared" si="0"/>
        <v>4413</v>
      </c>
      <c r="I7" s="3">
        <f t="shared" si="3"/>
        <v>4413</v>
      </c>
      <c r="J7" s="4">
        <v>5</v>
      </c>
      <c r="L7" s="3" t="s">
        <v>14</v>
      </c>
      <c r="M7" s="11">
        <v>5214</v>
      </c>
      <c r="N7" s="11"/>
      <c r="O7" s="11"/>
      <c r="P7" s="11" t="s">
        <v>14</v>
      </c>
      <c r="Q7" s="4">
        <v>4628.5</v>
      </c>
    </row>
    <row r="8" spans="1:17" x14ac:dyDescent="0.35">
      <c r="A8" s="41">
        <v>40914</v>
      </c>
      <c r="B8" s="11">
        <v>4220</v>
      </c>
      <c r="C8" s="11">
        <f t="shared" si="4"/>
        <v>125</v>
      </c>
      <c r="D8" s="11">
        <f t="shared" si="1"/>
        <v>0.34153005464480873</v>
      </c>
      <c r="E8" s="11">
        <f t="shared" si="2"/>
        <v>0</v>
      </c>
      <c r="F8" s="4">
        <f t="shared" si="0"/>
        <v>4220</v>
      </c>
      <c r="I8" s="3">
        <f t="shared" si="3"/>
        <v>4220</v>
      </c>
      <c r="J8" s="4">
        <v>6</v>
      </c>
      <c r="L8" s="3" t="s">
        <v>15</v>
      </c>
      <c r="M8" s="12">
        <v>1897.628971527063</v>
      </c>
      <c r="N8" s="11"/>
      <c r="O8" s="11"/>
      <c r="P8" s="11" t="s">
        <v>15</v>
      </c>
      <c r="Q8" s="4">
        <v>1180.6627100234036</v>
      </c>
    </row>
    <row r="9" spans="1:17" x14ac:dyDescent="0.35">
      <c r="A9" s="41">
        <v>40915</v>
      </c>
      <c r="B9" s="11">
        <v>5281</v>
      </c>
      <c r="C9" s="11">
        <f t="shared" si="4"/>
        <v>246</v>
      </c>
      <c r="D9" s="11">
        <f t="shared" si="1"/>
        <v>0.67213114754098358</v>
      </c>
      <c r="E9" s="11">
        <f t="shared" si="2"/>
        <v>0</v>
      </c>
      <c r="F9" s="4">
        <f t="shared" si="0"/>
        <v>5281</v>
      </c>
      <c r="I9" s="3">
        <f t="shared" si="3"/>
        <v>5281</v>
      </c>
      <c r="J9" s="4">
        <v>7</v>
      </c>
      <c r="L9" s="3" t="s">
        <v>16</v>
      </c>
      <c r="M9" s="11">
        <v>3600995.7135788589</v>
      </c>
      <c r="N9" s="11"/>
      <c r="O9" s="11"/>
      <c r="P9" s="11" t="s">
        <v>16</v>
      </c>
      <c r="Q9" s="4">
        <v>1393964.4348398077</v>
      </c>
    </row>
    <row r="10" spans="1:17" x14ac:dyDescent="0.35">
      <c r="A10" s="41">
        <v>40916</v>
      </c>
      <c r="B10" s="11">
        <v>5214</v>
      </c>
      <c r="C10" s="11">
        <f t="shared" si="4"/>
        <v>236</v>
      </c>
      <c r="D10" s="11">
        <f t="shared" si="1"/>
        <v>0.64480874316939896</v>
      </c>
      <c r="E10" s="11">
        <f t="shared" si="2"/>
        <v>0</v>
      </c>
      <c r="F10" s="4">
        <f t="shared" si="0"/>
        <v>5214</v>
      </c>
      <c r="I10" s="3">
        <f t="shared" si="3"/>
        <v>5214</v>
      </c>
      <c r="J10" s="4">
        <v>8</v>
      </c>
      <c r="L10" s="3" t="s">
        <v>17</v>
      </c>
      <c r="M10" s="11">
        <v>13.032115804252475</v>
      </c>
      <c r="N10" s="11"/>
      <c r="O10" s="11"/>
      <c r="P10" s="11" t="s">
        <v>17</v>
      </c>
      <c r="Q10" s="4">
        <v>0.73583207341553658</v>
      </c>
    </row>
    <row r="11" spans="1:17" x14ac:dyDescent="0.35">
      <c r="A11" s="41">
        <v>40917</v>
      </c>
      <c r="B11" s="11">
        <v>4097</v>
      </c>
      <c r="C11" s="11">
        <f t="shared" si="4"/>
        <v>113</v>
      </c>
      <c r="D11" s="11">
        <f t="shared" si="1"/>
        <v>0.30874316939890711</v>
      </c>
      <c r="E11" s="11">
        <f t="shared" si="2"/>
        <v>0</v>
      </c>
      <c r="F11" s="4">
        <f t="shared" si="0"/>
        <v>4097</v>
      </c>
      <c r="I11" s="3">
        <f t="shared" si="3"/>
        <v>4097</v>
      </c>
      <c r="J11" s="4">
        <v>9</v>
      </c>
      <c r="L11" s="3" t="s">
        <v>18</v>
      </c>
      <c r="M11" s="11">
        <v>2.6874002234172636</v>
      </c>
      <c r="N11" s="11"/>
      <c r="O11" s="11"/>
      <c r="P11" s="11" t="s">
        <v>18</v>
      </c>
      <c r="Q11" s="4">
        <v>0.76882008134991586</v>
      </c>
    </row>
    <row r="12" spans="1:17" x14ac:dyDescent="0.35">
      <c r="A12" s="41">
        <v>40918</v>
      </c>
      <c r="B12" s="11">
        <v>3757</v>
      </c>
      <c r="C12" s="11">
        <f t="shared" si="4"/>
        <v>66</v>
      </c>
      <c r="D12" s="11">
        <f t="shared" si="1"/>
        <v>0.18032786885245902</v>
      </c>
      <c r="E12" s="11">
        <f t="shared" si="2"/>
        <v>0</v>
      </c>
      <c r="F12" s="4">
        <f t="shared" si="0"/>
        <v>3757</v>
      </c>
      <c r="I12" s="3">
        <f t="shared" si="3"/>
        <v>3757</v>
      </c>
      <c r="J12" s="4">
        <v>10</v>
      </c>
      <c r="L12" s="3" t="s">
        <v>19</v>
      </c>
      <c r="M12" s="11">
        <v>18089</v>
      </c>
      <c r="N12" s="11"/>
      <c r="O12" s="11"/>
      <c r="P12" s="11" t="s">
        <v>19</v>
      </c>
      <c r="Q12" s="4">
        <v>6259</v>
      </c>
    </row>
    <row r="13" spans="1:17" x14ac:dyDescent="0.35">
      <c r="A13" s="41">
        <v>40919</v>
      </c>
      <c r="B13" s="11">
        <v>4307</v>
      </c>
      <c r="C13" s="11">
        <f t="shared" si="4"/>
        <v>136</v>
      </c>
      <c r="D13" s="11">
        <f t="shared" si="1"/>
        <v>0.37158469945355194</v>
      </c>
      <c r="E13" s="11">
        <f t="shared" si="2"/>
        <v>0</v>
      </c>
      <c r="F13" s="4">
        <f t="shared" si="0"/>
        <v>4307</v>
      </c>
      <c r="I13" s="3">
        <f t="shared" si="3"/>
        <v>4307</v>
      </c>
      <c r="J13" s="4">
        <v>11</v>
      </c>
      <c r="L13" s="3" t="s">
        <v>20</v>
      </c>
      <c r="M13" s="11">
        <v>0</v>
      </c>
      <c r="N13" s="11"/>
      <c r="O13" s="11"/>
      <c r="P13" s="11" t="s">
        <v>20</v>
      </c>
      <c r="Q13" s="4">
        <v>2673</v>
      </c>
    </row>
    <row r="14" spans="1:17" x14ac:dyDescent="0.35">
      <c r="A14" s="41">
        <v>40920</v>
      </c>
      <c r="B14" s="11">
        <v>4380</v>
      </c>
      <c r="C14" s="11">
        <f t="shared" si="4"/>
        <v>146</v>
      </c>
      <c r="D14" s="11">
        <f t="shared" si="1"/>
        <v>0.39890710382513661</v>
      </c>
      <c r="E14" s="11">
        <f t="shared" si="2"/>
        <v>0</v>
      </c>
      <c r="F14" s="4">
        <f t="shared" si="0"/>
        <v>4380</v>
      </c>
      <c r="I14" s="3">
        <f t="shared" si="3"/>
        <v>4380</v>
      </c>
      <c r="J14" s="4">
        <v>12</v>
      </c>
      <c r="L14" s="3" t="s">
        <v>21</v>
      </c>
      <c r="M14" s="11">
        <v>18089</v>
      </c>
      <c r="N14" s="11"/>
      <c r="O14" s="11"/>
      <c r="P14" s="11" t="s">
        <v>21</v>
      </c>
      <c r="Q14" s="4">
        <v>8932</v>
      </c>
    </row>
    <row r="15" spans="1:17" x14ac:dyDescent="0.35">
      <c r="A15" s="41">
        <v>40921</v>
      </c>
      <c r="B15" s="11">
        <v>4075</v>
      </c>
      <c r="C15" s="11">
        <f t="shared" si="4"/>
        <v>110</v>
      </c>
      <c r="D15" s="11">
        <f t="shared" si="1"/>
        <v>0.30054644808743169</v>
      </c>
      <c r="E15" s="11">
        <f t="shared" si="2"/>
        <v>0</v>
      </c>
      <c r="F15" s="4">
        <f t="shared" si="0"/>
        <v>4075</v>
      </c>
      <c r="I15" s="3">
        <f t="shared" si="3"/>
        <v>4075</v>
      </c>
      <c r="J15" s="4">
        <v>13</v>
      </c>
      <c r="L15" s="3" t="s">
        <v>22</v>
      </c>
      <c r="M15" s="11">
        <v>1828601</v>
      </c>
      <c r="N15" s="11"/>
      <c r="O15" s="11"/>
      <c r="P15" s="11" t="s">
        <v>22</v>
      </c>
      <c r="Q15" s="4">
        <v>1770338.5</v>
      </c>
    </row>
    <row r="16" spans="1:17" x14ac:dyDescent="0.35">
      <c r="A16" s="41">
        <v>40922</v>
      </c>
      <c r="B16" s="11">
        <v>4984</v>
      </c>
      <c r="C16" s="11">
        <f t="shared" si="4"/>
        <v>213</v>
      </c>
      <c r="D16" s="11">
        <f t="shared" si="1"/>
        <v>0.58196721311475408</v>
      </c>
      <c r="E16" s="11">
        <f t="shared" si="2"/>
        <v>0</v>
      </c>
      <c r="F16" s="4">
        <f t="shared" si="0"/>
        <v>4984</v>
      </c>
      <c r="I16" s="3">
        <f t="shared" si="3"/>
        <v>4984</v>
      </c>
      <c r="J16" s="4">
        <v>14</v>
      </c>
      <c r="L16" s="5" t="s">
        <v>23</v>
      </c>
      <c r="M16" s="20">
        <v>366</v>
      </c>
      <c r="N16" s="20"/>
      <c r="O16" s="20"/>
      <c r="P16" s="20" t="s">
        <v>23</v>
      </c>
      <c r="Q16" s="6">
        <v>366</v>
      </c>
    </row>
    <row r="17" spans="1:10" x14ac:dyDescent="0.35">
      <c r="A17" s="41">
        <v>40923</v>
      </c>
      <c r="B17" s="11">
        <v>4625</v>
      </c>
      <c r="C17" s="11">
        <f t="shared" si="4"/>
        <v>183</v>
      </c>
      <c r="D17" s="11">
        <f t="shared" si="1"/>
        <v>0.5</v>
      </c>
      <c r="E17" s="11">
        <f t="shared" si="2"/>
        <v>0</v>
      </c>
      <c r="F17" s="4">
        <f t="shared" si="0"/>
        <v>4625</v>
      </c>
      <c r="I17" s="3">
        <f t="shared" si="3"/>
        <v>4625</v>
      </c>
      <c r="J17" s="4">
        <v>15</v>
      </c>
    </row>
    <row r="18" spans="1:10" x14ac:dyDescent="0.35">
      <c r="A18" s="41">
        <v>40924</v>
      </c>
      <c r="B18" s="11">
        <v>3706</v>
      </c>
      <c r="C18" s="11">
        <f t="shared" si="4"/>
        <v>64</v>
      </c>
      <c r="D18" s="11">
        <f t="shared" si="1"/>
        <v>0.17486338797814208</v>
      </c>
      <c r="E18" s="11">
        <f t="shared" si="2"/>
        <v>0</v>
      </c>
      <c r="F18" s="4">
        <f t="shared" si="0"/>
        <v>3706</v>
      </c>
      <c r="I18" s="3">
        <f t="shared" si="3"/>
        <v>3706</v>
      </c>
      <c r="J18" s="4">
        <v>16</v>
      </c>
    </row>
    <row r="19" spans="1:10" x14ac:dyDescent="0.35">
      <c r="A19" s="41">
        <v>40925</v>
      </c>
      <c r="B19" s="11">
        <v>3782</v>
      </c>
      <c r="C19" s="11">
        <f t="shared" si="4"/>
        <v>68</v>
      </c>
      <c r="D19" s="11">
        <f t="shared" si="1"/>
        <v>0.18579234972677597</v>
      </c>
      <c r="E19" s="11">
        <f t="shared" si="2"/>
        <v>0</v>
      </c>
      <c r="F19" s="4">
        <f t="shared" si="0"/>
        <v>3782</v>
      </c>
      <c r="I19" s="3">
        <f t="shared" si="3"/>
        <v>3782</v>
      </c>
      <c r="J19" s="4">
        <v>17</v>
      </c>
    </row>
    <row r="20" spans="1:10" x14ac:dyDescent="0.35">
      <c r="A20" s="41">
        <v>40926</v>
      </c>
      <c r="B20" s="11">
        <v>4263</v>
      </c>
      <c r="C20" s="11">
        <f t="shared" si="4"/>
        <v>130</v>
      </c>
      <c r="D20" s="11">
        <f t="shared" si="1"/>
        <v>0.3551912568306011</v>
      </c>
      <c r="E20" s="11">
        <f t="shared" si="2"/>
        <v>0</v>
      </c>
      <c r="F20" s="4">
        <f t="shared" si="0"/>
        <v>4263</v>
      </c>
      <c r="I20" s="3">
        <f t="shared" si="3"/>
        <v>4263</v>
      </c>
      <c r="J20" s="4">
        <v>18</v>
      </c>
    </row>
    <row r="21" spans="1:10" x14ac:dyDescent="0.35">
      <c r="A21" s="41">
        <v>40927</v>
      </c>
      <c r="B21" s="11">
        <v>3901</v>
      </c>
      <c r="C21" s="11">
        <f t="shared" si="4"/>
        <v>90</v>
      </c>
      <c r="D21" s="11">
        <f t="shared" si="1"/>
        <v>0.24590163934426229</v>
      </c>
      <c r="E21" s="11">
        <f t="shared" si="2"/>
        <v>0</v>
      </c>
      <c r="F21" s="4">
        <f t="shared" si="0"/>
        <v>3901</v>
      </c>
      <c r="I21" s="3">
        <f t="shared" si="3"/>
        <v>3901</v>
      </c>
      <c r="J21" s="4">
        <v>19</v>
      </c>
    </row>
    <row r="22" spans="1:10" x14ac:dyDescent="0.35">
      <c r="A22" s="41">
        <v>40928</v>
      </c>
      <c r="B22" s="11">
        <v>4376</v>
      </c>
      <c r="C22" s="11">
        <f t="shared" si="4"/>
        <v>145</v>
      </c>
      <c r="D22" s="11">
        <f t="shared" si="1"/>
        <v>0.39617486338797814</v>
      </c>
      <c r="E22" s="11">
        <f t="shared" si="2"/>
        <v>0</v>
      </c>
      <c r="F22" s="4">
        <f t="shared" si="0"/>
        <v>4376</v>
      </c>
      <c r="I22" s="3">
        <f t="shared" si="3"/>
        <v>4376</v>
      </c>
      <c r="J22" s="4">
        <v>20</v>
      </c>
    </row>
    <row r="23" spans="1:10" x14ac:dyDescent="0.35">
      <c r="A23" s="41">
        <v>40929</v>
      </c>
      <c r="B23" s="11">
        <v>5661</v>
      </c>
      <c r="C23" s="11">
        <f t="shared" si="4"/>
        <v>286</v>
      </c>
      <c r="D23" s="11">
        <f t="shared" si="1"/>
        <v>0.78142076502732238</v>
      </c>
      <c r="E23" s="11">
        <f t="shared" si="2"/>
        <v>0</v>
      </c>
      <c r="F23" s="4">
        <f t="shared" si="0"/>
        <v>5661</v>
      </c>
      <c r="I23" s="3">
        <f t="shared" si="3"/>
        <v>5661</v>
      </c>
      <c r="J23" s="4">
        <v>21</v>
      </c>
    </row>
    <row r="24" spans="1:10" x14ac:dyDescent="0.35">
      <c r="A24" s="41">
        <v>40930</v>
      </c>
      <c r="B24" s="11">
        <v>5299</v>
      </c>
      <c r="C24" s="11">
        <f t="shared" si="4"/>
        <v>250</v>
      </c>
      <c r="D24" s="11">
        <f t="shared" si="1"/>
        <v>0.68306010928961747</v>
      </c>
      <c r="E24" s="11">
        <f t="shared" si="2"/>
        <v>0</v>
      </c>
      <c r="F24" s="4">
        <f t="shared" si="0"/>
        <v>5299</v>
      </c>
      <c r="I24" s="3">
        <f t="shared" si="3"/>
        <v>5299</v>
      </c>
      <c r="J24" s="4">
        <v>22</v>
      </c>
    </row>
    <row r="25" spans="1:10" x14ac:dyDescent="0.35">
      <c r="A25" s="41">
        <v>40931</v>
      </c>
      <c r="B25" s="11">
        <v>3587</v>
      </c>
      <c r="C25" s="11">
        <f t="shared" si="4"/>
        <v>51</v>
      </c>
      <c r="D25" s="11">
        <f t="shared" si="1"/>
        <v>0.13934426229508196</v>
      </c>
      <c r="E25" s="11">
        <f t="shared" si="2"/>
        <v>0</v>
      </c>
      <c r="F25" s="4">
        <f t="shared" si="0"/>
        <v>3587</v>
      </c>
      <c r="I25" s="3">
        <f t="shared" si="3"/>
        <v>3587</v>
      </c>
      <c r="J25" s="4">
        <v>23</v>
      </c>
    </row>
    <row r="26" spans="1:10" x14ac:dyDescent="0.35">
      <c r="A26" s="41">
        <v>40932</v>
      </c>
      <c r="B26" s="11">
        <v>3742</v>
      </c>
      <c r="C26" s="11">
        <f t="shared" si="4"/>
        <v>65</v>
      </c>
      <c r="D26" s="11">
        <f t="shared" si="1"/>
        <v>0.17759562841530055</v>
      </c>
      <c r="E26" s="11">
        <f t="shared" si="2"/>
        <v>0</v>
      </c>
      <c r="F26" s="4">
        <f t="shared" si="0"/>
        <v>3742</v>
      </c>
      <c r="I26" s="3">
        <f t="shared" si="3"/>
        <v>3742</v>
      </c>
      <c r="J26" s="4">
        <v>24</v>
      </c>
    </row>
    <row r="27" spans="1:10" x14ac:dyDescent="0.35">
      <c r="A27" s="41">
        <v>40933</v>
      </c>
      <c r="B27" s="11">
        <v>3516</v>
      </c>
      <c r="C27" s="11">
        <f t="shared" si="4"/>
        <v>47</v>
      </c>
      <c r="D27" s="11">
        <f t="shared" si="1"/>
        <v>0.12841530054644809</v>
      </c>
      <c r="E27" s="11">
        <f t="shared" si="2"/>
        <v>0</v>
      </c>
      <c r="F27" s="4">
        <f t="shared" si="0"/>
        <v>3516</v>
      </c>
      <c r="I27" s="3">
        <f t="shared" si="3"/>
        <v>3516</v>
      </c>
      <c r="J27" s="4">
        <v>25</v>
      </c>
    </row>
    <row r="28" spans="1:10" x14ac:dyDescent="0.35">
      <c r="A28" s="41">
        <v>40934</v>
      </c>
      <c r="B28" s="11">
        <v>3657</v>
      </c>
      <c r="C28" s="11">
        <f t="shared" si="4"/>
        <v>60</v>
      </c>
      <c r="D28" s="11">
        <f t="shared" si="1"/>
        <v>0.16393442622950818</v>
      </c>
      <c r="E28" s="11">
        <f t="shared" si="2"/>
        <v>0</v>
      </c>
      <c r="F28" s="4">
        <f t="shared" si="0"/>
        <v>3657</v>
      </c>
      <c r="I28" s="3">
        <f t="shared" si="3"/>
        <v>3657</v>
      </c>
      <c r="J28" s="4">
        <v>26</v>
      </c>
    </row>
    <row r="29" spans="1:10" x14ac:dyDescent="0.35">
      <c r="A29" s="41">
        <v>40935</v>
      </c>
      <c r="B29" s="11">
        <v>4107</v>
      </c>
      <c r="C29" s="11">
        <f t="shared" si="4"/>
        <v>115</v>
      </c>
      <c r="D29" s="11">
        <f t="shared" si="1"/>
        <v>0.31420765027322406</v>
      </c>
      <c r="E29" s="11">
        <f t="shared" si="2"/>
        <v>0</v>
      </c>
      <c r="F29" s="4">
        <f t="shared" si="0"/>
        <v>4107</v>
      </c>
      <c r="I29" s="3">
        <f t="shared" si="3"/>
        <v>4107</v>
      </c>
      <c r="J29" s="4">
        <v>27</v>
      </c>
    </row>
    <row r="30" spans="1:10" x14ac:dyDescent="0.35">
      <c r="A30" s="41">
        <v>40936</v>
      </c>
      <c r="B30" s="11">
        <v>5166</v>
      </c>
      <c r="C30" s="11">
        <f t="shared" si="4"/>
        <v>230</v>
      </c>
      <c r="D30" s="11">
        <f t="shared" si="1"/>
        <v>0.62841530054644812</v>
      </c>
      <c r="E30" s="11">
        <f t="shared" si="2"/>
        <v>0</v>
      </c>
      <c r="F30" s="4">
        <f t="shared" si="0"/>
        <v>5166</v>
      </c>
      <c r="I30" s="3">
        <f t="shared" si="3"/>
        <v>5166</v>
      </c>
      <c r="J30" s="4">
        <v>28</v>
      </c>
    </row>
    <row r="31" spans="1:10" x14ac:dyDescent="0.35">
      <c r="A31" s="41">
        <v>40937</v>
      </c>
      <c r="B31" s="11">
        <v>5031</v>
      </c>
      <c r="C31" s="11">
        <f t="shared" si="4"/>
        <v>219</v>
      </c>
      <c r="D31" s="11">
        <f t="shared" si="1"/>
        <v>0.59836065573770492</v>
      </c>
      <c r="E31" s="11">
        <f t="shared" si="2"/>
        <v>0</v>
      </c>
      <c r="F31" s="4">
        <f t="shared" si="0"/>
        <v>5031</v>
      </c>
      <c r="I31" s="3">
        <f t="shared" si="3"/>
        <v>5031</v>
      </c>
      <c r="J31" s="4">
        <v>29</v>
      </c>
    </row>
    <row r="32" spans="1:10" x14ac:dyDescent="0.35">
      <c r="A32" s="41">
        <v>40938</v>
      </c>
      <c r="B32" s="11">
        <v>3241</v>
      </c>
      <c r="C32" s="11">
        <f t="shared" si="4"/>
        <v>32</v>
      </c>
      <c r="D32" s="11">
        <f t="shared" si="1"/>
        <v>8.7431693989071038E-2</v>
      </c>
      <c r="E32" s="11">
        <f t="shared" si="2"/>
        <v>0</v>
      </c>
      <c r="F32" s="4">
        <f t="shared" si="0"/>
        <v>3241</v>
      </c>
      <c r="I32" s="3">
        <f t="shared" si="3"/>
        <v>3241</v>
      </c>
      <c r="J32" s="4">
        <v>30</v>
      </c>
    </row>
    <row r="33" spans="1:10" x14ac:dyDescent="0.35">
      <c r="A33" s="41">
        <v>40939</v>
      </c>
      <c r="B33" s="11">
        <v>3794</v>
      </c>
      <c r="C33" s="11">
        <f t="shared" si="4"/>
        <v>72</v>
      </c>
      <c r="D33" s="11">
        <f t="shared" si="1"/>
        <v>0.19672131147540983</v>
      </c>
      <c r="E33" s="11">
        <f t="shared" si="2"/>
        <v>0</v>
      </c>
      <c r="F33" s="4">
        <f t="shared" si="0"/>
        <v>3794</v>
      </c>
      <c r="I33" s="3">
        <f t="shared" si="3"/>
        <v>3794</v>
      </c>
      <c r="J33" s="4">
        <v>31</v>
      </c>
    </row>
    <row r="34" spans="1:10" x14ac:dyDescent="0.35">
      <c r="A34" s="41">
        <v>40940</v>
      </c>
      <c r="B34" s="11">
        <v>3987</v>
      </c>
      <c r="C34" s="11">
        <f t="shared" si="4"/>
        <v>103</v>
      </c>
      <c r="D34" s="11">
        <f t="shared" si="1"/>
        <v>0.28142076502732238</v>
      </c>
      <c r="E34" s="11">
        <f t="shared" si="2"/>
        <v>0</v>
      </c>
      <c r="F34" s="4">
        <f t="shared" si="0"/>
        <v>3987</v>
      </c>
      <c r="I34" s="3">
        <f t="shared" si="3"/>
        <v>3987</v>
      </c>
      <c r="J34" s="4">
        <v>32</v>
      </c>
    </row>
    <row r="35" spans="1:10" x14ac:dyDescent="0.35">
      <c r="A35" s="41">
        <v>40941</v>
      </c>
      <c r="B35" s="11">
        <v>3841</v>
      </c>
      <c r="C35" s="11">
        <f t="shared" si="4"/>
        <v>80</v>
      </c>
      <c r="D35" s="11">
        <f t="shared" si="1"/>
        <v>0.21857923497267759</v>
      </c>
      <c r="E35" s="11">
        <f t="shared" si="2"/>
        <v>0</v>
      </c>
      <c r="F35" s="4">
        <f t="shared" si="0"/>
        <v>3841</v>
      </c>
      <c r="I35" s="3">
        <f t="shared" si="3"/>
        <v>3841</v>
      </c>
      <c r="J35" s="4">
        <v>33</v>
      </c>
    </row>
    <row r="36" spans="1:10" x14ac:dyDescent="0.35">
      <c r="A36" s="41">
        <v>40942</v>
      </c>
      <c r="B36" s="11">
        <v>4489</v>
      </c>
      <c r="C36" s="11">
        <f t="shared" si="4"/>
        <v>162</v>
      </c>
      <c r="D36" s="11">
        <f t="shared" si="1"/>
        <v>0.44262295081967212</v>
      </c>
      <c r="E36" s="11">
        <f t="shared" si="2"/>
        <v>0</v>
      </c>
      <c r="F36" s="4">
        <f t="shared" si="0"/>
        <v>4489</v>
      </c>
      <c r="I36" s="3">
        <f t="shared" si="3"/>
        <v>4489</v>
      </c>
      <c r="J36" s="4">
        <v>34</v>
      </c>
    </row>
    <row r="37" spans="1:10" x14ac:dyDescent="0.35">
      <c r="A37" s="41">
        <v>40943</v>
      </c>
      <c r="B37" s="11">
        <v>5628</v>
      </c>
      <c r="C37" s="11">
        <f t="shared" si="4"/>
        <v>285</v>
      </c>
      <c r="D37" s="11">
        <f t="shared" si="1"/>
        <v>0.77868852459016391</v>
      </c>
      <c r="E37" s="11">
        <f t="shared" si="2"/>
        <v>0</v>
      </c>
      <c r="F37" s="4">
        <f t="shared" si="0"/>
        <v>5628</v>
      </c>
      <c r="I37" s="3">
        <f t="shared" si="3"/>
        <v>5628</v>
      </c>
      <c r="J37" s="4">
        <v>35</v>
      </c>
    </row>
    <row r="38" spans="1:10" x14ac:dyDescent="0.35">
      <c r="A38" s="41">
        <v>40944</v>
      </c>
      <c r="B38" s="11">
        <v>4295</v>
      </c>
      <c r="C38" s="11">
        <f t="shared" si="4"/>
        <v>134</v>
      </c>
      <c r="D38" s="11">
        <f t="shared" si="1"/>
        <v>0.36612021857923499</v>
      </c>
      <c r="E38" s="11">
        <f t="shared" si="2"/>
        <v>0</v>
      </c>
      <c r="F38" s="4">
        <f t="shared" si="0"/>
        <v>4295</v>
      </c>
      <c r="I38" s="3">
        <f t="shared" si="3"/>
        <v>4295</v>
      </c>
      <c r="J38" s="4">
        <v>36</v>
      </c>
    </row>
    <row r="39" spans="1:10" x14ac:dyDescent="0.35">
      <c r="A39" s="41">
        <v>40945</v>
      </c>
      <c r="B39" s="11">
        <v>3259</v>
      </c>
      <c r="C39" s="11">
        <f t="shared" si="4"/>
        <v>33</v>
      </c>
      <c r="D39" s="11">
        <f t="shared" si="1"/>
        <v>9.0163934426229511E-2</v>
      </c>
      <c r="E39" s="11">
        <f t="shared" si="2"/>
        <v>0</v>
      </c>
      <c r="F39" s="4">
        <f t="shared" si="0"/>
        <v>3259</v>
      </c>
      <c r="I39" s="3">
        <f t="shared" si="3"/>
        <v>3259</v>
      </c>
      <c r="J39" s="4">
        <v>37</v>
      </c>
    </row>
    <row r="40" spans="1:10" x14ac:dyDescent="0.35">
      <c r="A40" s="41">
        <v>40946</v>
      </c>
      <c r="B40" s="11">
        <v>3582</v>
      </c>
      <c r="C40" s="11">
        <f t="shared" si="4"/>
        <v>49</v>
      </c>
      <c r="D40" s="11">
        <f t="shared" si="1"/>
        <v>0.13387978142076504</v>
      </c>
      <c r="E40" s="11">
        <f t="shared" si="2"/>
        <v>0</v>
      </c>
      <c r="F40" s="4">
        <f t="shared" si="0"/>
        <v>3582</v>
      </c>
      <c r="I40" s="3">
        <f t="shared" si="3"/>
        <v>3582</v>
      </c>
      <c r="J40" s="4">
        <v>38</v>
      </c>
    </row>
    <row r="41" spans="1:10" x14ac:dyDescent="0.35">
      <c r="A41" s="41">
        <v>40947</v>
      </c>
      <c r="B41" s="11">
        <v>3878</v>
      </c>
      <c r="C41" s="11">
        <f t="shared" si="4"/>
        <v>86</v>
      </c>
      <c r="D41" s="11">
        <f t="shared" si="1"/>
        <v>0.23497267759562843</v>
      </c>
      <c r="E41" s="11">
        <f t="shared" si="2"/>
        <v>0</v>
      </c>
      <c r="F41" s="4">
        <f t="shared" si="0"/>
        <v>3878</v>
      </c>
      <c r="I41" s="3">
        <f t="shared" si="3"/>
        <v>3878</v>
      </c>
      <c r="J41" s="4">
        <v>39</v>
      </c>
    </row>
    <row r="42" spans="1:10" x14ac:dyDescent="0.35">
      <c r="A42" s="41">
        <v>40948</v>
      </c>
      <c r="B42" s="11">
        <v>4423</v>
      </c>
      <c r="C42" s="11">
        <f t="shared" si="4"/>
        <v>154</v>
      </c>
      <c r="D42" s="11">
        <f t="shared" si="1"/>
        <v>0.42076502732240439</v>
      </c>
      <c r="E42" s="11">
        <f t="shared" si="2"/>
        <v>0</v>
      </c>
      <c r="F42" s="4">
        <f t="shared" si="0"/>
        <v>4423</v>
      </c>
      <c r="I42" s="3">
        <f t="shared" si="3"/>
        <v>4423</v>
      </c>
      <c r="J42" s="4">
        <v>40</v>
      </c>
    </row>
    <row r="43" spans="1:10" x14ac:dyDescent="0.35">
      <c r="A43" s="41">
        <v>40949</v>
      </c>
      <c r="B43" s="11">
        <v>4431</v>
      </c>
      <c r="C43" s="11">
        <f t="shared" si="4"/>
        <v>156</v>
      </c>
      <c r="D43" s="11">
        <f t="shared" si="1"/>
        <v>0.42622950819672129</v>
      </c>
      <c r="E43" s="11">
        <f t="shared" si="2"/>
        <v>0</v>
      </c>
      <c r="F43" s="4">
        <f t="shared" si="0"/>
        <v>4431</v>
      </c>
      <c r="I43" s="3">
        <f t="shared" si="3"/>
        <v>4431</v>
      </c>
      <c r="J43" s="4">
        <v>41</v>
      </c>
    </row>
    <row r="44" spans="1:10" x14ac:dyDescent="0.35">
      <c r="A44" s="41">
        <v>40950</v>
      </c>
      <c r="B44" s="11">
        <v>5229</v>
      </c>
      <c r="C44" s="11">
        <f t="shared" si="4"/>
        <v>239</v>
      </c>
      <c r="D44" s="11">
        <f t="shared" si="1"/>
        <v>0.65300546448087426</v>
      </c>
      <c r="E44" s="11">
        <f t="shared" si="2"/>
        <v>0</v>
      </c>
      <c r="F44" s="4">
        <f t="shared" si="0"/>
        <v>5229</v>
      </c>
      <c r="I44" s="3">
        <f t="shared" si="3"/>
        <v>5229</v>
      </c>
      <c r="J44" s="4">
        <v>42</v>
      </c>
    </row>
    <row r="45" spans="1:10" x14ac:dyDescent="0.35">
      <c r="A45" s="41">
        <v>40951</v>
      </c>
      <c r="B45" s="11">
        <v>5357</v>
      </c>
      <c r="C45" s="11">
        <f t="shared" si="4"/>
        <v>258</v>
      </c>
      <c r="D45" s="11">
        <f t="shared" si="1"/>
        <v>0.70491803278688525</v>
      </c>
      <c r="E45" s="11">
        <f t="shared" si="2"/>
        <v>0</v>
      </c>
      <c r="F45" s="4">
        <f t="shared" si="0"/>
        <v>5357</v>
      </c>
      <c r="I45" s="3">
        <f t="shared" si="3"/>
        <v>5357</v>
      </c>
      <c r="J45" s="4">
        <v>43</v>
      </c>
    </row>
    <row r="46" spans="1:10" x14ac:dyDescent="0.35">
      <c r="A46" s="41">
        <v>40952</v>
      </c>
      <c r="B46" s="11">
        <v>4260</v>
      </c>
      <c r="C46" s="11">
        <f t="shared" si="4"/>
        <v>128</v>
      </c>
      <c r="D46" s="11">
        <f t="shared" si="1"/>
        <v>0.34972677595628415</v>
      </c>
      <c r="E46" s="11">
        <f t="shared" si="2"/>
        <v>0</v>
      </c>
      <c r="F46" s="4">
        <f t="shared" si="0"/>
        <v>4260</v>
      </c>
      <c r="I46" s="3">
        <f t="shared" si="3"/>
        <v>4260</v>
      </c>
      <c r="J46" s="4">
        <v>44</v>
      </c>
    </row>
    <row r="47" spans="1:10" x14ac:dyDescent="0.35">
      <c r="A47" s="41">
        <v>40953</v>
      </c>
      <c r="B47" s="11">
        <v>6659</v>
      </c>
      <c r="C47" s="11">
        <f t="shared" si="4"/>
        <v>330</v>
      </c>
      <c r="D47" s="11">
        <f t="shared" si="1"/>
        <v>0.90163934426229508</v>
      </c>
      <c r="E47" s="11">
        <f t="shared" si="2"/>
        <v>0</v>
      </c>
      <c r="F47" s="4">
        <f t="shared" si="0"/>
        <v>6659</v>
      </c>
      <c r="I47" s="3">
        <f t="shared" si="3"/>
        <v>6659</v>
      </c>
      <c r="J47" s="4">
        <v>45</v>
      </c>
    </row>
    <row r="48" spans="1:10" x14ac:dyDescent="0.35">
      <c r="A48" s="41">
        <v>40954</v>
      </c>
      <c r="B48" s="11">
        <v>3800</v>
      </c>
      <c r="C48" s="11">
        <f t="shared" si="4"/>
        <v>75</v>
      </c>
      <c r="D48" s="11">
        <f t="shared" si="1"/>
        <v>0.20491803278688525</v>
      </c>
      <c r="E48" s="11">
        <f t="shared" si="2"/>
        <v>0</v>
      </c>
      <c r="F48" s="4">
        <f t="shared" si="0"/>
        <v>3800</v>
      </c>
      <c r="I48" s="3">
        <f t="shared" si="3"/>
        <v>3800</v>
      </c>
      <c r="J48" s="4">
        <v>46</v>
      </c>
    </row>
    <row r="49" spans="1:10" x14ac:dyDescent="0.35">
      <c r="A49" s="41">
        <v>40955</v>
      </c>
      <c r="B49" s="11">
        <v>3960</v>
      </c>
      <c r="C49" s="11">
        <f t="shared" si="4"/>
        <v>97</v>
      </c>
      <c r="D49" s="11">
        <f t="shared" si="1"/>
        <v>0.2650273224043716</v>
      </c>
      <c r="E49" s="11">
        <f t="shared" si="2"/>
        <v>0</v>
      </c>
      <c r="F49" s="4">
        <f t="shared" si="0"/>
        <v>3960</v>
      </c>
      <c r="I49" s="3">
        <f t="shared" si="3"/>
        <v>3960</v>
      </c>
      <c r="J49" s="4">
        <v>47</v>
      </c>
    </row>
    <row r="50" spans="1:10" x14ac:dyDescent="0.35">
      <c r="A50" s="41">
        <v>40956</v>
      </c>
      <c r="B50" s="11">
        <v>4609</v>
      </c>
      <c r="C50" s="11">
        <f t="shared" si="4"/>
        <v>178</v>
      </c>
      <c r="D50" s="11">
        <f t="shared" si="1"/>
        <v>0.48633879781420764</v>
      </c>
      <c r="E50" s="11">
        <f t="shared" si="2"/>
        <v>0</v>
      </c>
      <c r="F50" s="4">
        <f t="shared" si="0"/>
        <v>4609</v>
      </c>
      <c r="I50" s="3">
        <f t="shared" si="3"/>
        <v>4609</v>
      </c>
      <c r="J50" s="4">
        <v>48</v>
      </c>
    </row>
    <row r="51" spans="1:10" x14ac:dyDescent="0.35">
      <c r="A51" s="41">
        <v>40957</v>
      </c>
      <c r="B51" s="11">
        <v>4848</v>
      </c>
      <c r="C51" s="11">
        <f t="shared" si="4"/>
        <v>192</v>
      </c>
      <c r="D51" s="11">
        <f t="shared" si="1"/>
        <v>0.52459016393442626</v>
      </c>
      <c r="E51" s="11">
        <f t="shared" si="2"/>
        <v>0</v>
      </c>
      <c r="F51" s="4">
        <f t="shared" si="0"/>
        <v>4848</v>
      </c>
      <c r="I51" s="3">
        <f t="shared" si="3"/>
        <v>4848</v>
      </c>
      <c r="J51" s="4">
        <v>49</v>
      </c>
    </row>
    <row r="52" spans="1:10" x14ac:dyDescent="0.35">
      <c r="A52" s="41">
        <v>40958</v>
      </c>
      <c r="B52" s="11">
        <v>4972</v>
      </c>
      <c r="C52" s="11">
        <f t="shared" si="4"/>
        <v>209</v>
      </c>
      <c r="D52" s="11">
        <f t="shared" si="1"/>
        <v>0.57103825136612019</v>
      </c>
      <c r="E52" s="11">
        <f t="shared" si="2"/>
        <v>0</v>
      </c>
      <c r="F52" s="4">
        <f t="shared" si="0"/>
        <v>4972</v>
      </c>
      <c r="I52" s="3">
        <f t="shared" si="3"/>
        <v>4972</v>
      </c>
      <c r="J52" s="4">
        <v>50</v>
      </c>
    </row>
    <row r="53" spans="1:10" x14ac:dyDescent="0.35">
      <c r="A53" s="41">
        <v>40959</v>
      </c>
      <c r="B53" s="11">
        <v>3215</v>
      </c>
      <c r="C53" s="11">
        <f t="shared" si="4"/>
        <v>31</v>
      </c>
      <c r="D53" s="11">
        <f t="shared" si="1"/>
        <v>8.4699453551912565E-2</v>
      </c>
      <c r="E53" s="11">
        <f t="shared" si="2"/>
        <v>0</v>
      </c>
      <c r="F53" s="4">
        <f t="shared" si="0"/>
        <v>3215</v>
      </c>
      <c r="I53" s="3">
        <f t="shared" si="3"/>
        <v>3215</v>
      </c>
      <c r="J53" s="4">
        <v>51</v>
      </c>
    </row>
    <row r="54" spans="1:10" x14ac:dyDescent="0.35">
      <c r="A54" s="41">
        <v>40960</v>
      </c>
      <c r="B54" s="11">
        <v>3789</v>
      </c>
      <c r="C54" s="11">
        <f t="shared" si="4"/>
        <v>71</v>
      </c>
      <c r="D54" s="11">
        <f t="shared" si="1"/>
        <v>0.19398907103825136</v>
      </c>
      <c r="E54" s="11">
        <f t="shared" si="2"/>
        <v>0</v>
      </c>
      <c r="F54" s="4">
        <f t="shared" si="0"/>
        <v>3789</v>
      </c>
      <c r="I54" s="3">
        <f t="shared" si="3"/>
        <v>3789</v>
      </c>
      <c r="J54" s="4">
        <v>52</v>
      </c>
    </row>
    <row r="55" spans="1:10" x14ac:dyDescent="0.35">
      <c r="A55" s="41">
        <v>40961</v>
      </c>
      <c r="B55" s="11">
        <v>3695</v>
      </c>
      <c r="C55" s="11">
        <f t="shared" si="4"/>
        <v>61</v>
      </c>
      <c r="D55" s="11">
        <f t="shared" si="1"/>
        <v>0.16666666666666666</v>
      </c>
      <c r="E55" s="11">
        <f t="shared" si="2"/>
        <v>0</v>
      </c>
      <c r="F55" s="4">
        <f t="shared" si="0"/>
        <v>3695</v>
      </c>
      <c r="I55" s="3">
        <f t="shared" si="3"/>
        <v>3695</v>
      </c>
      <c r="J55" s="4">
        <v>53</v>
      </c>
    </row>
    <row r="56" spans="1:10" x14ac:dyDescent="0.35">
      <c r="A56" s="41">
        <v>40962</v>
      </c>
      <c r="B56" s="11">
        <v>3844</v>
      </c>
      <c r="C56" s="11">
        <f t="shared" si="4"/>
        <v>83</v>
      </c>
      <c r="D56" s="11">
        <f t="shared" si="1"/>
        <v>0.22677595628415301</v>
      </c>
      <c r="E56" s="11">
        <f t="shared" si="2"/>
        <v>0</v>
      </c>
      <c r="F56" s="4">
        <f t="shared" si="0"/>
        <v>3844</v>
      </c>
      <c r="I56" s="3">
        <f t="shared" si="3"/>
        <v>3844</v>
      </c>
      <c r="J56" s="4">
        <v>54</v>
      </c>
    </row>
    <row r="57" spans="1:10" x14ac:dyDescent="0.35">
      <c r="A57" s="41">
        <v>40963</v>
      </c>
      <c r="B57" s="11">
        <v>4438</v>
      </c>
      <c r="C57" s="11">
        <f t="shared" si="4"/>
        <v>157</v>
      </c>
      <c r="D57" s="11">
        <f t="shared" si="1"/>
        <v>0.42896174863387976</v>
      </c>
      <c r="E57" s="11">
        <f t="shared" si="2"/>
        <v>0</v>
      </c>
      <c r="F57" s="4">
        <f t="shared" si="0"/>
        <v>4438</v>
      </c>
      <c r="I57" s="3">
        <f t="shared" si="3"/>
        <v>4438</v>
      </c>
      <c r="J57" s="4">
        <v>55</v>
      </c>
    </row>
    <row r="58" spans="1:10" x14ac:dyDescent="0.35">
      <c r="A58" s="41">
        <v>40964</v>
      </c>
      <c r="B58" s="11">
        <v>4395</v>
      </c>
      <c r="C58" s="11">
        <f t="shared" si="4"/>
        <v>148</v>
      </c>
      <c r="D58" s="11">
        <f t="shared" si="1"/>
        <v>0.40437158469945356</v>
      </c>
      <c r="E58" s="11">
        <f t="shared" si="2"/>
        <v>0</v>
      </c>
      <c r="F58" s="4">
        <f t="shared" si="0"/>
        <v>4395</v>
      </c>
      <c r="I58" s="3">
        <f t="shared" si="3"/>
        <v>4395</v>
      </c>
      <c r="J58" s="4">
        <v>56</v>
      </c>
    </row>
    <row r="59" spans="1:10" x14ac:dyDescent="0.35">
      <c r="A59" s="41">
        <v>40965</v>
      </c>
      <c r="B59" s="11">
        <v>4973</v>
      </c>
      <c r="C59" s="11">
        <f t="shared" si="4"/>
        <v>210</v>
      </c>
      <c r="D59" s="11">
        <f t="shared" si="1"/>
        <v>0.57377049180327866</v>
      </c>
      <c r="E59" s="11">
        <f t="shared" si="2"/>
        <v>0</v>
      </c>
      <c r="F59" s="4">
        <f t="shared" si="0"/>
        <v>4973</v>
      </c>
      <c r="I59" s="3">
        <f t="shared" si="3"/>
        <v>4973</v>
      </c>
      <c r="J59" s="4">
        <v>57</v>
      </c>
    </row>
    <row r="60" spans="1:10" x14ac:dyDescent="0.35">
      <c r="A60" s="41">
        <v>40966</v>
      </c>
      <c r="B60" s="11">
        <v>3390</v>
      </c>
      <c r="C60" s="11">
        <f t="shared" si="4"/>
        <v>41</v>
      </c>
      <c r="D60" s="11">
        <f t="shared" si="1"/>
        <v>0.11202185792349727</v>
      </c>
      <c r="E60" s="11">
        <f t="shared" si="2"/>
        <v>0</v>
      </c>
      <c r="F60" s="4">
        <f t="shared" si="0"/>
        <v>3390</v>
      </c>
      <c r="I60" s="3">
        <f t="shared" si="3"/>
        <v>3390</v>
      </c>
      <c r="J60" s="4">
        <v>58</v>
      </c>
    </row>
    <row r="61" spans="1:10" x14ac:dyDescent="0.35">
      <c r="A61" s="41">
        <v>40967</v>
      </c>
      <c r="B61" s="11">
        <v>3795</v>
      </c>
      <c r="C61" s="11">
        <f t="shared" si="4"/>
        <v>73</v>
      </c>
      <c r="D61" s="11">
        <f t="shared" si="1"/>
        <v>0.19945355191256831</v>
      </c>
      <c r="E61" s="11">
        <f t="shared" si="2"/>
        <v>0</v>
      </c>
      <c r="F61" s="4">
        <f t="shared" si="0"/>
        <v>3795</v>
      </c>
      <c r="I61" s="3">
        <f t="shared" si="3"/>
        <v>3795</v>
      </c>
      <c r="J61" s="4">
        <v>59</v>
      </c>
    </row>
    <row r="62" spans="1:10" x14ac:dyDescent="0.35">
      <c r="A62" s="41">
        <v>40968</v>
      </c>
      <c r="B62" s="11">
        <v>3842</v>
      </c>
      <c r="C62" s="11">
        <f t="shared" si="4"/>
        <v>81</v>
      </c>
      <c r="D62" s="11">
        <f t="shared" si="1"/>
        <v>0.22131147540983606</v>
      </c>
      <c r="E62" s="11">
        <f t="shared" si="2"/>
        <v>0</v>
      </c>
      <c r="F62" s="4">
        <f t="shared" si="0"/>
        <v>3842</v>
      </c>
      <c r="I62" s="3">
        <f t="shared" si="3"/>
        <v>3842</v>
      </c>
      <c r="J62" s="4">
        <v>60</v>
      </c>
    </row>
    <row r="63" spans="1:10" x14ac:dyDescent="0.35">
      <c r="A63" s="41">
        <v>40969</v>
      </c>
      <c r="B63" s="11">
        <v>4135</v>
      </c>
      <c r="C63" s="11">
        <f t="shared" si="4"/>
        <v>120</v>
      </c>
      <c r="D63" s="11">
        <f t="shared" si="1"/>
        <v>0.32786885245901637</v>
      </c>
      <c r="E63" s="11">
        <f t="shared" si="2"/>
        <v>0</v>
      </c>
      <c r="F63" s="4">
        <f t="shared" si="0"/>
        <v>4135</v>
      </c>
      <c r="I63" s="3">
        <f t="shared" si="3"/>
        <v>4135</v>
      </c>
      <c r="J63" s="4">
        <v>61</v>
      </c>
    </row>
    <row r="64" spans="1:10" x14ac:dyDescent="0.35">
      <c r="A64" s="41">
        <v>40970</v>
      </c>
      <c r="B64" s="11">
        <v>4592</v>
      </c>
      <c r="C64" s="11">
        <f t="shared" si="4"/>
        <v>174</v>
      </c>
      <c r="D64" s="11">
        <f t="shared" si="1"/>
        <v>0.47540983606557374</v>
      </c>
      <c r="E64" s="11">
        <f t="shared" si="2"/>
        <v>0</v>
      </c>
      <c r="F64" s="4">
        <f t="shared" si="0"/>
        <v>4592</v>
      </c>
      <c r="I64" s="3">
        <f t="shared" si="3"/>
        <v>4592</v>
      </c>
      <c r="J64" s="4">
        <v>62</v>
      </c>
    </row>
    <row r="65" spans="1:10" x14ac:dyDescent="0.35">
      <c r="A65" s="41">
        <v>40971</v>
      </c>
      <c r="B65" s="11">
        <v>5335</v>
      </c>
      <c r="C65" s="11">
        <f t="shared" si="4"/>
        <v>254</v>
      </c>
      <c r="D65" s="11">
        <f t="shared" si="1"/>
        <v>0.69398907103825136</v>
      </c>
      <c r="E65" s="11">
        <f t="shared" si="2"/>
        <v>0</v>
      </c>
      <c r="F65" s="4">
        <f t="shared" si="0"/>
        <v>5335</v>
      </c>
      <c r="I65" s="3">
        <f t="shared" si="3"/>
        <v>5335</v>
      </c>
      <c r="J65" s="4">
        <v>63</v>
      </c>
    </row>
    <row r="66" spans="1:10" x14ac:dyDescent="0.35">
      <c r="A66" s="41">
        <v>40972</v>
      </c>
      <c r="B66" s="11">
        <v>5604</v>
      </c>
      <c r="C66" s="11">
        <f t="shared" si="4"/>
        <v>283</v>
      </c>
      <c r="D66" s="11">
        <f t="shared" si="1"/>
        <v>0.77322404371584696</v>
      </c>
      <c r="E66" s="11">
        <f t="shared" si="2"/>
        <v>0</v>
      </c>
      <c r="F66" s="4">
        <f t="shared" si="0"/>
        <v>5604</v>
      </c>
      <c r="I66" s="3">
        <f t="shared" si="3"/>
        <v>5604</v>
      </c>
      <c r="J66" s="4">
        <v>64</v>
      </c>
    </row>
    <row r="67" spans="1:10" x14ac:dyDescent="0.35">
      <c r="A67" s="41">
        <v>40973</v>
      </c>
      <c r="B67" s="11">
        <v>3487</v>
      </c>
      <c r="C67" s="11">
        <f t="shared" si="4"/>
        <v>46</v>
      </c>
      <c r="D67" s="11">
        <f t="shared" si="1"/>
        <v>0.12568306010928962</v>
      </c>
      <c r="E67" s="11">
        <f t="shared" si="2"/>
        <v>0</v>
      </c>
      <c r="F67" s="4">
        <f t="shared" ref="F67:F130" si="5">IF(E67=0,B67,$M$6)</f>
        <v>3487</v>
      </c>
      <c r="I67" s="3">
        <f t="shared" si="3"/>
        <v>3487</v>
      </c>
      <c r="J67" s="4">
        <v>65</v>
      </c>
    </row>
    <row r="68" spans="1:10" x14ac:dyDescent="0.35">
      <c r="A68" s="41">
        <v>40974</v>
      </c>
      <c r="B68" s="11">
        <v>3854</v>
      </c>
      <c r="C68" s="11">
        <f t="shared" si="4"/>
        <v>84</v>
      </c>
      <c r="D68" s="11">
        <f t="shared" ref="D68:D131" si="6">C68/366</f>
        <v>0.22950819672131148</v>
      </c>
      <c r="E68" s="11">
        <f t="shared" ref="E68:E131" si="7">IF(OR(D68&lt;2.5%,D68&gt;97.5%), 1,0)</f>
        <v>0</v>
      </c>
      <c r="F68" s="4">
        <f t="shared" si="5"/>
        <v>3854</v>
      </c>
      <c r="I68" s="3">
        <f t="shared" ref="I68:I131" si="8">F68</f>
        <v>3854</v>
      </c>
      <c r="J68" s="4">
        <v>66</v>
      </c>
    </row>
    <row r="69" spans="1:10" x14ac:dyDescent="0.35">
      <c r="A69" s="41">
        <v>40975</v>
      </c>
      <c r="B69" s="11">
        <v>4368</v>
      </c>
      <c r="C69" s="11">
        <f t="shared" ref="C69:C132" si="9">RANK(B69,$B$3:$B$368,1)</f>
        <v>143</v>
      </c>
      <c r="D69" s="11">
        <f t="shared" si="6"/>
        <v>0.39071038251366119</v>
      </c>
      <c r="E69" s="11">
        <f t="shared" si="7"/>
        <v>0</v>
      </c>
      <c r="F69" s="4">
        <f t="shared" si="5"/>
        <v>4368</v>
      </c>
      <c r="I69" s="3">
        <f t="shared" si="8"/>
        <v>4368</v>
      </c>
      <c r="J69" s="4">
        <v>67</v>
      </c>
    </row>
    <row r="70" spans="1:10" x14ac:dyDescent="0.35">
      <c r="A70" s="41">
        <v>40976</v>
      </c>
      <c r="B70" s="11">
        <v>4263</v>
      </c>
      <c r="C70" s="11">
        <f t="shared" si="9"/>
        <v>130</v>
      </c>
      <c r="D70" s="11">
        <f t="shared" si="6"/>
        <v>0.3551912568306011</v>
      </c>
      <c r="E70" s="11">
        <f t="shared" si="7"/>
        <v>0</v>
      </c>
      <c r="F70" s="4">
        <f t="shared" si="5"/>
        <v>4263</v>
      </c>
      <c r="I70" s="3">
        <f t="shared" si="8"/>
        <v>4263</v>
      </c>
      <c r="J70" s="4">
        <v>68</v>
      </c>
    </row>
    <row r="71" spans="1:10" x14ac:dyDescent="0.35">
      <c r="A71" s="41">
        <v>40977</v>
      </c>
      <c r="B71" s="11">
        <v>4953</v>
      </c>
      <c r="C71" s="11">
        <f t="shared" si="9"/>
        <v>207</v>
      </c>
      <c r="D71" s="11">
        <f t="shared" si="6"/>
        <v>0.56557377049180324</v>
      </c>
      <c r="E71" s="11">
        <f t="shared" si="7"/>
        <v>0</v>
      </c>
      <c r="F71" s="4">
        <f t="shared" si="5"/>
        <v>4953</v>
      </c>
      <c r="I71" s="3">
        <f t="shared" si="8"/>
        <v>4953</v>
      </c>
      <c r="J71" s="4">
        <v>69</v>
      </c>
    </row>
    <row r="72" spans="1:10" x14ac:dyDescent="0.35">
      <c r="A72" s="41">
        <v>40978</v>
      </c>
      <c r="B72" s="11">
        <v>5715</v>
      </c>
      <c r="C72" s="11">
        <f t="shared" si="9"/>
        <v>289</v>
      </c>
      <c r="D72" s="11">
        <f t="shared" si="6"/>
        <v>0.7896174863387978</v>
      </c>
      <c r="E72" s="11">
        <f t="shared" si="7"/>
        <v>0</v>
      </c>
      <c r="F72" s="4">
        <f t="shared" si="5"/>
        <v>5715</v>
      </c>
      <c r="I72" s="3">
        <f t="shared" si="8"/>
        <v>5715</v>
      </c>
      <c r="J72" s="4">
        <v>70</v>
      </c>
    </row>
    <row r="73" spans="1:10" x14ac:dyDescent="0.35">
      <c r="A73" s="41">
        <v>40979</v>
      </c>
      <c r="B73" s="11">
        <v>5598</v>
      </c>
      <c r="C73" s="11">
        <f t="shared" si="9"/>
        <v>282</v>
      </c>
      <c r="D73" s="11">
        <f t="shared" si="6"/>
        <v>0.77049180327868849</v>
      </c>
      <c r="E73" s="11">
        <f t="shared" si="7"/>
        <v>0</v>
      </c>
      <c r="F73" s="4">
        <f t="shared" si="5"/>
        <v>5598</v>
      </c>
      <c r="I73" s="3">
        <f t="shared" si="8"/>
        <v>5598</v>
      </c>
      <c r="J73" s="4">
        <v>71</v>
      </c>
    </row>
    <row r="74" spans="1:10" x14ac:dyDescent="0.35">
      <c r="A74" s="41">
        <v>40980</v>
      </c>
      <c r="B74" s="11">
        <v>3941</v>
      </c>
      <c r="C74" s="11">
        <f t="shared" si="9"/>
        <v>93</v>
      </c>
      <c r="D74" s="11">
        <f t="shared" si="6"/>
        <v>0.25409836065573771</v>
      </c>
      <c r="E74" s="11">
        <f t="shared" si="7"/>
        <v>0</v>
      </c>
      <c r="F74" s="4">
        <f t="shared" si="5"/>
        <v>3941</v>
      </c>
      <c r="I74" s="3">
        <f t="shared" si="8"/>
        <v>3941</v>
      </c>
      <c r="J74" s="4">
        <v>72</v>
      </c>
    </row>
    <row r="75" spans="1:10" x14ac:dyDescent="0.35">
      <c r="A75" s="41">
        <v>40981</v>
      </c>
      <c r="B75" s="11">
        <v>4048</v>
      </c>
      <c r="C75" s="11">
        <f t="shared" si="9"/>
        <v>108</v>
      </c>
      <c r="D75" s="11">
        <f t="shared" si="6"/>
        <v>0.29508196721311475</v>
      </c>
      <c r="E75" s="11">
        <f t="shared" si="7"/>
        <v>0</v>
      </c>
      <c r="F75" s="4">
        <f t="shared" si="5"/>
        <v>4048</v>
      </c>
      <c r="I75" s="3">
        <f t="shared" si="8"/>
        <v>4048</v>
      </c>
      <c r="J75" s="4">
        <v>73</v>
      </c>
    </row>
    <row r="76" spans="1:10" x14ac:dyDescent="0.35">
      <c r="A76" s="41">
        <v>40982</v>
      </c>
      <c r="B76" s="11">
        <v>3883</v>
      </c>
      <c r="C76" s="11">
        <f t="shared" si="9"/>
        <v>87</v>
      </c>
      <c r="D76" s="11">
        <f t="shared" si="6"/>
        <v>0.23770491803278687</v>
      </c>
      <c r="E76" s="11">
        <f t="shared" si="7"/>
        <v>0</v>
      </c>
      <c r="F76" s="4">
        <f t="shared" si="5"/>
        <v>3883</v>
      </c>
      <c r="I76" s="3">
        <f t="shared" si="8"/>
        <v>3883</v>
      </c>
      <c r="J76" s="4">
        <v>74</v>
      </c>
    </row>
    <row r="77" spans="1:10" x14ac:dyDescent="0.35">
      <c r="A77" s="41">
        <v>40983</v>
      </c>
      <c r="B77" s="11">
        <v>4491</v>
      </c>
      <c r="C77" s="11">
        <f t="shared" si="9"/>
        <v>163</v>
      </c>
      <c r="D77" s="11">
        <f t="shared" si="6"/>
        <v>0.4453551912568306</v>
      </c>
      <c r="E77" s="11">
        <f t="shared" si="7"/>
        <v>0</v>
      </c>
      <c r="F77" s="4">
        <f t="shared" si="5"/>
        <v>4491</v>
      </c>
      <c r="I77" s="3">
        <f t="shared" si="8"/>
        <v>4491</v>
      </c>
      <c r="J77" s="4">
        <v>75</v>
      </c>
    </row>
    <row r="78" spans="1:10" x14ac:dyDescent="0.35">
      <c r="A78" s="41">
        <v>40984</v>
      </c>
      <c r="B78" s="11">
        <v>4594</v>
      </c>
      <c r="C78" s="11">
        <f t="shared" si="9"/>
        <v>176</v>
      </c>
      <c r="D78" s="11">
        <f t="shared" si="6"/>
        <v>0.48087431693989069</v>
      </c>
      <c r="E78" s="11">
        <f t="shared" si="7"/>
        <v>0</v>
      </c>
      <c r="F78" s="4">
        <f t="shared" si="5"/>
        <v>4594</v>
      </c>
      <c r="I78" s="3">
        <f t="shared" si="8"/>
        <v>4594</v>
      </c>
      <c r="J78" s="4">
        <v>76</v>
      </c>
    </row>
    <row r="79" spans="1:10" x14ac:dyDescent="0.35">
      <c r="A79" s="41">
        <v>40985</v>
      </c>
      <c r="B79" s="11">
        <v>4131</v>
      </c>
      <c r="C79" s="11">
        <f t="shared" si="9"/>
        <v>118</v>
      </c>
      <c r="D79" s="11">
        <f t="shared" si="6"/>
        <v>0.32240437158469948</v>
      </c>
      <c r="E79" s="11">
        <f t="shared" si="7"/>
        <v>0</v>
      </c>
      <c r="F79" s="4">
        <f t="shared" si="5"/>
        <v>4131</v>
      </c>
      <c r="I79" s="3">
        <f t="shared" si="8"/>
        <v>4131</v>
      </c>
      <c r="J79" s="4">
        <v>77</v>
      </c>
    </row>
    <row r="80" spans="1:10" x14ac:dyDescent="0.35">
      <c r="A80" s="41">
        <v>40986</v>
      </c>
      <c r="B80" s="11">
        <v>5677</v>
      </c>
      <c r="C80" s="11">
        <f t="shared" si="9"/>
        <v>288</v>
      </c>
      <c r="D80" s="11">
        <f t="shared" si="6"/>
        <v>0.78688524590163933</v>
      </c>
      <c r="E80" s="11">
        <f t="shared" si="7"/>
        <v>0</v>
      </c>
      <c r="F80" s="4">
        <f t="shared" si="5"/>
        <v>5677</v>
      </c>
      <c r="I80" s="3">
        <f t="shared" si="8"/>
        <v>5677</v>
      </c>
      <c r="J80" s="4">
        <v>78</v>
      </c>
    </row>
    <row r="81" spans="1:10" x14ac:dyDescent="0.35">
      <c r="A81" s="41">
        <v>40987</v>
      </c>
      <c r="B81" s="11">
        <v>3805</v>
      </c>
      <c r="C81" s="11">
        <f t="shared" si="9"/>
        <v>77</v>
      </c>
      <c r="D81" s="11">
        <f t="shared" si="6"/>
        <v>0.2103825136612022</v>
      </c>
      <c r="E81" s="11">
        <f t="shared" si="7"/>
        <v>0</v>
      </c>
      <c r="F81" s="4">
        <f t="shared" si="5"/>
        <v>3805</v>
      </c>
      <c r="I81" s="3">
        <f t="shared" si="8"/>
        <v>3805</v>
      </c>
      <c r="J81" s="4">
        <v>79</v>
      </c>
    </row>
    <row r="82" spans="1:10" x14ac:dyDescent="0.35">
      <c r="A82" s="41">
        <v>40988</v>
      </c>
      <c r="B82" s="11">
        <v>4395</v>
      </c>
      <c r="C82" s="11">
        <f t="shared" si="9"/>
        <v>148</v>
      </c>
      <c r="D82" s="11">
        <f t="shared" si="6"/>
        <v>0.40437158469945356</v>
      </c>
      <c r="E82" s="11">
        <f t="shared" si="7"/>
        <v>0</v>
      </c>
      <c r="F82" s="4">
        <f t="shared" si="5"/>
        <v>4395</v>
      </c>
      <c r="I82" s="3">
        <f t="shared" si="8"/>
        <v>4395</v>
      </c>
      <c r="J82" s="4">
        <v>80</v>
      </c>
    </row>
    <row r="83" spans="1:10" x14ac:dyDescent="0.35">
      <c r="A83" s="41">
        <v>40989</v>
      </c>
      <c r="B83" s="11">
        <v>5026</v>
      </c>
      <c r="C83" s="11">
        <f t="shared" si="9"/>
        <v>217</v>
      </c>
      <c r="D83" s="11">
        <f t="shared" si="6"/>
        <v>0.59289617486338797</v>
      </c>
      <c r="E83" s="11">
        <f t="shared" si="7"/>
        <v>0</v>
      </c>
      <c r="F83" s="4">
        <f t="shared" si="5"/>
        <v>5026</v>
      </c>
      <c r="I83" s="3">
        <f t="shared" si="8"/>
        <v>5026</v>
      </c>
      <c r="J83" s="4">
        <v>81</v>
      </c>
    </row>
    <row r="84" spans="1:10" x14ac:dyDescent="0.35">
      <c r="A84" s="41">
        <v>40990</v>
      </c>
      <c r="B84" s="11">
        <v>4975</v>
      </c>
      <c r="C84" s="11">
        <f t="shared" si="9"/>
        <v>212</v>
      </c>
      <c r="D84" s="11">
        <f t="shared" si="6"/>
        <v>0.57923497267759561</v>
      </c>
      <c r="E84" s="11">
        <f t="shared" si="7"/>
        <v>0</v>
      </c>
      <c r="F84" s="4">
        <f t="shared" si="5"/>
        <v>4975</v>
      </c>
      <c r="I84" s="3">
        <f t="shared" si="8"/>
        <v>4975</v>
      </c>
      <c r="J84" s="4">
        <v>82</v>
      </c>
    </row>
    <row r="85" spans="1:10" x14ac:dyDescent="0.35">
      <c r="A85" s="41">
        <v>40991</v>
      </c>
      <c r="B85" s="11">
        <v>5295</v>
      </c>
      <c r="C85" s="11">
        <f t="shared" si="9"/>
        <v>248</v>
      </c>
      <c r="D85" s="11">
        <f t="shared" si="6"/>
        <v>0.67759562841530052</v>
      </c>
      <c r="E85" s="11">
        <f t="shared" si="7"/>
        <v>0</v>
      </c>
      <c r="F85" s="4">
        <f t="shared" si="5"/>
        <v>5295</v>
      </c>
      <c r="I85" s="3">
        <f t="shared" si="8"/>
        <v>5295</v>
      </c>
      <c r="J85" s="4">
        <v>83</v>
      </c>
    </row>
    <row r="86" spans="1:10" x14ac:dyDescent="0.35">
      <c r="A86" s="41">
        <v>40992</v>
      </c>
      <c r="B86" s="11">
        <v>5167</v>
      </c>
      <c r="C86" s="11">
        <f t="shared" si="9"/>
        <v>232</v>
      </c>
      <c r="D86" s="11">
        <f t="shared" si="6"/>
        <v>0.63387978142076506</v>
      </c>
      <c r="E86" s="11">
        <f t="shared" si="7"/>
        <v>0</v>
      </c>
      <c r="F86" s="4">
        <f t="shared" si="5"/>
        <v>5167</v>
      </c>
      <c r="I86" s="3">
        <f t="shared" si="8"/>
        <v>5167</v>
      </c>
      <c r="J86" s="4">
        <v>84</v>
      </c>
    </row>
    <row r="87" spans="1:10" x14ac:dyDescent="0.35">
      <c r="A87" s="41">
        <v>40993</v>
      </c>
      <c r="B87" s="11">
        <v>5166</v>
      </c>
      <c r="C87" s="11">
        <f t="shared" si="9"/>
        <v>230</v>
      </c>
      <c r="D87" s="11">
        <f t="shared" si="6"/>
        <v>0.62841530054644812</v>
      </c>
      <c r="E87" s="11">
        <f t="shared" si="7"/>
        <v>0</v>
      </c>
      <c r="F87" s="4">
        <f t="shared" si="5"/>
        <v>5166</v>
      </c>
      <c r="I87" s="3">
        <f t="shared" si="8"/>
        <v>5166</v>
      </c>
      <c r="J87" s="4">
        <v>85</v>
      </c>
    </row>
    <row r="88" spans="1:10" x14ac:dyDescent="0.35">
      <c r="A88" s="41">
        <v>40994</v>
      </c>
      <c r="B88" s="11">
        <v>2709</v>
      </c>
      <c r="C88" s="11">
        <f t="shared" si="9"/>
        <v>13</v>
      </c>
      <c r="D88" s="11">
        <f t="shared" si="6"/>
        <v>3.5519125683060107E-2</v>
      </c>
      <c r="E88" s="11">
        <f t="shared" si="7"/>
        <v>0</v>
      </c>
      <c r="F88" s="4">
        <f t="shared" si="5"/>
        <v>2709</v>
      </c>
      <c r="I88" s="3">
        <f t="shared" si="8"/>
        <v>2709</v>
      </c>
      <c r="J88" s="4">
        <v>86</v>
      </c>
    </row>
    <row r="89" spans="1:10" x14ac:dyDescent="0.35">
      <c r="A89" s="41">
        <v>40995</v>
      </c>
      <c r="B89" s="11">
        <v>1761</v>
      </c>
      <c r="C89" s="11">
        <f t="shared" si="9"/>
        <v>4</v>
      </c>
      <c r="D89" s="11">
        <f t="shared" si="6"/>
        <v>1.092896174863388E-2</v>
      </c>
      <c r="E89" s="11">
        <f t="shared" si="7"/>
        <v>1</v>
      </c>
      <c r="F89" s="4">
        <f t="shared" si="5"/>
        <v>4628.5</v>
      </c>
      <c r="I89" s="3">
        <f t="shared" si="8"/>
        <v>4628.5</v>
      </c>
      <c r="J89" s="4">
        <v>87</v>
      </c>
    </row>
    <row r="90" spans="1:10" x14ac:dyDescent="0.35">
      <c r="A90" s="41">
        <v>40996</v>
      </c>
      <c r="B90" s="11">
        <v>2723</v>
      </c>
      <c r="C90" s="11">
        <f t="shared" si="9"/>
        <v>15</v>
      </c>
      <c r="D90" s="11">
        <f t="shared" si="6"/>
        <v>4.0983606557377046E-2</v>
      </c>
      <c r="E90" s="11">
        <f t="shared" si="7"/>
        <v>0</v>
      </c>
      <c r="F90" s="4">
        <f t="shared" si="5"/>
        <v>2723</v>
      </c>
      <c r="I90" s="3">
        <f t="shared" si="8"/>
        <v>2723</v>
      </c>
      <c r="J90" s="4">
        <v>88</v>
      </c>
    </row>
    <row r="91" spans="1:10" x14ac:dyDescent="0.35">
      <c r="A91" s="41">
        <v>40997</v>
      </c>
      <c r="B91" s="11">
        <v>3348</v>
      </c>
      <c r="C91" s="11">
        <f t="shared" si="9"/>
        <v>38</v>
      </c>
      <c r="D91" s="11">
        <f t="shared" si="6"/>
        <v>0.10382513661202186</v>
      </c>
      <c r="E91" s="11">
        <f t="shared" si="7"/>
        <v>0</v>
      </c>
      <c r="F91" s="4">
        <f t="shared" si="5"/>
        <v>3348</v>
      </c>
      <c r="I91" s="3">
        <f t="shared" si="8"/>
        <v>3348</v>
      </c>
      <c r="J91" s="4">
        <v>89</v>
      </c>
    </row>
    <row r="92" spans="1:10" x14ac:dyDescent="0.35">
      <c r="A92" s="41">
        <v>40998</v>
      </c>
      <c r="B92" s="11">
        <v>4623</v>
      </c>
      <c r="C92" s="11">
        <f t="shared" si="9"/>
        <v>182</v>
      </c>
      <c r="D92" s="11">
        <f t="shared" si="6"/>
        <v>0.49726775956284153</v>
      </c>
      <c r="E92" s="11">
        <f t="shared" si="7"/>
        <v>0</v>
      </c>
      <c r="F92" s="4">
        <f t="shared" si="5"/>
        <v>4623</v>
      </c>
      <c r="I92" s="3">
        <f t="shared" si="8"/>
        <v>4623</v>
      </c>
      <c r="J92" s="4">
        <v>90</v>
      </c>
    </row>
    <row r="93" spans="1:10" x14ac:dyDescent="0.35">
      <c r="A93" s="41">
        <v>40999</v>
      </c>
      <c r="B93" s="11">
        <v>4037</v>
      </c>
      <c r="C93" s="11">
        <f t="shared" si="9"/>
        <v>107</v>
      </c>
      <c r="D93" s="11">
        <f t="shared" si="6"/>
        <v>0.29234972677595628</v>
      </c>
      <c r="E93" s="11">
        <f t="shared" si="7"/>
        <v>0</v>
      </c>
      <c r="F93" s="4">
        <f t="shared" si="5"/>
        <v>4037</v>
      </c>
      <c r="I93" s="3">
        <f t="shared" si="8"/>
        <v>4037</v>
      </c>
      <c r="J93" s="4">
        <v>91</v>
      </c>
    </row>
    <row r="94" spans="1:10" x14ac:dyDescent="0.35">
      <c r="A94" s="41">
        <v>41000</v>
      </c>
      <c r="B94" s="11">
        <v>4088</v>
      </c>
      <c r="C94" s="11">
        <f t="shared" si="9"/>
        <v>112</v>
      </c>
      <c r="D94" s="11">
        <f t="shared" si="6"/>
        <v>0.30601092896174864</v>
      </c>
      <c r="E94" s="11">
        <f t="shared" si="7"/>
        <v>0</v>
      </c>
      <c r="F94" s="4">
        <f t="shared" si="5"/>
        <v>4088</v>
      </c>
      <c r="I94" s="3">
        <f t="shared" si="8"/>
        <v>4088</v>
      </c>
      <c r="J94" s="4">
        <v>92</v>
      </c>
    </row>
    <row r="95" spans="1:10" x14ac:dyDescent="0.35">
      <c r="A95" s="41">
        <v>41001</v>
      </c>
      <c r="B95" s="11">
        <v>2617</v>
      </c>
      <c r="C95" s="11">
        <f t="shared" si="9"/>
        <v>9</v>
      </c>
      <c r="D95" s="11">
        <f t="shared" si="6"/>
        <v>2.4590163934426229E-2</v>
      </c>
      <c r="E95" s="11">
        <f t="shared" si="7"/>
        <v>1</v>
      </c>
      <c r="F95" s="4">
        <f t="shared" si="5"/>
        <v>4628.5</v>
      </c>
      <c r="I95" s="3">
        <f t="shared" si="8"/>
        <v>4628.5</v>
      </c>
      <c r="J95" s="4">
        <v>93</v>
      </c>
    </row>
    <row r="96" spans="1:10" x14ac:dyDescent="0.35">
      <c r="A96" s="41">
        <v>41002</v>
      </c>
      <c r="B96" s="11">
        <v>3023</v>
      </c>
      <c r="C96" s="11">
        <f t="shared" si="9"/>
        <v>23</v>
      </c>
      <c r="D96" s="11">
        <f t="shared" si="6"/>
        <v>6.2841530054644809E-2</v>
      </c>
      <c r="E96" s="11">
        <f t="shared" si="7"/>
        <v>0</v>
      </c>
      <c r="F96" s="4">
        <f t="shared" si="5"/>
        <v>3023</v>
      </c>
      <c r="I96" s="3">
        <f t="shared" si="8"/>
        <v>3023</v>
      </c>
      <c r="J96" s="4">
        <v>94</v>
      </c>
    </row>
    <row r="97" spans="1:10" x14ac:dyDescent="0.35">
      <c r="A97" s="41">
        <v>41003</v>
      </c>
      <c r="B97" s="11">
        <v>2706</v>
      </c>
      <c r="C97" s="11">
        <f t="shared" si="9"/>
        <v>12</v>
      </c>
      <c r="D97" s="11">
        <f t="shared" si="6"/>
        <v>3.2786885245901641E-2</v>
      </c>
      <c r="E97" s="11">
        <f t="shared" si="7"/>
        <v>0</v>
      </c>
      <c r="F97" s="4">
        <f t="shared" si="5"/>
        <v>2706</v>
      </c>
      <c r="I97" s="3">
        <f t="shared" si="8"/>
        <v>2706</v>
      </c>
      <c r="J97" s="4">
        <v>95</v>
      </c>
    </row>
    <row r="98" spans="1:10" x14ac:dyDescent="0.35">
      <c r="A98" s="41">
        <v>41004</v>
      </c>
      <c r="B98" s="11">
        <v>2830</v>
      </c>
      <c r="C98" s="11">
        <f t="shared" si="9"/>
        <v>19</v>
      </c>
      <c r="D98" s="11">
        <f t="shared" si="6"/>
        <v>5.1912568306010931E-2</v>
      </c>
      <c r="E98" s="11">
        <f t="shared" si="7"/>
        <v>0</v>
      </c>
      <c r="F98" s="4">
        <f t="shared" si="5"/>
        <v>2830</v>
      </c>
      <c r="I98" s="3">
        <f t="shared" si="8"/>
        <v>2830</v>
      </c>
      <c r="J98" s="4">
        <v>96</v>
      </c>
    </row>
    <row r="99" spans="1:10" x14ac:dyDescent="0.35">
      <c r="A99" s="41">
        <v>41005</v>
      </c>
      <c r="B99" s="11">
        <v>3316</v>
      </c>
      <c r="C99" s="11">
        <f t="shared" si="9"/>
        <v>37</v>
      </c>
      <c r="D99" s="11">
        <f t="shared" si="6"/>
        <v>0.10109289617486339</v>
      </c>
      <c r="E99" s="11">
        <f t="shared" si="7"/>
        <v>0</v>
      </c>
      <c r="F99" s="4">
        <f t="shared" si="5"/>
        <v>3316</v>
      </c>
      <c r="I99" s="3">
        <f t="shared" si="8"/>
        <v>3316</v>
      </c>
      <c r="J99" s="4">
        <v>97</v>
      </c>
    </row>
    <row r="100" spans="1:10" x14ac:dyDescent="0.35">
      <c r="A100" s="41">
        <v>41006</v>
      </c>
      <c r="B100" s="11">
        <v>3348</v>
      </c>
      <c r="C100" s="11">
        <f t="shared" si="9"/>
        <v>38</v>
      </c>
      <c r="D100" s="11">
        <f t="shared" si="6"/>
        <v>0.10382513661202186</v>
      </c>
      <c r="E100" s="11">
        <f t="shared" si="7"/>
        <v>0</v>
      </c>
      <c r="F100" s="4">
        <f t="shared" si="5"/>
        <v>3348</v>
      </c>
      <c r="I100" s="3">
        <f t="shared" si="8"/>
        <v>3348</v>
      </c>
      <c r="J100" s="4">
        <v>98</v>
      </c>
    </row>
    <row r="101" spans="1:10" x14ac:dyDescent="0.35">
      <c r="A101" s="41">
        <v>41007</v>
      </c>
      <c r="B101" s="11">
        <v>4428</v>
      </c>
      <c r="C101" s="11">
        <f t="shared" si="9"/>
        <v>155</v>
      </c>
      <c r="D101" s="11">
        <f t="shared" si="6"/>
        <v>0.42349726775956287</v>
      </c>
      <c r="E101" s="11">
        <f t="shared" si="7"/>
        <v>0</v>
      </c>
      <c r="F101" s="4">
        <f t="shared" si="5"/>
        <v>4428</v>
      </c>
      <c r="I101" s="3">
        <f t="shared" si="8"/>
        <v>4428</v>
      </c>
      <c r="J101" s="4">
        <v>99</v>
      </c>
    </row>
    <row r="102" spans="1:10" x14ac:dyDescent="0.35">
      <c r="A102" s="41">
        <v>41008</v>
      </c>
      <c r="B102" s="11">
        <v>2498</v>
      </c>
      <c r="C102" s="11">
        <f t="shared" si="9"/>
        <v>7</v>
      </c>
      <c r="D102" s="11">
        <f t="shared" si="6"/>
        <v>1.912568306010929E-2</v>
      </c>
      <c r="E102" s="11">
        <f t="shared" si="7"/>
        <v>1</v>
      </c>
      <c r="F102" s="4">
        <f t="shared" si="5"/>
        <v>4628.5</v>
      </c>
      <c r="I102" s="3">
        <f t="shared" si="8"/>
        <v>4628.5</v>
      </c>
      <c r="J102" s="4">
        <v>100</v>
      </c>
    </row>
    <row r="103" spans="1:10" x14ac:dyDescent="0.35">
      <c r="A103" s="41">
        <v>41009</v>
      </c>
      <c r="B103" s="11">
        <v>2712</v>
      </c>
      <c r="C103" s="11">
        <f t="shared" si="9"/>
        <v>14</v>
      </c>
      <c r="D103" s="11">
        <f t="shared" si="6"/>
        <v>3.825136612021858E-2</v>
      </c>
      <c r="E103" s="11">
        <f t="shared" si="7"/>
        <v>0</v>
      </c>
      <c r="F103" s="4">
        <f t="shared" si="5"/>
        <v>2712</v>
      </c>
      <c r="I103" s="3">
        <f t="shared" si="8"/>
        <v>2712</v>
      </c>
      <c r="J103" s="4">
        <v>101</v>
      </c>
    </row>
    <row r="104" spans="1:10" x14ac:dyDescent="0.35">
      <c r="A104" s="41">
        <v>41010</v>
      </c>
      <c r="B104" s="11">
        <v>3136</v>
      </c>
      <c r="C104" s="11">
        <f t="shared" si="9"/>
        <v>27</v>
      </c>
      <c r="D104" s="11">
        <f t="shared" si="6"/>
        <v>7.3770491803278687E-2</v>
      </c>
      <c r="E104" s="11">
        <f t="shared" si="7"/>
        <v>0</v>
      </c>
      <c r="F104" s="4">
        <f t="shared" si="5"/>
        <v>3136</v>
      </c>
      <c r="I104" s="3">
        <f t="shared" si="8"/>
        <v>3136</v>
      </c>
      <c r="J104" s="4">
        <v>102</v>
      </c>
    </row>
    <row r="105" spans="1:10" x14ac:dyDescent="0.35">
      <c r="A105" s="41">
        <v>41011</v>
      </c>
      <c r="B105" s="11">
        <v>3088</v>
      </c>
      <c r="C105" s="11">
        <f t="shared" si="9"/>
        <v>26</v>
      </c>
      <c r="D105" s="11">
        <f t="shared" si="6"/>
        <v>7.1038251366120214E-2</v>
      </c>
      <c r="E105" s="11">
        <f t="shared" si="7"/>
        <v>0</v>
      </c>
      <c r="F105" s="4">
        <f t="shared" si="5"/>
        <v>3088</v>
      </c>
      <c r="I105" s="3">
        <f t="shared" si="8"/>
        <v>3088</v>
      </c>
      <c r="J105" s="4">
        <v>103</v>
      </c>
    </row>
    <row r="106" spans="1:10" x14ac:dyDescent="0.35">
      <c r="A106" s="41">
        <v>41012</v>
      </c>
      <c r="B106" s="11">
        <v>3198</v>
      </c>
      <c r="C106" s="11">
        <f t="shared" si="9"/>
        <v>29</v>
      </c>
      <c r="D106" s="11">
        <f t="shared" si="6"/>
        <v>7.9234972677595633E-2</v>
      </c>
      <c r="E106" s="11">
        <f t="shared" si="7"/>
        <v>0</v>
      </c>
      <c r="F106" s="4">
        <f t="shared" si="5"/>
        <v>3198</v>
      </c>
      <c r="I106" s="3">
        <f t="shared" si="8"/>
        <v>3198</v>
      </c>
      <c r="J106" s="4">
        <v>104</v>
      </c>
    </row>
    <row r="107" spans="1:10" x14ac:dyDescent="0.35">
      <c r="A107" s="41">
        <v>41013</v>
      </c>
      <c r="B107" s="11">
        <v>3595</v>
      </c>
      <c r="C107" s="11">
        <f t="shared" si="9"/>
        <v>52</v>
      </c>
      <c r="D107" s="11">
        <f t="shared" si="6"/>
        <v>0.14207650273224043</v>
      </c>
      <c r="E107" s="11">
        <f t="shared" si="7"/>
        <v>0</v>
      </c>
      <c r="F107" s="4">
        <f t="shared" si="5"/>
        <v>3595</v>
      </c>
      <c r="I107" s="3">
        <f t="shared" si="8"/>
        <v>3595</v>
      </c>
      <c r="J107" s="4">
        <v>105</v>
      </c>
    </row>
    <row r="108" spans="1:10" x14ac:dyDescent="0.35">
      <c r="A108" s="41">
        <v>41014</v>
      </c>
      <c r="B108" s="11">
        <v>3953</v>
      </c>
      <c r="C108" s="11">
        <f t="shared" si="9"/>
        <v>96</v>
      </c>
      <c r="D108" s="11">
        <f t="shared" si="6"/>
        <v>0.26229508196721313</v>
      </c>
      <c r="E108" s="11">
        <f t="shared" si="7"/>
        <v>0</v>
      </c>
      <c r="F108" s="4">
        <f t="shared" si="5"/>
        <v>3953</v>
      </c>
      <c r="I108" s="3">
        <f t="shared" si="8"/>
        <v>3953</v>
      </c>
      <c r="J108" s="4">
        <v>106</v>
      </c>
    </row>
    <row r="109" spans="1:10" x14ac:dyDescent="0.35">
      <c r="A109" s="41">
        <v>41015</v>
      </c>
      <c r="B109" s="11">
        <v>2476</v>
      </c>
      <c r="C109" s="11">
        <f t="shared" si="9"/>
        <v>6</v>
      </c>
      <c r="D109" s="11">
        <f t="shared" si="6"/>
        <v>1.6393442622950821E-2</v>
      </c>
      <c r="E109" s="11">
        <f t="shared" si="7"/>
        <v>1</v>
      </c>
      <c r="F109" s="4">
        <f t="shared" si="5"/>
        <v>4628.5</v>
      </c>
      <c r="I109" s="3">
        <f t="shared" si="8"/>
        <v>4628.5</v>
      </c>
      <c r="J109" s="4">
        <v>107</v>
      </c>
    </row>
    <row r="110" spans="1:10" x14ac:dyDescent="0.35">
      <c r="A110" s="41">
        <v>41016</v>
      </c>
      <c r="B110" s="11">
        <v>2900</v>
      </c>
      <c r="C110" s="11">
        <f t="shared" si="9"/>
        <v>20</v>
      </c>
      <c r="D110" s="11">
        <f t="shared" si="6"/>
        <v>5.4644808743169397E-2</v>
      </c>
      <c r="E110" s="11">
        <f t="shared" si="7"/>
        <v>0</v>
      </c>
      <c r="F110" s="4">
        <f t="shared" si="5"/>
        <v>2900</v>
      </c>
      <c r="I110" s="3">
        <f t="shared" si="8"/>
        <v>2900</v>
      </c>
      <c r="J110" s="4">
        <v>108</v>
      </c>
    </row>
    <row r="111" spans="1:10" x14ac:dyDescent="0.35">
      <c r="A111" s="41">
        <v>41017</v>
      </c>
      <c r="B111" s="11">
        <v>2827</v>
      </c>
      <c r="C111" s="11">
        <f t="shared" si="9"/>
        <v>18</v>
      </c>
      <c r="D111" s="11">
        <f t="shared" si="6"/>
        <v>4.9180327868852458E-2</v>
      </c>
      <c r="E111" s="11">
        <f t="shared" si="7"/>
        <v>0</v>
      </c>
      <c r="F111" s="4">
        <f t="shared" si="5"/>
        <v>2827</v>
      </c>
      <c r="I111" s="3">
        <f t="shared" si="8"/>
        <v>2827</v>
      </c>
      <c r="J111" s="4">
        <v>109</v>
      </c>
    </row>
    <row r="112" spans="1:10" x14ac:dyDescent="0.35">
      <c r="A112" s="41">
        <v>41018</v>
      </c>
      <c r="B112" s="11">
        <v>3146</v>
      </c>
      <c r="C112" s="11">
        <f t="shared" si="9"/>
        <v>28</v>
      </c>
      <c r="D112" s="11">
        <f t="shared" si="6"/>
        <v>7.650273224043716E-2</v>
      </c>
      <c r="E112" s="11">
        <f t="shared" si="7"/>
        <v>0</v>
      </c>
      <c r="F112" s="4">
        <f t="shared" si="5"/>
        <v>3146</v>
      </c>
      <c r="I112" s="3">
        <f t="shared" si="8"/>
        <v>3146</v>
      </c>
      <c r="J112" s="4">
        <v>110</v>
      </c>
    </row>
    <row r="113" spans="1:10" x14ac:dyDescent="0.35">
      <c r="A113" s="41">
        <v>41019</v>
      </c>
      <c r="B113" s="11">
        <v>3377</v>
      </c>
      <c r="C113" s="11">
        <f t="shared" si="9"/>
        <v>40</v>
      </c>
      <c r="D113" s="11">
        <f t="shared" si="6"/>
        <v>0.10928961748633879</v>
      </c>
      <c r="E113" s="11">
        <f t="shared" si="7"/>
        <v>0</v>
      </c>
      <c r="F113" s="4">
        <f t="shared" si="5"/>
        <v>3377</v>
      </c>
      <c r="I113" s="3">
        <f t="shared" si="8"/>
        <v>3377</v>
      </c>
      <c r="J113" s="4">
        <v>111</v>
      </c>
    </row>
    <row r="114" spans="1:10" x14ac:dyDescent="0.35">
      <c r="A114" s="41">
        <v>41020</v>
      </c>
      <c r="B114" s="11">
        <v>3394</v>
      </c>
      <c r="C114" s="11">
        <f t="shared" si="9"/>
        <v>43</v>
      </c>
      <c r="D114" s="11">
        <f t="shared" si="6"/>
        <v>0.11748633879781421</v>
      </c>
      <c r="E114" s="11">
        <f t="shared" si="7"/>
        <v>0</v>
      </c>
      <c r="F114" s="4">
        <f t="shared" si="5"/>
        <v>3394</v>
      </c>
      <c r="I114" s="3">
        <f t="shared" si="8"/>
        <v>3394</v>
      </c>
      <c r="J114" s="4">
        <v>112</v>
      </c>
    </row>
    <row r="115" spans="1:10" x14ac:dyDescent="0.35">
      <c r="A115" s="41">
        <v>41021</v>
      </c>
      <c r="B115" s="11">
        <v>3905</v>
      </c>
      <c r="C115" s="11">
        <f t="shared" si="9"/>
        <v>91</v>
      </c>
      <c r="D115" s="11">
        <f t="shared" si="6"/>
        <v>0.24863387978142076</v>
      </c>
      <c r="E115" s="11">
        <f t="shared" si="7"/>
        <v>0</v>
      </c>
      <c r="F115" s="4">
        <f t="shared" si="5"/>
        <v>3905</v>
      </c>
      <c r="I115" s="3">
        <f t="shared" si="8"/>
        <v>3905</v>
      </c>
      <c r="J115" s="4">
        <v>113</v>
      </c>
    </row>
    <row r="116" spans="1:10" x14ac:dyDescent="0.35">
      <c r="A116" s="41">
        <v>41022</v>
      </c>
      <c r="B116" s="11">
        <v>2528</v>
      </c>
      <c r="C116" s="11">
        <f t="shared" si="9"/>
        <v>8</v>
      </c>
      <c r="D116" s="11">
        <f t="shared" si="6"/>
        <v>2.185792349726776E-2</v>
      </c>
      <c r="E116" s="11">
        <f t="shared" si="7"/>
        <v>1</v>
      </c>
      <c r="F116" s="4">
        <f t="shared" si="5"/>
        <v>4628.5</v>
      </c>
      <c r="I116" s="3">
        <f t="shared" si="8"/>
        <v>4628.5</v>
      </c>
      <c r="J116" s="4">
        <v>114</v>
      </c>
    </row>
    <row r="117" spans="1:10" x14ac:dyDescent="0.35">
      <c r="A117" s="41">
        <v>41023</v>
      </c>
      <c r="B117" s="11">
        <v>2751</v>
      </c>
      <c r="C117" s="11">
        <f t="shared" si="9"/>
        <v>16</v>
      </c>
      <c r="D117" s="11">
        <f t="shared" si="6"/>
        <v>4.3715846994535519E-2</v>
      </c>
      <c r="E117" s="11">
        <f t="shared" si="7"/>
        <v>0</v>
      </c>
      <c r="F117" s="4">
        <f t="shared" si="5"/>
        <v>2751</v>
      </c>
      <c r="I117" s="3">
        <f t="shared" si="8"/>
        <v>2751</v>
      </c>
      <c r="J117" s="4">
        <v>115</v>
      </c>
    </row>
    <row r="118" spans="1:10" x14ac:dyDescent="0.35">
      <c r="A118" s="41">
        <v>41024</v>
      </c>
      <c r="B118" s="11">
        <v>3050</v>
      </c>
      <c r="C118" s="11">
        <f t="shared" si="9"/>
        <v>25</v>
      </c>
      <c r="D118" s="11">
        <f t="shared" si="6"/>
        <v>6.8306010928961755E-2</v>
      </c>
      <c r="E118" s="11">
        <f t="shared" si="7"/>
        <v>0</v>
      </c>
      <c r="F118" s="4">
        <f t="shared" si="5"/>
        <v>3050</v>
      </c>
      <c r="I118" s="3">
        <f t="shared" si="8"/>
        <v>3050</v>
      </c>
      <c r="J118" s="4">
        <v>116</v>
      </c>
    </row>
    <row r="119" spans="1:10" x14ac:dyDescent="0.35">
      <c r="A119" s="41">
        <v>41025</v>
      </c>
      <c r="B119" s="11">
        <v>3207</v>
      </c>
      <c r="C119" s="11">
        <f t="shared" si="9"/>
        <v>30</v>
      </c>
      <c r="D119" s="11">
        <f t="shared" si="6"/>
        <v>8.1967213114754092E-2</v>
      </c>
      <c r="E119" s="11">
        <f t="shared" si="7"/>
        <v>0</v>
      </c>
      <c r="F119" s="4">
        <f t="shared" si="5"/>
        <v>3207</v>
      </c>
      <c r="I119" s="3">
        <f t="shared" si="8"/>
        <v>3207</v>
      </c>
      <c r="J119" s="4">
        <v>117</v>
      </c>
    </row>
    <row r="120" spans="1:10" x14ac:dyDescent="0.35">
      <c r="A120" s="41">
        <v>41026</v>
      </c>
      <c r="B120" s="11">
        <v>3271</v>
      </c>
      <c r="C120" s="11">
        <f t="shared" si="9"/>
        <v>35</v>
      </c>
      <c r="D120" s="11">
        <f t="shared" si="6"/>
        <v>9.5628415300546443E-2</v>
      </c>
      <c r="E120" s="11">
        <f t="shared" si="7"/>
        <v>0</v>
      </c>
      <c r="F120" s="4">
        <f t="shared" si="5"/>
        <v>3271</v>
      </c>
      <c r="I120" s="3">
        <f t="shared" si="8"/>
        <v>3271</v>
      </c>
      <c r="J120" s="4">
        <v>118</v>
      </c>
    </row>
    <row r="121" spans="1:10" x14ac:dyDescent="0.35">
      <c r="A121" s="41">
        <v>41027</v>
      </c>
      <c r="B121" s="11">
        <v>3536</v>
      </c>
      <c r="C121" s="11">
        <f t="shared" si="9"/>
        <v>48</v>
      </c>
      <c r="D121" s="11">
        <f t="shared" si="6"/>
        <v>0.13114754098360656</v>
      </c>
      <c r="E121" s="11">
        <f t="shared" si="7"/>
        <v>0</v>
      </c>
      <c r="F121" s="4">
        <f t="shared" si="5"/>
        <v>3536</v>
      </c>
      <c r="I121" s="3">
        <f t="shared" si="8"/>
        <v>3536</v>
      </c>
      <c r="J121" s="4">
        <v>119</v>
      </c>
    </row>
    <row r="122" spans="1:10" x14ac:dyDescent="0.35">
      <c r="A122" s="41">
        <v>41028</v>
      </c>
      <c r="B122" s="11">
        <v>3774</v>
      </c>
      <c r="C122" s="11">
        <f t="shared" si="9"/>
        <v>67</v>
      </c>
      <c r="D122" s="11">
        <f t="shared" si="6"/>
        <v>0.1830601092896175</v>
      </c>
      <c r="E122" s="11">
        <f t="shared" si="7"/>
        <v>0</v>
      </c>
      <c r="F122" s="4">
        <f t="shared" si="5"/>
        <v>3774</v>
      </c>
      <c r="I122" s="3">
        <f t="shared" si="8"/>
        <v>3774</v>
      </c>
      <c r="J122" s="4">
        <v>120</v>
      </c>
    </row>
    <row r="123" spans="1:10" x14ac:dyDescent="0.35">
      <c r="A123" s="41">
        <v>41029</v>
      </c>
      <c r="B123" s="11">
        <v>2954</v>
      </c>
      <c r="C123" s="11">
        <f t="shared" si="9"/>
        <v>21</v>
      </c>
      <c r="D123" s="11">
        <f t="shared" si="6"/>
        <v>5.737704918032787E-2</v>
      </c>
      <c r="E123" s="11">
        <f t="shared" si="7"/>
        <v>0</v>
      </c>
      <c r="F123" s="4">
        <f t="shared" si="5"/>
        <v>2954</v>
      </c>
      <c r="I123" s="3">
        <f t="shared" si="8"/>
        <v>2954</v>
      </c>
      <c r="J123" s="4">
        <v>121</v>
      </c>
    </row>
    <row r="124" spans="1:10" x14ac:dyDescent="0.35">
      <c r="A124" s="41">
        <v>41030</v>
      </c>
      <c r="B124" s="11">
        <v>4732</v>
      </c>
      <c r="C124" s="11">
        <f t="shared" si="9"/>
        <v>187</v>
      </c>
      <c r="D124" s="11">
        <f t="shared" si="6"/>
        <v>0.51092896174863389</v>
      </c>
      <c r="E124" s="11">
        <f t="shared" si="7"/>
        <v>0</v>
      </c>
      <c r="F124" s="4">
        <f t="shared" si="5"/>
        <v>4732</v>
      </c>
      <c r="I124" s="3">
        <f t="shared" si="8"/>
        <v>4732</v>
      </c>
      <c r="J124" s="4">
        <v>122</v>
      </c>
    </row>
    <row r="125" spans="1:10" x14ac:dyDescent="0.35">
      <c r="A125" s="41">
        <v>41031</v>
      </c>
      <c r="B125" s="11">
        <v>4151</v>
      </c>
      <c r="C125" s="11">
        <f t="shared" si="9"/>
        <v>122</v>
      </c>
      <c r="D125" s="11">
        <f t="shared" si="6"/>
        <v>0.33333333333333331</v>
      </c>
      <c r="E125" s="11">
        <f t="shared" si="7"/>
        <v>0</v>
      </c>
      <c r="F125" s="4">
        <f t="shared" si="5"/>
        <v>4151</v>
      </c>
      <c r="I125" s="3">
        <f t="shared" si="8"/>
        <v>4151</v>
      </c>
      <c r="J125" s="4">
        <v>123</v>
      </c>
    </row>
    <row r="126" spans="1:10" x14ac:dyDescent="0.35">
      <c r="A126" s="41">
        <v>41032</v>
      </c>
      <c r="B126" s="11">
        <v>4833</v>
      </c>
      <c r="C126" s="11">
        <f t="shared" si="9"/>
        <v>190</v>
      </c>
      <c r="D126" s="11">
        <f t="shared" si="6"/>
        <v>0.51912568306010931</v>
      </c>
      <c r="E126" s="11">
        <f t="shared" si="7"/>
        <v>0</v>
      </c>
      <c r="F126" s="4">
        <f t="shared" si="5"/>
        <v>4833</v>
      </c>
      <c r="I126" s="3">
        <f t="shared" si="8"/>
        <v>4833</v>
      </c>
      <c r="J126" s="4">
        <v>124</v>
      </c>
    </row>
    <row r="127" spans="1:10" x14ac:dyDescent="0.35">
      <c r="A127" s="41">
        <v>41033</v>
      </c>
      <c r="B127" s="11">
        <v>4881</v>
      </c>
      <c r="C127" s="11">
        <f t="shared" si="9"/>
        <v>196</v>
      </c>
      <c r="D127" s="11">
        <f t="shared" si="6"/>
        <v>0.53551912568306015</v>
      </c>
      <c r="E127" s="11">
        <f t="shared" si="7"/>
        <v>0</v>
      </c>
      <c r="F127" s="4">
        <f t="shared" si="5"/>
        <v>4881</v>
      </c>
      <c r="I127" s="3">
        <f t="shared" si="8"/>
        <v>4881</v>
      </c>
      <c r="J127" s="4">
        <v>125</v>
      </c>
    </row>
    <row r="128" spans="1:10" x14ac:dyDescent="0.35">
      <c r="A128" s="41">
        <v>41034</v>
      </c>
      <c r="B128" s="11">
        <v>4563</v>
      </c>
      <c r="C128" s="11">
        <f t="shared" si="9"/>
        <v>168</v>
      </c>
      <c r="D128" s="11">
        <f t="shared" si="6"/>
        <v>0.45901639344262296</v>
      </c>
      <c r="E128" s="11">
        <f t="shared" si="7"/>
        <v>0</v>
      </c>
      <c r="F128" s="4">
        <f t="shared" si="5"/>
        <v>4563</v>
      </c>
      <c r="I128" s="3">
        <f t="shared" si="8"/>
        <v>4563</v>
      </c>
      <c r="J128" s="4">
        <v>126</v>
      </c>
    </row>
    <row r="129" spans="1:10" x14ac:dyDescent="0.35">
      <c r="A129" s="41">
        <v>41035</v>
      </c>
      <c r="B129" s="11">
        <v>5394</v>
      </c>
      <c r="C129" s="11">
        <f t="shared" si="9"/>
        <v>262</v>
      </c>
      <c r="D129" s="11">
        <f t="shared" si="6"/>
        <v>0.71584699453551914</v>
      </c>
      <c r="E129" s="11">
        <f t="shared" si="7"/>
        <v>0</v>
      </c>
      <c r="F129" s="4">
        <f t="shared" si="5"/>
        <v>5394</v>
      </c>
      <c r="I129" s="3">
        <f t="shared" si="8"/>
        <v>5394</v>
      </c>
      <c r="J129" s="4">
        <v>127</v>
      </c>
    </row>
    <row r="130" spans="1:10" x14ac:dyDescent="0.35">
      <c r="A130" s="41">
        <v>41036</v>
      </c>
      <c r="B130" s="11">
        <v>4018</v>
      </c>
      <c r="C130" s="11">
        <f t="shared" si="9"/>
        <v>106</v>
      </c>
      <c r="D130" s="11">
        <f t="shared" si="6"/>
        <v>0.2896174863387978</v>
      </c>
      <c r="E130" s="11">
        <f t="shared" si="7"/>
        <v>0</v>
      </c>
      <c r="F130" s="4">
        <f t="shared" si="5"/>
        <v>4018</v>
      </c>
      <c r="I130" s="3">
        <f t="shared" si="8"/>
        <v>4018</v>
      </c>
      <c r="J130" s="4">
        <v>128</v>
      </c>
    </row>
    <row r="131" spans="1:10" x14ac:dyDescent="0.35">
      <c r="A131" s="41">
        <v>41037</v>
      </c>
      <c r="B131" s="11">
        <v>4112</v>
      </c>
      <c r="C131" s="11">
        <f t="shared" si="9"/>
        <v>116</v>
      </c>
      <c r="D131" s="11">
        <f t="shared" si="6"/>
        <v>0.31693989071038253</v>
      </c>
      <c r="E131" s="11">
        <f t="shared" si="7"/>
        <v>0</v>
      </c>
      <c r="F131" s="4">
        <f t="shared" ref="F131:F194" si="10">IF(E131=0,B131,$M$6)</f>
        <v>4112</v>
      </c>
      <c r="I131" s="3">
        <f t="shared" si="8"/>
        <v>4112</v>
      </c>
      <c r="J131" s="4">
        <v>129</v>
      </c>
    </row>
    <row r="132" spans="1:10" x14ac:dyDescent="0.35">
      <c r="A132" s="41">
        <v>41038</v>
      </c>
      <c r="B132" s="11">
        <v>4315</v>
      </c>
      <c r="C132" s="11">
        <f t="shared" si="9"/>
        <v>138</v>
      </c>
      <c r="D132" s="11">
        <f t="shared" ref="D132:D195" si="11">C132/366</f>
        <v>0.37704918032786883</v>
      </c>
      <c r="E132" s="11">
        <f t="shared" ref="E132:E195" si="12">IF(OR(D132&lt;2.5%,D132&gt;97.5%), 1,0)</f>
        <v>0</v>
      </c>
      <c r="F132" s="4">
        <f t="shared" si="10"/>
        <v>4315</v>
      </c>
      <c r="I132" s="3">
        <f t="shared" ref="I132:I195" si="13">F132</f>
        <v>4315</v>
      </c>
      <c r="J132" s="4">
        <v>130</v>
      </c>
    </row>
    <row r="133" spans="1:10" x14ac:dyDescent="0.35">
      <c r="A133" s="41">
        <v>41039</v>
      </c>
      <c r="B133" s="11">
        <v>4869</v>
      </c>
      <c r="C133" s="11">
        <f t="shared" ref="C133:C196" si="14">RANK(B133,$B$3:$B$368,1)</f>
        <v>195</v>
      </c>
      <c r="D133" s="11">
        <f t="shared" si="11"/>
        <v>0.53278688524590168</v>
      </c>
      <c r="E133" s="11">
        <f t="shared" si="12"/>
        <v>0</v>
      </c>
      <c r="F133" s="4">
        <f t="shared" si="10"/>
        <v>4869</v>
      </c>
      <c r="I133" s="3">
        <f t="shared" si="13"/>
        <v>4869</v>
      </c>
      <c r="J133" s="4">
        <v>131</v>
      </c>
    </row>
    <row r="134" spans="1:10" x14ac:dyDescent="0.35">
      <c r="A134" s="41">
        <v>41040</v>
      </c>
      <c r="B134" s="11">
        <v>4844</v>
      </c>
      <c r="C134" s="11">
        <f t="shared" si="14"/>
        <v>191</v>
      </c>
      <c r="D134" s="11">
        <f t="shared" si="11"/>
        <v>0.52185792349726778</v>
      </c>
      <c r="E134" s="11">
        <f t="shared" si="12"/>
        <v>0</v>
      </c>
      <c r="F134" s="4">
        <f t="shared" si="10"/>
        <v>4844</v>
      </c>
      <c r="I134" s="3">
        <f t="shared" si="13"/>
        <v>4844</v>
      </c>
      <c r="J134" s="4">
        <v>132</v>
      </c>
    </row>
    <row r="135" spans="1:10" x14ac:dyDescent="0.35">
      <c r="A135" s="41">
        <v>41041</v>
      </c>
      <c r="B135" s="11">
        <v>5278</v>
      </c>
      <c r="C135" s="11">
        <f t="shared" si="14"/>
        <v>243</v>
      </c>
      <c r="D135" s="11">
        <f t="shared" si="11"/>
        <v>0.66393442622950816</v>
      </c>
      <c r="E135" s="11">
        <f t="shared" si="12"/>
        <v>0</v>
      </c>
      <c r="F135" s="4">
        <f t="shared" si="10"/>
        <v>5278</v>
      </c>
      <c r="I135" s="3">
        <f t="shared" si="13"/>
        <v>5278</v>
      </c>
      <c r="J135" s="4">
        <v>133</v>
      </c>
    </row>
    <row r="136" spans="1:10" x14ac:dyDescent="0.35">
      <c r="A136" s="41">
        <v>41042</v>
      </c>
      <c r="B136" s="11">
        <v>7177</v>
      </c>
      <c r="C136" s="11">
        <f t="shared" si="14"/>
        <v>342</v>
      </c>
      <c r="D136" s="11">
        <f t="shared" si="11"/>
        <v>0.93442622950819676</v>
      </c>
      <c r="E136" s="11">
        <f t="shared" si="12"/>
        <v>0</v>
      </c>
      <c r="F136" s="4">
        <f t="shared" si="10"/>
        <v>7177</v>
      </c>
      <c r="I136" s="3">
        <f t="shared" si="13"/>
        <v>7177</v>
      </c>
      <c r="J136" s="4">
        <v>134</v>
      </c>
    </row>
    <row r="137" spans="1:10" x14ac:dyDescent="0.35">
      <c r="A137" s="41">
        <v>41043</v>
      </c>
      <c r="B137" s="11">
        <v>3609</v>
      </c>
      <c r="C137" s="11">
        <f t="shared" si="14"/>
        <v>54</v>
      </c>
      <c r="D137" s="11">
        <f t="shared" si="11"/>
        <v>0.14754098360655737</v>
      </c>
      <c r="E137" s="11">
        <f t="shared" si="12"/>
        <v>0</v>
      </c>
      <c r="F137" s="4">
        <f t="shared" si="10"/>
        <v>3609</v>
      </c>
      <c r="I137" s="3">
        <f t="shared" si="13"/>
        <v>3609</v>
      </c>
      <c r="J137" s="4">
        <v>135</v>
      </c>
    </row>
    <row r="138" spans="1:10" x14ac:dyDescent="0.35">
      <c r="A138" s="41">
        <v>41044</v>
      </c>
      <c r="B138" s="11">
        <v>4596</v>
      </c>
      <c r="C138" s="11">
        <f t="shared" si="14"/>
        <v>177</v>
      </c>
      <c r="D138" s="11">
        <f t="shared" si="11"/>
        <v>0.48360655737704916</v>
      </c>
      <c r="E138" s="11">
        <f t="shared" si="12"/>
        <v>0</v>
      </c>
      <c r="F138" s="4">
        <f t="shared" si="10"/>
        <v>4596</v>
      </c>
      <c r="I138" s="3">
        <f t="shared" si="13"/>
        <v>4596</v>
      </c>
      <c r="J138" s="4">
        <v>136</v>
      </c>
    </row>
    <row r="139" spans="1:10" x14ac:dyDescent="0.35">
      <c r="A139" s="41">
        <v>41045</v>
      </c>
      <c r="B139" s="11">
        <v>4910</v>
      </c>
      <c r="C139" s="11">
        <f t="shared" si="14"/>
        <v>199</v>
      </c>
      <c r="D139" s="11">
        <f t="shared" si="11"/>
        <v>0.54371584699453557</v>
      </c>
      <c r="E139" s="11">
        <f t="shared" si="12"/>
        <v>0</v>
      </c>
      <c r="F139" s="4">
        <f t="shared" si="10"/>
        <v>4910</v>
      </c>
      <c r="I139" s="3">
        <f t="shared" si="13"/>
        <v>4910</v>
      </c>
      <c r="J139" s="4">
        <v>137</v>
      </c>
    </row>
    <row r="140" spans="1:10" x14ac:dyDescent="0.35">
      <c r="A140" s="41">
        <v>41046</v>
      </c>
      <c r="B140" s="11">
        <v>5297</v>
      </c>
      <c r="C140" s="11">
        <f t="shared" si="14"/>
        <v>249</v>
      </c>
      <c r="D140" s="11">
        <f t="shared" si="11"/>
        <v>0.68032786885245899</v>
      </c>
      <c r="E140" s="11">
        <f t="shared" si="12"/>
        <v>0</v>
      </c>
      <c r="F140" s="4">
        <f t="shared" si="10"/>
        <v>5297</v>
      </c>
      <c r="I140" s="3">
        <f t="shared" si="13"/>
        <v>5297</v>
      </c>
      <c r="J140" s="4">
        <v>138</v>
      </c>
    </row>
    <row r="141" spans="1:10" x14ac:dyDescent="0.35">
      <c r="A141" s="41">
        <v>41047</v>
      </c>
      <c r="B141" s="11">
        <v>5306</v>
      </c>
      <c r="C141" s="11">
        <f t="shared" si="14"/>
        <v>252</v>
      </c>
      <c r="D141" s="11">
        <f t="shared" si="11"/>
        <v>0.68852459016393441</v>
      </c>
      <c r="E141" s="11">
        <f t="shared" si="12"/>
        <v>0</v>
      </c>
      <c r="F141" s="4">
        <f t="shared" si="10"/>
        <v>5306</v>
      </c>
      <c r="I141" s="3">
        <f t="shared" si="13"/>
        <v>5306</v>
      </c>
      <c r="J141" s="4">
        <v>139</v>
      </c>
    </row>
    <row r="142" spans="1:10" x14ac:dyDescent="0.35">
      <c r="A142" s="41">
        <v>41048</v>
      </c>
      <c r="B142" s="11">
        <v>5362</v>
      </c>
      <c r="C142" s="11">
        <f t="shared" si="14"/>
        <v>259</v>
      </c>
      <c r="D142" s="11">
        <f t="shared" si="11"/>
        <v>0.70765027322404372</v>
      </c>
      <c r="E142" s="11">
        <f t="shared" si="12"/>
        <v>0</v>
      </c>
      <c r="F142" s="4">
        <f t="shared" si="10"/>
        <v>5362</v>
      </c>
      <c r="I142" s="3">
        <f t="shared" si="13"/>
        <v>5362</v>
      </c>
      <c r="J142" s="4">
        <v>140</v>
      </c>
    </row>
    <row r="143" spans="1:10" x14ac:dyDescent="0.35">
      <c r="A143" s="41">
        <v>41049</v>
      </c>
      <c r="B143" s="11">
        <v>5483</v>
      </c>
      <c r="C143" s="11">
        <f t="shared" si="14"/>
        <v>271</v>
      </c>
      <c r="D143" s="11">
        <f t="shared" si="11"/>
        <v>0.7404371584699454</v>
      </c>
      <c r="E143" s="11">
        <f t="shared" si="12"/>
        <v>0</v>
      </c>
      <c r="F143" s="4">
        <f t="shared" si="10"/>
        <v>5483</v>
      </c>
      <c r="I143" s="3">
        <f t="shared" si="13"/>
        <v>5483</v>
      </c>
      <c r="J143" s="4">
        <v>141</v>
      </c>
    </row>
    <row r="144" spans="1:10" x14ac:dyDescent="0.35">
      <c r="A144" s="41">
        <v>41050</v>
      </c>
      <c r="B144" s="11">
        <v>3884</v>
      </c>
      <c r="C144" s="11">
        <f t="shared" si="14"/>
        <v>88</v>
      </c>
      <c r="D144" s="11">
        <f t="shared" si="11"/>
        <v>0.24043715846994534</v>
      </c>
      <c r="E144" s="11">
        <f t="shared" si="12"/>
        <v>0</v>
      </c>
      <c r="F144" s="4">
        <f t="shared" si="10"/>
        <v>3884</v>
      </c>
      <c r="I144" s="3">
        <f t="shared" si="13"/>
        <v>3884</v>
      </c>
      <c r="J144" s="4">
        <v>142</v>
      </c>
    </row>
    <row r="145" spans="1:10" x14ac:dyDescent="0.35">
      <c r="A145" s="41">
        <v>41051</v>
      </c>
      <c r="B145" s="11">
        <v>4569</v>
      </c>
      <c r="C145" s="11">
        <f t="shared" si="14"/>
        <v>171</v>
      </c>
      <c r="D145" s="11">
        <f t="shared" si="11"/>
        <v>0.46721311475409838</v>
      </c>
      <c r="E145" s="11">
        <f t="shared" si="12"/>
        <v>0</v>
      </c>
      <c r="F145" s="4">
        <f t="shared" si="10"/>
        <v>4569</v>
      </c>
      <c r="I145" s="3">
        <f t="shared" si="13"/>
        <v>4569</v>
      </c>
      <c r="J145" s="4">
        <v>143</v>
      </c>
    </row>
    <row r="146" spans="1:10" x14ac:dyDescent="0.35">
      <c r="A146" s="41">
        <v>41052</v>
      </c>
      <c r="B146" s="11">
        <v>4568</v>
      </c>
      <c r="C146" s="11">
        <f t="shared" si="14"/>
        <v>170</v>
      </c>
      <c r="D146" s="11">
        <f t="shared" si="11"/>
        <v>0.46448087431693991</v>
      </c>
      <c r="E146" s="11">
        <f t="shared" si="12"/>
        <v>0</v>
      </c>
      <c r="F146" s="4">
        <f t="shared" si="10"/>
        <v>4568</v>
      </c>
      <c r="I146" s="3">
        <f t="shared" si="13"/>
        <v>4568</v>
      </c>
      <c r="J146" s="4">
        <v>144</v>
      </c>
    </row>
    <row r="147" spans="1:10" x14ac:dyDescent="0.35">
      <c r="A147" s="41">
        <v>41053</v>
      </c>
      <c r="B147" s="11">
        <v>5522</v>
      </c>
      <c r="C147" s="11">
        <f t="shared" si="14"/>
        <v>274</v>
      </c>
      <c r="D147" s="11">
        <f t="shared" si="11"/>
        <v>0.74863387978142082</v>
      </c>
      <c r="E147" s="11">
        <f t="shared" si="12"/>
        <v>0</v>
      </c>
      <c r="F147" s="4">
        <f t="shared" si="10"/>
        <v>5522</v>
      </c>
      <c r="I147" s="3">
        <f t="shared" si="13"/>
        <v>5522</v>
      </c>
      <c r="J147" s="4">
        <v>145</v>
      </c>
    </row>
    <row r="148" spans="1:10" x14ac:dyDescent="0.35">
      <c r="A148" s="41">
        <v>41054</v>
      </c>
      <c r="B148" s="11">
        <v>5481</v>
      </c>
      <c r="C148" s="11">
        <f t="shared" si="14"/>
        <v>270</v>
      </c>
      <c r="D148" s="11">
        <f t="shared" si="11"/>
        <v>0.73770491803278693</v>
      </c>
      <c r="E148" s="11">
        <f t="shared" si="12"/>
        <v>0</v>
      </c>
      <c r="F148" s="4">
        <f t="shared" si="10"/>
        <v>5481</v>
      </c>
      <c r="I148" s="3">
        <f t="shared" si="13"/>
        <v>5481</v>
      </c>
      <c r="J148" s="4">
        <v>146</v>
      </c>
    </row>
    <row r="149" spans="1:10" x14ac:dyDescent="0.35">
      <c r="A149" s="41">
        <v>41055</v>
      </c>
      <c r="B149" s="11">
        <v>5617</v>
      </c>
      <c r="C149" s="11">
        <f t="shared" si="14"/>
        <v>284</v>
      </c>
      <c r="D149" s="11">
        <f t="shared" si="11"/>
        <v>0.77595628415300544</v>
      </c>
      <c r="E149" s="11">
        <f t="shared" si="12"/>
        <v>0</v>
      </c>
      <c r="F149" s="4">
        <f t="shared" si="10"/>
        <v>5617</v>
      </c>
      <c r="I149" s="3">
        <f t="shared" si="13"/>
        <v>5617</v>
      </c>
      <c r="J149" s="4">
        <v>147</v>
      </c>
    </row>
    <row r="150" spans="1:10" x14ac:dyDescent="0.35">
      <c r="A150" s="41">
        <v>41056</v>
      </c>
      <c r="B150" s="11">
        <v>4964</v>
      </c>
      <c r="C150" s="11">
        <f t="shared" si="14"/>
        <v>208</v>
      </c>
      <c r="D150" s="11">
        <f t="shared" si="11"/>
        <v>0.56830601092896171</v>
      </c>
      <c r="E150" s="11">
        <f t="shared" si="12"/>
        <v>0</v>
      </c>
      <c r="F150" s="4">
        <f t="shared" si="10"/>
        <v>4964</v>
      </c>
      <c r="I150" s="3">
        <f t="shared" si="13"/>
        <v>4964</v>
      </c>
      <c r="J150" s="4">
        <v>148</v>
      </c>
    </row>
    <row r="151" spans="1:10" x14ac:dyDescent="0.35">
      <c r="A151" s="41">
        <v>41057</v>
      </c>
      <c r="B151" s="11">
        <v>3782</v>
      </c>
      <c r="C151" s="11">
        <f t="shared" si="14"/>
        <v>68</v>
      </c>
      <c r="D151" s="11">
        <f t="shared" si="11"/>
        <v>0.18579234972677597</v>
      </c>
      <c r="E151" s="11">
        <f t="shared" si="12"/>
        <v>0</v>
      </c>
      <c r="F151" s="4">
        <f t="shared" si="10"/>
        <v>3782</v>
      </c>
      <c r="I151" s="3">
        <f t="shared" si="13"/>
        <v>3782</v>
      </c>
      <c r="J151" s="4">
        <v>149</v>
      </c>
    </row>
    <row r="152" spans="1:10" x14ac:dyDescent="0.35">
      <c r="A152" s="41">
        <v>41058</v>
      </c>
      <c r="B152" s="11">
        <v>4148</v>
      </c>
      <c r="C152" s="11">
        <f t="shared" si="14"/>
        <v>121</v>
      </c>
      <c r="D152" s="11">
        <f t="shared" si="11"/>
        <v>0.33060109289617484</v>
      </c>
      <c r="E152" s="11">
        <f t="shared" si="12"/>
        <v>0</v>
      </c>
      <c r="F152" s="4">
        <f t="shared" si="10"/>
        <v>4148</v>
      </c>
      <c r="I152" s="3">
        <f t="shared" si="13"/>
        <v>4148</v>
      </c>
      <c r="J152" s="4">
        <v>150</v>
      </c>
    </row>
    <row r="153" spans="1:10" x14ac:dyDescent="0.35">
      <c r="A153" s="41">
        <v>41059</v>
      </c>
      <c r="B153" s="11">
        <v>4465</v>
      </c>
      <c r="C153" s="11">
        <f t="shared" si="14"/>
        <v>159</v>
      </c>
      <c r="D153" s="11">
        <f t="shared" si="11"/>
        <v>0.4344262295081967</v>
      </c>
      <c r="E153" s="11">
        <f t="shared" si="12"/>
        <v>0</v>
      </c>
      <c r="F153" s="4">
        <f t="shared" si="10"/>
        <v>4465</v>
      </c>
      <c r="I153" s="3">
        <f t="shared" si="13"/>
        <v>4465</v>
      </c>
      <c r="J153" s="4">
        <v>151</v>
      </c>
    </row>
    <row r="154" spans="1:10" x14ac:dyDescent="0.35">
      <c r="A154" s="41">
        <v>41060</v>
      </c>
      <c r="B154" s="11">
        <v>4885</v>
      </c>
      <c r="C154" s="11">
        <f t="shared" si="14"/>
        <v>197</v>
      </c>
      <c r="D154" s="11">
        <f t="shared" si="11"/>
        <v>0.53825136612021862</v>
      </c>
      <c r="E154" s="11">
        <f t="shared" si="12"/>
        <v>0</v>
      </c>
      <c r="F154" s="4">
        <f t="shared" si="10"/>
        <v>4885</v>
      </c>
      <c r="I154" s="3">
        <f t="shared" si="13"/>
        <v>4885</v>
      </c>
      <c r="J154" s="4">
        <v>152</v>
      </c>
    </row>
    <row r="155" spans="1:10" x14ac:dyDescent="0.35">
      <c r="A155" s="41">
        <v>41061</v>
      </c>
      <c r="B155" s="11">
        <v>6633</v>
      </c>
      <c r="C155" s="11">
        <f t="shared" si="14"/>
        <v>327</v>
      </c>
      <c r="D155" s="11">
        <f t="shared" si="11"/>
        <v>0.89344262295081966</v>
      </c>
      <c r="E155" s="11">
        <f t="shared" si="12"/>
        <v>0</v>
      </c>
      <c r="F155" s="4">
        <f t="shared" si="10"/>
        <v>6633</v>
      </c>
      <c r="I155" s="3">
        <f t="shared" si="13"/>
        <v>6633</v>
      </c>
      <c r="J155" s="4">
        <v>153</v>
      </c>
    </row>
    <row r="156" spans="1:10" x14ac:dyDescent="0.35">
      <c r="A156" s="41">
        <v>41062</v>
      </c>
      <c r="B156" s="11">
        <v>5081</v>
      </c>
      <c r="C156" s="11">
        <f t="shared" si="14"/>
        <v>224</v>
      </c>
      <c r="D156" s="11">
        <f t="shared" si="11"/>
        <v>0.61202185792349728</v>
      </c>
      <c r="E156" s="11">
        <f t="shared" si="12"/>
        <v>0</v>
      </c>
      <c r="F156" s="4">
        <f t="shared" si="10"/>
        <v>5081</v>
      </c>
      <c r="I156" s="3">
        <f t="shared" si="13"/>
        <v>5081</v>
      </c>
      <c r="J156" s="4">
        <v>154</v>
      </c>
    </row>
    <row r="157" spans="1:10" x14ac:dyDescent="0.35">
      <c r="A157" s="41">
        <v>41063</v>
      </c>
      <c r="B157" s="11">
        <v>4951</v>
      </c>
      <c r="C157" s="11">
        <f t="shared" si="14"/>
        <v>206</v>
      </c>
      <c r="D157" s="11">
        <f t="shared" si="11"/>
        <v>0.56284153005464477</v>
      </c>
      <c r="E157" s="11">
        <f t="shared" si="12"/>
        <v>0</v>
      </c>
      <c r="F157" s="4">
        <f t="shared" si="10"/>
        <v>4951</v>
      </c>
      <c r="I157" s="3">
        <f t="shared" si="13"/>
        <v>4951</v>
      </c>
      <c r="J157" s="4">
        <v>155</v>
      </c>
    </row>
    <row r="158" spans="1:10" x14ac:dyDescent="0.35">
      <c r="A158" s="41">
        <v>41064</v>
      </c>
      <c r="B158" s="11">
        <v>4124</v>
      </c>
      <c r="C158" s="11">
        <f t="shared" si="14"/>
        <v>117</v>
      </c>
      <c r="D158" s="11">
        <f t="shared" si="11"/>
        <v>0.31967213114754101</v>
      </c>
      <c r="E158" s="11">
        <f t="shared" si="12"/>
        <v>0</v>
      </c>
      <c r="F158" s="4">
        <f t="shared" si="10"/>
        <v>4124</v>
      </c>
      <c r="I158" s="3">
        <f t="shared" si="13"/>
        <v>4124</v>
      </c>
      <c r="J158" s="4">
        <v>156</v>
      </c>
    </row>
    <row r="159" spans="1:10" x14ac:dyDescent="0.35">
      <c r="A159" s="41">
        <v>41065</v>
      </c>
      <c r="B159" s="11">
        <v>4156</v>
      </c>
      <c r="C159" s="11">
        <f t="shared" si="14"/>
        <v>123</v>
      </c>
      <c r="D159" s="11">
        <f t="shared" si="11"/>
        <v>0.33606557377049179</v>
      </c>
      <c r="E159" s="11">
        <f t="shared" si="12"/>
        <v>0</v>
      </c>
      <c r="F159" s="4">
        <f t="shared" si="10"/>
        <v>4156</v>
      </c>
      <c r="I159" s="3">
        <f t="shared" si="13"/>
        <v>4156</v>
      </c>
      <c r="J159" s="4">
        <v>157</v>
      </c>
    </row>
    <row r="160" spans="1:10" x14ac:dyDescent="0.35">
      <c r="A160" s="41">
        <v>41066</v>
      </c>
      <c r="B160" s="11">
        <v>4261</v>
      </c>
      <c r="C160" s="11">
        <f t="shared" si="14"/>
        <v>129</v>
      </c>
      <c r="D160" s="11">
        <f t="shared" si="11"/>
        <v>0.35245901639344263</v>
      </c>
      <c r="E160" s="11">
        <f t="shared" si="12"/>
        <v>0</v>
      </c>
      <c r="F160" s="4">
        <f t="shared" si="10"/>
        <v>4261</v>
      </c>
      <c r="I160" s="3">
        <f t="shared" si="13"/>
        <v>4261</v>
      </c>
      <c r="J160" s="4">
        <v>158</v>
      </c>
    </row>
    <row r="161" spans="1:10" x14ac:dyDescent="0.35">
      <c r="A161" s="41">
        <v>41067</v>
      </c>
      <c r="B161" s="11">
        <v>3967</v>
      </c>
      <c r="C161" s="11">
        <f t="shared" si="14"/>
        <v>100</v>
      </c>
      <c r="D161" s="11">
        <f t="shared" si="11"/>
        <v>0.27322404371584702</v>
      </c>
      <c r="E161" s="11">
        <f t="shared" si="12"/>
        <v>0</v>
      </c>
      <c r="F161" s="4">
        <f t="shared" si="10"/>
        <v>3967</v>
      </c>
      <c r="I161" s="3">
        <f t="shared" si="13"/>
        <v>3967</v>
      </c>
      <c r="J161" s="4">
        <v>159</v>
      </c>
    </row>
    <row r="162" spans="1:10" x14ac:dyDescent="0.35">
      <c r="A162" s="41">
        <v>41068</v>
      </c>
      <c r="B162" s="11">
        <v>4510</v>
      </c>
      <c r="C162" s="11">
        <f t="shared" si="14"/>
        <v>165</v>
      </c>
      <c r="D162" s="11">
        <f t="shared" si="11"/>
        <v>0.45081967213114754</v>
      </c>
      <c r="E162" s="11">
        <f t="shared" si="12"/>
        <v>0</v>
      </c>
      <c r="F162" s="4">
        <f t="shared" si="10"/>
        <v>4510</v>
      </c>
      <c r="I162" s="3">
        <f t="shared" si="13"/>
        <v>4510</v>
      </c>
      <c r="J162" s="4">
        <v>160</v>
      </c>
    </row>
    <row r="163" spans="1:10" x14ac:dyDescent="0.35">
      <c r="A163" s="41">
        <v>41069</v>
      </c>
      <c r="B163" s="11">
        <v>4355</v>
      </c>
      <c r="C163" s="11">
        <f t="shared" si="14"/>
        <v>141</v>
      </c>
      <c r="D163" s="11">
        <f t="shared" si="11"/>
        <v>0.38524590163934425</v>
      </c>
      <c r="E163" s="11">
        <f t="shared" si="12"/>
        <v>0</v>
      </c>
      <c r="F163" s="4">
        <f t="shared" si="10"/>
        <v>4355</v>
      </c>
      <c r="I163" s="3">
        <f t="shared" si="13"/>
        <v>4355</v>
      </c>
      <c r="J163" s="4">
        <v>161</v>
      </c>
    </row>
    <row r="164" spans="1:10" x14ac:dyDescent="0.35">
      <c r="A164" s="41">
        <v>41070</v>
      </c>
      <c r="B164" s="11">
        <v>4852</v>
      </c>
      <c r="C164" s="11">
        <f t="shared" si="14"/>
        <v>194</v>
      </c>
      <c r="D164" s="11">
        <f t="shared" si="11"/>
        <v>0.5300546448087432</v>
      </c>
      <c r="E164" s="11">
        <f t="shared" si="12"/>
        <v>0</v>
      </c>
      <c r="F164" s="4">
        <f t="shared" si="10"/>
        <v>4852</v>
      </c>
      <c r="I164" s="3">
        <f t="shared" si="13"/>
        <v>4852</v>
      </c>
      <c r="J164" s="4">
        <v>162</v>
      </c>
    </row>
    <row r="165" spans="1:10" x14ac:dyDescent="0.35">
      <c r="A165" s="41">
        <v>41071</v>
      </c>
      <c r="B165" s="11">
        <v>3423</v>
      </c>
      <c r="C165" s="11">
        <f t="shared" si="14"/>
        <v>44</v>
      </c>
      <c r="D165" s="11">
        <f t="shared" si="11"/>
        <v>0.12021857923497267</v>
      </c>
      <c r="E165" s="11">
        <f t="shared" si="12"/>
        <v>0</v>
      </c>
      <c r="F165" s="4">
        <f t="shared" si="10"/>
        <v>3423</v>
      </c>
      <c r="I165" s="3">
        <f t="shared" si="13"/>
        <v>3423</v>
      </c>
      <c r="J165" s="4">
        <v>163</v>
      </c>
    </row>
    <row r="166" spans="1:10" x14ac:dyDescent="0.35">
      <c r="A166" s="41">
        <v>41072</v>
      </c>
      <c r="B166" s="11">
        <v>3820</v>
      </c>
      <c r="C166" s="11">
        <f t="shared" si="14"/>
        <v>79</v>
      </c>
      <c r="D166" s="11">
        <f t="shared" si="11"/>
        <v>0.21584699453551912</v>
      </c>
      <c r="E166" s="11">
        <f t="shared" si="12"/>
        <v>0</v>
      </c>
      <c r="F166" s="4">
        <f t="shared" si="10"/>
        <v>3820</v>
      </c>
      <c r="I166" s="3">
        <f t="shared" si="13"/>
        <v>3820</v>
      </c>
      <c r="J166" s="4">
        <v>164</v>
      </c>
    </row>
    <row r="167" spans="1:10" x14ac:dyDescent="0.35">
      <c r="A167" s="41">
        <v>41073</v>
      </c>
      <c r="B167" s="11">
        <v>3285</v>
      </c>
      <c r="C167" s="11">
        <f t="shared" si="14"/>
        <v>36</v>
      </c>
      <c r="D167" s="11">
        <f t="shared" si="11"/>
        <v>9.8360655737704916E-2</v>
      </c>
      <c r="E167" s="11">
        <f t="shared" si="12"/>
        <v>0</v>
      </c>
      <c r="F167" s="4">
        <f t="shared" si="10"/>
        <v>3285</v>
      </c>
      <c r="I167" s="3">
        <f t="shared" si="13"/>
        <v>3285</v>
      </c>
      <c r="J167" s="4">
        <v>165</v>
      </c>
    </row>
    <row r="168" spans="1:10" x14ac:dyDescent="0.35">
      <c r="A168" s="41">
        <v>41074</v>
      </c>
      <c r="B168" s="11">
        <v>3967</v>
      </c>
      <c r="C168" s="11">
        <f t="shared" si="14"/>
        <v>100</v>
      </c>
      <c r="D168" s="11">
        <f t="shared" si="11"/>
        <v>0.27322404371584702</v>
      </c>
      <c r="E168" s="11">
        <f t="shared" si="12"/>
        <v>0</v>
      </c>
      <c r="F168" s="4">
        <f t="shared" si="10"/>
        <v>3967</v>
      </c>
      <c r="I168" s="3">
        <f t="shared" si="13"/>
        <v>3967</v>
      </c>
      <c r="J168" s="4">
        <v>166</v>
      </c>
    </row>
    <row r="169" spans="1:10" x14ac:dyDescent="0.35">
      <c r="A169" s="41">
        <v>41075</v>
      </c>
      <c r="B169" s="11">
        <v>3700</v>
      </c>
      <c r="C169" s="11">
        <f t="shared" si="14"/>
        <v>63</v>
      </c>
      <c r="D169" s="11">
        <f t="shared" si="11"/>
        <v>0.1721311475409836</v>
      </c>
      <c r="E169" s="11">
        <f t="shared" si="12"/>
        <v>0</v>
      </c>
      <c r="F169" s="4">
        <f t="shared" si="10"/>
        <v>3700</v>
      </c>
      <c r="I169" s="3">
        <f t="shared" si="13"/>
        <v>3700</v>
      </c>
      <c r="J169" s="4">
        <v>167</v>
      </c>
    </row>
    <row r="170" spans="1:10" x14ac:dyDescent="0.35">
      <c r="A170" s="41">
        <v>41076</v>
      </c>
      <c r="B170" s="11">
        <v>4320</v>
      </c>
      <c r="C170" s="11">
        <f t="shared" si="14"/>
        <v>139</v>
      </c>
      <c r="D170" s="11">
        <f t="shared" si="11"/>
        <v>0.3797814207650273</v>
      </c>
      <c r="E170" s="11">
        <f t="shared" si="12"/>
        <v>0</v>
      </c>
      <c r="F170" s="4">
        <f t="shared" si="10"/>
        <v>4320</v>
      </c>
      <c r="I170" s="3">
        <f t="shared" si="13"/>
        <v>4320</v>
      </c>
      <c r="J170" s="4">
        <v>168</v>
      </c>
    </row>
    <row r="171" spans="1:10" x14ac:dyDescent="0.35">
      <c r="A171" s="41">
        <v>41077</v>
      </c>
      <c r="B171" s="11">
        <v>6134</v>
      </c>
      <c r="C171" s="11">
        <f t="shared" si="14"/>
        <v>301</v>
      </c>
      <c r="D171" s="11">
        <f t="shared" si="11"/>
        <v>0.82240437158469948</v>
      </c>
      <c r="E171" s="11">
        <f t="shared" si="12"/>
        <v>0</v>
      </c>
      <c r="F171" s="4">
        <f t="shared" si="10"/>
        <v>6134</v>
      </c>
      <c r="I171" s="3">
        <f t="shared" si="13"/>
        <v>6134</v>
      </c>
      <c r="J171" s="4">
        <v>169</v>
      </c>
    </row>
    <row r="172" spans="1:10" x14ac:dyDescent="0.35">
      <c r="A172" s="41">
        <v>41078</v>
      </c>
      <c r="B172" s="11">
        <v>3468</v>
      </c>
      <c r="C172" s="11">
        <f t="shared" si="14"/>
        <v>45</v>
      </c>
      <c r="D172" s="11">
        <f t="shared" si="11"/>
        <v>0.12295081967213115</v>
      </c>
      <c r="E172" s="11">
        <f t="shared" si="12"/>
        <v>0</v>
      </c>
      <c r="F172" s="4">
        <f t="shared" si="10"/>
        <v>3468</v>
      </c>
      <c r="I172" s="3">
        <f t="shared" si="13"/>
        <v>3468</v>
      </c>
      <c r="J172" s="4">
        <v>170</v>
      </c>
    </row>
    <row r="173" spans="1:10" x14ac:dyDescent="0.35">
      <c r="A173" s="41">
        <v>41079</v>
      </c>
      <c r="B173" s="11">
        <v>3583</v>
      </c>
      <c r="C173" s="11">
        <f t="shared" si="14"/>
        <v>50</v>
      </c>
      <c r="D173" s="11">
        <f t="shared" si="11"/>
        <v>0.13661202185792351</v>
      </c>
      <c r="E173" s="11">
        <f t="shared" si="12"/>
        <v>0</v>
      </c>
      <c r="F173" s="4">
        <f t="shared" si="10"/>
        <v>3583</v>
      </c>
      <c r="I173" s="3">
        <f t="shared" si="13"/>
        <v>3583</v>
      </c>
      <c r="J173" s="4">
        <v>171</v>
      </c>
    </row>
    <row r="174" spans="1:10" x14ac:dyDescent="0.35">
      <c r="A174" s="41">
        <v>41080</v>
      </c>
      <c r="B174" s="11">
        <v>3633</v>
      </c>
      <c r="C174" s="11">
        <f t="shared" si="14"/>
        <v>56</v>
      </c>
      <c r="D174" s="11">
        <f t="shared" si="11"/>
        <v>0.15300546448087432</v>
      </c>
      <c r="E174" s="11">
        <f t="shared" si="12"/>
        <v>0</v>
      </c>
      <c r="F174" s="4">
        <f t="shared" si="10"/>
        <v>3633</v>
      </c>
      <c r="I174" s="3">
        <f t="shared" si="13"/>
        <v>3633</v>
      </c>
      <c r="J174" s="4">
        <v>172</v>
      </c>
    </row>
    <row r="175" spans="1:10" x14ac:dyDescent="0.35">
      <c r="A175" s="41">
        <v>41081</v>
      </c>
      <c r="B175" s="11">
        <v>3800</v>
      </c>
      <c r="C175" s="11">
        <f t="shared" si="14"/>
        <v>75</v>
      </c>
      <c r="D175" s="11">
        <f t="shared" si="11"/>
        <v>0.20491803278688525</v>
      </c>
      <c r="E175" s="11">
        <f t="shared" si="12"/>
        <v>0</v>
      </c>
      <c r="F175" s="4">
        <f t="shared" si="10"/>
        <v>3800</v>
      </c>
      <c r="I175" s="3">
        <f t="shared" si="13"/>
        <v>3800</v>
      </c>
      <c r="J175" s="4">
        <v>173</v>
      </c>
    </row>
    <row r="176" spans="1:10" x14ac:dyDescent="0.35">
      <c r="A176" s="41">
        <v>41082</v>
      </c>
      <c r="B176" s="11">
        <v>3843</v>
      </c>
      <c r="C176" s="11">
        <f t="shared" si="14"/>
        <v>82</v>
      </c>
      <c r="D176" s="11">
        <f t="shared" si="11"/>
        <v>0.22404371584699453</v>
      </c>
      <c r="E176" s="11">
        <f t="shared" si="12"/>
        <v>0</v>
      </c>
      <c r="F176" s="4">
        <f t="shared" si="10"/>
        <v>3843</v>
      </c>
      <c r="I176" s="3">
        <f t="shared" si="13"/>
        <v>3843</v>
      </c>
      <c r="J176" s="4">
        <v>174</v>
      </c>
    </row>
    <row r="177" spans="1:10" x14ac:dyDescent="0.35">
      <c r="A177" s="41">
        <v>41083</v>
      </c>
      <c r="B177" s="11">
        <v>4580</v>
      </c>
      <c r="C177" s="11">
        <f t="shared" si="14"/>
        <v>172</v>
      </c>
      <c r="D177" s="11">
        <f t="shared" si="11"/>
        <v>0.46994535519125685</v>
      </c>
      <c r="E177" s="11">
        <f t="shared" si="12"/>
        <v>0</v>
      </c>
      <c r="F177" s="4">
        <f t="shared" si="10"/>
        <v>4580</v>
      </c>
      <c r="I177" s="3">
        <f t="shared" si="13"/>
        <v>4580</v>
      </c>
      <c r="J177" s="4">
        <v>175</v>
      </c>
    </row>
    <row r="178" spans="1:10" x14ac:dyDescent="0.35">
      <c r="A178" s="41">
        <v>41084</v>
      </c>
      <c r="B178" s="11">
        <v>4592</v>
      </c>
      <c r="C178" s="11">
        <f t="shared" si="14"/>
        <v>174</v>
      </c>
      <c r="D178" s="11">
        <f t="shared" si="11"/>
        <v>0.47540983606557374</v>
      </c>
      <c r="E178" s="11">
        <f t="shared" si="12"/>
        <v>0</v>
      </c>
      <c r="F178" s="4">
        <f t="shared" si="10"/>
        <v>4592</v>
      </c>
      <c r="I178" s="3">
        <f t="shared" si="13"/>
        <v>4592</v>
      </c>
      <c r="J178" s="4">
        <v>176</v>
      </c>
    </row>
    <row r="179" spans="1:10" x14ac:dyDescent="0.35">
      <c r="A179" s="41">
        <v>41085</v>
      </c>
      <c r="B179" s="11">
        <v>3615</v>
      </c>
      <c r="C179" s="11">
        <f t="shared" si="14"/>
        <v>55</v>
      </c>
      <c r="D179" s="11">
        <f t="shared" si="11"/>
        <v>0.15027322404371585</v>
      </c>
      <c r="E179" s="11">
        <f t="shared" si="12"/>
        <v>0</v>
      </c>
      <c r="F179" s="4">
        <f t="shared" si="10"/>
        <v>3615</v>
      </c>
      <c r="I179" s="3">
        <f t="shared" si="13"/>
        <v>3615</v>
      </c>
      <c r="J179" s="4">
        <v>177</v>
      </c>
    </row>
    <row r="180" spans="1:10" x14ac:dyDescent="0.35">
      <c r="A180" s="41">
        <v>41086</v>
      </c>
      <c r="B180" s="11">
        <v>3596</v>
      </c>
      <c r="C180" s="11">
        <f t="shared" si="14"/>
        <v>53</v>
      </c>
      <c r="D180" s="11">
        <f t="shared" si="11"/>
        <v>0.1448087431693989</v>
      </c>
      <c r="E180" s="11">
        <f t="shared" si="12"/>
        <v>0</v>
      </c>
      <c r="F180" s="4">
        <f t="shared" si="10"/>
        <v>3596</v>
      </c>
      <c r="I180" s="3">
        <f t="shared" si="13"/>
        <v>3596</v>
      </c>
      <c r="J180" s="4">
        <v>178</v>
      </c>
    </row>
    <row r="181" spans="1:10" x14ac:dyDescent="0.35">
      <c r="A181" s="41">
        <v>41087</v>
      </c>
      <c r="B181" s="11">
        <v>3909</v>
      </c>
      <c r="C181" s="11">
        <f t="shared" si="14"/>
        <v>92</v>
      </c>
      <c r="D181" s="11">
        <f t="shared" si="11"/>
        <v>0.25136612021857924</v>
      </c>
      <c r="E181" s="11">
        <f t="shared" si="12"/>
        <v>0</v>
      </c>
      <c r="F181" s="4">
        <f t="shared" si="10"/>
        <v>3909</v>
      </c>
      <c r="I181" s="3">
        <f t="shared" si="13"/>
        <v>3909</v>
      </c>
      <c r="J181" s="4">
        <v>179</v>
      </c>
    </row>
    <row r="182" spans="1:10" x14ac:dyDescent="0.35">
      <c r="A182" s="41">
        <v>41088</v>
      </c>
      <c r="B182" s="11">
        <v>4080</v>
      </c>
      <c r="C182" s="11">
        <f t="shared" si="14"/>
        <v>111</v>
      </c>
      <c r="D182" s="11">
        <f t="shared" si="11"/>
        <v>0.30327868852459017</v>
      </c>
      <c r="E182" s="11">
        <f t="shared" si="12"/>
        <v>0</v>
      </c>
      <c r="F182" s="4">
        <f t="shared" si="10"/>
        <v>4080</v>
      </c>
      <c r="I182" s="3">
        <f t="shared" si="13"/>
        <v>4080</v>
      </c>
      <c r="J182" s="4">
        <v>180</v>
      </c>
    </row>
    <row r="183" spans="1:10" x14ac:dyDescent="0.35">
      <c r="A183" s="41">
        <v>41089</v>
      </c>
      <c r="B183" s="11">
        <v>4686</v>
      </c>
      <c r="C183" s="11">
        <f t="shared" si="14"/>
        <v>186</v>
      </c>
      <c r="D183" s="11">
        <f t="shared" si="11"/>
        <v>0.50819672131147542</v>
      </c>
      <c r="E183" s="11">
        <f t="shared" si="12"/>
        <v>0</v>
      </c>
      <c r="F183" s="4">
        <f t="shared" si="10"/>
        <v>4686</v>
      </c>
      <c r="I183" s="3">
        <f t="shared" si="13"/>
        <v>4686</v>
      </c>
      <c r="J183" s="4">
        <v>181</v>
      </c>
    </row>
    <row r="184" spans="1:10" x14ac:dyDescent="0.35">
      <c r="A184" s="41">
        <v>41090</v>
      </c>
      <c r="B184" s="11">
        <v>4815</v>
      </c>
      <c r="C184" s="11">
        <f t="shared" si="14"/>
        <v>188</v>
      </c>
      <c r="D184" s="11">
        <f t="shared" si="11"/>
        <v>0.51366120218579236</v>
      </c>
      <c r="E184" s="11">
        <f t="shared" si="12"/>
        <v>0</v>
      </c>
      <c r="F184" s="4">
        <f t="shared" si="10"/>
        <v>4815</v>
      </c>
      <c r="I184" s="3">
        <f t="shared" si="13"/>
        <v>4815</v>
      </c>
      <c r="J184" s="4">
        <v>182</v>
      </c>
    </row>
    <row r="185" spans="1:10" x14ac:dyDescent="0.35">
      <c r="A185" s="41">
        <v>41091</v>
      </c>
      <c r="B185" s="11">
        <v>4948</v>
      </c>
      <c r="C185" s="11">
        <f t="shared" si="14"/>
        <v>204</v>
      </c>
      <c r="D185" s="11">
        <f t="shared" si="11"/>
        <v>0.55737704918032782</v>
      </c>
      <c r="E185" s="11">
        <f t="shared" si="12"/>
        <v>0</v>
      </c>
      <c r="F185" s="4">
        <f t="shared" si="10"/>
        <v>4948</v>
      </c>
      <c r="I185" s="3">
        <f t="shared" si="13"/>
        <v>4948</v>
      </c>
      <c r="J185" s="4">
        <v>183</v>
      </c>
    </row>
    <row r="186" spans="1:10" x14ac:dyDescent="0.35">
      <c r="A186" s="41">
        <v>41092</v>
      </c>
      <c r="B186" s="11">
        <v>3637</v>
      </c>
      <c r="C186" s="11">
        <f t="shared" si="14"/>
        <v>57</v>
      </c>
      <c r="D186" s="11">
        <f t="shared" si="11"/>
        <v>0.15573770491803279</v>
      </c>
      <c r="E186" s="11">
        <f t="shared" si="12"/>
        <v>0</v>
      </c>
      <c r="F186" s="4">
        <f t="shared" si="10"/>
        <v>3637</v>
      </c>
      <c r="I186" s="3">
        <f t="shared" si="13"/>
        <v>3637</v>
      </c>
      <c r="J186" s="4">
        <v>184</v>
      </c>
    </row>
    <row r="187" spans="1:10" x14ac:dyDescent="0.35">
      <c r="A187" s="41">
        <v>41093</v>
      </c>
      <c r="B187" s="11">
        <v>4048</v>
      </c>
      <c r="C187" s="11">
        <f t="shared" si="14"/>
        <v>108</v>
      </c>
      <c r="D187" s="11">
        <f t="shared" si="11"/>
        <v>0.29508196721311475</v>
      </c>
      <c r="E187" s="11">
        <f t="shared" si="12"/>
        <v>0</v>
      </c>
      <c r="F187" s="4">
        <f t="shared" si="10"/>
        <v>4048</v>
      </c>
      <c r="I187" s="3">
        <f t="shared" si="13"/>
        <v>4048</v>
      </c>
      <c r="J187" s="4">
        <v>185</v>
      </c>
    </row>
    <row r="188" spans="1:10" x14ac:dyDescent="0.35">
      <c r="A188" s="41">
        <v>41094</v>
      </c>
      <c r="B188" s="11">
        <v>3795</v>
      </c>
      <c r="C188" s="11">
        <f t="shared" si="14"/>
        <v>73</v>
      </c>
      <c r="D188" s="11">
        <f t="shared" si="11"/>
        <v>0.19945355191256831</v>
      </c>
      <c r="E188" s="11">
        <f t="shared" si="12"/>
        <v>0</v>
      </c>
      <c r="F188" s="4">
        <f t="shared" si="10"/>
        <v>3795</v>
      </c>
      <c r="I188" s="3">
        <f t="shared" si="13"/>
        <v>3795</v>
      </c>
      <c r="J188" s="4">
        <v>186</v>
      </c>
    </row>
    <row r="189" spans="1:10" x14ac:dyDescent="0.35">
      <c r="A189" s="41">
        <v>41095</v>
      </c>
      <c r="B189" s="11">
        <v>3891</v>
      </c>
      <c r="C189" s="11">
        <f t="shared" si="14"/>
        <v>89</v>
      </c>
      <c r="D189" s="11">
        <f t="shared" si="11"/>
        <v>0.24316939890710382</v>
      </c>
      <c r="E189" s="11">
        <f t="shared" si="12"/>
        <v>0</v>
      </c>
      <c r="F189" s="4">
        <f t="shared" si="10"/>
        <v>3891</v>
      </c>
      <c r="I189" s="3">
        <f t="shared" si="13"/>
        <v>3891</v>
      </c>
      <c r="J189" s="4">
        <v>187</v>
      </c>
    </row>
    <row r="190" spans="1:10" x14ac:dyDescent="0.35">
      <c r="A190" s="41">
        <v>41096</v>
      </c>
      <c r="B190" s="11">
        <v>3962</v>
      </c>
      <c r="C190" s="11">
        <f t="shared" si="14"/>
        <v>99</v>
      </c>
      <c r="D190" s="11">
        <f t="shared" si="11"/>
        <v>0.27049180327868855</v>
      </c>
      <c r="E190" s="11">
        <f t="shared" si="12"/>
        <v>0</v>
      </c>
      <c r="F190" s="4">
        <f t="shared" si="10"/>
        <v>3962</v>
      </c>
      <c r="I190" s="3">
        <f t="shared" si="13"/>
        <v>3962</v>
      </c>
      <c r="J190" s="4">
        <v>188</v>
      </c>
    </row>
    <row r="191" spans="1:10" x14ac:dyDescent="0.35">
      <c r="A191" s="41">
        <v>41097</v>
      </c>
      <c r="B191" s="11">
        <v>4371</v>
      </c>
      <c r="C191" s="11">
        <f t="shared" si="14"/>
        <v>144</v>
      </c>
      <c r="D191" s="11">
        <f t="shared" si="11"/>
        <v>0.39344262295081966</v>
      </c>
      <c r="E191" s="11">
        <f t="shared" si="12"/>
        <v>0</v>
      </c>
      <c r="F191" s="4">
        <f t="shared" si="10"/>
        <v>4371</v>
      </c>
      <c r="I191" s="3">
        <f t="shared" si="13"/>
        <v>4371</v>
      </c>
      <c r="J191" s="4">
        <v>189</v>
      </c>
    </row>
    <row r="192" spans="1:10" x14ac:dyDescent="0.35">
      <c r="A192" s="41">
        <v>41098</v>
      </c>
      <c r="B192" s="11">
        <v>5165</v>
      </c>
      <c r="C192" s="11">
        <f t="shared" si="14"/>
        <v>229</v>
      </c>
      <c r="D192" s="11">
        <f t="shared" si="11"/>
        <v>0.62568306010928965</v>
      </c>
      <c r="E192" s="11">
        <f t="shared" si="12"/>
        <v>0</v>
      </c>
      <c r="F192" s="4">
        <f t="shared" si="10"/>
        <v>5165</v>
      </c>
      <c r="I192" s="3">
        <f t="shared" si="13"/>
        <v>5165</v>
      </c>
      <c r="J192" s="4">
        <v>190</v>
      </c>
    </row>
    <row r="193" spans="1:10" x14ac:dyDescent="0.35">
      <c r="A193" s="41">
        <v>41099</v>
      </c>
      <c r="B193" s="11">
        <v>3698</v>
      </c>
      <c r="C193" s="11">
        <f t="shared" si="14"/>
        <v>62</v>
      </c>
      <c r="D193" s="11">
        <f t="shared" si="11"/>
        <v>0.16939890710382513</v>
      </c>
      <c r="E193" s="11">
        <f t="shared" si="12"/>
        <v>0</v>
      </c>
      <c r="F193" s="4">
        <f t="shared" si="10"/>
        <v>3698</v>
      </c>
      <c r="I193" s="3">
        <f t="shared" si="13"/>
        <v>3698</v>
      </c>
      <c r="J193" s="4">
        <v>191</v>
      </c>
    </row>
    <row r="194" spans="1:10" x14ac:dyDescent="0.35">
      <c r="A194" s="41">
        <v>41100</v>
      </c>
      <c r="B194" s="11">
        <v>4292</v>
      </c>
      <c r="C194" s="11">
        <f t="shared" si="14"/>
        <v>133</v>
      </c>
      <c r="D194" s="11">
        <f t="shared" si="11"/>
        <v>0.36338797814207652</v>
      </c>
      <c r="E194" s="11">
        <f t="shared" si="12"/>
        <v>0</v>
      </c>
      <c r="F194" s="4">
        <f t="shared" si="10"/>
        <v>4292</v>
      </c>
      <c r="I194" s="3">
        <f t="shared" si="13"/>
        <v>4292</v>
      </c>
      <c r="J194" s="4">
        <v>192</v>
      </c>
    </row>
    <row r="195" spans="1:10" x14ac:dyDescent="0.35">
      <c r="A195" s="41">
        <v>41101</v>
      </c>
      <c r="B195" s="11">
        <v>4362</v>
      </c>
      <c r="C195" s="11">
        <f t="shared" si="14"/>
        <v>142</v>
      </c>
      <c r="D195" s="11">
        <f t="shared" si="11"/>
        <v>0.38797814207650272</v>
      </c>
      <c r="E195" s="11">
        <f t="shared" si="12"/>
        <v>0</v>
      </c>
      <c r="F195" s="4">
        <f t="shared" ref="F195:F258" si="15">IF(E195=0,B195,$M$6)</f>
        <v>4362</v>
      </c>
      <c r="I195" s="3">
        <f t="shared" si="13"/>
        <v>4362</v>
      </c>
      <c r="J195" s="4">
        <v>193</v>
      </c>
    </row>
    <row r="196" spans="1:10" x14ac:dyDescent="0.35">
      <c r="A196" s="41">
        <v>41102</v>
      </c>
      <c r="B196" s="11">
        <v>4619</v>
      </c>
      <c r="C196" s="11">
        <f t="shared" si="14"/>
        <v>180</v>
      </c>
      <c r="D196" s="11">
        <f t="shared" ref="D196:D259" si="16">C196/366</f>
        <v>0.49180327868852458</v>
      </c>
      <c r="E196" s="11">
        <f t="shared" ref="E196:E259" si="17">IF(OR(D196&lt;2.5%,D196&gt;97.5%), 1,0)</f>
        <v>0</v>
      </c>
      <c r="F196" s="4">
        <f t="shared" si="15"/>
        <v>4619</v>
      </c>
      <c r="I196" s="3">
        <f t="shared" ref="I196:I259" si="18">F196</f>
        <v>4619</v>
      </c>
      <c r="J196" s="4">
        <v>194</v>
      </c>
    </row>
    <row r="197" spans="1:10" x14ac:dyDescent="0.35">
      <c r="A197" s="41">
        <v>41103</v>
      </c>
      <c r="B197" s="11">
        <v>4451</v>
      </c>
      <c r="C197" s="11">
        <f t="shared" ref="C197:C260" si="19">RANK(B197,$B$3:$B$368,1)</f>
        <v>158</v>
      </c>
      <c r="D197" s="11">
        <f t="shared" si="16"/>
        <v>0.43169398907103823</v>
      </c>
      <c r="E197" s="11">
        <f t="shared" si="17"/>
        <v>0</v>
      </c>
      <c r="F197" s="4">
        <f t="shared" si="15"/>
        <v>4451</v>
      </c>
      <c r="I197" s="3">
        <f t="shared" si="18"/>
        <v>4451</v>
      </c>
      <c r="J197" s="4">
        <v>195</v>
      </c>
    </row>
    <row r="198" spans="1:10" x14ac:dyDescent="0.35">
      <c r="A198" s="41">
        <v>41104</v>
      </c>
      <c r="B198" s="11">
        <v>5277</v>
      </c>
      <c r="C198" s="11">
        <f t="shared" si="19"/>
        <v>242</v>
      </c>
      <c r="D198" s="11">
        <f t="shared" si="16"/>
        <v>0.66120218579234968</v>
      </c>
      <c r="E198" s="11">
        <f t="shared" si="17"/>
        <v>0</v>
      </c>
      <c r="F198" s="4">
        <f t="shared" si="15"/>
        <v>5277</v>
      </c>
      <c r="I198" s="3">
        <f t="shared" si="18"/>
        <v>5277</v>
      </c>
      <c r="J198" s="4">
        <v>196</v>
      </c>
    </row>
    <row r="199" spans="1:10" x14ac:dyDescent="0.35">
      <c r="A199" s="41">
        <v>41105</v>
      </c>
      <c r="B199" s="11">
        <v>5596</v>
      </c>
      <c r="C199" s="11">
        <f t="shared" si="19"/>
        <v>280</v>
      </c>
      <c r="D199" s="11">
        <f t="shared" si="16"/>
        <v>0.76502732240437155</v>
      </c>
      <c r="E199" s="11">
        <f t="shared" si="17"/>
        <v>0</v>
      </c>
      <c r="F199" s="4">
        <f t="shared" si="15"/>
        <v>5596</v>
      </c>
      <c r="I199" s="3">
        <f t="shared" si="18"/>
        <v>5596</v>
      </c>
      <c r="J199" s="4">
        <v>197</v>
      </c>
    </row>
    <row r="200" spans="1:10" x14ac:dyDescent="0.35">
      <c r="A200" s="41">
        <v>41106</v>
      </c>
      <c r="B200" s="11">
        <v>4242</v>
      </c>
      <c r="C200" s="11">
        <f t="shared" si="19"/>
        <v>126</v>
      </c>
      <c r="D200" s="11">
        <f t="shared" si="16"/>
        <v>0.34426229508196721</v>
      </c>
      <c r="E200" s="11">
        <f t="shared" si="17"/>
        <v>0</v>
      </c>
      <c r="F200" s="4">
        <f t="shared" si="15"/>
        <v>4242</v>
      </c>
      <c r="I200" s="3">
        <f t="shared" si="18"/>
        <v>4242</v>
      </c>
      <c r="J200" s="4">
        <v>198</v>
      </c>
    </row>
    <row r="201" spans="1:10" x14ac:dyDescent="0.35">
      <c r="A201" s="41">
        <v>41107</v>
      </c>
      <c r="B201" s="11">
        <v>4394</v>
      </c>
      <c r="C201" s="11">
        <f t="shared" si="19"/>
        <v>147</v>
      </c>
      <c r="D201" s="11">
        <f t="shared" si="16"/>
        <v>0.40163934426229508</v>
      </c>
      <c r="E201" s="11">
        <f t="shared" si="17"/>
        <v>0</v>
      </c>
      <c r="F201" s="4">
        <f t="shared" si="15"/>
        <v>4394</v>
      </c>
      <c r="I201" s="3">
        <f t="shared" si="18"/>
        <v>4394</v>
      </c>
      <c r="J201" s="4">
        <v>199</v>
      </c>
    </row>
    <row r="202" spans="1:10" x14ac:dyDescent="0.35">
      <c r="A202" s="41">
        <v>41108</v>
      </c>
      <c r="B202" s="11">
        <v>4551</v>
      </c>
      <c r="C202" s="11">
        <f t="shared" si="19"/>
        <v>167</v>
      </c>
      <c r="D202" s="11">
        <f t="shared" si="16"/>
        <v>0.45628415300546449</v>
      </c>
      <c r="E202" s="11">
        <f t="shared" si="17"/>
        <v>0</v>
      </c>
      <c r="F202" s="4">
        <f t="shared" si="15"/>
        <v>4551</v>
      </c>
      <c r="I202" s="3">
        <f t="shared" si="18"/>
        <v>4551</v>
      </c>
      <c r="J202" s="4">
        <v>200</v>
      </c>
    </row>
    <row r="203" spans="1:10" x14ac:dyDescent="0.35">
      <c r="A203" s="41">
        <v>41109</v>
      </c>
      <c r="B203" s="11">
        <v>4973</v>
      </c>
      <c r="C203" s="11">
        <f t="shared" si="19"/>
        <v>210</v>
      </c>
      <c r="D203" s="11">
        <f t="shared" si="16"/>
        <v>0.57377049180327866</v>
      </c>
      <c r="E203" s="11">
        <f t="shared" si="17"/>
        <v>0</v>
      </c>
      <c r="F203" s="4">
        <f t="shared" si="15"/>
        <v>4973</v>
      </c>
      <c r="I203" s="3">
        <f t="shared" si="18"/>
        <v>4973</v>
      </c>
      <c r="J203" s="4">
        <v>201</v>
      </c>
    </row>
    <row r="204" spans="1:10" x14ac:dyDescent="0.35">
      <c r="A204" s="41">
        <v>41110</v>
      </c>
      <c r="B204" s="11">
        <v>4931</v>
      </c>
      <c r="C204" s="11">
        <f t="shared" si="19"/>
        <v>202</v>
      </c>
      <c r="D204" s="11">
        <f t="shared" si="16"/>
        <v>0.55191256830601088</v>
      </c>
      <c r="E204" s="11">
        <f t="shared" si="17"/>
        <v>0</v>
      </c>
      <c r="F204" s="4">
        <f t="shared" si="15"/>
        <v>4931</v>
      </c>
      <c r="I204" s="3">
        <f t="shared" si="18"/>
        <v>4931</v>
      </c>
      <c r="J204" s="4">
        <v>202</v>
      </c>
    </row>
    <row r="205" spans="1:10" x14ac:dyDescent="0.35">
      <c r="A205" s="41">
        <v>41111</v>
      </c>
      <c r="B205" s="11">
        <v>2315</v>
      </c>
      <c r="C205" s="11">
        <f t="shared" si="19"/>
        <v>5</v>
      </c>
      <c r="D205" s="11">
        <f t="shared" si="16"/>
        <v>1.3661202185792349E-2</v>
      </c>
      <c r="E205" s="11">
        <f t="shared" si="17"/>
        <v>1</v>
      </c>
      <c r="F205" s="4">
        <f t="shared" si="15"/>
        <v>4628.5</v>
      </c>
      <c r="I205" s="3">
        <f t="shared" si="18"/>
        <v>4628.5</v>
      </c>
      <c r="J205" s="4">
        <v>203</v>
      </c>
    </row>
    <row r="206" spans="1:10" x14ac:dyDescent="0.35">
      <c r="A206" s="41">
        <v>41112</v>
      </c>
      <c r="B206" s="11">
        <v>2695</v>
      </c>
      <c r="C206" s="11">
        <f t="shared" si="19"/>
        <v>11</v>
      </c>
      <c r="D206" s="11">
        <f t="shared" si="16"/>
        <v>3.0054644808743168E-2</v>
      </c>
      <c r="E206" s="11">
        <f t="shared" si="17"/>
        <v>0</v>
      </c>
      <c r="F206" s="4">
        <f t="shared" si="15"/>
        <v>2695</v>
      </c>
      <c r="I206" s="3">
        <f t="shared" si="18"/>
        <v>2695</v>
      </c>
      <c r="J206" s="4">
        <v>204</v>
      </c>
    </row>
    <row r="207" spans="1:10" x14ac:dyDescent="0.35">
      <c r="A207" s="41">
        <v>41113</v>
      </c>
      <c r="B207" s="11">
        <v>2673</v>
      </c>
      <c r="C207" s="11">
        <f t="shared" si="19"/>
        <v>10</v>
      </c>
      <c r="D207" s="11">
        <f t="shared" si="16"/>
        <v>2.7322404371584699E-2</v>
      </c>
      <c r="E207" s="11">
        <f t="shared" si="17"/>
        <v>0</v>
      </c>
      <c r="F207" s="4">
        <f t="shared" si="15"/>
        <v>2673</v>
      </c>
      <c r="I207" s="3">
        <f t="shared" si="18"/>
        <v>2673</v>
      </c>
      <c r="J207" s="4">
        <v>205</v>
      </c>
    </row>
    <row r="208" spans="1:10" x14ac:dyDescent="0.35">
      <c r="A208" s="41">
        <v>41114</v>
      </c>
      <c r="B208" s="11">
        <v>2758</v>
      </c>
      <c r="C208" s="11">
        <f t="shared" si="19"/>
        <v>17</v>
      </c>
      <c r="D208" s="11">
        <f t="shared" si="16"/>
        <v>4.6448087431693992E-2</v>
      </c>
      <c r="E208" s="11">
        <f t="shared" si="17"/>
        <v>0</v>
      </c>
      <c r="F208" s="4">
        <f t="shared" si="15"/>
        <v>2758</v>
      </c>
      <c r="I208" s="3">
        <f t="shared" si="18"/>
        <v>2758</v>
      </c>
      <c r="J208" s="4">
        <v>206</v>
      </c>
    </row>
    <row r="209" spans="1:10" x14ac:dyDescent="0.35">
      <c r="A209" s="41">
        <v>41115</v>
      </c>
      <c r="B209" s="11">
        <v>3261</v>
      </c>
      <c r="C209" s="11">
        <f t="shared" si="19"/>
        <v>34</v>
      </c>
      <c r="D209" s="11">
        <f t="shared" si="16"/>
        <v>9.2896174863387984E-2</v>
      </c>
      <c r="E209" s="11">
        <f t="shared" si="17"/>
        <v>0</v>
      </c>
      <c r="F209" s="4">
        <f t="shared" si="15"/>
        <v>3261</v>
      </c>
      <c r="I209" s="3">
        <f t="shared" si="18"/>
        <v>3261</v>
      </c>
      <c r="J209" s="4">
        <v>207</v>
      </c>
    </row>
    <row r="210" spans="1:10" x14ac:dyDescent="0.35">
      <c r="A210" s="41">
        <v>41116</v>
      </c>
      <c r="B210" s="11">
        <v>3045</v>
      </c>
      <c r="C210" s="11">
        <f t="shared" si="19"/>
        <v>24</v>
      </c>
      <c r="D210" s="11">
        <f t="shared" si="16"/>
        <v>6.5573770491803282E-2</v>
      </c>
      <c r="E210" s="11">
        <f t="shared" si="17"/>
        <v>0</v>
      </c>
      <c r="F210" s="4">
        <f t="shared" si="15"/>
        <v>3045</v>
      </c>
      <c r="I210" s="3">
        <f t="shared" si="18"/>
        <v>3045</v>
      </c>
      <c r="J210" s="4">
        <v>208</v>
      </c>
    </row>
    <row r="211" spans="1:10" x14ac:dyDescent="0.35">
      <c r="A211" s="41">
        <v>41117</v>
      </c>
      <c r="B211" s="11">
        <v>3783</v>
      </c>
      <c r="C211" s="11">
        <f t="shared" si="19"/>
        <v>70</v>
      </c>
      <c r="D211" s="11">
        <f t="shared" si="16"/>
        <v>0.19125683060109289</v>
      </c>
      <c r="E211" s="11">
        <f t="shared" si="17"/>
        <v>0</v>
      </c>
      <c r="F211" s="4">
        <f t="shared" si="15"/>
        <v>3783</v>
      </c>
      <c r="I211" s="3">
        <f t="shared" si="18"/>
        <v>3783</v>
      </c>
      <c r="J211" s="4">
        <v>209</v>
      </c>
    </row>
    <row r="212" spans="1:10" x14ac:dyDescent="0.35">
      <c r="A212" s="41">
        <v>41118</v>
      </c>
      <c r="B212" s="11">
        <v>3997</v>
      </c>
      <c r="C212" s="11">
        <f t="shared" si="19"/>
        <v>105</v>
      </c>
      <c r="D212" s="11">
        <f t="shared" si="16"/>
        <v>0.28688524590163933</v>
      </c>
      <c r="E212" s="11">
        <f t="shared" si="17"/>
        <v>0</v>
      </c>
      <c r="F212" s="4">
        <f t="shared" si="15"/>
        <v>3997</v>
      </c>
      <c r="I212" s="3">
        <f t="shared" si="18"/>
        <v>3997</v>
      </c>
      <c r="J212" s="4">
        <v>210</v>
      </c>
    </row>
    <row r="213" spans="1:10" x14ac:dyDescent="0.35">
      <c r="A213" s="41">
        <v>41119</v>
      </c>
      <c r="B213" s="11">
        <v>4547</v>
      </c>
      <c r="C213" s="11">
        <f t="shared" si="19"/>
        <v>166</v>
      </c>
      <c r="D213" s="11">
        <f t="shared" si="16"/>
        <v>0.45355191256830601</v>
      </c>
      <c r="E213" s="11">
        <f t="shared" si="17"/>
        <v>0</v>
      </c>
      <c r="F213" s="4">
        <f t="shared" si="15"/>
        <v>4547</v>
      </c>
      <c r="I213" s="3">
        <f t="shared" si="18"/>
        <v>4547</v>
      </c>
      <c r="J213" s="4">
        <v>211</v>
      </c>
    </row>
    <row r="214" spans="1:10" x14ac:dyDescent="0.35">
      <c r="A214" s="41">
        <v>41120</v>
      </c>
      <c r="B214" s="11">
        <v>3646</v>
      </c>
      <c r="C214" s="11">
        <f t="shared" si="19"/>
        <v>58</v>
      </c>
      <c r="D214" s="11">
        <f t="shared" si="16"/>
        <v>0.15846994535519127</v>
      </c>
      <c r="E214" s="11">
        <f t="shared" si="17"/>
        <v>0</v>
      </c>
      <c r="F214" s="4">
        <f t="shared" si="15"/>
        <v>3646</v>
      </c>
      <c r="I214" s="3">
        <f t="shared" si="18"/>
        <v>3646</v>
      </c>
      <c r="J214" s="4">
        <v>212</v>
      </c>
    </row>
    <row r="215" spans="1:10" x14ac:dyDescent="0.35">
      <c r="A215" s="41">
        <v>41121</v>
      </c>
      <c r="B215" s="11">
        <v>4104</v>
      </c>
      <c r="C215" s="11">
        <f t="shared" si="19"/>
        <v>114</v>
      </c>
      <c r="D215" s="11">
        <f t="shared" si="16"/>
        <v>0.31147540983606559</v>
      </c>
      <c r="E215" s="11">
        <f t="shared" si="17"/>
        <v>0</v>
      </c>
      <c r="F215" s="4">
        <f t="shared" si="15"/>
        <v>4104</v>
      </c>
      <c r="I215" s="3">
        <f t="shared" si="18"/>
        <v>4104</v>
      </c>
      <c r="J215" s="4">
        <v>213</v>
      </c>
    </row>
    <row r="216" spans="1:10" x14ac:dyDescent="0.35">
      <c r="A216" s="41">
        <v>41122</v>
      </c>
      <c r="B216" s="11">
        <v>3818</v>
      </c>
      <c r="C216" s="11">
        <f t="shared" si="19"/>
        <v>78</v>
      </c>
      <c r="D216" s="11">
        <f t="shared" si="16"/>
        <v>0.21311475409836064</v>
      </c>
      <c r="E216" s="11">
        <f t="shared" si="17"/>
        <v>0</v>
      </c>
      <c r="F216" s="4">
        <f t="shared" si="15"/>
        <v>3818</v>
      </c>
      <c r="I216" s="3">
        <f t="shared" si="18"/>
        <v>3818</v>
      </c>
      <c r="J216" s="4">
        <v>214</v>
      </c>
    </row>
    <row r="217" spans="1:10" x14ac:dyDescent="0.35">
      <c r="A217" s="41">
        <v>41123</v>
      </c>
      <c r="B217" s="11">
        <v>3859</v>
      </c>
      <c r="C217" s="11">
        <f t="shared" si="19"/>
        <v>85</v>
      </c>
      <c r="D217" s="11">
        <f t="shared" si="16"/>
        <v>0.23224043715846995</v>
      </c>
      <c r="E217" s="11">
        <f t="shared" si="17"/>
        <v>0</v>
      </c>
      <c r="F217" s="4">
        <f t="shared" si="15"/>
        <v>3859</v>
      </c>
      <c r="I217" s="3">
        <f t="shared" si="18"/>
        <v>3859</v>
      </c>
      <c r="J217" s="4">
        <v>215</v>
      </c>
    </row>
    <row r="218" spans="1:10" x14ac:dyDescent="0.35">
      <c r="A218" s="41">
        <v>41124</v>
      </c>
      <c r="B218" s="11">
        <v>4182</v>
      </c>
      <c r="C218" s="11">
        <f t="shared" si="19"/>
        <v>124</v>
      </c>
      <c r="D218" s="11">
        <f t="shared" si="16"/>
        <v>0.33879781420765026</v>
      </c>
      <c r="E218" s="11">
        <f t="shared" si="17"/>
        <v>0</v>
      </c>
      <c r="F218" s="4">
        <f t="shared" si="15"/>
        <v>4182</v>
      </c>
      <c r="I218" s="3">
        <f t="shared" si="18"/>
        <v>4182</v>
      </c>
      <c r="J218" s="4">
        <v>216</v>
      </c>
    </row>
    <row r="219" spans="1:10" x14ac:dyDescent="0.35">
      <c r="A219" s="41">
        <v>41125</v>
      </c>
      <c r="B219" s="11">
        <v>5052</v>
      </c>
      <c r="C219" s="11">
        <f t="shared" si="19"/>
        <v>221</v>
      </c>
      <c r="D219" s="11">
        <f t="shared" si="16"/>
        <v>0.60382513661202186</v>
      </c>
      <c r="E219" s="11">
        <f t="shared" si="17"/>
        <v>0</v>
      </c>
      <c r="F219" s="4">
        <f t="shared" si="15"/>
        <v>5052</v>
      </c>
      <c r="I219" s="3">
        <f t="shared" si="18"/>
        <v>5052</v>
      </c>
      <c r="J219" s="4">
        <v>217</v>
      </c>
    </row>
    <row r="220" spans="1:10" x14ac:dyDescent="0.35">
      <c r="A220" s="41">
        <v>41126</v>
      </c>
      <c r="B220" s="11">
        <v>4950</v>
      </c>
      <c r="C220" s="11">
        <f t="shared" si="19"/>
        <v>205</v>
      </c>
      <c r="D220" s="11">
        <f t="shared" si="16"/>
        <v>0.56010928961748629</v>
      </c>
      <c r="E220" s="11">
        <f t="shared" si="17"/>
        <v>0</v>
      </c>
      <c r="F220" s="4">
        <f t="shared" si="15"/>
        <v>4950</v>
      </c>
      <c r="I220" s="3">
        <f t="shared" si="18"/>
        <v>4950</v>
      </c>
      <c r="J220" s="4">
        <v>218</v>
      </c>
    </row>
    <row r="221" spans="1:10" x14ac:dyDescent="0.35">
      <c r="A221" s="41">
        <v>41127</v>
      </c>
      <c r="B221" s="11">
        <v>3960</v>
      </c>
      <c r="C221" s="11">
        <f t="shared" si="19"/>
        <v>97</v>
      </c>
      <c r="D221" s="11">
        <f t="shared" si="16"/>
        <v>0.2650273224043716</v>
      </c>
      <c r="E221" s="11">
        <f t="shared" si="17"/>
        <v>0</v>
      </c>
      <c r="F221" s="4">
        <f t="shared" si="15"/>
        <v>3960</v>
      </c>
      <c r="I221" s="3">
        <f t="shared" si="18"/>
        <v>3960</v>
      </c>
      <c r="J221" s="4">
        <v>219</v>
      </c>
    </row>
    <row r="222" spans="1:10" x14ac:dyDescent="0.35">
      <c r="A222" s="41">
        <v>41128</v>
      </c>
      <c r="B222" s="11">
        <v>3968</v>
      </c>
      <c r="C222" s="11">
        <f t="shared" si="19"/>
        <v>102</v>
      </c>
      <c r="D222" s="11">
        <f t="shared" si="16"/>
        <v>0.27868852459016391</v>
      </c>
      <c r="E222" s="11">
        <f t="shared" si="17"/>
        <v>0</v>
      </c>
      <c r="F222" s="4">
        <f t="shared" si="15"/>
        <v>3968</v>
      </c>
      <c r="I222" s="3">
        <f t="shared" si="18"/>
        <v>3968</v>
      </c>
      <c r="J222" s="4">
        <v>220</v>
      </c>
    </row>
    <row r="223" spans="1:10" x14ac:dyDescent="0.35">
      <c r="A223" s="41">
        <v>41129</v>
      </c>
      <c r="B223" s="11">
        <v>4133</v>
      </c>
      <c r="C223" s="11">
        <f t="shared" si="19"/>
        <v>119</v>
      </c>
      <c r="D223" s="11">
        <f t="shared" si="16"/>
        <v>0.3251366120218579</v>
      </c>
      <c r="E223" s="11">
        <f t="shared" si="17"/>
        <v>0</v>
      </c>
      <c r="F223" s="4">
        <f t="shared" si="15"/>
        <v>4133</v>
      </c>
      <c r="I223" s="3">
        <f t="shared" si="18"/>
        <v>4133</v>
      </c>
      <c r="J223" s="4">
        <v>221</v>
      </c>
    </row>
    <row r="224" spans="1:10" x14ac:dyDescent="0.35">
      <c r="A224" s="41">
        <v>41130</v>
      </c>
      <c r="B224" s="11">
        <v>4408</v>
      </c>
      <c r="C224" s="11">
        <f t="shared" si="19"/>
        <v>152</v>
      </c>
      <c r="D224" s="11">
        <f t="shared" si="16"/>
        <v>0.41530054644808745</v>
      </c>
      <c r="E224" s="11">
        <f t="shared" si="17"/>
        <v>0</v>
      </c>
      <c r="F224" s="4">
        <f t="shared" si="15"/>
        <v>4408</v>
      </c>
      <c r="I224" s="3">
        <f t="shared" si="18"/>
        <v>4408</v>
      </c>
      <c r="J224" s="4">
        <v>222</v>
      </c>
    </row>
    <row r="225" spans="1:10" x14ac:dyDescent="0.35">
      <c r="A225" s="41">
        <v>41131</v>
      </c>
      <c r="B225" s="11">
        <v>5050</v>
      </c>
      <c r="C225" s="11">
        <f t="shared" si="19"/>
        <v>220</v>
      </c>
      <c r="D225" s="11">
        <f t="shared" si="16"/>
        <v>0.60109289617486339</v>
      </c>
      <c r="E225" s="11">
        <f t="shared" si="17"/>
        <v>0</v>
      </c>
      <c r="F225" s="4">
        <f t="shared" si="15"/>
        <v>5050</v>
      </c>
      <c r="I225" s="3">
        <f t="shared" si="18"/>
        <v>5050</v>
      </c>
      <c r="J225" s="4">
        <v>223</v>
      </c>
    </row>
    <row r="226" spans="1:10" x14ac:dyDescent="0.35">
      <c r="A226" s="41">
        <v>41132</v>
      </c>
      <c r="B226" s="11">
        <v>5490</v>
      </c>
      <c r="C226" s="11">
        <f t="shared" si="19"/>
        <v>273</v>
      </c>
      <c r="D226" s="11">
        <f t="shared" si="16"/>
        <v>0.74590163934426235</v>
      </c>
      <c r="E226" s="11">
        <f t="shared" si="17"/>
        <v>0</v>
      </c>
      <c r="F226" s="4">
        <f t="shared" si="15"/>
        <v>5490</v>
      </c>
      <c r="I226" s="3">
        <f t="shared" si="18"/>
        <v>5490</v>
      </c>
      <c r="J226" s="4">
        <v>224</v>
      </c>
    </row>
    <row r="227" spans="1:10" x14ac:dyDescent="0.35">
      <c r="A227" s="41">
        <v>41133</v>
      </c>
      <c r="B227" s="11">
        <v>5736</v>
      </c>
      <c r="C227" s="11">
        <f t="shared" si="19"/>
        <v>291</v>
      </c>
      <c r="D227" s="11">
        <f t="shared" si="16"/>
        <v>0.79508196721311475</v>
      </c>
      <c r="E227" s="11">
        <f t="shared" si="17"/>
        <v>0</v>
      </c>
      <c r="F227" s="4">
        <f t="shared" si="15"/>
        <v>5736</v>
      </c>
      <c r="I227" s="3">
        <f t="shared" si="18"/>
        <v>5736</v>
      </c>
      <c r="J227" s="4">
        <v>225</v>
      </c>
    </row>
    <row r="228" spans="1:10" x14ac:dyDescent="0.35">
      <c r="A228" s="41">
        <v>41134</v>
      </c>
      <c r="B228" s="11">
        <v>5580</v>
      </c>
      <c r="C228" s="11">
        <f t="shared" si="19"/>
        <v>278</v>
      </c>
      <c r="D228" s="11">
        <f t="shared" si="16"/>
        <v>0.7595628415300546</v>
      </c>
      <c r="E228" s="11">
        <f t="shared" si="17"/>
        <v>0</v>
      </c>
      <c r="F228" s="4">
        <f t="shared" si="15"/>
        <v>5580</v>
      </c>
      <c r="I228" s="3">
        <f t="shared" si="18"/>
        <v>5580</v>
      </c>
      <c r="J228" s="4">
        <v>226</v>
      </c>
    </row>
    <row r="229" spans="1:10" x14ac:dyDescent="0.35">
      <c r="A229" s="41">
        <v>41135</v>
      </c>
      <c r="B229" s="11">
        <v>5663</v>
      </c>
      <c r="C229" s="11">
        <f t="shared" si="19"/>
        <v>287</v>
      </c>
      <c r="D229" s="11">
        <f t="shared" si="16"/>
        <v>0.78415300546448086</v>
      </c>
      <c r="E229" s="11">
        <f t="shared" si="17"/>
        <v>0</v>
      </c>
      <c r="F229" s="4">
        <f t="shared" si="15"/>
        <v>5663</v>
      </c>
      <c r="I229" s="3">
        <f t="shared" si="18"/>
        <v>5663</v>
      </c>
      <c r="J229" s="4">
        <v>227</v>
      </c>
    </row>
    <row r="230" spans="1:10" x14ac:dyDescent="0.35">
      <c r="A230" s="41">
        <v>41136</v>
      </c>
      <c r="B230" s="11">
        <v>3655</v>
      </c>
      <c r="C230" s="11">
        <f t="shared" si="19"/>
        <v>59</v>
      </c>
      <c r="D230" s="11">
        <f t="shared" si="16"/>
        <v>0.16120218579234974</v>
      </c>
      <c r="E230" s="11">
        <f t="shared" si="17"/>
        <v>0</v>
      </c>
      <c r="F230" s="4">
        <f t="shared" si="15"/>
        <v>3655</v>
      </c>
      <c r="I230" s="3">
        <f t="shared" si="18"/>
        <v>3655</v>
      </c>
      <c r="J230" s="4">
        <v>228</v>
      </c>
    </row>
    <row r="231" spans="1:10" x14ac:dyDescent="0.35">
      <c r="A231" s="41">
        <v>41137</v>
      </c>
      <c r="B231" s="11">
        <v>6616</v>
      </c>
      <c r="C231" s="11">
        <f t="shared" si="19"/>
        <v>326</v>
      </c>
      <c r="D231" s="11">
        <f t="shared" si="16"/>
        <v>0.89071038251366119</v>
      </c>
      <c r="E231" s="11">
        <f t="shared" si="17"/>
        <v>0</v>
      </c>
      <c r="F231" s="4">
        <f t="shared" si="15"/>
        <v>6616</v>
      </c>
      <c r="I231" s="3">
        <f t="shared" si="18"/>
        <v>6616</v>
      </c>
      <c r="J231" s="4">
        <v>229</v>
      </c>
    </row>
    <row r="232" spans="1:10" x14ac:dyDescent="0.35">
      <c r="A232" s="41">
        <v>41138</v>
      </c>
      <c r="B232" s="11">
        <v>6646</v>
      </c>
      <c r="C232" s="11">
        <f t="shared" si="19"/>
        <v>328</v>
      </c>
      <c r="D232" s="11">
        <f t="shared" si="16"/>
        <v>0.89617486338797814</v>
      </c>
      <c r="E232" s="11">
        <f t="shared" si="17"/>
        <v>0</v>
      </c>
      <c r="F232" s="4">
        <f t="shared" si="15"/>
        <v>6646</v>
      </c>
      <c r="I232" s="3">
        <f t="shared" si="18"/>
        <v>6646</v>
      </c>
      <c r="J232" s="4">
        <v>230</v>
      </c>
    </row>
    <row r="233" spans="1:10" x14ac:dyDescent="0.35">
      <c r="A233" s="41">
        <v>41139</v>
      </c>
      <c r="B233" s="11">
        <v>7997</v>
      </c>
      <c r="C233" s="11">
        <f t="shared" si="19"/>
        <v>351</v>
      </c>
      <c r="D233" s="11">
        <f t="shared" si="16"/>
        <v>0.95901639344262291</v>
      </c>
      <c r="E233" s="11">
        <f t="shared" si="17"/>
        <v>0</v>
      </c>
      <c r="F233" s="4">
        <f t="shared" si="15"/>
        <v>7997</v>
      </c>
      <c r="I233" s="3">
        <f t="shared" si="18"/>
        <v>7997</v>
      </c>
      <c r="J233" s="4">
        <v>231</v>
      </c>
    </row>
    <row r="234" spans="1:10" x14ac:dyDescent="0.35">
      <c r="A234" s="41">
        <v>41140</v>
      </c>
      <c r="B234" s="11">
        <v>13841</v>
      </c>
      <c r="C234" s="11">
        <f t="shared" si="19"/>
        <v>363</v>
      </c>
      <c r="D234" s="11">
        <f t="shared" si="16"/>
        <v>0.99180327868852458</v>
      </c>
      <c r="E234" s="11">
        <f t="shared" si="17"/>
        <v>1</v>
      </c>
      <c r="F234" s="4">
        <f t="shared" si="15"/>
        <v>4628.5</v>
      </c>
      <c r="I234" s="3">
        <f t="shared" si="18"/>
        <v>4628.5</v>
      </c>
      <c r="J234" s="4">
        <v>232</v>
      </c>
    </row>
    <row r="235" spans="1:10" x14ac:dyDescent="0.35">
      <c r="A235" s="41">
        <v>41141</v>
      </c>
      <c r="B235" s="11">
        <v>18089</v>
      </c>
      <c r="C235" s="11">
        <f t="shared" si="19"/>
        <v>366</v>
      </c>
      <c r="D235" s="11">
        <f t="shared" si="16"/>
        <v>1</v>
      </c>
      <c r="E235" s="11">
        <f t="shared" si="17"/>
        <v>1</v>
      </c>
      <c r="F235" s="4">
        <f t="shared" si="15"/>
        <v>4628.5</v>
      </c>
      <c r="I235" s="3">
        <f t="shared" si="18"/>
        <v>4628.5</v>
      </c>
      <c r="J235" s="4">
        <v>233</v>
      </c>
    </row>
    <row r="236" spans="1:10" x14ac:dyDescent="0.35">
      <c r="A236" s="41">
        <v>41142</v>
      </c>
      <c r="B236" s="11">
        <v>16671</v>
      </c>
      <c r="C236" s="11">
        <f t="shared" si="19"/>
        <v>365</v>
      </c>
      <c r="D236" s="11">
        <f t="shared" si="16"/>
        <v>0.99726775956284153</v>
      </c>
      <c r="E236" s="11">
        <f t="shared" si="17"/>
        <v>1</v>
      </c>
      <c r="F236" s="4">
        <f t="shared" si="15"/>
        <v>4628.5</v>
      </c>
      <c r="I236" s="3">
        <f t="shared" si="18"/>
        <v>4628.5</v>
      </c>
      <c r="J236" s="4">
        <v>234</v>
      </c>
    </row>
    <row r="237" spans="1:10" x14ac:dyDescent="0.35">
      <c r="A237" s="41">
        <v>41143</v>
      </c>
      <c r="B237" s="11">
        <v>14116</v>
      </c>
      <c r="C237" s="11">
        <f t="shared" si="19"/>
        <v>364</v>
      </c>
      <c r="D237" s="11">
        <f t="shared" si="16"/>
        <v>0.99453551912568305</v>
      </c>
      <c r="E237" s="11">
        <f t="shared" si="17"/>
        <v>1</v>
      </c>
      <c r="F237" s="4">
        <f t="shared" si="15"/>
        <v>4628.5</v>
      </c>
      <c r="I237" s="3">
        <f t="shared" si="18"/>
        <v>4628.5</v>
      </c>
      <c r="J237" s="4">
        <v>235</v>
      </c>
    </row>
    <row r="238" spans="1:10" x14ac:dyDescent="0.35">
      <c r="A238" s="41">
        <v>41144</v>
      </c>
      <c r="B238" s="11">
        <v>8932</v>
      </c>
      <c r="C238" s="11">
        <f t="shared" si="19"/>
        <v>356</v>
      </c>
      <c r="D238" s="11">
        <f t="shared" si="16"/>
        <v>0.97267759562841527</v>
      </c>
      <c r="E238" s="11">
        <f t="shared" si="17"/>
        <v>0</v>
      </c>
      <c r="F238" s="4">
        <f t="shared" si="15"/>
        <v>8932</v>
      </c>
      <c r="I238" s="3">
        <f t="shared" si="18"/>
        <v>8932</v>
      </c>
      <c r="J238" s="4">
        <v>236</v>
      </c>
    </row>
    <row r="239" spans="1:10" x14ac:dyDescent="0.35">
      <c r="A239" s="41">
        <v>41145</v>
      </c>
      <c r="B239" s="11">
        <v>9229</v>
      </c>
      <c r="C239" s="11">
        <f t="shared" si="19"/>
        <v>357</v>
      </c>
      <c r="D239" s="11">
        <f t="shared" si="16"/>
        <v>0.97540983606557374</v>
      </c>
      <c r="E239" s="11">
        <f t="shared" si="17"/>
        <v>1</v>
      </c>
      <c r="F239" s="4">
        <f t="shared" si="15"/>
        <v>4628.5</v>
      </c>
      <c r="I239" s="3">
        <f t="shared" si="18"/>
        <v>4628.5</v>
      </c>
      <c r="J239" s="4">
        <v>237</v>
      </c>
    </row>
    <row r="240" spans="1:10" x14ac:dyDescent="0.35">
      <c r="A240" s="41">
        <v>41146</v>
      </c>
      <c r="B240" s="11">
        <v>8831</v>
      </c>
      <c r="C240" s="11">
        <f t="shared" si="19"/>
        <v>355</v>
      </c>
      <c r="D240" s="11">
        <f t="shared" si="16"/>
        <v>0.9699453551912568</v>
      </c>
      <c r="E240" s="11">
        <f t="shared" si="17"/>
        <v>0</v>
      </c>
      <c r="F240" s="4">
        <f t="shared" si="15"/>
        <v>8831</v>
      </c>
      <c r="I240" s="3">
        <f t="shared" si="18"/>
        <v>8831</v>
      </c>
      <c r="J240" s="4">
        <v>238</v>
      </c>
    </row>
    <row r="241" spans="1:10" x14ac:dyDescent="0.35">
      <c r="A241" s="41">
        <v>41147</v>
      </c>
      <c r="B241" s="11">
        <v>8547</v>
      </c>
      <c r="C241" s="11">
        <f t="shared" si="19"/>
        <v>353</v>
      </c>
      <c r="D241" s="11">
        <f t="shared" si="16"/>
        <v>0.96448087431693985</v>
      </c>
      <c r="E241" s="11">
        <f t="shared" si="17"/>
        <v>0</v>
      </c>
      <c r="F241" s="4">
        <f t="shared" si="15"/>
        <v>8547</v>
      </c>
      <c r="I241" s="3">
        <f t="shared" si="18"/>
        <v>8547</v>
      </c>
      <c r="J241" s="4">
        <v>239</v>
      </c>
    </row>
    <row r="242" spans="1:10" x14ac:dyDescent="0.35">
      <c r="A242" s="41">
        <v>41148</v>
      </c>
      <c r="B242" s="11">
        <v>6839</v>
      </c>
      <c r="C242" s="11">
        <f t="shared" si="19"/>
        <v>337</v>
      </c>
      <c r="D242" s="11">
        <f t="shared" si="16"/>
        <v>0.92076502732240439</v>
      </c>
      <c r="E242" s="11">
        <f t="shared" si="17"/>
        <v>0</v>
      </c>
      <c r="F242" s="4">
        <f t="shared" si="15"/>
        <v>6839</v>
      </c>
      <c r="I242" s="3">
        <f t="shared" si="18"/>
        <v>6839</v>
      </c>
      <c r="J242" s="4">
        <v>240</v>
      </c>
    </row>
    <row r="243" spans="1:10" x14ac:dyDescent="0.35">
      <c r="A243" s="41">
        <v>41149</v>
      </c>
      <c r="B243" s="11">
        <v>6209</v>
      </c>
      <c r="C243" s="11">
        <f t="shared" si="19"/>
        <v>303</v>
      </c>
      <c r="D243" s="11">
        <f t="shared" si="16"/>
        <v>0.82786885245901642</v>
      </c>
      <c r="E243" s="11">
        <f t="shared" si="17"/>
        <v>0</v>
      </c>
      <c r="F243" s="4">
        <f t="shared" si="15"/>
        <v>6209</v>
      </c>
      <c r="I243" s="3">
        <f t="shared" si="18"/>
        <v>6209</v>
      </c>
      <c r="J243" s="4">
        <v>241</v>
      </c>
    </row>
    <row r="244" spans="1:10" x14ac:dyDescent="0.35">
      <c r="A244" s="41">
        <v>41150</v>
      </c>
      <c r="B244" s="11">
        <v>6414</v>
      </c>
      <c r="C244" s="11">
        <f t="shared" si="19"/>
        <v>313</v>
      </c>
      <c r="D244" s="11">
        <f t="shared" si="16"/>
        <v>0.85519125683060104</v>
      </c>
      <c r="E244" s="11">
        <f t="shared" si="17"/>
        <v>0</v>
      </c>
      <c r="F244" s="4">
        <f t="shared" si="15"/>
        <v>6414</v>
      </c>
      <c r="I244" s="3">
        <f t="shared" si="18"/>
        <v>6414</v>
      </c>
      <c r="J244" s="4">
        <v>242</v>
      </c>
    </row>
    <row r="245" spans="1:10" x14ac:dyDescent="0.35">
      <c r="A245" s="41">
        <v>41151</v>
      </c>
      <c r="B245" s="11">
        <v>7412</v>
      </c>
      <c r="C245" s="11">
        <f t="shared" si="19"/>
        <v>345</v>
      </c>
      <c r="D245" s="11">
        <f t="shared" si="16"/>
        <v>0.94262295081967218</v>
      </c>
      <c r="E245" s="11">
        <f t="shared" si="17"/>
        <v>0</v>
      </c>
      <c r="F245" s="4">
        <f t="shared" si="15"/>
        <v>7412</v>
      </c>
      <c r="I245" s="3">
        <f t="shared" si="18"/>
        <v>7412</v>
      </c>
      <c r="J245" s="4">
        <v>243</v>
      </c>
    </row>
    <row r="246" spans="1:10" x14ac:dyDescent="0.35">
      <c r="A246" s="41">
        <v>41152</v>
      </c>
      <c r="B246" s="11">
        <v>8691</v>
      </c>
      <c r="C246" s="11">
        <f t="shared" si="19"/>
        <v>354</v>
      </c>
      <c r="D246" s="11">
        <f t="shared" si="16"/>
        <v>0.96721311475409832</v>
      </c>
      <c r="E246" s="11">
        <f t="shared" si="17"/>
        <v>0</v>
      </c>
      <c r="F246" s="4">
        <f t="shared" si="15"/>
        <v>8691</v>
      </c>
      <c r="I246" s="3">
        <f t="shared" si="18"/>
        <v>8691</v>
      </c>
      <c r="J246" s="4">
        <v>244</v>
      </c>
    </row>
    <row r="247" spans="1:10" x14ac:dyDescent="0.35">
      <c r="A247" s="41">
        <v>41153</v>
      </c>
      <c r="B247" s="11">
        <v>8447</v>
      </c>
      <c r="C247" s="11">
        <f t="shared" si="19"/>
        <v>352</v>
      </c>
      <c r="D247" s="11">
        <f t="shared" si="16"/>
        <v>0.96174863387978138</v>
      </c>
      <c r="E247" s="11">
        <f t="shared" si="17"/>
        <v>0</v>
      </c>
      <c r="F247" s="4">
        <f t="shared" si="15"/>
        <v>8447</v>
      </c>
      <c r="I247" s="3">
        <f t="shared" si="18"/>
        <v>8447</v>
      </c>
      <c r="J247" s="4">
        <v>245</v>
      </c>
    </row>
    <row r="248" spans="1:10" x14ac:dyDescent="0.35">
      <c r="A248" s="41">
        <v>41154</v>
      </c>
      <c r="B248" s="11">
        <v>7848</v>
      </c>
      <c r="C248" s="11">
        <f t="shared" si="19"/>
        <v>348</v>
      </c>
      <c r="D248" s="11">
        <f t="shared" si="16"/>
        <v>0.95081967213114749</v>
      </c>
      <c r="E248" s="11">
        <f t="shared" si="17"/>
        <v>0</v>
      </c>
      <c r="F248" s="4">
        <f t="shared" si="15"/>
        <v>7848</v>
      </c>
      <c r="I248" s="3">
        <f t="shared" si="18"/>
        <v>7848</v>
      </c>
      <c r="J248" s="4">
        <v>246</v>
      </c>
    </row>
    <row r="249" spans="1:10" x14ac:dyDescent="0.35">
      <c r="A249" s="41">
        <v>41155</v>
      </c>
      <c r="B249" s="11">
        <v>5397</v>
      </c>
      <c r="C249" s="11">
        <f t="shared" si="19"/>
        <v>263</v>
      </c>
      <c r="D249" s="11">
        <f t="shared" si="16"/>
        <v>0.71857923497267762</v>
      </c>
      <c r="E249" s="11">
        <f t="shared" si="17"/>
        <v>0</v>
      </c>
      <c r="F249" s="4">
        <f t="shared" si="15"/>
        <v>5397</v>
      </c>
      <c r="I249" s="3">
        <f t="shared" si="18"/>
        <v>5397</v>
      </c>
      <c r="J249" s="4">
        <v>247</v>
      </c>
    </row>
    <row r="250" spans="1:10" x14ac:dyDescent="0.35">
      <c r="A250" s="41">
        <v>41156</v>
      </c>
      <c r="B250" s="11">
        <v>5752</v>
      </c>
      <c r="C250" s="11">
        <f t="shared" si="19"/>
        <v>293</v>
      </c>
      <c r="D250" s="11">
        <f t="shared" si="16"/>
        <v>0.80054644808743169</v>
      </c>
      <c r="E250" s="11">
        <f t="shared" si="17"/>
        <v>0</v>
      </c>
      <c r="F250" s="4">
        <f t="shared" si="15"/>
        <v>5752</v>
      </c>
      <c r="I250" s="3">
        <f t="shared" si="18"/>
        <v>5752</v>
      </c>
      <c r="J250" s="4">
        <v>248</v>
      </c>
    </row>
    <row r="251" spans="1:10" x14ac:dyDescent="0.35">
      <c r="A251" s="41">
        <v>41157</v>
      </c>
      <c r="B251" s="11">
        <v>5373</v>
      </c>
      <c r="C251" s="11">
        <f t="shared" si="19"/>
        <v>260</v>
      </c>
      <c r="D251" s="11">
        <f t="shared" si="16"/>
        <v>0.7103825136612022</v>
      </c>
      <c r="E251" s="11">
        <f t="shared" si="17"/>
        <v>0</v>
      </c>
      <c r="F251" s="4">
        <f t="shared" si="15"/>
        <v>5373</v>
      </c>
      <c r="I251" s="3">
        <f t="shared" si="18"/>
        <v>5373</v>
      </c>
      <c r="J251" s="4">
        <v>249</v>
      </c>
    </row>
    <row r="252" spans="1:10" x14ac:dyDescent="0.35">
      <c r="A252" s="41">
        <v>41158</v>
      </c>
      <c r="B252" s="11">
        <v>5436</v>
      </c>
      <c r="C252" s="11">
        <f t="shared" si="19"/>
        <v>266</v>
      </c>
      <c r="D252" s="11">
        <f t="shared" si="16"/>
        <v>0.72677595628415304</v>
      </c>
      <c r="E252" s="11">
        <f t="shared" si="17"/>
        <v>0</v>
      </c>
      <c r="F252" s="4">
        <f t="shared" si="15"/>
        <v>5436</v>
      </c>
      <c r="I252" s="3">
        <f t="shared" si="18"/>
        <v>5436</v>
      </c>
      <c r="J252" s="4">
        <v>250</v>
      </c>
    </row>
    <row r="253" spans="1:10" x14ac:dyDescent="0.35">
      <c r="A253" s="41">
        <v>41159</v>
      </c>
      <c r="B253" s="11">
        <v>7263</v>
      </c>
      <c r="C253" s="11">
        <f t="shared" si="19"/>
        <v>344</v>
      </c>
      <c r="D253" s="11">
        <f t="shared" si="16"/>
        <v>0.93989071038251371</v>
      </c>
      <c r="E253" s="11">
        <f t="shared" si="17"/>
        <v>0</v>
      </c>
      <c r="F253" s="4">
        <f t="shared" si="15"/>
        <v>7263</v>
      </c>
      <c r="I253" s="3">
        <f t="shared" si="18"/>
        <v>7263</v>
      </c>
      <c r="J253" s="4">
        <v>251</v>
      </c>
    </row>
    <row r="254" spans="1:10" x14ac:dyDescent="0.35">
      <c r="A254" s="41">
        <v>41160</v>
      </c>
      <c r="B254" s="11">
        <v>7986</v>
      </c>
      <c r="C254" s="11">
        <f t="shared" si="19"/>
        <v>350</v>
      </c>
      <c r="D254" s="11">
        <f t="shared" si="16"/>
        <v>0.95628415300546443</v>
      </c>
      <c r="E254" s="11">
        <f t="shared" si="17"/>
        <v>0</v>
      </c>
      <c r="F254" s="4">
        <f t="shared" si="15"/>
        <v>7986</v>
      </c>
      <c r="I254" s="3">
        <f t="shared" si="18"/>
        <v>7986</v>
      </c>
      <c r="J254" s="4">
        <v>252</v>
      </c>
    </row>
    <row r="255" spans="1:10" x14ac:dyDescent="0.35">
      <c r="A255" s="41">
        <v>41161</v>
      </c>
      <c r="B255" s="11">
        <v>7444</v>
      </c>
      <c r="C255" s="11">
        <f t="shared" si="19"/>
        <v>346</v>
      </c>
      <c r="D255" s="11">
        <f t="shared" si="16"/>
        <v>0.94535519125683065</v>
      </c>
      <c r="E255" s="11">
        <f t="shared" si="17"/>
        <v>0</v>
      </c>
      <c r="F255" s="4">
        <f t="shared" si="15"/>
        <v>7444</v>
      </c>
      <c r="I255" s="3">
        <f t="shared" si="18"/>
        <v>7444</v>
      </c>
      <c r="J255" s="4">
        <v>253</v>
      </c>
    </row>
    <row r="256" spans="1:10" x14ac:dyDescent="0.35">
      <c r="A256" s="41">
        <v>41162</v>
      </c>
      <c r="B256" s="11">
        <v>5029</v>
      </c>
      <c r="C256" s="11">
        <f t="shared" si="19"/>
        <v>218</v>
      </c>
      <c r="D256" s="11">
        <f t="shared" si="16"/>
        <v>0.59562841530054644</v>
      </c>
      <c r="E256" s="11">
        <f t="shared" si="17"/>
        <v>0</v>
      </c>
      <c r="F256" s="4">
        <f t="shared" si="15"/>
        <v>5029</v>
      </c>
      <c r="I256" s="3">
        <f t="shared" si="18"/>
        <v>5029</v>
      </c>
      <c r="J256" s="4">
        <v>254</v>
      </c>
    </row>
    <row r="257" spans="1:10" x14ac:dyDescent="0.35">
      <c r="A257" s="41">
        <v>41163</v>
      </c>
      <c r="B257" s="11">
        <v>5327</v>
      </c>
      <c r="C257" s="11">
        <f t="shared" si="19"/>
        <v>253</v>
      </c>
      <c r="D257" s="11">
        <f t="shared" si="16"/>
        <v>0.69125683060109289</v>
      </c>
      <c r="E257" s="11">
        <f t="shared" si="17"/>
        <v>0</v>
      </c>
      <c r="F257" s="4">
        <f t="shared" si="15"/>
        <v>5327</v>
      </c>
      <c r="I257" s="3">
        <f t="shared" si="18"/>
        <v>5327</v>
      </c>
      <c r="J257" s="4">
        <v>255</v>
      </c>
    </row>
    <row r="258" spans="1:10" x14ac:dyDescent="0.35">
      <c r="A258" s="41">
        <v>41164</v>
      </c>
      <c r="B258" s="11">
        <v>5012</v>
      </c>
      <c r="C258" s="11">
        <f t="shared" si="19"/>
        <v>216</v>
      </c>
      <c r="D258" s="11">
        <f t="shared" si="16"/>
        <v>0.5901639344262295</v>
      </c>
      <c r="E258" s="11">
        <f t="shared" si="17"/>
        <v>0</v>
      </c>
      <c r="F258" s="4">
        <f t="shared" si="15"/>
        <v>5012</v>
      </c>
      <c r="I258" s="3">
        <f t="shared" si="18"/>
        <v>5012</v>
      </c>
      <c r="J258" s="4">
        <v>256</v>
      </c>
    </row>
    <row r="259" spans="1:10" x14ac:dyDescent="0.35">
      <c r="A259" s="41">
        <v>41165</v>
      </c>
      <c r="B259" s="11">
        <v>6084</v>
      </c>
      <c r="C259" s="11">
        <f t="shared" si="19"/>
        <v>298</v>
      </c>
      <c r="D259" s="11">
        <f t="shared" si="16"/>
        <v>0.81420765027322406</v>
      </c>
      <c r="E259" s="11">
        <f t="shared" si="17"/>
        <v>0</v>
      </c>
      <c r="F259" s="4">
        <f t="shared" ref="F259:F322" si="20">IF(E259=0,B259,$M$6)</f>
        <v>6084</v>
      </c>
      <c r="I259" s="3">
        <f t="shared" si="18"/>
        <v>6084</v>
      </c>
      <c r="J259" s="4">
        <v>257</v>
      </c>
    </row>
    <row r="260" spans="1:10" x14ac:dyDescent="0.35">
      <c r="A260" s="41">
        <v>41166</v>
      </c>
      <c r="B260" s="11">
        <v>6172</v>
      </c>
      <c r="C260" s="11">
        <f t="shared" si="19"/>
        <v>302</v>
      </c>
      <c r="D260" s="11">
        <f t="shared" ref="D260:D323" si="21">C260/366</f>
        <v>0.82513661202185795</v>
      </c>
      <c r="E260" s="11">
        <f t="shared" ref="E260:E323" si="22">IF(OR(D260&lt;2.5%,D260&gt;97.5%), 1,0)</f>
        <v>0</v>
      </c>
      <c r="F260" s="4">
        <f t="shared" si="20"/>
        <v>6172</v>
      </c>
      <c r="I260" s="3">
        <f t="shared" ref="I260:I323" si="23">F260</f>
        <v>6172</v>
      </c>
      <c r="J260" s="4">
        <v>258</v>
      </c>
    </row>
    <row r="261" spans="1:10" x14ac:dyDescent="0.35">
      <c r="A261" s="41">
        <v>41167</v>
      </c>
      <c r="B261" s="11">
        <v>7222</v>
      </c>
      <c r="C261" s="11">
        <f t="shared" ref="C261:C324" si="24">RANK(B261,$B$3:$B$368,1)</f>
        <v>343</v>
      </c>
      <c r="D261" s="11">
        <f t="shared" si="21"/>
        <v>0.93715846994535523</v>
      </c>
      <c r="E261" s="11">
        <f t="shared" si="22"/>
        <v>0</v>
      </c>
      <c r="F261" s="4">
        <f t="shared" si="20"/>
        <v>7222</v>
      </c>
      <c r="I261" s="3">
        <f t="shared" si="23"/>
        <v>7222</v>
      </c>
      <c r="J261" s="4">
        <v>259</v>
      </c>
    </row>
    <row r="262" spans="1:10" x14ac:dyDescent="0.35">
      <c r="A262" s="41">
        <v>41168</v>
      </c>
      <c r="B262" s="11">
        <v>6819</v>
      </c>
      <c r="C262" s="11">
        <f t="shared" si="24"/>
        <v>336</v>
      </c>
      <c r="D262" s="11">
        <f t="shared" si="21"/>
        <v>0.91803278688524592</v>
      </c>
      <c r="E262" s="11">
        <f t="shared" si="22"/>
        <v>0</v>
      </c>
      <c r="F262" s="4">
        <f t="shared" si="20"/>
        <v>6819</v>
      </c>
      <c r="I262" s="3">
        <f t="shared" si="23"/>
        <v>6819</v>
      </c>
      <c r="J262" s="4">
        <v>260</v>
      </c>
    </row>
    <row r="263" spans="1:10" x14ac:dyDescent="0.35">
      <c r="A263" s="41">
        <v>41169</v>
      </c>
      <c r="B263" s="11">
        <v>5059</v>
      </c>
      <c r="C263" s="11">
        <f t="shared" si="24"/>
        <v>222</v>
      </c>
      <c r="D263" s="11">
        <f t="shared" si="21"/>
        <v>0.60655737704918034</v>
      </c>
      <c r="E263" s="11">
        <f t="shared" si="22"/>
        <v>0</v>
      </c>
      <c r="F263" s="4">
        <f t="shared" si="20"/>
        <v>5059</v>
      </c>
      <c r="I263" s="3">
        <f t="shared" si="23"/>
        <v>5059</v>
      </c>
      <c r="J263" s="4">
        <v>261</v>
      </c>
    </row>
    <row r="264" spans="1:10" x14ac:dyDescent="0.35">
      <c r="A264" s="41">
        <v>41170</v>
      </c>
      <c r="B264" s="11">
        <v>4676</v>
      </c>
      <c r="C264" s="11">
        <f t="shared" si="24"/>
        <v>185</v>
      </c>
      <c r="D264" s="11">
        <f t="shared" si="21"/>
        <v>0.50546448087431695</v>
      </c>
      <c r="E264" s="11">
        <f t="shared" si="22"/>
        <v>0</v>
      </c>
      <c r="F264" s="4">
        <f t="shared" si="20"/>
        <v>4676</v>
      </c>
      <c r="I264" s="3">
        <f t="shared" si="23"/>
        <v>4676</v>
      </c>
      <c r="J264" s="4">
        <v>262</v>
      </c>
    </row>
    <row r="265" spans="1:10" x14ac:dyDescent="0.35">
      <c r="A265" s="41">
        <v>41171</v>
      </c>
      <c r="B265" s="11">
        <v>3000</v>
      </c>
      <c r="C265" s="11">
        <f t="shared" si="24"/>
        <v>22</v>
      </c>
      <c r="D265" s="11">
        <f t="shared" si="21"/>
        <v>6.0109289617486336E-2</v>
      </c>
      <c r="E265" s="11">
        <f t="shared" si="22"/>
        <v>0</v>
      </c>
      <c r="F265" s="4">
        <f t="shared" si="20"/>
        <v>3000</v>
      </c>
      <c r="I265" s="3">
        <f t="shared" si="23"/>
        <v>3000</v>
      </c>
      <c r="J265" s="4">
        <v>263</v>
      </c>
    </row>
    <row r="266" spans="1:10" x14ac:dyDescent="0.35">
      <c r="A266" s="41">
        <v>41172</v>
      </c>
      <c r="B266" s="11">
        <v>5739</v>
      </c>
      <c r="C266" s="11">
        <f t="shared" si="24"/>
        <v>292</v>
      </c>
      <c r="D266" s="11">
        <f t="shared" si="21"/>
        <v>0.79781420765027322</v>
      </c>
      <c r="E266" s="11">
        <f t="shared" si="22"/>
        <v>0</v>
      </c>
      <c r="F266" s="4">
        <f t="shared" si="20"/>
        <v>5739</v>
      </c>
      <c r="I266" s="3">
        <f t="shared" si="23"/>
        <v>5739</v>
      </c>
      <c r="J266" s="4">
        <v>264</v>
      </c>
    </row>
    <row r="267" spans="1:10" x14ac:dyDescent="0.35">
      <c r="A267" s="41">
        <v>41173</v>
      </c>
      <c r="B267" s="11">
        <v>887</v>
      </c>
      <c r="C267" s="11">
        <f t="shared" si="24"/>
        <v>2</v>
      </c>
      <c r="D267" s="11">
        <f t="shared" si="21"/>
        <v>5.4644808743169399E-3</v>
      </c>
      <c r="E267" s="11">
        <f t="shared" si="22"/>
        <v>1</v>
      </c>
      <c r="F267" s="4">
        <f t="shared" si="20"/>
        <v>4628.5</v>
      </c>
      <c r="I267" s="3">
        <f t="shared" si="23"/>
        <v>4628.5</v>
      </c>
      <c r="J267" s="4">
        <v>265</v>
      </c>
    </row>
    <row r="268" spans="1:10" x14ac:dyDescent="0.35">
      <c r="A268" s="41">
        <v>41174</v>
      </c>
      <c r="B268" s="11">
        <v>6288</v>
      </c>
      <c r="C268" s="11">
        <f t="shared" si="24"/>
        <v>306</v>
      </c>
      <c r="D268" s="11">
        <f t="shared" si="21"/>
        <v>0.83606557377049184</v>
      </c>
      <c r="E268" s="11">
        <f t="shared" si="22"/>
        <v>0</v>
      </c>
      <c r="F268" s="4">
        <f t="shared" si="20"/>
        <v>6288</v>
      </c>
      <c r="I268" s="3">
        <f t="shared" si="23"/>
        <v>6288</v>
      </c>
      <c r="J268" s="4">
        <v>266</v>
      </c>
    </row>
    <row r="269" spans="1:10" x14ac:dyDescent="0.35">
      <c r="A269" s="41">
        <v>41175</v>
      </c>
      <c r="B269" s="11">
        <v>6844</v>
      </c>
      <c r="C269" s="11">
        <f t="shared" si="24"/>
        <v>338</v>
      </c>
      <c r="D269" s="11">
        <f t="shared" si="21"/>
        <v>0.92349726775956287</v>
      </c>
      <c r="E269" s="11">
        <f t="shared" si="22"/>
        <v>0</v>
      </c>
      <c r="F269" s="4">
        <f t="shared" si="20"/>
        <v>6844</v>
      </c>
      <c r="I269" s="3">
        <f t="shared" si="23"/>
        <v>6844</v>
      </c>
      <c r="J269" s="4">
        <v>267</v>
      </c>
    </row>
    <row r="270" spans="1:10" x14ac:dyDescent="0.35">
      <c r="A270" s="41">
        <v>41176</v>
      </c>
      <c r="B270" s="11">
        <v>4615</v>
      </c>
      <c r="C270" s="11">
        <f t="shared" si="24"/>
        <v>179</v>
      </c>
      <c r="D270" s="11">
        <f t="shared" si="21"/>
        <v>0.48907103825136611</v>
      </c>
      <c r="E270" s="11">
        <f t="shared" si="22"/>
        <v>0</v>
      </c>
      <c r="F270" s="4">
        <f t="shared" si="20"/>
        <v>4615</v>
      </c>
      <c r="I270" s="3">
        <f t="shared" si="23"/>
        <v>4615</v>
      </c>
      <c r="J270" s="4">
        <v>268</v>
      </c>
    </row>
    <row r="271" spans="1:10" x14ac:dyDescent="0.35">
      <c r="A271" s="41">
        <v>41177</v>
      </c>
      <c r="B271" s="11">
        <v>5412</v>
      </c>
      <c r="C271" s="11">
        <f t="shared" si="24"/>
        <v>264</v>
      </c>
      <c r="D271" s="11">
        <f t="shared" si="21"/>
        <v>0.72131147540983609</v>
      </c>
      <c r="E271" s="11">
        <f t="shared" si="22"/>
        <v>0</v>
      </c>
      <c r="F271" s="4">
        <f t="shared" si="20"/>
        <v>5412</v>
      </c>
      <c r="I271" s="3">
        <f t="shared" si="23"/>
        <v>5412</v>
      </c>
      <c r="J271" s="4">
        <v>269</v>
      </c>
    </row>
    <row r="272" spans="1:10" x14ac:dyDescent="0.35">
      <c r="A272" s="41">
        <v>41178</v>
      </c>
      <c r="B272" s="11">
        <v>5273</v>
      </c>
      <c r="C272" s="11">
        <f t="shared" si="24"/>
        <v>241</v>
      </c>
      <c r="D272" s="11">
        <f t="shared" si="21"/>
        <v>0.65846994535519121</v>
      </c>
      <c r="E272" s="11">
        <f t="shared" si="22"/>
        <v>0</v>
      </c>
      <c r="F272" s="4">
        <f t="shared" si="20"/>
        <v>5273</v>
      </c>
      <c r="I272" s="3">
        <f t="shared" si="23"/>
        <v>5273</v>
      </c>
      <c r="J272" s="4">
        <v>270</v>
      </c>
    </row>
    <row r="273" spans="1:10" x14ac:dyDescent="0.35">
      <c r="A273" s="41">
        <v>41179</v>
      </c>
      <c r="B273" s="11">
        <v>4996</v>
      </c>
      <c r="C273" s="11">
        <f t="shared" si="24"/>
        <v>214</v>
      </c>
      <c r="D273" s="11">
        <f t="shared" si="21"/>
        <v>0.58469945355191255</v>
      </c>
      <c r="E273" s="11">
        <f t="shared" si="22"/>
        <v>0</v>
      </c>
      <c r="F273" s="4">
        <f t="shared" si="20"/>
        <v>4996</v>
      </c>
      <c r="I273" s="3">
        <f t="shared" si="23"/>
        <v>4996</v>
      </c>
      <c r="J273" s="4">
        <v>271</v>
      </c>
    </row>
    <row r="274" spans="1:10" x14ac:dyDescent="0.35">
      <c r="A274" s="41">
        <v>41180</v>
      </c>
      <c r="B274" s="11">
        <v>5590</v>
      </c>
      <c r="C274" s="11">
        <f t="shared" si="24"/>
        <v>279</v>
      </c>
      <c r="D274" s="11">
        <f t="shared" si="21"/>
        <v>0.76229508196721307</v>
      </c>
      <c r="E274" s="11">
        <f t="shared" si="22"/>
        <v>0</v>
      </c>
      <c r="F274" s="4">
        <f t="shared" si="20"/>
        <v>5590</v>
      </c>
      <c r="I274" s="3">
        <f t="shared" si="23"/>
        <v>5590</v>
      </c>
      <c r="J274" s="4">
        <v>272</v>
      </c>
    </row>
    <row r="275" spans="1:10" x14ac:dyDescent="0.35">
      <c r="A275" s="41">
        <v>41181</v>
      </c>
      <c r="B275" s="11">
        <v>6648</v>
      </c>
      <c r="C275" s="11">
        <f t="shared" si="24"/>
        <v>329</v>
      </c>
      <c r="D275" s="11">
        <f t="shared" si="21"/>
        <v>0.89890710382513661</v>
      </c>
      <c r="E275" s="11">
        <f t="shared" si="22"/>
        <v>0</v>
      </c>
      <c r="F275" s="4">
        <f t="shared" si="20"/>
        <v>6648</v>
      </c>
      <c r="I275" s="3">
        <f t="shared" si="23"/>
        <v>6648</v>
      </c>
      <c r="J275" s="4">
        <v>273</v>
      </c>
    </row>
    <row r="276" spans="1:10" x14ac:dyDescent="0.35">
      <c r="A276" s="41">
        <v>41182</v>
      </c>
      <c r="B276" s="11">
        <v>6569</v>
      </c>
      <c r="C276" s="11">
        <f t="shared" si="24"/>
        <v>322</v>
      </c>
      <c r="D276" s="11">
        <f t="shared" si="21"/>
        <v>0.8797814207650273</v>
      </c>
      <c r="E276" s="11">
        <f t="shared" si="22"/>
        <v>0</v>
      </c>
      <c r="F276" s="4">
        <f t="shared" si="20"/>
        <v>6569</v>
      </c>
      <c r="I276" s="3">
        <f t="shared" si="23"/>
        <v>6569</v>
      </c>
      <c r="J276" s="4">
        <v>274</v>
      </c>
    </row>
    <row r="277" spans="1:10" x14ac:dyDescent="0.35">
      <c r="A277" s="41">
        <v>41183</v>
      </c>
      <c r="B277" s="11">
        <v>4396</v>
      </c>
      <c r="C277" s="11">
        <f t="shared" si="24"/>
        <v>150</v>
      </c>
      <c r="D277" s="11">
        <f t="shared" si="21"/>
        <v>0.4098360655737705</v>
      </c>
      <c r="E277" s="11">
        <f t="shared" si="22"/>
        <v>0</v>
      </c>
      <c r="F277" s="4">
        <f t="shared" si="20"/>
        <v>4396</v>
      </c>
      <c r="I277" s="3">
        <f t="shared" si="23"/>
        <v>4396</v>
      </c>
      <c r="J277" s="4">
        <v>275</v>
      </c>
    </row>
    <row r="278" spans="1:10" x14ac:dyDescent="0.35">
      <c r="A278" s="41">
        <v>41184</v>
      </c>
      <c r="B278" s="11">
        <v>5205</v>
      </c>
      <c r="C278" s="11">
        <f t="shared" si="24"/>
        <v>235</v>
      </c>
      <c r="D278" s="11">
        <f t="shared" si="21"/>
        <v>0.64207650273224048</v>
      </c>
      <c r="E278" s="11">
        <f t="shared" si="22"/>
        <v>0</v>
      </c>
      <c r="F278" s="4">
        <f t="shared" si="20"/>
        <v>5205</v>
      </c>
      <c r="I278" s="3">
        <f t="shared" si="23"/>
        <v>5205</v>
      </c>
      <c r="J278" s="4">
        <v>276</v>
      </c>
    </row>
    <row r="279" spans="1:10" x14ac:dyDescent="0.35">
      <c r="A279" s="41">
        <v>41185</v>
      </c>
      <c r="B279" s="11">
        <v>5350</v>
      </c>
      <c r="C279" s="11">
        <f t="shared" si="24"/>
        <v>257</v>
      </c>
      <c r="D279" s="11">
        <f t="shared" si="21"/>
        <v>0.70218579234972678</v>
      </c>
      <c r="E279" s="11">
        <f t="shared" si="22"/>
        <v>0</v>
      </c>
      <c r="F279" s="4">
        <f t="shared" si="20"/>
        <v>5350</v>
      </c>
      <c r="I279" s="3">
        <f t="shared" si="23"/>
        <v>5350</v>
      </c>
      <c r="J279" s="4">
        <v>277</v>
      </c>
    </row>
    <row r="280" spans="1:10" x14ac:dyDescent="0.35">
      <c r="A280" s="41">
        <v>41186</v>
      </c>
      <c r="B280" s="11">
        <v>4939</v>
      </c>
      <c r="C280" s="11">
        <f t="shared" si="24"/>
        <v>203</v>
      </c>
      <c r="D280" s="11">
        <f t="shared" si="21"/>
        <v>0.55464480874316935</v>
      </c>
      <c r="E280" s="11">
        <f t="shared" si="22"/>
        <v>0</v>
      </c>
      <c r="F280" s="4">
        <f t="shared" si="20"/>
        <v>4939</v>
      </c>
      <c r="I280" s="3">
        <f t="shared" si="23"/>
        <v>4939</v>
      </c>
      <c r="J280" s="4">
        <v>278</v>
      </c>
    </row>
    <row r="281" spans="1:10" x14ac:dyDescent="0.35">
      <c r="A281" s="41">
        <v>41187</v>
      </c>
      <c r="B281" s="11">
        <v>6693</v>
      </c>
      <c r="C281" s="11">
        <f t="shared" si="24"/>
        <v>332</v>
      </c>
      <c r="D281" s="11">
        <f t="shared" si="21"/>
        <v>0.90710382513661203</v>
      </c>
      <c r="E281" s="11">
        <f t="shared" si="22"/>
        <v>0</v>
      </c>
      <c r="F281" s="4">
        <f t="shared" si="20"/>
        <v>6693</v>
      </c>
      <c r="I281" s="3">
        <f t="shared" si="23"/>
        <v>6693</v>
      </c>
      <c r="J281" s="4">
        <v>279</v>
      </c>
    </row>
    <row r="282" spans="1:10" x14ac:dyDescent="0.35">
      <c r="A282" s="41">
        <v>41188</v>
      </c>
      <c r="B282" s="11">
        <v>7112</v>
      </c>
      <c r="C282" s="11">
        <f t="shared" si="24"/>
        <v>341</v>
      </c>
      <c r="D282" s="11">
        <f t="shared" si="21"/>
        <v>0.93169398907103829</v>
      </c>
      <c r="E282" s="11">
        <f t="shared" si="22"/>
        <v>0</v>
      </c>
      <c r="F282" s="4">
        <f t="shared" si="20"/>
        <v>7112</v>
      </c>
      <c r="I282" s="3">
        <f t="shared" si="23"/>
        <v>7112</v>
      </c>
      <c r="J282" s="4">
        <v>280</v>
      </c>
    </row>
    <row r="283" spans="1:10" x14ac:dyDescent="0.35">
      <c r="A283" s="41">
        <v>41189</v>
      </c>
      <c r="B283" s="11">
        <v>6933</v>
      </c>
      <c r="C283" s="11">
        <f t="shared" si="24"/>
        <v>339</v>
      </c>
      <c r="D283" s="11">
        <f t="shared" si="21"/>
        <v>0.92622950819672134</v>
      </c>
      <c r="E283" s="11">
        <f t="shared" si="22"/>
        <v>0</v>
      </c>
      <c r="F283" s="4">
        <f t="shared" si="20"/>
        <v>6933</v>
      </c>
      <c r="I283" s="3">
        <f t="shared" si="23"/>
        <v>6933</v>
      </c>
      <c r="J283" s="4">
        <v>281</v>
      </c>
    </row>
    <row r="284" spans="1:10" x14ac:dyDescent="0.35">
      <c r="A284" s="41">
        <v>41190</v>
      </c>
      <c r="B284" s="11">
        <v>4621</v>
      </c>
      <c r="C284" s="11">
        <f t="shared" si="24"/>
        <v>181</v>
      </c>
      <c r="D284" s="11">
        <f t="shared" si="21"/>
        <v>0.49453551912568305</v>
      </c>
      <c r="E284" s="11">
        <f t="shared" si="22"/>
        <v>0</v>
      </c>
      <c r="F284" s="4">
        <f t="shared" si="20"/>
        <v>4621</v>
      </c>
      <c r="I284" s="3">
        <f t="shared" si="23"/>
        <v>4621</v>
      </c>
      <c r="J284" s="4">
        <v>282</v>
      </c>
    </row>
    <row r="285" spans="1:10" x14ac:dyDescent="0.35">
      <c r="A285" s="41">
        <v>41191</v>
      </c>
      <c r="B285" s="11">
        <v>5251</v>
      </c>
      <c r="C285" s="11">
        <f t="shared" si="24"/>
        <v>240</v>
      </c>
      <c r="D285" s="11">
        <f t="shared" si="21"/>
        <v>0.65573770491803274</v>
      </c>
      <c r="E285" s="11">
        <f t="shared" si="22"/>
        <v>0</v>
      </c>
      <c r="F285" s="4">
        <f t="shared" si="20"/>
        <v>5251</v>
      </c>
      <c r="I285" s="3">
        <f t="shared" si="23"/>
        <v>5251</v>
      </c>
      <c r="J285" s="4">
        <v>283</v>
      </c>
    </row>
    <row r="286" spans="1:10" x14ac:dyDescent="0.35">
      <c r="A286" s="41">
        <v>41192</v>
      </c>
      <c r="B286" s="11">
        <v>5459</v>
      </c>
      <c r="C286" s="11">
        <f t="shared" si="24"/>
        <v>267</v>
      </c>
      <c r="D286" s="11">
        <f t="shared" si="21"/>
        <v>0.72950819672131151</v>
      </c>
      <c r="E286" s="11">
        <f t="shared" si="22"/>
        <v>0</v>
      </c>
      <c r="F286" s="4">
        <f t="shared" si="20"/>
        <v>5459</v>
      </c>
      <c r="I286" s="3">
        <f t="shared" si="23"/>
        <v>5459</v>
      </c>
      <c r="J286" s="4">
        <v>284</v>
      </c>
    </row>
    <row r="287" spans="1:10" x14ac:dyDescent="0.35">
      <c r="A287" s="41">
        <v>41193</v>
      </c>
      <c r="B287" s="11">
        <v>5194</v>
      </c>
      <c r="C287" s="11">
        <f t="shared" si="24"/>
        <v>234</v>
      </c>
      <c r="D287" s="11">
        <f t="shared" si="21"/>
        <v>0.63934426229508201</v>
      </c>
      <c r="E287" s="11">
        <f t="shared" si="22"/>
        <v>0</v>
      </c>
      <c r="F287" s="4">
        <f t="shared" si="20"/>
        <v>5194</v>
      </c>
      <c r="I287" s="3">
        <f t="shared" si="23"/>
        <v>5194</v>
      </c>
      <c r="J287" s="4">
        <v>285</v>
      </c>
    </row>
    <row r="288" spans="1:10" x14ac:dyDescent="0.35">
      <c r="A288" s="41">
        <v>41194</v>
      </c>
      <c r="B288" s="11">
        <v>6255</v>
      </c>
      <c r="C288" s="11">
        <f t="shared" si="24"/>
        <v>305</v>
      </c>
      <c r="D288" s="11">
        <f t="shared" si="21"/>
        <v>0.83333333333333337</v>
      </c>
      <c r="E288" s="11">
        <f t="shared" si="22"/>
        <v>0</v>
      </c>
      <c r="F288" s="4">
        <f t="shared" si="20"/>
        <v>6255</v>
      </c>
      <c r="I288" s="3">
        <f t="shared" si="23"/>
        <v>6255</v>
      </c>
      <c r="J288" s="4">
        <v>286</v>
      </c>
    </row>
    <row r="289" spans="1:10" x14ac:dyDescent="0.35">
      <c r="A289" s="41">
        <v>41195</v>
      </c>
      <c r="B289" s="11">
        <v>6800</v>
      </c>
      <c r="C289" s="11">
        <f t="shared" si="24"/>
        <v>334</v>
      </c>
      <c r="D289" s="11">
        <f t="shared" si="21"/>
        <v>0.91256830601092898</v>
      </c>
      <c r="E289" s="11">
        <f t="shared" si="22"/>
        <v>0</v>
      </c>
      <c r="F289" s="4">
        <f t="shared" si="20"/>
        <v>6800</v>
      </c>
      <c r="I289" s="3">
        <f t="shared" si="23"/>
        <v>6800</v>
      </c>
      <c r="J289" s="4">
        <v>287</v>
      </c>
    </row>
    <row r="290" spans="1:10" x14ac:dyDescent="0.35">
      <c r="A290" s="41">
        <v>41196</v>
      </c>
      <c r="B290" s="11">
        <v>6959</v>
      </c>
      <c r="C290" s="11">
        <f t="shared" si="24"/>
        <v>340</v>
      </c>
      <c r="D290" s="11">
        <f t="shared" si="21"/>
        <v>0.92896174863387981</v>
      </c>
      <c r="E290" s="11">
        <f t="shared" si="22"/>
        <v>0</v>
      </c>
      <c r="F290" s="4">
        <f t="shared" si="20"/>
        <v>6959</v>
      </c>
      <c r="I290" s="3">
        <f t="shared" si="23"/>
        <v>6959</v>
      </c>
      <c r="J290" s="4">
        <v>288</v>
      </c>
    </row>
    <row r="291" spans="1:10" x14ac:dyDescent="0.35">
      <c r="A291" s="41">
        <v>41197</v>
      </c>
      <c r="B291" s="11">
        <v>4404</v>
      </c>
      <c r="C291" s="11">
        <f t="shared" si="24"/>
        <v>151</v>
      </c>
      <c r="D291" s="11">
        <f t="shared" si="21"/>
        <v>0.41256830601092898</v>
      </c>
      <c r="E291" s="11">
        <f t="shared" si="22"/>
        <v>0</v>
      </c>
      <c r="F291" s="4">
        <f t="shared" si="20"/>
        <v>4404</v>
      </c>
      <c r="I291" s="3">
        <f t="shared" si="23"/>
        <v>4404</v>
      </c>
      <c r="J291" s="4">
        <v>289</v>
      </c>
    </row>
    <row r="292" spans="1:10" x14ac:dyDescent="0.35">
      <c r="A292" s="41">
        <v>41198</v>
      </c>
      <c r="B292" s="11">
        <v>4921</v>
      </c>
      <c r="C292" s="11">
        <f t="shared" si="24"/>
        <v>200</v>
      </c>
      <c r="D292" s="11">
        <f t="shared" si="21"/>
        <v>0.54644808743169404</v>
      </c>
      <c r="E292" s="11">
        <f t="shared" si="22"/>
        <v>0</v>
      </c>
      <c r="F292" s="4">
        <f t="shared" si="20"/>
        <v>4921</v>
      </c>
      <c r="I292" s="3">
        <f t="shared" si="23"/>
        <v>4921</v>
      </c>
      <c r="J292" s="4">
        <v>290</v>
      </c>
    </row>
    <row r="293" spans="1:10" x14ac:dyDescent="0.35">
      <c r="A293" s="41">
        <v>41199</v>
      </c>
      <c r="B293" s="11">
        <v>5289</v>
      </c>
      <c r="C293" s="11">
        <f t="shared" si="24"/>
        <v>247</v>
      </c>
      <c r="D293" s="11">
        <f t="shared" si="21"/>
        <v>0.67486338797814205</v>
      </c>
      <c r="E293" s="11">
        <f t="shared" si="22"/>
        <v>0</v>
      </c>
      <c r="F293" s="4">
        <f t="shared" si="20"/>
        <v>5289</v>
      </c>
      <c r="I293" s="3">
        <f t="shared" si="23"/>
        <v>5289</v>
      </c>
      <c r="J293" s="4">
        <v>291</v>
      </c>
    </row>
    <row r="294" spans="1:10" x14ac:dyDescent="0.35">
      <c r="A294" s="41">
        <v>41200</v>
      </c>
      <c r="B294" s="11">
        <v>5067</v>
      </c>
      <c r="C294" s="11">
        <f t="shared" si="24"/>
        <v>223</v>
      </c>
      <c r="D294" s="11">
        <f t="shared" si="21"/>
        <v>0.60928961748633881</v>
      </c>
      <c r="E294" s="11">
        <f t="shared" si="22"/>
        <v>0</v>
      </c>
      <c r="F294" s="4">
        <f t="shared" si="20"/>
        <v>5067</v>
      </c>
      <c r="I294" s="3">
        <f t="shared" si="23"/>
        <v>5067</v>
      </c>
      <c r="J294" s="4">
        <v>292</v>
      </c>
    </row>
    <row r="295" spans="1:10" x14ac:dyDescent="0.35">
      <c r="A295" s="41">
        <v>41201</v>
      </c>
      <c r="B295" s="11">
        <v>6009</v>
      </c>
      <c r="C295" s="11">
        <f t="shared" si="24"/>
        <v>297</v>
      </c>
      <c r="D295" s="11">
        <f t="shared" si="21"/>
        <v>0.81147540983606559</v>
      </c>
      <c r="E295" s="11">
        <f t="shared" si="22"/>
        <v>0</v>
      </c>
      <c r="F295" s="4">
        <f t="shared" si="20"/>
        <v>6009</v>
      </c>
      <c r="I295" s="3">
        <f t="shared" si="23"/>
        <v>6009</v>
      </c>
      <c r="J295" s="4">
        <v>293</v>
      </c>
    </row>
    <row r="296" spans="1:10" x14ac:dyDescent="0.35">
      <c r="A296" s="41">
        <v>41202</v>
      </c>
      <c r="B296" s="11">
        <v>6801</v>
      </c>
      <c r="C296" s="11">
        <f t="shared" si="24"/>
        <v>335</v>
      </c>
      <c r="D296" s="11">
        <f t="shared" si="21"/>
        <v>0.91530054644808745</v>
      </c>
      <c r="E296" s="11">
        <f t="shared" si="22"/>
        <v>0</v>
      </c>
      <c r="F296" s="4">
        <f t="shared" si="20"/>
        <v>6801</v>
      </c>
      <c r="I296" s="3">
        <f t="shared" si="23"/>
        <v>6801</v>
      </c>
      <c r="J296" s="4">
        <v>294</v>
      </c>
    </row>
    <row r="297" spans="1:10" x14ac:dyDescent="0.35">
      <c r="A297" s="41">
        <v>41203</v>
      </c>
      <c r="B297" s="11">
        <v>10479</v>
      </c>
      <c r="C297" s="11">
        <f t="shared" si="24"/>
        <v>358</v>
      </c>
      <c r="D297" s="11">
        <f t="shared" si="21"/>
        <v>0.97814207650273222</v>
      </c>
      <c r="E297" s="11">
        <f t="shared" si="22"/>
        <v>1</v>
      </c>
      <c r="F297" s="4">
        <f t="shared" si="20"/>
        <v>4628.5</v>
      </c>
      <c r="I297" s="3">
        <f t="shared" si="23"/>
        <v>4628.5</v>
      </c>
      <c r="J297" s="4">
        <v>295</v>
      </c>
    </row>
    <row r="298" spans="1:10" x14ac:dyDescent="0.35">
      <c r="A298" s="41">
        <v>41204</v>
      </c>
      <c r="B298" s="11">
        <v>3390</v>
      </c>
      <c r="C298" s="11">
        <f t="shared" si="24"/>
        <v>41</v>
      </c>
      <c r="D298" s="11">
        <f t="shared" si="21"/>
        <v>0.11202185792349727</v>
      </c>
      <c r="E298" s="11">
        <f t="shared" si="22"/>
        <v>0</v>
      </c>
      <c r="F298" s="4">
        <f t="shared" si="20"/>
        <v>3390</v>
      </c>
      <c r="I298" s="3">
        <f t="shared" si="23"/>
        <v>3390</v>
      </c>
      <c r="J298" s="4">
        <v>296</v>
      </c>
    </row>
    <row r="299" spans="1:10" x14ac:dyDescent="0.35">
      <c r="A299" s="41">
        <v>41205</v>
      </c>
      <c r="B299" s="11">
        <v>5303</v>
      </c>
      <c r="C299" s="11">
        <f t="shared" si="24"/>
        <v>251</v>
      </c>
      <c r="D299" s="11">
        <f t="shared" si="21"/>
        <v>0.68579234972677594</v>
      </c>
      <c r="E299" s="11">
        <f t="shared" si="22"/>
        <v>0</v>
      </c>
      <c r="F299" s="4">
        <f t="shared" si="20"/>
        <v>5303</v>
      </c>
      <c r="I299" s="3">
        <f t="shared" si="23"/>
        <v>5303</v>
      </c>
      <c r="J299" s="4">
        <v>297</v>
      </c>
    </row>
    <row r="300" spans="1:10" x14ac:dyDescent="0.35">
      <c r="A300" s="41">
        <v>41206</v>
      </c>
      <c r="B300" s="11">
        <v>5852</v>
      </c>
      <c r="C300" s="11">
        <f t="shared" si="24"/>
        <v>295</v>
      </c>
      <c r="D300" s="11">
        <f t="shared" si="21"/>
        <v>0.80601092896174864</v>
      </c>
      <c r="E300" s="11">
        <f t="shared" si="22"/>
        <v>0</v>
      </c>
      <c r="F300" s="4">
        <f t="shared" si="20"/>
        <v>5852</v>
      </c>
      <c r="I300" s="3">
        <f t="shared" si="23"/>
        <v>5852</v>
      </c>
      <c r="J300" s="4">
        <v>298</v>
      </c>
    </row>
    <row r="301" spans="1:10" x14ac:dyDescent="0.35">
      <c r="A301" s="41">
        <v>41207</v>
      </c>
      <c r="B301" s="11">
        <v>6591</v>
      </c>
      <c r="C301" s="11">
        <f t="shared" si="24"/>
        <v>324</v>
      </c>
      <c r="D301" s="11">
        <f t="shared" si="21"/>
        <v>0.88524590163934425</v>
      </c>
      <c r="E301" s="11">
        <f t="shared" si="22"/>
        <v>0</v>
      </c>
      <c r="F301" s="4">
        <f t="shared" si="20"/>
        <v>6591</v>
      </c>
      <c r="I301" s="3">
        <f t="shared" si="23"/>
        <v>6591</v>
      </c>
      <c r="J301" s="4">
        <v>299</v>
      </c>
    </row>
    <row r="302" spans="1:10" x14ac:dyDescent="0.35">
      <c r="A302" s="41">
        <v>41208</v>
      </c>
      <c r="B302" s="11">
        <v>11054</v>
      </c>
      <c r="C302" s="11">
        <f t="shared" si="24"/>
        <v>359</v>
      </c>
      <c r="D302" s="11">
        <f t="shared" si="21"/>
        <v>0.98087431693989069</v>
      </c>
      <c r="E302" s="11">
        <f t="shared" si="22"/>
        <v>1</v>
      </c>
      <c r="F302" s="4">
        <f t="shared" si="20"/>
        <v>4628.5</v>
      </c>
      <c r="I302" s="3">
        <f t="shared" si="23"/>
        <v>4628.5</v>
      </c>
      <c r="J302" s="4">
        <v>300</v>
      </c>
    </row>
    <row r="303" spans="1:10" x14ac:dyDescent="0.35">
      <c r="A303" s="41">
        <v>41209</v>
      </c>
      <c r="B303" s="11">
        <v>12082</v>
      </c>
      <c r="C303" s="11">
        <f t="shared" si="24"/>
        <v>361</v>
      </c>
      <c r="D303" s="11">
        <f t="shared" si="21"/>
        <v>0.98633879781420764</v>
      </c>
      <c r="E303" s="11">
        <f t="shared" si="22"/>
        <v>1</v>
      </c>
      <c r="F303" s="4">
        <f t="shared" si="20"/>
        <v>4628.5</v>
      </c>
      <c r="I303" s="3">
        <f t="shared" si="23"/>
        <v>4628.5</v>
      </c>
      <c r="J303" s="4">
        <v>301</v>
      </c>
    </row>
    <row r="304" spans="1:10" x14ac:dyDescent="0.35">
      <c r="A304" s="41">
        <v>41210</v>
      </c>
      <c r="B304" s="11">
        <v>11908</v>
      </c>
      <c r="C304" s="11">
        <f t="shared" si="24"/>
        <v>360</v>
      </c>
      <c r="D304" s="11">
        <f t="shared" si="21"/>
        <v>0.98360655737704916</v>
      </c>
      <c r="E304" s="11">
        <f t="shared" si="22"/>
        <v>1</v>
      </c>
      <c r="F304" s="4">
        <f t="shared" si="20"/>
        <v>4628.5</v>
      </c>
      <c r="I304" s="3">
        <f t="shared" si="23"/>
        <v>4628.5</v>
      </c>
      <c r="J304" s="4">
        <v>302</v>
      </c>
    </row>
    <row r="305" spans="1:10" x14ac:dyDescent="0.35">
      <c r="A305" s="41">
        <v>41211</v>
      </c>
      <c r="B305" s="11">
        <v>12143</v>
      </c>
      <c r="C305" s="11">
        <f t="shared" si="24"/>
        <v>362</v>
      </c>
      <c r="D305" s="11">
        <f t="shared" si="21"/>
        <v>0.98907103825136611</v>
      </c>
      <c r="E305" s="11">
        <f t="shared" si="22"/>
        <v>1</v>
      </c>
      <c r="F305" s="4">
        <f t="shared" si="20"/>
        <v>4628.5</v>
      </c>
      <c r="I305" s="3">
        <f t="shared" si="23"/>
        <v>4628.5</v>
      </c>
      <c r="J305" s="4">
        <v>303</v>
      </c>
    </row>
    <row r="306" spans="1:10" x14ac:dyDescent="0.35">
      <c r="A306" s="41">
        <v>41212</v>
      </c>
      <c r="B306" s="11">
        <v>5800</v>
      </c>
      <c r="C306" s="11">
        <f t="shared" si="24"/>
        <v>294</v>
      </c>
      <c r="D306" s="11">
        <f t="shared" si="21"/>
        <v>0.80327868852459017</v>
      </c>
      <c r="E306" s="11">
        <f t="shared" si="22"/>
        <v>0</v>
      </c>
      <c r="F306" s="4">
        <f t="shared" si="20"/>
        <v>5800</v>
      </c>
      <c r="I306" s="3">
        <f t="shared" si="23"/>
        <v>5800</v>
      </c>
      <c r="J306" s="4">
        <v>304</v>
      </c>
    </row>
    <row r="307" spans="1:10" x14ac:dyDescent="0.35">
      <c r="A307" s="41">
        <v>41213</v>
      </c>
      <c r="B307" s="11">
        <v>6353</v>
      </c>
      <c r="C307" s="11">
        <f t="shared" si="24"/>
        <v>309</v>
      </c>
      <c r="D307" s="11">
        <f t="shared" si="21"/>
        <v>0.84426229508196726</v>
      </c>
      <c r="E307" s="11">
        <f t="shared" si="22"/>
        <v>0</v>
      </c>
      <c r="F307" s="4">
        <f t="shared" si="20"/>
        <v>6353</v>
      </c>
      <c r="I307" s="3">
        <f t="shared" si="23"/>
        <v>6353</v>
      </c>
      <c r="J307" s="4">
        <v>305</v>
      </c>
    </row>
    <row r="308" spans="1:10" x14ac:dyDescent="0.35">
      <c r="A308" s="41">
        <v>41214</v>
      </c>
      <c r="B308" s="11">
        <v>6383</v>
      </c>
      <c r="C308" s="11">
        <f t="shared" si="24"/>
        <v>312</v>
      </c>
      <c r="D308" s="11">
        <f t="shared" si="21"/>
        <v>0.85245901639344257</v>
      </c>
      <c r="E308" s="11">
        <f t="shared" si="22"/>
        <v>0</v>
      </c>
      <c r="F308" s="4">
        <f t="shared" si="20"/>
        <v>6383</v>
      </c>
      <c r="I308" s="3">
        <f t="shared" si="23"/>
        <v>6383</v>
      </c>
      <c r="J308" s="4">
        <v>306</v>
      </c>
    </row>
    <row r="309" spans="1:10" x14ac:dyDescent="0.35">
      <c r="A309" s="41">
        <v>41215</v>
      </c>
      <c r="B309" s="11">
        <v>6562</v>
      </c>
      <c r="C309" s="11">
        <f t="shared" si="24"/>
        <v>321</v>
      </c>
      <c r="D309" s="11">
        <f t="shared" si="21"/>
        <v>0.87704918032786883</v>
      </c>
      <c r="E309" s="11">
        <f t="shared" si="22"/>
        <v>0</v>
      </c>
      <c r="F309" s="4">
        <f t="shared" si="20"/>
        <v>6562</v>
      </c>
      <c r="I309" s="3">
        <f t="shared" si="23"/>
        <v>6562</v>
      </c>
      <c r="J309" s="4">
        <v>307</v>
      </c>
    </row>
    <row r="310" spans="1:10" x14ac:dyDescent="0.35">
      <c r="A310" s="41">
        <v>41216</v>
      </c>
      <c r="B310" s="11">
        <v>7628</v>
      </c>
      <c r="C310" s="11">
        <f t="shared" si="24"/>
        <v>347</v>
      </c>
      <c r="D310" s="11">
        <f t="shared" si="21"/>
        <v>0.94808743169398912</v>
      </c>
      <c r="E310" s="11">
        <f t="shared" si="22"/>
        <v>0</v>
      </c>
      <c r="F310" s="4">
        <f t="shared" si="20"/>
        <v>7628</v>
      </c>
      <c r="I310" s="3">
        <f t="shared" si="23"/>
        <v>7628</v>
      </c>
      <c r="J310" s="4">
        <v>308</v>
      </c>
    </row>
    <row r="311" spans="1:10" x14ac:dyDescent="0.35">
      <c r="A311" s="41">
        <v>41217</v>
      </c>
      <c r="B311" s="11">
        <v>7951</v>
      </c>
      <c r="C311" s="11">
        <f t="shared" si="24"/>
        <v>349</v>
      </c>
      <c r="D311" s="11">
        <f t="shared" si="21"/>
        <v>0.95355191256830596</v>
      </c>
      <c r="E311" s="11">
        <f t="shared" si="22"/>
        <v>0</v>
      </c>
      <c r="F311" s="4">
        <f t="shared" si="20"/>
        <v>7951</v>
      </c>
      <c r="I311" s="3">
        <f t="shared" si="23"/>
        <v>7951</v>
      </c>
      <c r="J311" s="4">
        <v>309</v>
      </c>
    </row>
    <row r="312" spans="1:10" x14ac:dyDescent="0.35">
      <c r="A312" s="41">
        <v>41218</v>
      </c>
      <c r="B312" s="11">
        <v>4925</v>
      </c>
      <c r="C312" s="11">
        <f t="shared" si="24"/>
        <v>201</v>
      </c>
      <c r="D312" s="11">
        <f t="shared" si="21"/>
        <v>0.54918032786885251</v>
      </c>
      <c r="E312" s="11">
        <f t="shared" si="22"/>
        <v>0</v>
      </c>
      <c r="F312" s="4">
        <f t="shared" si="20"/>
        <v>4925</v>
      </c>
      <c r="I312" s="3">
        <f t="shared" si="23"/>
        <v>4925</v>
      </c>
      <c r="J312" s="4">
        <v>310</v>
      </c>
    </row>
    <row r="313" spans="1:10" x14ac:dyDescent="0.35">
      <c r="A313" s="41">
        <v>41219</v>
      </c>
      <c r="B313" s="11">
        <v>5084</v>
      </c>
      <c r="C313" s="11">
        <f t="shared" si="24"/>
        <v>225</v>
      </c>
      <c r="D313" s="11">
        <f t="shared" si="21"/>
        <v>0.61475409836065575</v>
      </c>
      <c r="E313" s="11">
        <f t="shared" si="22"/>
        <v>0</v>
      </c>
      <c r="F313" s="4">
        <f t="shared" si="20"/>
        <v>5084</v>
      </c>
      <c r="I313" s="3">
        <f t="shared" si="23"/>
        <v>5084</v>
      </c>
      <c r="J313" s="4">
        <v>311</v>
      </c>
    </row>
    <row r="314" spans="1:10" x14ac:dyDescent="0.35">
      <c r="A314" s="41">
        <v>41220</v>
      </c>
      <c r="B314" s="11">
        <v>5097</v>
      </c>
      <c r="C314" s="11">
        <f t="shared" si="24"/>
        <v>226</v>
      </c>
      <c r="D314" s="11">
        <f t="shared" si="21"/>
        <v>0.61748633879781423</v>
      </c>
      <c r="E314" s="11">
        <f t="shared" si="22"/>
        <v>0</v>
      </c>
      <c r="F314" s="4">
        <f t="shared" si="20"/>
        <v>5097</v>
      </c>
      <c r="I314" s="3">
        <f t="shared" si="23"/>
        <v>5097</v>
      </c>
      <c r="J314" s="4">
        <v>312</v>
      </c>
    </row>
    <row r="315" spans="1:10" x14ac:dyDescent="0.35">
      <c r="A315" s="41">
        <v>41221</v>
      </c>
      <c r="B315" s="11">
        <v>5462</v>
      </c>
      <c r="C315" s="11">
        <f t="shared" si="24"/>
        <v>269</v>
      </c>
      <c r="D315" s="11">
        <f t="shared" si="21"/>
        <v>0.73497267759562845</v>
      </c>
      <c r="E315" s="11">
        <f t="shared" si="22"/>
        <v>0</v>
      </c>
      <c r="F315" s="4">
        <f t="shared" si="20"/>
        <v>5462</v>
      </c>
      <c r="I315" s="3">
        <f t="shared" si="23"/>
        <v>5462</v>
      </c>
      <c r="J315" s="4">
        <v>313</v>
      </c>
    </row>
    <row r="316" spans="1:10" x14ac:dyDescent="0.35">
      <c r="A316" s="41">
        <v>41222</v>
      </c>
      <c r="B316" s="11">
        <v>6114</v>
      </c>
      <c r="C316" s="11">
        <f t="shared" si="24"/>
        <v>300</v>
      </c>
      <c r="D316" s="11">
        <f t="shared" si="21"/>
        <v>0.81967213114754101</v>
      </c>
      <c r="E316" s="11">
        <f t="shared" si="22"/>
        <v>0</v>
      </c>
      <c r="F316" s="4">
        <f t="shared" si="20"/>
        <v>6114</v>
      </c>
      <c r="I316" s="3">
        <f t="shared" si="23"/>
        <v>6114</v>
      </c>
      <c r="J316" s="4">
        <v>314</v>
      </c>
    </row>
    <row r="317" spans="1:10" x14ac:dyDescent="0.35">
      <c r="A317" s="41">
        <v>41223</v>
      </c>
      <c r="B317" s="11">
        <v>6373</v>
      </c>
      <c r="C317" s="11">
        <f t="shared" si="24"/>
        <v>311</v>
      </c>
      <c r="D317" s="11">
        <f t="shared" si="21"/>
        <v>0.84972677595628421</v>
      </c>
      <c r="E317" s="11">
        <f t="shared" si="22"/>
        <v>0</v>
      </c>
      <c r="F317" s="4">
        <f t="shared" si="20"/>
        <v>6373</v>
      </c>
      <c r="I317" s="3">
        <f t="shared" si="23"/>
        <v>6373</v>
      </c>
      <c r="J317" s="4">
        <v>315</v>
      </c>
    </row>
    <row r="318" spans="1:10" x14ac:dyDescent="0.35">
      <c r="A318" s="41">
        <v>41224</v>
      </c>
      <c r="B318" s="11">
        <v>6479</v>
      </c>
      <c r="C318" s="11">
        <f t="shared" si="24"/>
        <v>316</v>
      </c>
      <c r="D318" s="11">
        <f t="shared" si="21"/>
        <v>0.86338797814207646</v>
      </c>
      <c r="E318" s="11">
        <f t="shared" si="22"/>
        <v>0</v>
      </c>
      <c r="F318" s="4">
        <f t="shared" si="20"/>
        <v>6479</v>
      </c>
      <c r="I318" s="3">
        <f t="shared" si="23"/>
        <v>6479</v>
      </c>
      <c r="J318" s="4">
        <v>316</v>
      </c>
    </row>
    <row r="319" spans="1:10" x14ac:dyDescent="0.35">
      <c r="A319" s="41">
        <v>41225</v>
      </c>
      <c r="B319" s="11">
        <v>4343</v>
      </c>
      <c r="C319" s="11">
        <f t="shared" si="24"/>
        <v>140</v>
      </c>
      <c r="D319" s="11">
        <f t="shared" si="21"/>
        <v>0.38251366120218577</v>
      </c>
      <c r="E319" s="11">
        <f t="shared" si="22"/>
        <v>0</v>
      </c>
      <c r="F319" s="4">
        <f t="shared" si="20"/>
        <v>4343</v>
      </c>
      <c r="I319" s="3">
        <f t="shared" si="23"/>
        <v>4343</v>
      </c>
      <c r="J319" s="4">
        <v>317</v>
      </c>
    </row>
    <row r="320" spans="1:10" x14ac:dyDescent="0.35">
      <c r="A320" s="41">
        <v>41226</v>
      </c>
      <c r="B320" s="11">
        <v>5596</v>
      </c>
      <c r="C320" s="11">
        <f t="shared" si="24"/>
        <v>280</v>
      </c>
      <c r="D320" s="11">
        <f t="shared" si="21"/>
        <v>0.76502732240437155</v>
      </c>
      <c r="E320" s="11">
        <f t="shared" si="22"/>
        <v>0</v>
      </c>
      <c r="F320" s="4">
        <f t="shared" si="20"/>
        <v>5596</v>
      </c>
      <c r="I320" s="3">
        <f t="shared" si="23"/>
        <v>5596</v>
      </c>
      <c r="J320" s="4">
        <v>318</v>
      </c>
    </row>
    <row r="321" spans="1:10" x14ac:dyDescent="0.35">
      <c r="A321" s="41">
        <v>41227</v>
      </c>
      <c r="B321" s="11">
        <v>4999</v>
      </c>
      <c r="C321" s="11">
        <f t="shared" si="24"/>
        <v>215</v>
      </c>
      <c r="D321" s="11">
        <f t="shared" si="21"/>
        <v>0.58743169398907102</v>
      </c>
      <c r="E321" s="11">
        <f t="shared" si="22"/>
        <v>0</v>
      </c>
      <c r="F321" s="4">
        <f t="shared" si="20"/>
        <v>4999</v>
      </c>
      <c r="I321" s="3">
        <f t="shared" si="23"/>
        <v>4999</v>
      </c>
      <c r="J321" s="4">
        <v>319</v>
      </c>
    </row>
    <row r="322" spans="1:10" x14ac:dyDescent="0.35">
      <c r="A322" s="41">
        <v>41228</v>
      </c>
      <c r="B322" s="11">
        <v>5279</v>
      </c>
      <c r="C322" s="11">
        <f t="shared" si="24"/>
        <v>244</v>
      </c>
      <c r="D322" s="11">
        <f t="shared" si="21"/>
        <v>0.66666666666666663</v>
      </c>
      <c r="E322" s="11">
        <f t="shared" si="22"/>
        <v>0</v>
      </c>
      <c r="F322" s="4">
        <f t="shared" si="20"/>
        <v>5279</v>
      </c>
      <c r="I322" s="3">
        <f t="shared" si="23"/>
        <v>5279</v>
      </c>
      <c r="J322" s="4">
        <v>320</v>
      </c>
    </row>
    <row r="323" spans="1:10" x14ac:dyDescent="0.35">
      <c r="A323" s="41">
        <v>41229</v>
      </c>
      <c r="B323" s="11">
        <v>5432</v>
      </c>
      <c r="C323" s="11">
        <f t="shared" si="24"/>
        <v>265</v>
      </c>
      <c r="D323" s="11">
        <f t="shared" si="21"/>
        <v>0.72404371584699456</v>
      </c>
      <c r="E323" s="11">
        <f t="shared" si="22"/>
        <v>0</v>
      </c>
      <c r="F323" s="4">
        <f t="shared" ref="F323:F368" si="25">IF(E323=0,B323,$M$6)</f>
        <v>5432</v>
      </c>
      <c r="I323" s="3">
        <f t="shared" si="23"/>
        <v>5432</v>
      </c>
      <c r="J323" s="4">
        <v>321</v>
      </c>
    </row>
    <row r="324" spans="1:10" x14ac:dyDescent="0.35">
      <c r="A324" s="41">
        <v>41230</v>
      </c>
      <c r="B324" s="11">
        <v>6584</v>
      </c>
      <c r="C324" s="11">
        <f t="shared" si="24"/>
        <v>323</v>
      </c>
      <c r="D324" s="11">
        <f t="shared" ref="D324:D368" si="26">C324/366</f>
        <v>0.88251366120218577</v>
      </c>
      <c r="E324" s="11">
        <f t="shared" ref="E324:E368" si="27">IF(OR(D324&lt;2.5%,D324&gt;97.5%), 1,0)</f>
        <v>0</v>
      </c>
      <c r="F324" s="4">
        <f t="shared" si="25"/>
        <v>6584</v>
      </c>
      <c r="I324" s="3">
        <f t="shared" ref="I324:I368" si="28">F324</f>
        <v>6584</v>
      </c>
      <c r="J324" s="4">
        <v>322</v>
      </c>
    </row>
    <row r="325" spans="1:10" x14ac:dyDescent="0.35">
      <c r="A325" s="41">
        <v>41231</v>
      </c>
      <c r="B325" s="11">
        <v>6661</v>
      </c>
      <c r="C325" s="11">
        <f t="shared" ref="C325:C368" si="29">RANK(B325,$B$3:$B$368,1)</f>
        <v>331</v>
      </c>
      <c r="D325" s="11">
        <f t="shared" si="26"/>
        <v>0.90437158469945356</v>
      </c>
      <c r="E325" s="11">
        <f t="shared" si="27"/>
        <v>0</v>
      </c>
      <c r="F325" s="4">
        <f t="shared" si="25"/>
        <v>6661</v>
      </c>
      <c r="I325" s="3">
        <f t="shared" si="28"/>
        <v>6661</v>
      </c>
      <c r="J325" s="4">
        <v>323</v>
      </c>
    </row>
    <row r="326" spans="1:10" x14ac:dyDescent="0.35">
      <c r="A326" s="41">
        <v>41232</v>
      </c>
      <c r="B326" s="11">
        <v>4297</v>
      </c>
      <c r="C326" s="11">
        <f t="shared" si="29"/>
        <v>135</v>
      </c>
      <c r="D326" s="11">
        <f t="shared" si="26"/>
        <v>0.36885245901639346</v>
      </c>
      <c r="E326" s="11">
        <f t="shared" si="27"/>
        <v>0</v>
      </c>
      <c r="F326" s="4">
        <f t="shared" si="25"/>
        <v>4297</v>
      </c>
      <c r="I326" s="3">
        <f t="shared" si="28"/>
        <v>4297</v>
      </c>
      <c r="J326" s="4">
        <v>324</v>
      </c>
    </row>
    <row r="327" spans="1:10" x14ac:dyDescent="0.35">
      <c r="A327" s="41">
        <v>41233</v>
      </c>
      <c r="B327" s="11">
        <v>5112</v>
      </c>
      <c r="C327" s="11">
        <f t="shared" si="29"/>
        <v>228</v>
      </c>
      <c r="D327" s="11">
        <f t="shared" si="26"/>
        <v>0.62295081967213117</v>
      </c>
      <c r="E327" s="11">
        <f t="shared" si="27"/>
        <v>0</v>
      </c>
      <c r="F327" s="4">
        <f t="shared" si="25"/>
        <v>5112</v>
      </c>
      <c r="I327" s="3">
        <f t="shared" si="28"/>
        <v>5112</v>
      </c>
      <c r="J327" s="4">
        <v>325</v>
      </c>
    </row>
    <row r="328" spans="1:10" x14ac:dyDescent="0.35">
      <c r="A328" s="41">
        <v>41234</v>
      </c>
      <c r="B328" s="11">
        <v>4905</v>
      </c>
      <c r="C328" s="11">
        <f t="shared" si="29"/>
        <v>198</v>
      </c>
      <c r="D328" s="11">
        <f t="shared" si="26"/>
        <v>0.54098360655737709</v>
      </c>
      <c r="E328" s="11">
        <f t="shared" si="27"/>
        <v>0</v>
      </c>
      <c r="F328" s="4">
        <f t="shared" si="25"/>
        <v>4905</v>
      </c>
      <c r="I328" s="3">
        <f t="shared" si="28"/>
        <v>4905</v>
      </c>
      <c r="J328" s="4">
        <v>326</v>
      </c>
    </row>
    <row r="329" spans="1:10" x14ac:dyDescent="0.35">
      <c r="A329" s="41">
        <v>41235</v>
      </c>
      <c r="B329" s="11">
        <v>5279</v>
      </c>
      <c r="C329" s="11">
        <f t="shared" si="29"/>
        <v>244</v>
      </c>
      <c r="D329" s="11">
        <f t="shared" si="26"/>
        <v>0.66666666666666663</v>
      </c>
      <c r="E329" s="11">
        <f t="shared" si="27"/>
        <v>0</v>
      </c>
      <c r="F329" s="4">
        <f t="shared" si="25"/>
        <v>5279</v>
      </c>
      <c r="I329" s="3">
        <f t="shared" si="28"/>
        <v>5279</v>
      </c>
      <c r="J329" s="4">
        <v>327</v>
      </c>
    </row>
    <row r="330" spans="1:10" x14ac:dyDescent="0.35">
      <c r="A330" s="41">
        <v>41236</v>
      </c>
      <c r="B330" s="11">
        <v>4632</v>
      </c>
      <c r="C330" s="11">
        <f t="shared" si="29"/>
        <v>184</v>
      </c>
      <c r="D330" s="11">
        <f t="shared" si="26"/>
        <v>0.50273224043715847</v>
      </c>
      <c r="E330" s="11">
        <f t="shared" si="27"/>
        <v>0</v>
      </c>
      <c r="F330" s="4">
        <f t="shared" si="25"/>
        <v>4632</v>
      </c>
      <c r="I330" s="3">
        <f t="shared" si="28"/>
        <v>4632</v>
      </c>
      <c r="J330" s="4">
        <v>328</v>
      </c>
    </row>
    <row r="331" spans="1:10" x14ac:dyDescent="0.35">
      <c r="A331" s="41">
        <v>41237</v>
      </c>
      <c r="B331" s="11">
        <v>1510</v>
      </c>
      <c r="C331" s="11">
        <f t="shared" si="29"/>
        <v>3</v>
      </c>
      <c r="D331" s="11">
        <f t="shared" si="26"/>
        <v>8.1967213114754103E-3</v>
      </c>
      <c r="E331" s="11">
        <f t="shared" si="27"/>
        <v>1</v>
      </c>
      <c r="F331" s="4">
        <f t="shared" si="25"/>
        <v>4628.5</v>
      </c>
      <c r="I331" s="3">
        <f t="shared" si="28"/>
        <v>4628.5</v>
      </c>
      <c r="J331" s="4">
        <v>329</v>
      </c>
    </row>
    <row r="332" spans="1:10" x14ac:dyDescent="0.35">
      <c r="A332" s="41">
        <v>41238</v>
      </c>
      <c r="B332" s="11">
        <v>0</v>
      </c>
      <c r="C332" s="11">
        <f t="shared" si="29"/>
        <v>1</v>
      </c>
      <c r="D332" s="11">
        <f t="shared" si="26"/>
        <v>2.7322404371584699E-3</v>
      </c>
      <c r="E332" s="11">
        <f t="shared" si="27"/>
        <v>1</v>
      </c>
      <c r="F332" s="4">
        <f t="shared" si="25"/>
        <v>4628.5</v>
      </c>
      <c r="I332" s="3">
        <f t="shared" si="28"/>
        <v>4628.5</v>
      </c>
      <c r="J332" s="4">
        <v>330</v>
      </c>
    </row>
    <row r="333" spans="1:10" x14ac:dyDescent="0.35">
      <c r="A333" s="41">
        <v>41239</v>
      </c>
      <c r="B333" s="11">
        <v>4480</v>
      </c>
      <c r="C333" s="11">
        <f t="shared" si="29"/>
        <v>161</v>
      </c>
      <c r="D333" s="11">
        <f t="shared" si="26"/>
        <v>0.43989071038251365</v>
      </c>
      <c r="E333" s="11">
        <f t="shared" si="27"/>
        <v>0</v>
      </c>
      <c r="F333" s="4">
        <f t="shared" si="25"/>
        <v>4480</v>
      </c>
      <c r="I333" s="3">
        <f t="shared" si="28"/>
        <v>4480</v>
      </c>
      <c r="J333" s="4">
        <v>331</v>
      </c>
    </row>
    <row r="334" spans="1:10" x14ac:dyDescent="0.35">
      <c r="A334" s="41">
        <v>41240</v>
      </c>
      <c r="B334" s="11">
        <v>4565</v>
      </c>
      <c r="C334" s="11">
        <f t="shared" si="29"/>
        <v>169</v>
      </c>
      <c r="D334" s="11">
        <f t="shared" si="26"/>
        <v>0.46174863387978143</v>
      </c>
      <c r="E334" s="11">
        <f t="shared" si="27"/>
        <v>0</v>
      </c>
      <c r="F334" s="4">
        <f t="shared" si="25"/>
        <v>4565</v>
      </c>
      <c r="I334" s="3">
        <f t="shared" si="28"/>
        <v>4565</v>
      </c>
      <c r="J334" s="4">
        <v>332</v>
      </c>
    </row>
    <row r="335" spans="1:10" x14ac:dyDescent="0.35">
      <c r="A335" s="41">
        <v>41241</v>
      </c>
      <c r="B335" s="11">
        <v>4465</v>
      </c>
      <c r="C335" s="11">
        <f t="shared" si="29"/>
        <v>159</v>
      </c>
      <c r="D335" s="11">
        <f t="shared" si="26"/>
        <v>0.4344262295081967</v>
      </c>
      <c r="E335" s="11">
        <f t="shared" si="27"/>
        <v>0</v>
      </c>
      <c r="F335" s="4">
        <f t="shared" si="25"/>
        <v>4465</v>
      </c>
      <c r="I335" s="3">
        <f t="shared" si="28"/>
        <v>4465</v>
      </c>
      <c r="J335" s="4">
        <v>333</v>
      </c>
    </row>
    <row r="336" spans="1:10" x14ac:dyDescent="0.35">
      <c r="A336" s="41">
        <v>41242</v>
      </c>
      <c r="B336" s="11">
        <v>4849</v>
      </c>
      <c r="C336" s="11">
        <f t="shared" si="29"/>
        <v>193</v>
      </c>
      <c r="D336" s="11">
        <f t="shared" si="26"/>
        <v>0.52732240437158473</v>
      </c>
      <c r="E336" s="11">
        <f t="shared" si="27"/>
        <v>0</v>
      </c>
      <c r="F336" s="4">
        <f t="shared" si="25"/>
        <v>4849</v>
      </c>
      <c r="I336" s="3">
        <f t="shared" si="28"/>
        <v>4849</v>
      </c>
      <c r="J336" s="4">
        <v>334</v>
      </c>
    </row>
    <row r="337" spans="1:10" x14ac:dyDescent="0.35">
      <c r="A337" s="41">
        <v>41243</v>
      </c>
      <c r="B337" s="11">
        <v>6084</v>
      </c>
      <c r="C337" s="11">
        <f t="shared" si="29"/>
        <v>298</v>
      </c>
      <c r="D337" s="11">
        <f t="shared" si="26"/>
        <v>0.81420765027322406</v>
      </c>
      <c r="E337" s="11">
        <f t="shared" si="27"/>
        <v>0</v>
      </c>
      <c r="F337" s="4">
        <f t="shared" si="25"/>
        <v>6084</v>
      </c>
      <c r="I337" s="3">
        <f t="shared" si="28"/>
        <v>6084</v>
      </c>
      <c r="J337" s="4">
        <v>335</v>
      </c>
    </row>
    <row r="338" spans="1:10" x14ac:dyDescent="0.35">
      <c r="A338" s="41">
        <v>41244</v>
      </c>
      <c r="B338" s="11">
        <v>6609</v>
      </c>
      <c r="C338" s="11">
        <f t="shared" si="29"/>
        <v>325</v>
      </c>
      <c r="D338" s="11">
        <f t="shared" si="26"/>
        <v>0.88797814207650272</v>
      </c>
      <c r="E338" s="11">
        <f t="shared" si="27"/>
        <v>0</v>
      </c>
      <c r="F338" s="4">
        <f t="shared" si="25"/>
        <v>6609</v>
      </c>
      <c r="I338" s="3">
        <f t="shared" si="28"/>
        <v>6609</v>
      </c>
      <c r="J338" s="4">
        <v>336</v>
      </c>
    </row>
    <row r="339" spans="1:10" x14ac:dyDescent="0.35">
      <c r="A339" s="41">
        <v>41245</v>
      </c>
      <c r="B339" s="11">
        <v>6482</v>
      </c>
      <c r="C339" s="11">
        <f t="shared" si="29"/>
        <v>317</v>
      </c>
      <c r="D339" s="11">
        <f t="shared" si="26"/>
        <v>0.86612021857923494</v>
      </c>
      <c r="E339" s="11">
        <f t="shared" si="27"/>
        <v>0</v>
      </c>
      <c r="F339" s="4">
        <f t="shared" si="25"/>
        <v>6482</v>
      </c>
      <c r="I339" s="3">
        <f t="shared" si="28"/>
        <v>6482</v>
      </c>
      <c r="J339" s="4">
        <v>337</v>
      </c>
    </row>
    <row r="340" spans="1:10" x14ac:dyDescent="0.35">
      <c r="A340" s="41">
        <v>41246</v>
      </c>
      <c r="B340" s="11">
        <v>4308</v>
      </c>
      <c r="C340" s="11">
        <f t="shared" si="29"/>
        <v>137</v>
      </c>
      <c r="D340" s="11">
        <f t="shared" si="26"/>
        <v>0.37431693989071041</v>
      </c>
      <c r="E340" s="11">
        <f t="shared" si="27"/>
        <v>0</v>
      </c>
      <c r="F340" s="4">
        <f t="shared" si="25"/>
        <v>4308</v>
      </c>
      <c r="I340" s="3">
        <f t="shared" si="28"/>
        <v>4308</v>
      </c>
      <c r="J340" s="4">
        <v>338</v>
      </c>
    </row>
    <row r="341" spans="1:10" x14ac:dyDescent="0.35">
      <c r="A341" s="41">
        <v>41247</v>
      </c>
      <c r="B341" s="11">
        <v>4580</v>
      </c>
      <c r="C341" s="11">
        <f t="shared" si="29"/>
        <v>172</v>
      </c>
      <c r="D341" s="11">
        <f t="shared" si="26"/>
        <v>0.46994535519125685</v>
      </c>
      <c r="E341" s="11">
        <f t="shared" si="27"/>
        <v>0</v>
      </c>
      <c r="F341" s="4">
        <f t="shared" si="25"/>
        <v>4580</v>
      </c>
      <c r="I341" s="3">
        <f t="shared" si="28"/>
        <v>4580</v>
      </c>
      <c r="J341" s="4">
        <v>339</v>
      </c>
    </row>
    <row r="342" spans="1:10" x14ac:dyDescent="0.35">
      <c r="A342" s="41">
        <v>41248</v>
      </c>
      <c r="B342" s="11">
        <v>4827</v>
      </c>
      <c r="C342" s="11">
        <f t="shared" si="29"/>
        <v>189</v>
      </c>
      <c r="D342" s="11">
        <f t="shared" si="26"/>
        <v>0.51639344262295084</v>
      </c>
      <c r="E342" s="11">
        <f t="shared" si="27"/>
        <v>0</v>
      </c>
      <c r="F342" s="4">
        <f t="shared" si="25"/>
        <v>4827</v>
      </c>
      <c r="I342" s="3">
        <f t="shared" si="28"/>
        <v>4827</v>
      </c>
      <c r="J342" s="4">
        <v>340</v>
      </c>
    </row>
    <row r="343" spans="1:10" x14ac:dyDescent="0.35">
      <c r="A343" s="41">
        <v>41249</v>
      </c>
      <c r="B343" s="11">
        <v>5214</v>
      </c>
      <c r="C343" s="11">
        <f t="shared" si="29"/>
        <v>236</v>
      </c>
      <c r="D343" s="11">
        <f t="shared" si="26"/>
        <v>0.64480874316939896</v>
      </c>
      <c r="E343" s="11">
        <f t="shared" si="27"/>
        <v>0</v>
      </c>
      <c r="F343" s="4">
        <f t="shared" si="25"/>
        <v>5214</v>
      </c>
      <c r="I343" s="3">
        <f t="shared" si="28"/>
        <v>5214</v>
      </c>
      <c r="J343" s="4">
        <v>341</v>
      </c>
    </row>
    <row r="344" spans="1:10" x14ac:dyDescent="0.35">
      <c r="A344" s="41">
        <v>41250</v>
      </c>
      <c r="B344" s="11">
        <v>5733</v>
      </c>
      <c r="C344" s="11">
        <f t="shared" si="29"/>
        <v>290</v>
      </c>
      <c r="D344" s="11">
        <f t="shared" si="26"/>
        <v>0.79234972677595628</v>
      </c>
      <c r="E344" s="11">
        <f t="shared" si="27"/>
        <v>0</v>
      </c>
      <c r="F344" s="4">
        <f t="shared" si="25"/>
        <v>5733</v>
      </c>
      <c r="I344" s="3">
        <f t="shared" si="28"/>
        <v>5733</v>
      </c>
      <c r="J344" s="4">
        <v>342</v>
      </c>
    </row>
    <row r="345" spans="1:10" x14ac:dyDescent="0.35">
      <c r="A345" s="41">
        <v>41251</v>
      </c>
      <c r="B345" s="11">
        <v>6245</v>
      </c>
      <c r="C345" s="11">
        <f t="shared" si="29"/>
        <v>304</v>
      </c>
      <c r="D345" s="11">
        <f t="shared" si="26"/>
        <v>0.8306010928961749</v>
      </c>
      <c r="E345" s="11">
        <f t="shared" si="27"/>
        <v>0</v>
      </c>
      <c r="F345" s="4">
        <f t="shared" si="25"/>
        <v>6245</v>
      </c>
      <c r="I345" s="3">
        <f t="shared" si="28"/>
        <v>6245</v>
      </c>
      <c r="J345" s="4">
        <v>343</v>
      </c>
    </row>
    <row r="346" spans="1:10" x14ac:dyDescent="0.35">
      <c r="A346" s="41">
        <v>41252</v>
      </c>
      <c r="B346" s="11">
        <v>6423</v>
      </c>
      <c r="C346" s="11">
        <f t="shared" si="29"/>
        <v>314</v>
      </c>
      <c r="D346" s="11">
        <f t="shared" si="26"/>
        <v>0.85792349726775952</v>
      </c>
      <c r="E346" s="11">
        <f t="shared" si="27"/>
        <v>0</v>
      </c>
      <c r="F346" s="4">
        <f t="shared" si="25"/>
        <v>6423</v>
      </c>
      <c r="I346" s="3">
        <f t="shared" si="28"/>
        <v>6423</v>
      </c>
      <c r="J346" s="4">
        <v>344</v>
      </c>
    </row>
    <row r="347" spans="1:10" x14ac:dyDescent="0.35">
      <c r="A347" s="41">
        <v>41253</v>
      </c>
      <c r="B347" s="11">
        <v>4249</v>
      </c>
      <c r="C347" s="11">
        <f t="shared" si="29"/>
        <v>127</v>
      </c>
      <c r="D347" s="11">
        <f t="shared" si="26"/>
        <v>0.34699453551912568</v>
      </c>
      <c r="E347" s="11">
        <f t="shared" si="27"/>
        <v>0</v>
      </c>
      <c r="F347" s="4">
        <f t="shared" si="25"/>
        <v>4249</v>
      </c>
      <c r="I347" s="3">
        <f t="shared" si="28"/>
        <v>4249</v>
      </c>
      <c r="J347" s="4">
        <v>345</v>
      </c>
    </row>
    <row r="348" spans="1:10" x14ac:dyDescent="0.35">
      <c r="A348" s="41">
        <v>41254</v>
      </c>
      <c r="B348" s="11">
        <v>5191</v>
      </c>
      <c r="C348" s="11">
        <f t="shared" si="29"/>
        <v>233</v>
      </c>
      <c r="D348" s="11">
        <f t="shared" si="26"/>
        <v>0.63661202185792354</v>
      </c>
      <c r="E348" s="11">
        <f t="shared" si="27"/>
        <v>0</v>
      </c>
      <c r="F348" s="4">
        <f t="shared" si="25"/>
        <v>5191</v>
      </c>
      <c r="I348" s="3">
        <f t="shared" si="28"/>
        <v>5191</v>
      </c>
      <c r="J348" s="4">
        <v>346</v>
      </c>
    </row>
    <row r="349" spans="1:10" x14ac:dyDescent="0.35">
      <c r="A349" s="41">
        <v>41255</v>
      </c>
      <c r="B349" s="11">
        <v>5345</v>
      </c>
      <c r="C349" s="11">
        <f t="shared" si="29"/>
        <v>256</v>
      </c>
      <c r="D349" s="11">
        <f t="shared" si="26"/>
        <v>0.69945355191256831</v>
      </c>
      <c r="E349" s="11">
        <f t="shared" si="27"/>
        <v>0</v>
      </c>
      <c r="F349" s="4">
        <f t="shared" si="25"/>
        <v>5345</v>
      </c>
      <c r="I349" s="3">
        <f t="shared" si="28"/>
        <v>5345</v>
      </c>
      <c r="J349" s="4">
        <v>347</v>
      </c>
    </row>
    <row r="350" spans="1:10" x14ac:dyDescent="0.35">
      <c r="A350" s="41">
        <v>41256</v>
      </c>
      <c r="B350" s="11">
        <v>5545</v>
      </c>
      <c r="C350" s="11">
        <f t="shared" si="29"/>
        <v>276</v>
      </c>
      <c r="D350" s="11">
        <f t="shared" si="26"/>
        <v>0.75409836065573765</v>
      </c>
      <c r="E350" s="11">
        <f t="shared" si="27"/>
        <v>0</v>
      </c>
      <c r="F350" s="4">
        <f t="shared" si="25"/>
        <v>5545</v>
      </c>
      <c r="I350" s="3">
        <f t="shared" si="28"/>
        <v>5545</v>
      </c>
      <c r="J350" s="4">
        <v>348</v>
      </c>
    </row>
    <row r="351" spans="1:10" x14ac:dyDescent="0.35">
      <c r="A351" s="41">
        <v>41257</v>
      </c>
      <c r="B351" s="11">
        <v>5341</v>
      </c>
      <c r="C351" s="11">
        <f t="shared" si="29"/>
        <v>255</v>
      </c>
      <c r="D351" s="11">
        <f t="shared" si="26"/>
        <v>0.69672131147540983</v>
      </c>
      <c r="E351" s="11">
        <f t="shared" si="27"/>
        <v>0</v>
      </c>
      <c r="F351" s="4">
        <f t="shared" si="25"/>
        <v>5341</v>
      </c>
      <c r="I351" s="3">
        <f t="shared" si="28"/>
        <v>5341</v>
      </c>
      <c r="J351" s="4">
        <v>349</v>
      </c>
    </row>
    <row r="352" spans="1:10" x14ac:dyDescent="0.35">
      <c r="A352" s="41">
        <v>41258</v>
      </c>
      <c r="B352" s="11">
        <v>4501</v>
      </c>
      <c r="C352" s="11">
        <f t="shared" si="29"/>
        <v>164</v>
      </c>
      <c r="D352" s="11">
        <f t="shared" si="26"/>
        <v>0.44808743169398907</v>
      </c>
      <c r="E352" s="11">
        <f t="shared" si="27"/>
        <v>0</v>
      </c>
      <c r="F352" s="4">
        <f t="shared" si="25"/>
        <v>4501</v>
      </c>
      <c r="I352" s="3">
        <f t="shared" si="28"/>
        <v>4501</v>
      </c>
      <c r="J352" s="4">
        <v>350</v>
      </c>
    </row>
    <row r="353" spans="1:10" x14ac:dyDescent="0.35">
      <c r="A353" s="41">
        <v>41259</v>
      </c>
      <c r="B353" s="11">
        <v>6753</v>
      </c>
      <c r="C353" s="11">
        <f t="shared" si="29"/>
        <v>333</v>
      </c>
      <c r="D353" s="11">
        <f t="shared" si="26"/>
        <v>0.9098360655737705</v>
      </c>
      <c r="E353" s="11">
        <f t="shared" si="27"/>
        <v>0</v>
      </c>
      <c r="F353" s="4">
        <f t="shared" si="25"/>
        <v>6753</v>
      </c>
      <c r="I353" s="3">
        <f t="shared" si="28"/>
        <v>6753</v>
      </c>
      <c r="J353" s="4">
        <v>351</v>
      </c>
    </row>
    <row r="354" spans="1:10" x14ac:dyDescent="0.35">
      <c r="A354" s="41">
        <v>41260</v>
      </c>
      <c r="B354" s="11">
        <v>5214</v>
      </c>
      <c r="C354" s="11">
        <f t="shared" si="29"/>
        <v>236</v>
      </c>
      <c r="D354" s="11">
        <f t="shared" si="26"/>
        <v>0.64480874316939896</v>
      </c>
      <c r="E354" s="11">
        <f t="shared" si="27"/>
        <v>0</v>
      </c>
      <c r="F354" s="4">
        <f t="shared" si="25"/>
        <v>5214</v>
      </c>
      <c r="I354" s="3">
        <f t="shared" si="28"/>
        <v>5214</v>
      </c>
      <c r="J354" s="4">
        <v>352</v>
      </c>
    </row>
    <row r="355" spans="1:10" x14ac:dyDescent="0.35">
      <c r="A355" s="41">
        <v>41261</v>
      </c>
      <c r="B355" s="11">
        <v>6300</v>
      </c>
      <c r="C355" s="11">
        <f t="shared" si="29"/>
        <v>307</v>
      </c>
      <c r="D355" s="11">
        <f t="shared" si="26"/>
        <v>0.83879781420765032</v>
      </c>
      <c r="E355" s="11">
        <f t="shared" si="27"/>
        <v>0</v>
      </c>
      <c r="F355" s="4">
        <f t="shared" si="25"/>
        <v>6300</v>
      </c>
      <c r="I355" s="3">
        <f t="shared" si="28"/>
        <v>6300</v>
      </c>
      <c r="J355" s="4">
        <v>353</v>
      </c>
    </row>
    <row r="356" spans="1:10" x14ac:dyDescent="0.35">
      <c r="A356" s="41">
        <v>41262</v>
      </c>
      <c r="B356" s="11">
        <v>6478</v>
      </c>
      <c r="C356" s="11">
        <f t="shared" si="29"/>
        <v>315</v>
      </c>
      <c r="D356" s="11">
        <f t="shared" si="26"/>
        <v>0.86065573770491799</v>
      </c>
      <c r="E356" s="11">
        <f t="shared" si="27"/>
        <v>0</v>
      </c>
      <c r="F356" s="4">
        <f t="shared" si="25"/>
        <v>6478</v>
      </c>
      <c r="I356" s="3">
        <f t="shared" si="28"/>
        <v>6478</v>
      </c>
      <c r="J356" s="4">
        <v>354</v>
      </c>
    </row>
    <row r="357" spans="1:10" x14ac:dyDescent="0.35">
      <c r="A357" s="41">
        <v>41263</v>
      </c>
      <c r="B357" s="11">
        <v>6525</v>
      </c>
      <c r="C357" s="11">
        <f t="shared" si="29"/>
        <v>319</v>
      </c>
      <c r="D357" s="11">
        <f t="shared" si="26"/>
        <v>0.87158469945355188</v>
      </c>
      <c r="E357" s="11">
        <f t="shared" si="27"/>
        <v>0</v>
      </c>
      <c r="F357" s="4">
        <f t="shared" si="25"/>
        <v>6525</v>
      </c>
      <c r="I357" s="3">
        <f t="shared" si="28"/>
        <v>6525</v>
      </c>
      <c r="J357" s="4">
        <v>355</v>
      </c>
    </row>
    <row r="358" spans="1:10" x14ac:dyDescent="0.35">
      <c r="A358" s="41">
        <v>41264</v>
      </c>
      <c r="B358" s="11">
        <v>6350</v>
      </c>
      <c r="C358" s="11">
        <f t="shared" si="29"/>
        <v>308</v>
      </c>
      <c r="D358" s="11">
        <f t="shared" si="26"/>
        <v>0.84153005464480879</v>
      </c>
      <c r="E358" s="11">
        <f t="shared" si="27"/>
        <v>0</v>
      </c>
      <c r="F358" s="4">
        <f t="shared" si="25"/>
        <v>6350</v>
      </c>
      <c r="I358" s="3">
        <f t="shared" si="28"/>
        <v>6350</v>
      </c>
      <c r="J358" s="4">
        <v>356</v>
      </c>
    </row>
    <row r="359" spans="1:10" x14ac:dyDescent="0.35">
      <c r="A359" s="41">
        <v>41265</v>
      </c>
      <c r="B359" s="11">
        <v>6531</v>
      </c>
      <c r="C359" s="11">
        <f t="shared" si="29"/>
        <v>320</v>
      </c>
      <c r="D359" s="11">
        <f t="shared" si="26"/>
        <v>0.87431693989071035</v>
      </c>
      <c r="E359" s="11">
        <f t="shared" si="27"/>
        <v>0</v>
      </c>
      <c r="F359" s="4">
        <f t="shared" si="25"/>
        <v>6531</v>
      </c>
      <c r="I359" s="3">
        <f t="shared" si="28"/>
        <v>6531</v>
      </c>
      <c r="J359" s="4">
        <v>357</v>
      </c>
    </row>
    <row r="360" spans="1:10" x14ac:dyDescent="0.35">
      <c r="A360" s="41">
        <v>41266</v>
      </c>
      <c r="B360" s="11">
        <v>5977</v>
      </c>
      <c r="C360" s="11">
        <f t="shared" si="29"/>
        <v>296</v>
      </c>
      <c r="D360" s="11">
        <f t="shared" si="26"/>
        <v>0.80874316939890711</v>
      </c>
      <c r="E360" s="11">
        <f t="shared" si="27"/>
        <v>0</v>
      </c>
      <c r="F360" s="4">
        <f t="shared" si="25"/>
        <v>5977</v>
      </c>
      <c r="I360" s="3">
        <f t="shared" si="28"/>
        <v>5977</v>
      </c>
      <c r="J360" s="4">
        <v>358</v>
      </c>
    </row>
    <row r="361" spans="1:10" x14ac:dyDescent="0.35">
      <c r="A361" s="41">
        <v>41267</v>
      </c>
      <c r="B361" s="11">
        <v>5544</v>
      </c>
      <c r="C361" s="11">
        <f t="shared" si="29"/>
        <v>275</v>
      </c>
      <c r="D361" s="11">
        <f t="shared" si="26"/>
        <v>0.75136612021857918</v>
      </c>
      <c r="E361" s="11">
        <f t="shared" si="27"/>
        <v>0</v>
      </c>
      <c r="F361" s="4">
        <f t="shared" si="25"/>
        <v>5544</v>
      </c>
      <c r="I361" s="3">
        <f t="shared" si="28"/>
        <v>5544</v>
      </c>
      <c r="J361" s="4">
        <v>359</v>
      </c>
    </row>
    <row r="362" spans="1:10" x14ac:dyDescent="0.35">
      <c r="A362" s="41">
        <v>41268</v>
      </c>
      <c r="B362" s="11">
        <v>5099</v>
      </c>
      <c r="C362" s="11">
        <f t="shared" si="29"/>
        <v>227</v>
      </c>
      <c r="D362" s="11">
        <f t="shared" si="26"/>
        <v>0.6202185792349727</v>
      </c>
      <c r="E362" s="11">
        <f t="shared" si="27"/>
        <v>0</v>
      </c>
      <c r="F362" s="4">
        <f t="shared" si="25"/>
        <v>5099</v>
      </c>
      <c r="I362" s="3">
        <f t="shared" si="28"/>
        <v>5099</v>
      </c>
      <c r="J362" s="4">
        <v>360</v>
      </c>
    </row>
    <row r="363" spans="1:10" x14ac:dyDescent="0.35">
      <c r="A363" s="41">
        <v>41269</v>
      </c>
      <c r="B363" s="11">
        <v>3944</v>
      </c>
      <c r="C363" s="11">
        <f t="shared" si="29"/>
        <v>94</v>
      </c>
      <c r="D363" s="11">
        <f t="shared" si="26"/>
        <v>0.25683060109289618</v>
      </c>
      <c r="E363" s="11">
        <f t="shared" si="27"/>
        <v>0</v>
      </c>
      <c r="F363" s="4">
        <f t="shared" si="25"/>
        <v>3944</v>
      </c>
      <c r="I363" s="3">
        <f t="shared" si="28"/>
        <v>3944</v>
      </c>
      <c r="J363" s="4">
        <v>361</v>
      </c>
    </row>
    <row r="364" spans="1:10" x14ac:dyDescent="0.35">
      <c r="A364" s="41">
        <v>41270</v>
      </c>
      <c r="B364" s="11">
        <v>5461</v>
      </c>
      <c r="C364" s="11">
        <f t="shared" si="29"/>
        <v>268</v>
      </c>
      <c r="D364" s="11">
        <f t="shared" si="26"/>
        <v>0.73224043715846998</v>
      </c>
      <c r="E364" s="11">
        <f t="shared" si="27"/>
        <v>0</v>
      </c>
      <c r="F364" s="4">
        <f t="shared" si="25"/>
        <v>5461</v>
      </c>
      <c r="I364" s="3">
        <f t="shared" si="28"/>
        <v>5461</v>
      </c>
      <c r="J364" s="4">
        <v>362</v>
      </c>
    </row>
    <row r="365" spans="1:10" x14ac:dyDescent="0.35">
      <c r="A365" s="41">
        <v>41271</v>
      </c>
      <c r="B365" s="11">
        <v>5391</v>
      </c>
      <c r="C365" s="11">
        <f t="shared" si="29"/>
        <v>261</v>
      </c>
      <c r="D365" s="11">
        <f t="shared" si="26"/>
        <v>0.71311475409836067</v>
      </c>
      <c r="E365" s="11">
        <f t="shared" si="27"/>
        <v>0</v>
      </c>
      <c r="F365" s="4">
        <f t="shared" si="25"/>
        <v>5391</v>
      </c>
      <c r="I365" s="3">
        <f t="shared" si="28"/>
        <v>5391</v>
      </c>
      <c r="J365" s="4">
        <v>363</v>
      </c>
    </row>
    <row r="366" spans="1:10" x14ac:dyDescent="0.35">
      <c r="A366" s="41">
        <v>41272</v>
      </c>
      <c r="B366" s="11">
        <v>6368</v>
      </c>
      <c r="C366" s="11">
        <f t="shared" si="29"/>
        <v>310</v>
      </c>
      <c r="D366" s="11">
        <f t="shared" si="26"/>
        <v>0.84699453551912574</v>
      </c>
      <c r="E366" s="11">
        <f t="shared" si="27"/>
        <v>0</v>
      </c>
      <c r="F366" s="4">
        <f t="shared" si="25"/>
        <v>6368</v>
      </c>
      <c r="I366" s="3">
        <f t="shared" si="28"/>
        <v>6368</v>
      </c>
      <c r="J366" s="4">
        <v>364</v>
      </c>
    </row>
    <row r="367" spans="1:10" x14ac:dyDescent="0.35">
      <c r="A367" s="41">
        <v>41273</v>
      </c>
      <c r="B367" s="11">
        <v>6498</v>
      </c>
      <c r="C367" s="11">
        <f t="shared" si="29"/>
        <v>318</v>
      </c>
      <c r="D367" s="11">
        <f t="shared" si="26"/>
        <v>0.86885245901639341</v>
      </c>
      <c r="E367" s="11">
        <f t="shared" si="27"/>
        <v>0</v>
      </c>
      <c r="F367" s="4">
        <f t="shared" si="25"/>
        <v>6498</v>
      </c>
      <c r="I367" s="3">
        <f t="shared" si="28"/>
        <v>6498</v>
      </c>
      <c r="J367" s="4">
        <v>365</v>
      </c>
    </row>
    <row r="368" spans="1:10" x14ac:dyDescent="0.35">
      <c r="A368" s="49">
        <v>41274</v>
      </c>
      <c r="B368" s="20">
        <v>5484</v>
      </c>
      <c r="C368" s="20">
        <f t="shared" si="29"/>
        <v>272</v>
      </c>
      <c r="D368" s="20">
        <f t="shared" si="26"/>
        <v>0.74316939890710387</v>
      </c>
      <c r="E368" s="20">
        <f t="shared" si="27"/>
        <v>0</v>
      </c>
      <c r="F368" s="6">
        <f t="shared" si="25"/>
        <v>5484</v>
      </c>
      <c r="I368" s="5">
        <f t="shared" si="28"/>
        <v>5484</v>
      </c>
      <c r="J368" s="6">
        <v>366</v>
      </c>
    </row>
  </sheetData>
  <sortState xmlns:xlrd2="http://schemas.microsoft.com/office/spreadsheetml/2017/richdata2" ref="I3:I368">
    <sortCondition ref="I3:I368"/>
  </sortState>
  <mergeCells count="6">
    <mergeCell ref="L2:M2"/>
    <mergeCell ref="N2:O2"/>
    <mergeCell ref="P2:Q2"/>
    <mergeCell ref="L1:Q1"/>
    <mergeCell ref="A1:F1"/>
    <mergeCell ref="I1:J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FF5C-9DB8-4036-AF52-42D66BB67F20}">
  <dimension ref="A1:Q360"/>
  <sheetViews>
    <sheetView workbookViewId="0">
      <selection activeCell="D2" sqref="D2"/>
    </sheetView>
  </sheetViews>
  <sheetFormatPr defaultRowHeight="14.5" x14ac:dyDescent="0.35"/>
  <cols>
    <col min="1" max="1" width="12.7265625" customWidth="1"/>
    <col min="2" max="2" width="10.81640625" customWidth="1"/>
    <col min="3" max="3" width="12" customWidth="1"/>
    <col min="5" max="5" width="25.54296875" customWidth="1"/>
    <col min="6" max="6" width="7" customWidth="1"/>
    <col min="7" max="7" width="11.54296875" customWidth="1"/>
    <col min="8" max="8" width="33.7265625" customWidth="1"/>
    <col min="10" max="10" width="30.54296875" customWidth="1"/>
    <col min="11" max="11" width="11.26953125" customWidth="1"/>
    <col min="12" max="12" width="15.81640625" customWidth="1"/>
    <col min="14" max="14" width="22.54296875" customWidth="1"/>
    <col min="15" max="15" width="7.26953125" customWidth="1"/>
    <col min="16" max="16" width="11.26953125" customWidth="1"/>
    <col min="17" max="17" width="31" customWidth="1"/>
  </cols>
  <sheetData>
    <row r="1" spans="1:17" ht="15.5" x14ac:dyDescent="0.35">
      <c r="A1" s="44" t="s">
        <v>2</v>
      </c>
      <c r="B1" s="45" t="s">
        <v>8</v>
      </c>
      <c r="C1" s="45" t="s">
        <v>36</v>
      </c>
      <c r="D1" s="45" t="s">
        <v>28</v>
      </c>
      <c r="E1" s="46" t="s">
        <v>29</v>
      </c>
      <c r="F1" s="45" t="s">
        <v>30</v>
      </c>
      <c r="G1" s="45" t="s">
        <v>31</v>
      </c>
      <c r="H1" s="48" t="s">
        <v>32</v>
      </c>
      <c r="J1" s="31"/>
      <c r="K1" s="51" t="s">
        <v>8</v>
      </c>
      <c r="L1" s="51" t="s">
        <v>33</v>
      </c>
      <c r="M1" s="51" t="s">
        <v>34</v>
      </c>
      <c r="N1" s="51" t="s">
        <v>29</v>
      </c>
      <c r="O1" s="51" t="s">
        <v>30</v>
      </c>
      <c r="P1" s="51" t="s">
        <v>31</v>
      </c>
      <c r="Q1" s="52" t="s">
        <v>32</v>
      </c>
    </row>
    <row r="2" spans="1:17" x14ac:dyDescent="0.35">
      <c r="A2" s="41">
        <v>40916</v>
      </c>
      <c r="B2" s="11">
        <v>5214</v>
      </c>
      <c r="C2" s="11">
        <f xml:space="preserve"> WEEKDAY(A2,2)</f>
        <v>7</v>
      </c>
      <c r="D2" s="50">
        <v>5549</v>
      </c>
      <c r="E2" s="11">
        <v>4527.7142857142853</v>
      </c>
      <c r="F2" s="11" cm="1">
        <f t="array" ref="F2:F360">MONTH(A2:A360)</f>
        <v>1</v>
      </c>
      <c r="G2" s="11">
        <f>IF(C2&gt;5, 1, 0)</f>
        <v>1</v>
      </c>
      <c r="H2" s="4">
        <v>4638</v>
      </c>
      <c r="J2" s="37" t="s">
        <v>8</v>
      </c>
      <c r="K2" s="14">
        <v>1</v>
      </c>
      <c r="L2" s="15"/>
      <c r="M2" s="15"/>
      <c r="N2" s="15"/>
      <c r="O2" s="15"/>
      <c r="P2" s="15"/>
      <c r="Q2" s="53"/>
    </row>
    <row r="3" spans="1:17" x14ac:dyDescent="0.35">
      <c r="A3" s="41">
        <v>40917</v>
      </c>
      <c r="B3" s="11">
        <v>4097</v>
      </c>
      <c r="C3" s="11">
        <f t="shared" ref="C3:C66" si="0" xml:space="preserve"> WEEKDAY(A3,2)</f>
        <v>1</v>
      </c>
      <c r="D3" s="50">
        <v>4285</v>
      </c>
      <c r="E3" s="11">
        <v>4479.8571428571431</v>
      </c>
      <c r="F3" s="11">
        <v>1</v>
      </c>
      <c r="G3" s="11">
        <f t="shared" ref="G3:G66" si="1">IF(C3&gt;5, 1, 0)</f>
        <v>0</v>
      </c>
      <c r="H3" s="4">
        <v>4905</v>
      </c>
      <c r="J3" s="37" t="s">
        <v>35</v>
      </c>
      <c r="K3" s="15">
        <v>0.41623140189748686</v>
      </c>
      <c r="L3" s="14">
        <v>1</v>
      </c>
      <c r="M3" s="15"/>
      <c r="N3" s="15"/>
      <c r="O3" s="15"/>
      <c r="P3" s="15"/>
      <c r="Q3" s="53"/>
    </row>
    <row r="4" spans="1:17" x14ac:dyDescent="0.35">
      <c r="A4" s="41">
        <v>40918</v>
      </c>
      <c r="B4" s="11">
        <v>3757</v>
      </c>
      <c r="C4" s="11">
        <f t="shared" si="0"/>
        <v>2</v>
      </c>
      <c r="D4" s="50">
        <v>3950</v>
      </c>
      <c r="E4" s="11">
        <v>4453</v>
      </c>
      <c r="F4" s="11">
        <v>1</v>
      </c>
      <c r="G4" s="11">
        <f t="shared" si="1"/>
        <v>0</v>
      </c>
      <c r="H4" s="4">
        <v>4864</v>
      </c>
      <c r="J4" s="37" t="s">
        <v>34</v>
      </c>
      <c r="K4" s="15">
        <v>0.66348565088179334</v>
      </c>
      <c r="L4" s="15">
        <v>0.41750305994005871</v>
      </c>
      <c r="M4" s="14">
        <v>1</v>
      </c>
      <c r="N4" s="14"/>
      <c r="O4" s="15"/>
      <c r="P4" s="15"/>
      <c r="Q4" s="53"/>
    </row>
    <row r="5" spans="1:17" x14ac:dyDescent="0.35">
      <c r="A5" s="41">
        <v>40919</v>
      </c>
      <c r="B5" s="11">
        <v>4307</v>
      </c>
      <c r="C5" s="11">
        <f t="shared" si="0"/>
        <v>3</v>
      </c>
      <c r="D5" s="50">
        <v>3996</v>
      </c>
      <c r="E5" s="11">
        <v>4425.4285714285716</v>
      </c>
      <c r="F5" s="11">
        <v>1</v>
      </c>
      <c r="G5" s="11">
        <f t="shared" si="1"/>
        <v>0</v>
      </c>
      <c r="H5" s="4">
        <v>4356</v>
      </c>
      <c r="J5" s="37" t="s">
        <v>29</v>
      </c>
      <c r="K5" s="15">
        <v>0.65441896160045143</v>
      </c>
      <c r="L5" s="15">
        <v>1.0850551675716559E-3</v>
      </c>
      <c r="M5" s="14">
        <v>0.71946197258600231</v>
      </c>
      <c r="N5" s="14">
        <v>1</v>
      </c>
      <c r="O5" s="15"/>
      <c r="P5" s="15"/>
      <c r="Q5" s="53"/>
    </row>
    <row r="6" spans="1:17" x14ac:dyDescent="0.35">
      <c r="A6" s="41">
        <v>40920</v>
      </c>
      <c r="B6" s="11">
        <v>4380</v>
      </c>
      <c r="C6" s="11">
        <f t="shared" si="0"/>
        <v>4</v>
      </c>
      <c r="D6" s="50">
        <v>4413</v>
      </c>
      <c r="E6" s="11">
        <v>4469.8571428571431</v>
      </c>
      <c r="F6" s="11">
        <v>1</v>
      </c>
      <c r="G6" s="11">
        <f t="shared" si="1"/>
        <v>0</v>
      </c>
      <c r="H6" s="4">
        <v>4053.6666666666665</v>
      </c>
      <c r="J6" s="37" t="s">
        <v>30</v>
      </c>
      <c r="K6" s="15">
        <v>0.48453830725804864</v>
      </c>
      <c r="L6" s="15">
        <v>5.7202330878354446E-3</v>
      </c>
      <c r="M6" s="15">
        <v>0.46923512725566952</v>
      </c>
      <c r="N6" s="15">
        <v>0.64211349615581681</v>
      </c>
      <c r="O6" s="14">
        <v>1</v>
      </c>
      <c r="P6" s="15"/>
      <c r="Q6" s="53"/>
    </row>
    <row r="7" spans="1:17" x14ac:dyDescent="0.35">
      <c r="A7" s="41">
        <v>40921</v>
      </c>
      <c r="B7" s="11">
        <v>4075</v>
      </c>
      <c r="C7" s="11">
        <f t="shared" si="0"/>
        <v>5</v>
      </c>
      <c r="D7" s="50">
        <v>4220</v>
      </c>
      <c r="E7" s="11">
        <v>4465.1428571428569</v>
      </c>
      <c r="F7" s="11">
        <v>1</v>
      </c>
      <c r="G7" s="11">
        <f t="shared" si="1"/>
        <v>0</v>
      </c>
      <c r="H7" s="4">
        <v>4148</v>
      </c>
      <c r="J7" s="37" t="s">
        <v>31</v>
      </c>
      <c r="K7" s="15">
        <v>-0.36941198386307234</v>
      </c>
      <c r="L7" s="15">
        <v>-0.79167000167506096</v>
      </c>
      <c r="M7" s="15">
        <v>-0.37008915461205877</v>
      </c>
      <c r="N7" s="15">
        <v>-1.8370963060900499E-3</v>
      </c>
      <c r="O7" s="15">
        <v>-5.4741072186978721E-3</v>
      </c>
      <c r="P7" s="14">
        <v>1</v>
      </c>
      <c r="Q7" s="54"/>
    </row>
    <row r="8" spans="1:17" x14ac:dyDescent="0.35">
      <c r="A8" s="41">
        <v>40922</v>
      </c>
      <c r="B8" s="11">
        <v>4984</v>
      </c>
      <c r="C8" s="11">
        <f t="shared" si="0"/>
        <v>6</v>
      </c>
      <c r="D8" s="50">
        <v>5281</v>
      </c>
      <c r="E8" s="11">
        <v>4444.4285714285716</v>
      </c>
      <c r="F8" s="11">
        <v>1</v>
      </c>
      <c r="G8" s="11">
        <f t="shared" si="1"/>
        <v>1</v>
      </c>
      <c r="H8" s="4">
        <v>4254</v>
      </c>
      <c r="J8" s="55" t="s">
        <v>32</v>
      </c>
      <c r="K8" s="35">
        <v>0.57472944576535101</v>
      </c>
      <c r="L8" s="35">
        <v>-0.11535892222440662</v>
      </c>
      <c r="M8" s="35">
        <v>0.50097311937309685</v>
      </c>
      <c r="N8" s="56">
        <v>0.87220760877402459</v>
      </c>
      <c r="O8" s="35">
        <v>0.56738783375451607</v>
      </c>
      <c r="P8" s="35">
        <v>-5.2331225227681036E-2</v>
      </c>
      <c r="Q8" s="57">
        <v>1</v>
      </c>
    </row>
    <row r="9" spans="1:17" x14ac:dyDescent="0.35">
      <c r="A9" s="41">
        <v>40923</v>
      </c>
      <c r="B9" s="11">
        <v>4625</v>
      </c>
      <c r="C9" s="11">
        <f t="shared" si="0"/>
        <v>7</v>
      </c>
      <c r="D9" s="50">
        <v>5214</v>
      </c>
      <c r="E9" s="11">
        <v>4402</v>
      </c>
      <c r="F9" s="11">
        <v>1</v>
      </c>
      <c r="G9" s="11">
        <f t="shared" si="1"/>
        <v>1</v>
      </c>
      <c r="H9" s="4">
        <v>4479.666666666667</v>
      </c>
    </row>
    <row r="10" spans="1:17" x14ac:dyDescent="0.35">
      <c r="A10" s="41">
        <v>40924</v>
      </c>
      <c r="B10" s="11">
        <v>3706</v>
      </c>
      <c r="C10" s="11">
        <f t="shared" si="0"/>
        <v>1</v>
      </c>
      <c r="D10" s="50">
        <v>4097</v>
      </c>
      <c r="E10" s="11">
        <v>4317.8571428571431</v>
      </c>
      <c r="F10" s="11">
        <v>1</v>
      </c>
      <c r="G10" s="11">
        <f t="shared" si="1"/>
        <v>0</v>
      </c>
      <c r="H10" s="4">
        <v>4561.333333333333</v>
      </c>
    </row>
    <row r="11" spans="1:17" x14ac:dyDescent="0.35">
      <c r="A11" s="41">
        <v>40925</v>
      </c>
      <c r="B11" s="11">
        <v>3782</v>
      </c>
      <c r="C11" s="11">
        <f t="shared" si="0"/>
        <v>2</v>
      </c>
      <c r="D11" s="50">
        <v>3757</v>
      </c>
      <c r="E11" s="11">
        <v>4262</v>
      </c>
      <c r="F11" s="11">
        <v>1</v>
      </c>
      <c r="G11" s="11">
        <f t="shared" si="1"/>
        <v>0</v>
      </c>
      <c r="H11" s="4">
        <v>4438.333333333333</v>
      </c>
    </row>
    <row r="12" spans="1:17" x14ac:dyDescent="0.35">
      <c r="A12" s="41">
        <v>40926</v>
      </c>
      <c r="B12" s="11">
        <v>4263</v>
      </c>
      <c r="C12" s="11">
        <f t="shared" si="0"/>
        <v>3</v>
      </c>
      <c r="D12" s="50">
        <v>4307</v>
      </c>
      <c r="E12" s="11">
        <v>4265.5714285714284</v>
      </c>
      <c r="F12" s="11">
        <v>1</v>
      </c>
      <c r="G12" s="11">
        <f t="shared" si="1"/>
        <v>0</v>
      </c>
      <c r="H12" s="4">
        <v>4037.6666666666665</v>
      </c>
    </row>
    <row r="13" spans="1:17" x14ac:dyDescent="0.35">
      <c r="A13" s="41">
        <v>40927</v>
      </c>
      <c r="B13" s="11">
        <v>3901</v>
      </c>
      <c r="C13" s="11">
        <f t="shared" si="0"/>
        <v>4</v>
      </c>
      <c r="D13" s="50">
        <v>4380</v>
      </c>
      <c r="E13" s="11">
        <v>4259.2857142857147</v>
      </c>
      <c r="F13" s="11">
        <v>1</v>
      </c>
      <c r="G13" s="11">
        <f t="shared" si="1"/>
        <v>0</v>
      </c>
      <c r="H13" s="4">
        <v>3917</v>
      </c>
    </row>
    <row r="14" spans="1:17" x14ac:dyDescent="0.35">
      <c r="A14" s="41">
        <v>40928</v>
      </c>
      <c r="B14" s="11">
        <v>4376</v>
      </c>
      <c r="C14" s="11">
        <f t="shared" si="0"/>
        <v>5</v>
      </c>
      <c r="D14" s="50">
        <v>4075</v>
      </c>
      <c r="E14" s="11">
        <v>4190.8571428571431</v>
      </c>
      <c r="F14" s="11">
        <v>1</v>
      </c>
      <c r="G14" s="11">
        <f t="shared" si="1"/>
        <v>0</v>
      </c>
      <c r="H14" s="4">
        <v>3982</v>
      </c>
    </row>
    <row r="15" spans="1:17" x14ac:dyDescent="0.35">
      <c r="A15" s="41">
        <v>40929</v>
      </c>
      <c r="B15" s="11">
        <v>5661</v>
      </c>
      <c r="C15" s="11">
        <f t="shared" si="0"/>
        <v>6</v>
      </c>
      <c r="D15" s="50">
        <v>4984</v>
      </c>
      <c r="E15" s="11">
        <v>4233.8571428571431</v>
      </c>
      <c r="F15" s="11">
        <v>1</v>
      </c>
      <c r="G15" s="11">
        <f t="shared" si="1"/>
        <v>1</v>
      </c>
      <c r="H15" s="4">
        <v>4180</v>
      </c>
    </row>
    <row r="16" spans="1:17" x14ac:dyDescent="0.35">
      <c r="A16" s="41">
        <v>40930</v>
      </c>
      <c r="B16" s="11">
        <v>5299</v>
      </c>
      <c r="C16" s="11">
        <f t="shared" si="0"/>
        <v>7</v>
      </c>
      <c r="D16" s="50">
        <v>4625</v>
      </c>
      <c r="E16" s="11">
        <v>4330.5714285714284</v>
      </c>
      <c r="F16" s="11">
        <v>1</v>
      </c>
      <c r="G16" s="11">
        <f t="shared" si="1"/>
        <v>1</v>
      </c>
      <c r="H16" s="4">
        <v>4646</v>
      </c>
    </row>
    <row r="17" spans="1:8" x14ac:dyDescent="0.35">
      <c r="A17" s="41">
        <v>40931</v>
      </c>
      <c r="B17" s="11">
        <v>3587</v>
      </c>
      <c r="C17" s="11">
        <f t="shared" si="0"/>
        <v>1</v>
      </c>
      <c r="D17" s="50">
        <v>3706</v>
      </c>
      <c r="E17" s="11">
        <v>4426.8571428571431</v>
      </c>
      <c r="F17" s="11">
        <v>1</v>
      </c>
      <c r="G17" s="11">
        <f t="shared" si="1"/>
        <v>0</v>
      </c>
      <c r="H17" s="4">
        <v>5112</v>
      </c>
    </row>
    <row r="18" spans="1:8" x14ac:dyDescent="0.35">
      <c r="A18" s="41">
        <v>40932</v>
      </c>
      <c r="B18" s="11">
        <v>3742</v>
      </c>
      <c r="C18" s="11">
        <f t="shared" si="0"/>
        <v>2</v>
      </c>
      <c r="D18" s="50">
        <v>3782</v>
      </c>
      <c r="E18" s="11">
        <v>4409.8571428571431</v>
      </c>
      <c r="F18" s="11">
        <v>1</v>
      </c>
      <c r="G18" s="11">
        <f t="shared" si="1"/>
        <v>0</v>
      </c>
      <c r="H18" s="4">
        <v>4849</v>
      </c>
    </row>
    <row r="19" spans="1:8" x14ac:dyDescent="0.35">
      <c r="A19" s="41">
        <v>40933</v>
      </c>
      <c r="B19" s="11">
        <v>3516</v>
      </c>
      <c r="C19" s="11">
        <f t="shared" si="0"/>
        <v>3</v>
      </c>
      <c r="D19" s="50">
        <v>4263</v>
      </c>
      <c r="E19" s="11">
        <v>4404.1428571428569</v>
      </c>
      <c r="F19" s="11">
        <v>1</v>
      </c>
      <c r="G19" s="11">
        <f t="shared" si="1"/>
        <v>0</v>
      </c>
      <c r="H19" s="4">
        <v>4209.333333333333</v>
      </c>
    </row>
    <row r="20" spans="1:8" x14ac:dyDescent="0.35">
      <c r="A20" s="41">
        <v>40934</v>
      </c>
      <c r="B20" s="11">
        <v>3657</v>
      </c>
      <c r="C20" s="11">
        <f t="shared" si="0"/>
        <v>4</v>
      </c>
      <c r="D20" s="50">
        <v>3901</v>
      </c>
      <c r="E20" s="11">
        <v>4297.4285714285716</v>
      </c>
      <c r="F20" s="11">
        <v>1</v>
      </c>
      <c r="G20" s="11">
        <f t="shared" si="1"/>
        <v>0</v>
      </c>
      <c r="H20" s="4">
        <v>3615</v>
      </c>
    </row>
    <row r="21" spans="1:8" x14ac:dyDescent="0.35">
      <c r="A21" s="41">
        <v>40935</v>
      </c>
      <c r="B21" s="11">
        <v>4107</v>
      </c>
      <c r="C21" s="11">
        <f t="shared" si="0"/>
        <v>5</v>
      </c>
      <c r="D21" s="50">
        <v>4376</v>
      </c>
      <c r="E21" s="11">
        <v>4262.5714285714284</v>
      </c>
      <c r="F21" s="11">
        <v>1</v>
      </c>
      <c r="G21" s="11">
        <f t="shared" si="1"/>
        <v>0</v>
      </c>
      <c r="H21" s="4">
        <v>3638.3333333333335</v>
      </c>
    </row>
    <row r="22" spans="1:8" x14ac:dyDescent="0.35">
      <c r="A22" s="41">
        <v>40936</v>
      </c>
      <c r="B22" s="11">
        <v>5166</v>
      </c>
      <c r="C22" s="11">
        <f t="shared" si="0"/>
        <v>6</v>
      </c>
      <c r="D22" s="50">
        <v>5661</v>
      </c>
      <c r="E22" s="11">
        <v>4224.1428571428569</v>
      </c>
      <c r="F22" s="11">
        <v>1</v>
      </c>
      <c r="G22" s="11">
        <f t="shared" si="1"/>
        <v>1</v>
      </c>
      <c r="H22" s="4">
        <v>3760</v>
      </c>
    </row>
    <row r="23" spans="1:8" x14ac:dyDescent="0.35">
      <c r="A23" s="41">
        <v>40937</v>
      </c>
      <c r="B23" s="11">
        <v>5031</v>
      </c>
      <c r="C23" s="11">
        <f t="shared" si="0"/>
        <v>7</v>
      </c>
      <c r="D23" s="50">
        <v>5299</v>
      </c>
      <c r="E23" s="11">
        <v>4153.4285714285716</v>
      </c>
      <c r="F23" s="11">
        <v>1</v>
      </c>
      <c r="G23" s="11">
        <f t="shared" si="1"/>
        <v>1</v>
      </c>
      <c r="H23" s="4">
        <v>4310</v>
      </c>
    </row>
    <row r="24" spans="1:8" x14ac:dyDescent="0.35">
      <c r="A24" s="41">
        <v>40938</v>
      </c>
      <c r="B24" s="11">
        <v>3241</v>
      </c>
      <c r="C24" s="11">
        <f t="shared" si="0"/>
        <v>1</v>
      </c>
      <c r="D24" s="50">
        <v>3587</v>
      </c>
      <c r="E24" s="11">
        <v>4115.1428571428569</v>
      </c>
      <c r="F24" s="11">
        <v>1</v>
      </c>
      <c r="G24" s="11">
        <f t="shared" si="1"/>
        <v>0</v>
      </c>
      <c r="H24" s="4">
        <v>4768</v>
      </c>
    </row>
    <row r="25" spans="1:8" x14ac:dyDescent="0.35">
      <c r="A25" s="41">
        <v>40939</v>
      </c>
      <c r="B25" s="11">
        <v>3794</v>
      </c>
      <c r="C25" s="11">
        <f t="shared" si="0"/>
        <v>2</v>
      </c>
      <c r="D25" s="50">
        <v>3742</v>
      </c>
      <c r="E25" s="11">
        <v>4065.7142857142858</v>
      </c>
      <c r="F25" s="11">
        <v>1</v>
      </c>
      <c r="G25" s="11">
        <f t="shared" si="1"/>
        <v>0</v>
      </c>
      <c r="H25" s="4">
        <v>4479.333333333333</v>
      </c>
    </row>
    <row r="26" spans="1:8" x14ac:dyDescent="0.35">
      <c r="A26" s="41">
        <v>40940</v>
      </c>
      <c r="B26" s="11">
        <v>3987</v>
      </c>
      <c r="C26" s="11">
        <f t="shared" si="0"/>
        <v>3</v>
      </c>
      <c r="D26" s="50">
        <v>3516</v>
      </c>
      <c r="E26" s="11">
        <v>4073.1428571428573</v>
      </c>
      <c r="F26" s="11">
        <v>2</v>
      </c>
      <c r="G26" s="11">
        <f t="shared" si="1"/>
        <v>0</v>
      </c>
      <c r="H26" s="4">
        <v>4022</v>
      </c>
    </row>
    <row r="27" spans="1:8" x14ac:dyDescent="0.35">
      <c r="A27" s="41">
        <v>40941</v>
      </c>
      <c r="B27" s="11">
        <v>3841</v>
      </c>
      <c r="C27" s="11">
        <f t="shared" si="0"/>
        <v>4</v>
      </c>
      <c r="D27" s="50">
        <v>3657</v>
      </c>
      <c r="E27" s="11">
        <v>4140.4285714285716</v>
      </c>
      <c r="F27" s="11">
        <v>2</v>
      </c>
      <c r="G27" s="11">
        <f t="shared" si="1"/>
        <v>0</v>
      </c>
      <c r="H27" s="4">
        <v>3674</v>
      </c>
    </row>
    <row r="28" spans="1:8" x14ac:dyDescent="0.35">
      <c r="A28" s="41">
        <v>40942</v>
      </c>
      <c r="B28" s="11">
        <v>4489</v>
      </c>
      <c r="C28" s="11">
        <f t="shared" si="0"/>
        <v>5</v>
      </c>
      <c r="D28" s="50">
        <v>4107</v>
      </c>
      <c r="E28" s="11">
        <v>4166.7142857142853</v>
      </c>
      <c r="F28" s="11">
        <v>2</v>
      </c>
      <c r="G28" s="11">
        <f t="shared" si="1"/>
        <v>0</v>
      </c>
      <c r="H28" s="4">
        <v>3874</v>
      </c>
    </row>
    <row r="29" spans="1:8" x14ac:dyDescent="0.35">
      <c r="A29" s="41">
        <v>40943</v>
      </c>
      <c r="B29" s="11">
        <v>5628</v>
      </c>
      <c r="C29" s="11">
        <f t="shared" si="0"/>
        <v>6</v>
      </c>
      <c r="D29" s="50">
        <v>5166</v>
      </c>
      <c r="E29" s="11">
        <v>4221.2857142857147</v>
      </c>
      <c r="F29" s="11">
        <v>2</v>
      </c>
      <c r="G29" s="11">
        <f t="shared" si="1"/>
        <v>1</v>
      </c>
      <c r="H29" s="4">
        <v>4105.666666666667</v>
      </c>
    </row>
    <row r="30" spans="1:8" x14ac:dyDescent="0.35">
      <c r="A30" s="41">
        <v>40944</v>
      </c>
      <c r="B30" s="11">
        <v>4295</v>
      </c>
      <c r="C30" s="11">
        <f t="shared" si="0"/>
        <v>7</v>
      </c>
      <c r="D30" s="50">
        <v>5031</v>
      </c>
      <c r="E30" s="11">
        <v>4287.2857142857147</v>
      </c>
      <c r="F30" s="11">
        <v>2</v>
      </c>
      <c r="G30" s="11">
        <f t="shared" si="1"/>
        <v>1</v>
      </c>
      <c r="H30" s="4">
        <v>4652.666666666667</v>
      </c>
    </row>
    <row r="31" spans="1:8" x14ac:dyDescent="0.35">
      <c r="A31" s="41">
        <v>40945</v>
      </c>
      <c r="B31" s="11">
        <v>3259</v>
      </c>
      <c r="C31" s="11">
        <f t="shared" si="0"/>
        <v>1</v>
      </c>
      <c r="D31" s="50">
        <v>3241</v>
      </c>
      <c r="E31" s="11">
        <v>4182.1428571428569</v>
      </c>
      <c r="F31" s="11">
        <v>2</v>
      </c>
      <c r="G31" s="11">
        <f t="shared" si="1"/>
        <v>0</v>
      </c>
      <c r="H31" s="4">
        <v>4804</v>
      </c>
    </row>
    <row r="32" spans="1:8" x14ac:dyDescent="0.35">
      <c r="A32" s="41">
        <v>40946</v>
      </c>
      <c r="B32" s="11">
        <v>3582</v>
      </c>
      <c r="C32" s="11">
        <f t="shared" si="0"/>
        <v>2</v>
      </c>
      <c r="D32" s="50">
        <v>3794</v>
      </c>
      <c r="E32" s="11">
        <v>4184.7142857142853</v>
      </c>
      <c r="F32" s="11">
        <v>2</v>
      </c>
      <c r="G32" s="11">
        <f t="shared" si="1"/>
        <v>0</v>
      </c>
      <c r="H32" s="4">
        <v>4394</v>
      </c>
    </row>
    <row r="33" spans="1:8" x14ac:dyDescent="0.35">
      <c r="A33" s="41">
        <v>40947</v>
      </c>
      <c r="B33" s="11">
        <v>3878</v>
      </c>
      <c r="C33" s="11">
        <f t="shared" si="0"/>
        <v>3</v>
      </c>
      <c r="D33" s="50">
        <v>3987</v>
      </c>
      <c r="E33" s="11">
        <v>4154.4285714285716</v>
      </c>
      <c r="F33" s="11">
        <v>2</v>
      </c>
      <c r="G33" s="11">
        <f t="shared" si="1"/>
        <v>0</v>
      </c>
      <c r="H33" s="4">
        <v>3712</v>
      </c>
    </row>
    <row r="34" spans="1:8" x14ac:dyDescent="0.35">
      <c r="A34" s="41">
        <v>40948</v>
      </c>
      <c r="B34" s="11">
        <v>4423</v>
      </c>
      <c r="C34" s="11">
        <f t="shared" si="0"/>
        <v>4</v>
      </c>
      <c r="D34" s="50">
        <v>3841</v>
      </c>
      <c r="E34" s="11">
        <v>4138.8571428571431</v>
      </c>
      <c r="F34" s="11">
        <v>2</v>
      </c>
      <c r="G34" s="11">
        <f t="shared" si="1"/>
        <v>0</v>
      </c>
      <c r="H34" s="4">
        <v>3573</v>
      </c>
    </row>
    <row r="35" spans="1:8" x14ac:dyDescent="0.35">
      <c r="A35" s="41">
        <v>40949</v>
      </c>
      <c r="B35" s="11">
        <v>4431</v>
      </c>
      <c r="C35" s="11">
        <f t="shared" si="0"/>
        <v>5</v>
      </c>
      <c r="D35" s="50">
        <v>4489</v>
      </c>
      <c r="E35" s="11">
        <v>4222</v>
      </c>
      <c r="F35" s="11">
        <v>2</v>
      </c>
      <c r="G35" s="11">
        <f t="shared" si="1"/>
        <v>0</v>
      </c>
      <c r="H35" s="4">
        <v>3961</v>
      </c>
    </row>
    <row r="36" spans="1:8" x14ac:dyDescent="0.35">
      <c r="A36" s="41">
        <v>40950</v>
      </c>
      <c r="B36" s="11">
        <v>5229</v>
      </c>
      <c r="C36" s="11">
        <f t="shared" si="0"/>
        <v>6</v>
      </c>
      <c r="D36" s="50">
        <v>5628</v>
      </c>
      <c r="E36" s="11">
        <v>4213.7142857142853</v>
      </c>
      <c r="F36" s="11">
        <v>2</v>
      </c>
      <c r="G36" s="11">
        <f t="shared" si="1"/>
        <v>1</v>
      </c>
      <c r="H36" s="4">
        <v>4244</v>
      </c>
    </row>
    <row r="37" spans="1:8" x14ac:dyDescent="0.35">
      <c r="A37" s="41">
        <v>40951</v>
      </c>
      <c r="B37" s="11">
        <v>5357</v>
      </c>
      <c r="C37" s="11">
        <f t="shared" si="0"/>
        <v>7</v>
      </c>
      <c r="D37" s="50">
        <v>4295</v>
      </c>
      <c r="E37" s="11">
        <v>4156.7142857142853</v>
      </c>
      <c r="F37" s="11">
        <v>2</v>
      </c>
      <c r="G37" s="11">
        <f t="shared" si="1"/>
        <v>1</v>
      </c>
      <c r="H37" s="4">
        <v>4694.333333333333</v>
      </c>
    </row>
    <row r="38" spans="1:8" x14ac:dyDescent="0.35">
      <c r="A38" s="41">
        <v>40952</v>
      </c>
      <c r="B38" s="11">
        <v>4260</v>
      </c>
      <c r="C38" s="11">
        <f t="shared" si="0"/>
        <v>1</v>
      </c>
      <c r="D38" s="50">
        <v>3259</v>
      </c>
      <c r="E38" s="11">
        <v>4308.4285714285716</v>
      </c>
      <c r="F38" s="11">
        <v>2</v>
      </c>
      <c r="G38" s="11">
        <f t="shared" si="1"/>
        <v>0</v>
      </c>
      <c r="H38" s="4">
        <v>5005.666666666667</v>
      </c>
    </row>
    <row r="39" spans="1:8" x14ac:dyDescent="0.35">
      <c r="A39" s="41">
        <v>40953</v>
      </c>
      <c r="B39" s="11">
        <v>6659</v>
      </c>
      <c r="C39" s="11">
        <f t="shared" si="0"/>
        <v>2</v>
      </c>
      <c r="D39" s="50">
        <v>3582</v>
      </c>
      <c r="E39" s="11">
        <v>4451.4285714285716</v>
      </c>
      <c r="F39" s="11">
        <v>2</v>
      </c>
      <c r="G39" s="11">
        <f t="shared" si="1"/>
        <v>0</v>
      </c>
      <c r="H39" s="4">
        <v>4948.666666666667</v>
      </c>
    </row>
    <row r="40" spans="1:8" x14ac:dyDescent="0.35">
      <c r="A40" s="41">
        <v>40954</v>
      </c>
      <c r="B40" s="11">
        <v>3800</v>
      </c>
      <c r="C40" s="11">
        <f t="shared" si="0"/>
        <v>3</v>
      </c>
      <c r="D40" s="50">
        <v>3878</v>
      </c>
      <c r="E40" s="11">
        <v>4891</v>
      </c>
      <c r="F40" s="11">
        <v>2</v>
      </c>
      <c r="G40" s="11">
        <f t="shared" si="1"/>
        <v>0</v>
      </c>
      <c r="H40" s="4">
        <v>5425.333333333333</v>
      </c>
    </row>
    <row r="41" spans="1:8" x14ac:dyDescent="0.35">
      <c r="A41" s="41">
        <v>40955</v>
      </c>
      <c r="B41" s="11">
        <v>3960</v>
      </c>
      <c r="C41" s="11">
        <f t="shared" si="0"/>
        <v>4</v>
      </c>
      <c r="D41" s="50">
        <v>4423</v>
      </c>
      <c r="E41" s="11">
        <v>4879.8571428571431</v>
      </c>
      <c r="F41" s="11">
        <v>2</v>
      </c>
      <c r="G41" s="11">
        <f t="shared" si="1"/>
        <v>0</v>
      </c>
      <c r="H41" s="4">
        <v>4906.333333333333</v>
      </c>
    </row>
    <row r="42" spans="1:8" x14ac:dyDescent="0.35">
      <c r="A42" s="41">
        <v>40956</v>
      </c>
      <c r="B42" s="11">
        <v>4609</v>
      </c>
      <c r="C42" s="11">
        <f t="shared" si="0"/>
        <v>5</v>
      </c>
      <c r="D42" s="50">
        <v>4431</v>
      </c>
      <c r="E42" s="11">
        <v>4813.7142857142853</v>
      </c>
      <c r="F42" s="11">
        <v>2</v>
      </c>
      <c r="G42" s="11">
        <f t="shared" si="1"/>
        <v>0</v>
      </c>
      <c r="H42" s="4">
        <v>4806.333333333333</v>
      </c>
    </row>
    <row r="43" spans="1:8" x14ac:dyDescent="0.35">
      <c r="A43" s="41">
        <v>40957</v>
      </c>
      <c r="B43" s="11">
        <v>4848</v>
      </c>
      <c r="C43" s="11">
        <f t="shared" si="0"/>
        <v>6</v>
      </c>
      <c r="D43" s="50">
        <v>5229</v>
      </c>
      <c r="E43" s="11">
        <v>4839.1428571428569</v>
      </c>
      <c r="F43" s="11">
        <v>2</v>
      </c>
      <c r="G43" s="11">
        <f t="shared" si="1"/>
        <v>1</v>
      </c>
      <c r="H43" s="4">
        <v>4123</v>
      </c>
    </row>
    <row r="44" spans="1:8" x14ac:dyDescent="0.35">
      <c r="A44" s="41">
        <v>40958</v>
      </c>
      <c r="B44" s="11">
        <v>4972</v>
      </c>
      <c r="C44" s="11">
        <f t="shared" si="0"/>
        <v>7</v>
      </c>
      <c r="D44" s="50">
        <v>5357</v>
      </c>
      <c r="E44" s="11">
        <v>4784.7142857142853</v>
      </c>
      <c r="F44" s="11">
        <v>2</v>
      </c>
      <c r="G44" s="11">
        <f t="shared" si="1"/>
        <v>1</v>
      </c>
      <c r="H44" s="4">
        <v>4472.333333333333</v>
      </c>
    </row>
    <row r="45" spans="1:8" x14ac:dyDescent="0.35">
      <c r="A45" s="41">
        <v>40959</v>
      </c>
      <c r="B45" s="11">
        <v>3215</v>
      </c>
      <c r="C45" s="11">
        <f t="shared" si="0"/>
        <v>1</v>
      </c>
      <c r="D45" s="50">
        <v>4260</v>
      </c>
      <c r="E45" s="11">
        <v>4729.7142857142853</v>
      </c>
      <c r="F45" s="11">
        <v>2</v>
      </c>
      <c r="G45" s="11">
        <f t="shared" si="1"/>
        <v>0</v>
      </c>
      <c r="H45" s="4">
        <v>4809.666666666667</v>
      </c>
    </row>
    <row r="46" spans="1:8" x14ac:dyDescent="0.35">
      <c r="A46" s="41">
        <v>40960</v>
      </c>
      <c r="B46" s="11">
        <v>3789</v>
      </c>
      <c r="C46" s="11">
        <f t="shared" si="0"/>
        <v>2</v>
      </c>
      <c r="D46" s="50">
        <v>6659</v>
      </c>
      <c r="E46" s="11">
        <v>4580.4285714285716</v>
      </c>
      <c r="F46" s="11">
        <v>2</v>
      </c>
      <c r="G46" s="11">
        <f t="shared" si="1"/>
        <v>0</v>
      </c>
      <c r="H46" s="4">
        <v>4345</v>
      </c>
    </row>
    <row r="47" spans="1:8" x14ac:dyDescent="0.35">
      <c r="A47" s="41">
        <v>40961</v>
      </c>
      <c r="B47" s="11">
        <v>3695</v>
      </c>
      <c r="C47" s="11">
        <f t="shared" si="0"/>
        <v>3</v>
      </c>
      <c r="D47" s="50">
        <v>3800</v>
      </c>
      <c r="E47" s="11">
        <v>4170.4285714285716</v>
      </c>
      <c r="F47" s="11">
        <v>2</v>
      </c>
      <c r="G47" s="11">
        <f t="shared" si="1"/>
        <v>0</v>
      </c>
      <c r="H47" s="4">
        <v>3992</v>
      </c>
    </row>
    <row r="48" spans="1:8" x14ac:dyDescent="0.35">
      <c r="A48" s="41">
        <v>40962</v>
      </c>
      <c r="B48" s="11">
        <v>3844</v>
      </c>
      <c r="C48" s="11">
        <f t="shared" si="0"/>
        <v>4</v>
      </c>
      <c r="D48" s="50">
        <v>3960</v>
      </c>
      <c r="E48" s="11">
        <v>4155.4285714285716</v>
      </c>
      <c r="F48" s="11">
        <v>2</v>
      </c>
      <c r="G48" s="11">
        <f t="shared" si="1"/>
        <v>0</v>
      </c>
      <c r="H48" s="4">
        <v>3566.3333333333335</v>
      </c>
    </row>
    <row r="49" spans="1:8" x14ac:dyDescent="0.35">
      <c r="A49" s="41">
        <v>40963</v>
      </c>
      <c r="B49" s="11">
        <v>4438</v>
      </c>
      <c r="C49" s="11">
        <f t="shared" si="0"/>
        <v>5</v>
      </c>
      <c r="D49" s="50">
        <v>4609</v>
      </c>
      <c r="E49" s="11">
        <v>4138.8571428571431</v>
      </c>
      <c r="F49" s="11">
        <v>2</v>
      </c>
      <c r="G49" s="11">
        <f t="shared" si="1"/>
        <v>0</v>
      </c>
      <c r="H49" s="4">
        <v>3776</v>
      </c>
    </row>
    <row r="50" spans="1:8" x14ac:dyDescent="0.35">
      <c r="A50" s="41">
        <v>40964</v>
      </c>
      <c r="B50" s="11">
        <v>4395</v>
      </c>
      <c r="C50" s="11">
        <f t="shared" si="0"/>
        <v>6</v>
      </c>
      <c r="D50" s="50">
        <v>4848</v>
      </c>
      <c r="E50" s="11">
        <v>4114.4285714285716</v>
      </c>
      <c r="F50" s="11">
        <v>2</v>
      </c>
      <c r="G50" s="11">
        <f t="shared" si="1"/>
        <v>1</v>
      </c>
      <c r="H50" s="4">
        <v>3992.3333333333335</v>
      </c>
    </row>
    <row r="51" spans="1:8" x14ac:dyDescent="0.35">
      <c r="A51" s="41">
        <v>40965</v>
      </c>
      <c r="B51" s="11">
        <v>4973</v>
      </c>
      <c r="C51" s="11">
        <f t="shared" si="0"/>
        <v>7</v>
      </c>
      <c r="D51" s="50">
        <v>4972</v>
      </c>
      <c r="E51" s="11">
        <v>4049.7142857142858</v>
      </c>
      <c r="F51" s="11">
        <v>2</v>
      </c>
      <c r="G51" s="11">
        <f t="shared" si="1"/>
        <v>1</v>
      </c>
      <c r="H51" s="4">
        <v>4225.666666666667</v>
      </c>
    </row>
    <row r="52" spans="1:8" x14ac:dyDescent="0.35">
      <c r="A52" s="41">
        <v>40966</v>
      </c>
      <c r="B52" s="11">
        <v>3390</v>
      </c>
      <c r="C52" s="11">
        <f t="shared" si="0"/>
        <v>1</v>
      </c>
      <c r="D52" s="50">
        <v>3215</v>
      </c>
      <c r="E52" s="11">
        <v>4049.8571428571427</v>
      </c>
      <c r="F52" s="11">
        <v>2</v>
      </c>
      <c r="G52" s="11">
        <f t="shared" si="1"/>
        <v>0</v>
      </c>
      <c r="H52" s="4">
        <v>4602</v>
      </c>
    </row>
    <row r="53" spans="1:8" x14ac:dyDescent="0.35">
      <c r="A53" s="41">
        <v>40967</v>
      </c>
      <c r="B53" s="11">
        <v>3795</v>
      </c>
      <c r="C53" s="11">
        <f t="shared" si="0"/>
        <v>2</v>
      </c>
      <c r="D53" s="50">
        <v>3789</v>
      </c>
      <c r="E53" s="11">
        <v>4074.8571428571427</v>
      </c>
      <c r="F53" s="11">
        <v>2</v>
      </c>
      <c r="G53" s="11">
        <f t="shared" si="1"/>
        <v>0</v>
      </c>
      <c r="H53" s="4">
        <v>4252.666666666667</v>
      </c>
    </row>
    <row r="54" spans="1:8" x14ac:dyDescent="0.35">
      <c r="A54" s="41">
        <v>40968</v>
      </c>
      <c r="B54" s="11">
        <v>3842</v>
      </c>
      <c r="C54" s="11">
        <f t="shared" si="0"/>
        <v>3</v>
      </c>
      <c r="D54" s="50">
        <v>3695</v>
      </c>
      <c r="E54" s="11">
        <v>4075.7142857142858</v>
      </c>
      <c r="F54" s="11">
        <v>2</v>
      </c>
      <c r="G54" s="11">
        <f t="shared" si="1"/>
        <v>0</v>
      </c>
      <c r="H54" s="4">
        <v>4052.6666666666665</v>
      </c>
    </row>
    <row r="55" spans="1:8" x14ac:dyDescent="0.35">
      <c r="A55" s="41">
        <v>40969</v>
      </c>
      <c r="B55" s="11">
        <v>4135</v>
      </c>
      <c r="C55" s="11">
        <f t="shared" si="0"/>
        <v>4</v>
      </c>
      <c r="D55" s="50">
        <v>3844</v>
      </c>
      <c r="E55" s="11">
        <v>4096.7142857142853</v>
      </c>
      <c r="F55" s="11">
        <v>3</v>
      </c>
      <c r="G55" s="11">
        <f t="shared" si="1"/>
        <v>0</v>
      </c>
      <c r="H55" s="4">
        <v>3675.6666666666665</v>
      </c>
    </row>
    <row r="56" spans="1:8" x14ac:dyDescent="0.35">
      <c r="A56" s="41">
        <v>40970</v>
      </c>
      <c r="B56" s="11">
        <v>4592</v>
      </c>
      <c r="C56" s="11">
        <f t="shared" si="0"/>
        <v>5</v>
      </c>
      <c r="D56" s="50">
        <v>4438</v>
      </c>
      <c r="E56" s="11">
        <v>4138.2857142857147</v>
      </c>
      <c r="F56" s="11">
        <v>3</v>
      </c>
      <c r="G56" s="11">
        <f t="shared" si="1"/>
        <v>0</v>
      </c>
      <c r="H56" s="4">
        <v>3924</v>
      </c>
    </row>
    <row r="57" spans="1:8" x14ac:dyDescent="0.35">
      <c r="A57" s="41">
        <v>40971</v>
      </c>
      <c r="B57" s="11">
        <v>5335</v>
      </c>
      <c r="C57" s="11">
        <f t="shared" si="0"/>
        <v>6</v>
      </c>
      <c r="D57" s="50">
        <v>4395</v>
      </c>
      <c r="E57" s="11">
        <v>4160.2857142857147</v>
      </c>
      <c r="F57" s="11">
        <v>3</v>
      </c>
      <c r="G57" s="11">
        <f t="shared" si="1"/>
        <v>1</v>
      </c>
      <c r="H57" s="4">
        <v>4189.666666666667</v>
      </c>
    </row>
    <row r="58" spans="1:8" x14ac:dyDescent="0.35">
      <c r="A58" s="41">
        <v>40972</v>
      </c>
      <c r="B58" s="11">
        <v>5604</v>
      </c>
      <c r="C58" s="11">
        <f t="shared" si="0"/>
        <v>7</v>
      </c>
      <c r="D58" s="50">
        <v>4973</v>
      </c>
      <c r="E58" s="11">
        <v>4294.5714285714284</v>
      </c>
      <c r="F58" s="11">
        <v>3</v>
      </c>
      <c r="G58" s="11">
        <f t="shared" si="1"/>
        <v>1</v>
      </c>
      <c r="H58" s="4">
        <v>4687.333333333333</v>
      </c>
    </row>
    <row r="59" spans="1:8" x14ac:dyDescent="0.35">
      <c r="A59" s="41">
        <v>40973</v>
      </c>
      <c r="B59" s="11">
        <v>3487</v>
      </c>
      <c r="C59" s="11">
        <f t="shared" si="0"/>
        <v>1</v>
      </c>
      <c r="D59" s="50">
        <v>3390</v>
      </c>
      <c r="E59" s="11">
        <v>4384.7142857142853</v>
      </c>
      <c r="F59" s="11">
        <v>3</v>
      </c>
      <c r="G59" s="11">
        <f t="shared" si="1"/>
        <v>0</v>
      </c>
      <c r="H59" s="4">
        <v>5177</v>
      </c>
    </row>
    <row r="60" spans="1:8" x14ac:dyDescent="0.35">
      <c r="A60" s="41">
        <v>40974</v>
      </c>
      <c r="B60" s="11">
        <v>3854</v>
      </c>
      <c r="C60" s="11">
        <f t="shared" si="0"/>
        <v>2</v>
      </c>
      <c r="D60" s="50">
        <v>3795</v>
      </c>
      <c r="E60" s="11">
        <v>4398.5714285714284</v>
      </c>
      <c r="F60" s="11">
        <v>3</v>
      </c>
      <c r="G60" s="11">
        <f t="shared" si="1"/>
        <v>0</v>
      </c>
      <c r="H60" s="4">
        <v>4808.666666666667</v>
      </c>
    </row>
    <row r="61" spans="1:8" x14ac:dyDescent="0.35">
      <c r="A61" s="41">
        <v>40975</v>
      </c>
      <c r="B61" s="11">
        <v>4368</v>
      </c>
      <c r="C61" s="11">
        <f t="shared" si="0"/>
        <v>3</v>
      </c>
      <c r="D61" s="50">
        <v>3842</v>
      </c>
      <c r="E61" s="11">
        <v>4407</v>
      </c>
      <c r="F61" s="11">
        <v>3</v>
      </c>
      <c r="G61" s="11">
        <f t="shared" si="1"/>
        <v>0</v>
      </c>
      <c r="H61" s="4">
        <v>4315</v>
      </c>
    </row>
    <row r="62" spans="1:8" x14ac:dyDescent="0.35">
      <c r="A62" s="41">
        <v>40976</v>
      </c>
      <c r="B62" s="11">
        <v>4263</v>
      </c>
      <c r="C62" s="11">
        <f t="shared" si="0"/>
        <v>4</v>
      </c>
      <c r="D62" s="50">
        <v>4135</v>
      </c>
      <c r="E62" s="11">
        <v>4482.1428571428569</v>
      </c>
      <c r="F62" s="11">
        <v>3</v>
      </c>
      <c r="G62" s="11">
        <f t="shared" si="1"/>
        <v>0</v>
      </c>
      <c r="H62" s="4">
        <v>3903</v>
      </c>
    </row>
    <row r="63" spans="1:8" x14ac:dyDescent="0.35">
      <c r="A63" s="41">
        <v>40977</v>
      </c>
      <c r="B63" s="11">
        <v>4953</v>
      </c>
      <c r="C63" s="11">
        <f t="shared" si="0"/>
        <v>5</v>
      </c>
      <c r="D63" s="50">
        <v>4592</v>
      </c>
      <c r="E63" s="11">
        <v>4500.4285714285716</v>
      </c>
      <c r="F63" s="11">
        <v>3</v>
      </c>
      <c r="G63" s="11">
        <f t="shared" si="1"/>
        <v>0</v>
      </c>
      <c r="H63" s="4">
        <v>4161.666666666667</v>
      </c>
    </row>
    <row r="64" spans="1:8" x14ac:dyDescent="0.35">
      <c r="A64" s="41">
        <v>40978</v>
      </c>
      <c r="B64" s="11">
        <v>5715</v>
      </c>
      <c r="C64" s="11">
        <f t="shared" si="0"/>
        <v>6</v>
      </c>
      <c r="D64" s="50">
        <v>5335</v>
      </c>
      <c r="E64" s="11">
        <v>4552</v>
      </c>
      <c r="F64" s="11">
        <v>3</v>
      </c>
      <c r="G64" s="11">
        <f t="shared" si="1"/>
        <v>1</v>
      </c>
      <c r="H64" s="4">
        <v>4528</v>
      </c>
    </row>
    <row r="65" spans="1:8" x14ac:dyDescent="0.35">
      <c r="A65" s="41">
        <v>40979</v>
      </c>
      <c r="B65" s="11">
        <v>5598</v>
      </c>
      <c r="C65" s="11">
        <f t="shared" si="0"/>
        <v>7</v>
      </c>
      <c r="D65" s="50">
        <v>5604</v>
      </c>
      <c r="E65" s="11">
        <v>4606.2857142857147</v>
      </c>
      <c r="F65" s="11">
        <v>3</v>
      </c>
      <c r="G65" s="11">
        <f t="shared" si="1"/>
        <v>1</v>
      </c>
      <c r="H65" s="4">
        <v>4977</v>
      </c>
    </row>
    <row r="66" spans="1:8" x14ac:dyDescent="0.35">
      <c r="A66" s="41">
        <v>40980</v>
      </c>
      <c r="B66" s="11">
        <v>3941</v>
      </c>
      <c r="C66" s="11">
        <f t="shared" si="0"/>
        <v>1</v>
      </c>
      <c r="D66" s="50">
        <v>3487</v>
      </c>
      <c r="E66" s="11">
        <v>4605.4285714285716</v>
      </c>
      <c r="F66" s="11">
        <v>3</v>
      </c>
      <c r="G66" s="11">
        <f t="shared" si="1"/>
        <v>0</v>
      </c>
      <c r="H66" s="4">
        <v>5422</v>
      </c>
    </row>
    <row r="67" spans="1:8" x14ac:dyDescent="0.35">
      <c r="A67" s="41">
        <v>40981</v>
      </c>
      <c r="B67" s="11">
        <v>4048</v>
      </c>
      <c r="C67" s="11">
        <f t="shared" ref="C67:C130" si="2" xml:space="preserve"> WEEKDAY(A67,2)</f>
        <v>2</v>
      </c>
      <c r="D67" s="50">
        <v>3854</v>
      </c>
      <c r="E67" s="11">
        <v>4670.2857142857147</v>
      </c>
      <c r="F67" s="11">
        <v>3</v>
      </c>
      <c r="G67" s="11">
        <f t="shared" ref="G67:G130" si="3">IF(C67&gt;5, 1, 0)</f>
        <v>0</v>
      </c>
      <c r="H67" s="4">
        <v>5084.666666666667</v>
      </c>
    </row>
    <row r="68" spans="1:8" x14ac:dyDescent="0.35">
      <c r="A68" s="41">
        <v>40982</v>
      </c>
      <c r="B68" s="11">
        <v>3883</v>
      </c>
      <c r="C68" s="11">
        <f t="shared" si="2"/>
        <v>3</v>
      </c>
      <c r="D68" s="50">
        <v>4368</v>
      </c>
      <c r="E68" s="11">
        <v>4698</v>
      </c>
      <c r="F68" s="11">
        <v>3</v>
      </c>
      <c r="G68" s="11">
        <f t="shared" si="3"/>
        <v>0</v>
      </c>
      <c r="H68" s="4">
        <v>4529</v>
      </c>
    </row>
    <row r="69" spans="1:8" x14ac:dyDescent="0.35">
      <c r="A69" s="41">
        <v>40983</v>
      </c>
      <c r="B69" s="11">
        <v>4491</v>
      </c>
      <c r="C69" s="11">
        <f t="shared" si="2"/>
        <v>4</v>
      </c>
      <c r="D69" s="50">
        <v>4263</v>
      </c>
      <c r="E69" s="11">
        <v>4628.7142857142853</v>
      </c>
      <c r="F69" s="11">
        <v>3</v>
      </c>
      <c r="G69" s="11">
        <f t="shared" si="3"/>
        <v>0</v>
      </c>
      <c r="H69" s="4">
        <v>3957.3333333333335</v>
      </c>
    </row>
    <row r="70" spans="1:8" x14ac:dyDescent="0.35">
      <c r="A70" s="41">
        <v>40984</v>
      </c>
      <c r="B70" s="11">
        <v>4594</v>
      </c>
      <c r="C70" s="11">
        <f t="shared" si="2"/>
        <v>5</v>
      </c>
      <c r="D70" s="50">
        <v>4953</v>
      </c>
      <c r="E70" s="11">
        <v>4661.2857142857147</v>
      </c>
      <c r="F70" s="11">
        <v>3</v>
      </c>
      <c r="G70" s="11">
        <f t="shared" si="3"/>
        <v>0</v>
      </c>
      <c r="H70" s="4">
        <v>4140.666666666667</v>
      </c>
    </row>
    <row r="71" spans="1:8" x14ac:dyDescent="0.35">
      <c r="A71" s="41">
        <v>40985</v>
      </c>
      <c r="B71" s="11">
        <v>4131</v>
      </c>
      <c r="C71" s="11">
        <f t="shared" si="2"/>
        <v>6</v>
      </c>
      <c r="D71" s="50">
        <v>5715</v>
      </c>
      <c r="E71" s="11">
        <v>4610</v>
      </c>
      <c r="F71" s="11">
        <v>3</v>
      </c>
      <c r="G71" s="11">
        <f t="shared" si="3"/>
        <v>1</v>
      </c>
      <c r="H71" s="4">
        <v>4322.666666666667</v>
      </c>
    </row>
    <row r="72" spans="1:8" x14ac:dyDescent="0.35">
      <c r="A72" s="41">
        <v>40986</v>
      </c>
      <c r="B72" s="11">
        <v>5677</v>
      </c>
      <c r="C72" s="11">
        <f t="shared" si="2"/>
        <v>7</v>
      </c>
      <c r="D72" s="50">
        <v>5598</v>
      </c>
      <c r="E72" s="11">
        <v>4383.7142857142853</v>
      </c>
      <c r="F72" s="11">
        <v>3</v>
      </c>
      <c r="G72" s="11">
        <f t="shared" si="3"/>
        <v>1</v>
      </c>
      <c r="H72" s="4">
        <v>4405.333333333333</v>
      </c>
    </row>
    <row r="73" spans="1:8" x14ac:dyDescent="0.35">
      <c r="A73" s="41">
        <v>40987</v>
      </c>
      <c r="B73" s="11">
        <v>3805</v>
      </c>
      <c r="C73" s="11">
        <f t="shared" si="2"/>
        <v>1</v>
      </c>
      <c r="D73" s="50">
        <v>3941</v>
      </c>
      <c r="E73" s="11">
        <v>4395</v>
      </c>
      <c r="F73" s="11">
        <v>3</v>
      </c>
      <c r="G73" s="11">
        <f t="shared" si="3"/>
        <v>0</v>
      </c>
      <c r="H73" s="4">
        <v>4800.666666666667</v>
      </c>
    </row>
    <row r="74" spans="1:8" x14ac:dyDescent="0.35">
      <c r="A74" s="41">
        <v>40988</v>
      </c>
      <c r="B74" s="11">
        <v>4395</v>
      </c>
      <c r="C74" s="11">
        <f t="shared" si="2"/>
        <v>2</v>
      </c>
      <c r="D74" s="50">
        <v>4048</v>
      </c>
      <c r="E74" s="11">
        <v>4375.5714285714284</v>
      </c>
      <c r="F74" s="11">
        <v>3</v>
      </c>
      <c r="G74" s="11">
        <f t="shared" si="3"/>
        <v>0</v>
      </c>
      <c r="H74" s="4">
        <v>4537.666666666667</v>
      </c>
    </row>
    <row r="75" spans="1:8" x14ac:dyDescent="0.35">
      <c r="A75" s="41">
        <v>40989</v>
      </c>
      <c r="B75" s="11">
        <v>5026</v>
      </c>
      <c r="C75" s="11">
        <f t="shared" si="2"/>
        <v>3</v>
      </c>
      <c r="D75" s="50">
        <v>3883</v>
      </c>
      <c r="E75" s="11">
        <v>4425.1428571428569</v>
      </c>
      <c r="F75" s="11">
        <v>3</v>
      </c>
      <c r="G75" s="11">
        <f t="shared" si="3"/>
        <v>0</v>
      </c>
      <c r="H75" s="4">
        <v>4625.666666666667</v>
      </c>
    </row>
    <row r="76" spans="1:8" x14ac:dyDescent="0.35">
      <c r="A76" s="41">
        <v>40990</v>
      </c>
      <c r="B76" s="11">
        <v>4975</v>
      </c>
      <c r="C76" s="11">
        <f t="shared" si="2"/>
        <v>4</v>
      </c>
      <c r="D76" s="50">
        <v>4491</v>
      </c>
      <c r="E76" s="11">
        <v>4588.4285714285716</v>
      </c>
      <c r="F76" s="11">
        <v>3</v>
      </c>
      <c r="G76" s="11">
        <f t="shared" si="3"/>
        <v>0</v>
      </c>
      <c r="H76" s="4">
        <v>4408.666666666667</v>
      </c>
    </row>
    <row r="77" spans="1:8" x14ac:dyDescent="0.35">
      <c r="A77" s="41">
        <v>40991</v>
      </c>
      <c r="B77" s="11">
        <v>5295</v>
      </c>
      <c r="C77" s="11">
        <f t="shared" si="2"/>
        <v>5</v>
      </c>
      <c r="D77" s="50">
        <v>4594</v>
      </c>
      <c r="E77" s="11">
        <v>4657.5714285714284</v>
      </c>
      <c r="F77" s="11">
        <v>3</v>
      </c>
      <c r="G77" s="11">
        <f t="shared" si="3"/>
        <v>0</v>
      </c>
      <c r="H77" s="4">
        <v>4798.666666666667</v>
      </c>
    </row>
    <row r="78" spans="1:8" x14ac:dyDescent="0.35">
      <c r="A78" s="41">
        <v>40992</v>
      </c>
      <c r="B78" s="11">
        <v>5167</v>
      </c>
      <c r="C78" s="11">
        <f t="shared" si="2"/>
        <v>6</v>
      </c>
      <c r="D78" s="50">
        <v>4131</v>
      </c>
      <c r="E78" s="11">
        <v>4757.7142857142853</v>
      </c>
      <c r="F78" s="11">
        <v>3</v>
      </c>
      <c r="G78" s="11">
        <f t="shared" si="3"/>
        <v>1</v>
      </c>
      <c r="H78" s="4">
        <v>5098.666666666667</v>
      </c>
    </row>
    <row r="79" spans="1:8" x14ac:dyDescent="0.35">
      <c r="A79" s="41">
        <v>40993</v>
      </c>
      <c r="B79" s="11">
        <v>5166</v>
      </c>
      <c r="C79" s="11">
        <f t="shared" si="2"/>
        <v>7</v>
      </c>
      <c r="D79" s="50">
        <v>5677</v>
      </c>
      <c r="E79" s="11">
        <v>4905.7142857142853</v>
      </c>
      <c r="F79" s="11">
        <v>3</v>
      </c>
      <c r="G79" s="11">
        <f t="shared" si="3"/>
        <v>1</v>
      </c>
      <c r="H79" s="4">
        <v>5145.666666666667</v>
      </c>
    </row>
    <row r="80" spans="1:8" x14ac:dyDescent="0.35">
      <c r="A80" s="41">
        <v>40994</v>
      </c>
      <c r="B80" s="11">
        <v>2709</v>
      </c>
      <c r="C80" s="11">
        <f t="shared" si="2"/>
        <v>1</v>
      </c>
      <c r="D80" s="50">
        <v>3805</v>
      </c>
      <c r="E80" s="11">
        <v>4832.7142857142853</v>
      </c>
      <c r="F80" s="11">
        <v>3</v>
      </c>
      <c r="G80" s="11">
        <f t="shared" si="3"/>
        <v>0</v>
      </c>
      <c r="H80" s="4">
        <v>5209.333333333333</v>
      </c>
    </row>
    <row r="81" spans="1:8" x14ac:dyDescent="0.35">
      <c r="A81" s="41">
        <v>40995</v>
      </c>
      <c r="B81" s="11">
        <v>4628.5</v>
      </c>
      <c r="C81" s="11">
        <f t="shared" si="2"/>
        <v>2</v>
      </c>
      <c r="D81" s="50">
        <v>4395</v>
      </c>
      <c r="E81" s="11">
        <v>4676.1428571428569</v>
      </c>
      <c r="F81" s="11">
        <v>3</v>
      </c>
      <c r="G81" s="11">
        <f t="shared" si="3"/>
        <v>0</v>
      </c>
      <c r="H81" s="4">
        <v>4347.333333333333</v>
      </c>
    </row>
    <row r="82" spans="1:8" x14ac:dyDescent="0.35">
      <c r="A82" s="41">
        <v>40996</v>
      </c>
      <c r="B82" s="11">
        <v>2723</v>
      </c>
      <c r="C82" s="11">
        <f t="shared" si="2"/>
        <v>3</v>
      </c>
      <c r="D82" s="50">
        <v>5026</v>
      </c>
      <c r="E82" s="11">
        <v>4709.5</v>
      </c>
      <c r="F82" s="11">
        <v>3</v>
      </c>
      <c r="G82" s="11">
        <f t="shared" si="3"/>
        <v>0</v>
      </c>
      <c r="H82" s="4">
        <v>4167.833333333333</v>
      </c>
    </row>
    <row r="83" spans="1:8" x14ac:dyDescent="0.35">
      <c r="A83" s="41">
        <v>40997</v>
      </c>
      <c r="B83" s="11">
        <v>3348</v>
      </c>
      <c r="C83" s="11">
        <f t="shared" si="2"/>
        <v>4</v>
      </c>
      <c r="D83" s="50">
        <v>4975</v>
      </c>
      <c r="E83" s="11">
        <v>4380.5</v>
      </c>
      <c r="F83" s="11">
        <v>3</v>
      </c>
      <c r="G83" s="11">
        <f t="shared" si="3"/>
        <v>0</v>
      </c>
      <c r="H83" s="4">
        <v>3353.5</v>
      </c>
    </row>
    <row r="84" spans="1:8" x14ac:dyDescent="0.35">
      <c r="A84" s="41">
        <v>40998</v>
      </c>
      <c r="B84" s="11">
        <v>4623</v>
      </c>
      <c r="C84" s="11">
        <f t="shared" si="2"/>
        <v>5</v>
      </c>
      <c r="D84" s="50">
        <v>5295</v>
      </c>
      <c r="E84" s="11">
        <v>4148.0714285714284</v>
      </c>
      <c r="F84" s="11">
        <v>3</v>
      </c>
      <c r="G84" s="11">
        <f t="shared" si="3"/>
        <v>0</v>
      </c>
      <c r="H84" s="4">
        <v>3566.5</v>
      </c>
    </row>
    <row r="85" spans="1:8" x14ac:dyDescent="0.35">
      <c r="A85" s="41">
        <v>40999</v>
      </c>
      <c r="B85" s="11">
        <v>4037</v>
      </c>
      <c r="C85" s="11">
        <f t="shared" si="2"/>
        <v>6</v>
      </c>
      <c r="D85" s="50">
        <v>5167</v>
      </c>
      <c r="E85" s="11">
        <v>4052.0714285714284</v>
      </c>
      <c r="F85" s="11">
        <v>3</v>
      </c>
      <c r="G85" s="11">
        <f t="shared" si="3"/>
        <v>1</v>
      </c>
      <c r="H85" s="4">
        <v>3564.6666666666665</v>
      </c>
    </row>
    <row r="86" spans="1:8" x14ac:dyDescent="0.35">
      <c r="A86" s="41">
        <v>41000</v>
      </c>
      <c r="B86" s="11">
        <v>4088</v>
      </c>
      <c r="C86" s="11">
        <f t="shared" si="2"/>
        <v>7</v>
      </c>
      <c r="D86" s="50">
        <v>5166</v>
      </c>
      <c r="E86" s="11">
        <v>3890.6428571428573</v>
      </c>
      <c r="F86" s="11">
        <v>4</v>
      </c>
      <c r="G86" s="11">
        <f t="shared" si="3"/>
        <v>1</v>
      </c>
      <c r="H86" s="4">
        <v>4002.6666666666665</v>
      </c>
    </row>
    <row r="87" spans="1:8" x14ac:dyDescent="0.35">
      <c r="A87" s="41">
        <v>41001</v>
      </c>
      <c r="B87" s="11">
        <v>4628.5</v>
      </c>
      <c r="C87" s="11">
        <f t="shared" si="2"/>
        <v>1</v>
      </c>
      <c r="D87" s="50">
        <v>2709</v>
      </c>
      <c r="E87" s="11">
        <v>3736.6428571428573</v>
      </c>
      <c r="F87" s="11">
        <v>4</v>
      </c>
      <c r="G87" s="11">
        <f t="shared" si="3"/>
        <v>0</v>
      </c>
      <c r="H87" s="4">
        <v>4249.333333333333</v>
      </c>
    </row>
    <row r="88" spans="1:8" x14ac:dyDescent="0.35">
      <c r="A88" s="41">
        <v>41002</v>
      </c>
      <c r="B88" s="11">
        <v>3023</v>
      </c>
      <c r="C88" s="11">
        <f t="shared" si="2"/>
        <v>2</v>
      </c>
      <c r="D88" s="50">
        <v>4628.5</v>
      </c>
      <c r="E88" s="11">
        <v>4010.8571428571427</v>
      </c>
      <c r="F88" s="11">
        <v>4</v>
      </c>
      <c r="G88" s="11">
        <f t="shared" si="3"/>
        <v>0</v>
      </c>
      <c r="H88" s="4">
        <v>4251.166666666667</v>
      </c>
    </row>
    <row r="89" spans="1:8" x14ac:dyDescent="0.35">
      <c r="A89" s="41">
        <v>41003</v>
      </c>
      <c r="B89" s="11">
        <v>2706</v>
      </c>
      <c r="C89" s="11">
        <f t="shared" si="2"/>
        <v>3</v>
      </c>
      <c r="D89" s="50">
        <v>2723</v>
      </c>
      <c r="E89" s="11">
        <v>3781.5</v>
      </c>
      <c r="F89" s="11">
        <v>4</v>
      </c>
      <c r="G89" s="11">
        <f t="shared" si="3"/>
        <v>0</v>
      </c>
      <c r="H89" s="4">
        <v>3913.1666666666665</v>
      </c>
    </row>
    <row r="90" spans="1:8" x14ac:dyDescent="0.35">
      <c r="A90" s="41">
        <v>41004</v>
      </c>
      <c r="B90" s="11">
        <v>2830</v>
      </c>
      <c r="C90" s="11">
        <f t="shared" si="2"/>
        <v>4</v>
      </c>
      <c r="D90" s="50">
        <v>3348</v>
      </c>
      <c r="E90" s="11">
        <v>3779.0714285714284</v>
      </c>
      <c r="F90" s="11">
        <v>4</v>
      </c>
      <c r="G90" s="11">
        <f t="shared" si="3"/>
        <v>0</v>
      </c>
      <c r="H90" s="4">
        <v>3452.5</v>
      </c>
    </row>
    <row r="91" spans="1:8" x14ac:dyDescent="0.35">
      <c r="A91" s="41">
        <v>41005</v>
      </c>
      <c r="B91" s="11">
        <v>3316</v>
      </c>
      <c r="C91" s="11">
        <f t="shared" si="2"/>
        <v>5</v>
      </c>
      <c r="D91" s="50">
        <v>4623</v>
      </c>
      <c r="E91" s="11">
        <v>3705.0714285714284</v>
      </c>
      <c r="F91" s="11">
        <v>4</v>
      </c>
      <c r="G91" s="11">
        <f t="shared" si="3"/>
        <v>0</v>
      </c>
      <c r="H91" s="4">
        <v>2853</v>
      </c>
    </row>
    <row r="92" spans="1:8" x14ac:dyDescent="0.35">
      <c r="A92" s="41">
        <v>41006</v>
      </c>
      <c r="B92" s="11">
        <v>3348</v>
      </c>
      <c r="C92" s="11">
        <f t="shared" si="2"/>
        <v>6</v>
      </c>
      <c r="D92" s="50">
        <v>4037</v>
      </c>
      <c r="E92" s="11">
        <v>3518.3571428571427</v>
      </c>
      <c r="F92" s="11">
        <v>4</v>
      </c>
      <c r="G92" s="11">
        <f t="shared" si="3"/>
        <v>1</v>
      </c>
      <c r="H92" s="4">
        <v>2950.6666666666665</v>
      </c>
    </row>
    <row r="93" spans="1:8" x14ac:dyDescent="0.35">
      <c r="A93" s="41">
        <v>41007</v>
      </c>
      <c r="B93" s="11">
        <v>4428</v>
      </c>
      <c r="C93" s="11">
        <f t="shared" si="2"/>
        <v>7</v>
      </c>
      <c r="D93" s="50">
        <v>4088</v>
      </c>
      <c r="E93" s="11">
        <v>3419.9285714285716</v>
      </c>
      <c r="F93" s="11">
        <v>4</v>
      </c>
      <c r="G93" s="11">
        <f t="shared" si="3"/>
        <v>1</v>
      </c>
      <c r="H93" s="4">
        <v>3164.6666666666665</v>
      </c>
    </row>
    <row r="94" spans="1:8" x14ac:dyDescent="0.35">
      <c r="A94" s="41">
        <v>41008</v>
      </c>
      <c r="B94" s="11">
        <v>4628.5</v>
      </c>
      <c r="C94" s="11">
        <f t="shared" si="2"/>
        <v>1</v>
      </c>
      <c r="D94" s="50">
        <v>4628.5</v>
      </c>
      <c r="E94" s="11">
        <v>3468.5</v>
      </c>
      <c r="F94" s="11">
        <v>4</v>
      </c>
      <c r="G94" s="11">
        <f t="shared" si="3"/>
        <v>0</v>
      </c>
      <c r="H94" s="4">
        <v>3697.3333333333335</v>
      </c>
    </row>
    <row r="95" spans="1:8" x14ac:dyDescent="0.35">
      <c r="A95" s="41">
        <v>41009</v>
      </c>
      <c r="B95" s="11">
        <v>2712</v>
      </c>
      <c r="C95" s="11">
        <f t="shared" si="2"/>
        <v>2</v>
      </c>
      <c r="D95" s="50">
        <v>3023</v>
      </c>
      <c r="E95" s="11">
        <v>3468.5</v>
      </c>
      <c r="F95" s="11">
        <v>4</v>
      </c>
      <c r="G95" s="11">
        <f t="shared" si="3"/>
        <v>0</v>
      </c>
      <c r="H95" s="4">
        <v>4134.833333333333</v>
      </c>
    </row>
    <row r="96" spans="1:8" x14ac:dyDescent="0.35">
      <c r="A96" s="41">
        <v>41010</v>
      </c>
      <c r="B96" s="11">
        <v>3136</v>
      </c>
      <c r="C96" s="11">
        <f t="shared" si="2"/>
        <v>3</v>
      </c>
      <c r="D96" s="50">
        <v>2706</v>
      </c>
      <c r="E96" s="11">
        <v>3424.0714285714284</v>
      </c>
      <c r="F96" s="11">
        <v>4</v>
      </c>
      <c r="G96" s="11">
        <f t="shared" si="3"/>
        <v>0</v>
      </c>
      <c r="H96" s="4">
        <v>3922.8333333333335</v>
      </c>
    </row>
    <row r="97" spans="1:8" x14ac:dyDescent="0.35">
      <c r="A97" s="41">
        <v>41011</v>
      </c>
      <c r="B97" s="11">
        <v>3088</v>
      </c>
      <c r="C97" s="11">
        <f t="shared" si="2"/>
        <v>4</v>
      </c>
      <c r="D97" s="50">
        <v>2830</v>
      </c>
      <c r="E97" s="11">
        <v>3485.5</v>
      </c>
      <c r="F97" s="11">
        <v>4</v>
      </c>
      <c r="G97" s="11">
        <f t="shared" si="3"/>
        <v>0</v>
      </c>
      <c r="H97" s="4">
        <v>3492.1666666666665</v>
      </c>
    </row>
    <row r="98" spans="1:8" x14ac:dyDescent="0.35">
      <c r="A98" s="41">
        <v>41012</v>
      </c>
      <c r="B98" s="11">
        <v>3198</v>
      </c>
      <c r="C98" s="11">
        <f t="shared" si="2"/>
        <v>5</v>
      </c>
      <c r="D98" s="50">
        <v>3316</v>
      </c>
      <c r="E98" s="11">
        <v>3522.3571428571427</v>
      </c>
      <c r="F98" s="11">
        <v>4</v>
      </c>
      <c r="G98" s="11">
        <f t="shared" si="3"/>
        <v>0</v>
      </c>
      <c r="H98" s="4">
        <v>2978.6666666666665</v>
      </c>
    </row>
    <row r="99" spans="1:8" x14ac:dyDescent="0.35">
      <c r="A99" s="41">
        <v>41013</v>
      </c>
      <c r="B99" s="11">
        <v>3595</v>
      </c>
      <c r="C99" s="11">
        <f t="shared" si="2"/>
        <v>6</v>
      </c>
      <c r="D99" s="50">
        <v>3348</v>
      </c>
      <c r="E99" s="11">
        <v>3505.5</v>
      </c>
      <c r="F99" s="11">
        <v>4</v>
      </c>
      <c r="G99" s="11">
        <f t="shared" si="3"/>
        <v>1</v>
      </c>
      <c r="H99" s="4">
        <v>3140.6666666666665</v>
      </c>
    </row>
    <row r="100" spans="1:8" x14ac:dyDescent="0.35">
      <c r="A100" s="41">
        <v>41014</v>
      </c>
      <c r="B100" s="11">
        <v>3953</v>
      </c>
      <c r="C100" s="11">
        <f t="shared" si="2"/>
        <v>7</v>
      </c>
      <c r="D100" s="50">
        <v>4428</v>
      </c>
      <c r="E100" s="11">
        <v>3540.7857142857142</v>
      </c>
      <c r="F100" s="11">
        <v>4</v>
      </c>
      <c r="G100" s="11">
        <f t="shared" si="3"/>
        <v>1</v>
      </c>
      <c r="H100" s="4">
        <v>3293.6666666666665</v>
      </c>
    </row>
    <row r="101" spans="1:8" x14ac:dyDescent="0.35">
      <c r="A101" s="41">
        <v>41015</v>
      </c>
      <c r="B101" s="11">
        <v>4628.5</v>
      </c>
      <c r="C101" s="11">
        <f t="shared" si="2"/>
        <v>1</v>
      </c>
      <c r="D101" s="50">
        <v>4628.5</v>
      </c>
      <c r="E101" s="11">
        <v>3472.9285714285716</v>
      </c>
      <c r="F101" s="11">
        <v>4</v>
      </c>
      <c r="G101" s="11">
        <f t="shared" si="3"/>
        <v>0</v>
      </c>
      <c r="H101" s="4">
        <v>3582</v>
      </c>
    </row>
    <row r="102" spans="1:8" x14ac:dyDescent="0.35">
      <c r="A102" s="41">
        <v>41016</v>
      </c>
      <c r="B102" s="11">
        <v>2900</v>
      </c>
      <c r="C102" s="11">
        <f t="shared" si="2"/>
        <v>2</v>
      </c>
      <c r="D102" s="50">
        <v>2712</v>
      </c>
      <c r="E102" s="11">
        <v>3472.9285714285716</v>
      </c>
      <c r="F102" s="11">
        <v>4</v>
      </c>
      <c r="G102" s="11">
        <f t="shared" si="3"/>
        <v>0</v>
      </c>
      <c r="H102" s="4">
        <v>4058.8333333333335</v>
      </c>
    </row>
    <row r="103" spans="1:8" x14ac:dyDescent="0.35">
      <c r="A103" s="41">
        <v>41017</v>
      </c>
      <c r="B103" s="11">
        <v>2827</v>
      </c>
      <c r="C103" s="11">
        <f t="shared" si="2"/>
        <v>3</v>
      </c>
      <c r="D103" s="50">
        <v>3136</v>
      </c>
      <c r="E103" s="11">
        <v>3499.7857142857142</v>
      </c>
      <c r="F103" s="11">
        <v>4</v>
      </c>
      <c r="G103" s="11">
        <f t="shared" si="3"/>
        <v>0</v>
      </c>
      <c r="H103" s="4">
        <v>3827.1666666666665</v>
      </c>
    </row>
    <row r="104" spans="1:8" x14ac:dyDescent="0.35">
      <c r="A104" s="41">
        <v>41018</v>
      </c>
      <c r="B104" s="11">
        <v>3146</v>
      </c>
      <c r="C104" s="11">
        <f t="shared" si="2"/>
        <v>4</v>
      </c>
      <c r="D104" s="50">
        <v>3088</v>
      </c>
      <c r="E104" s="11">
        <v>3455.6428571428573</v>
      </c>
      <c r="F104" s="11">
        <v>4</v>
      </c>
      <c r="G104" s="11">
        <f t="shared" si="3"/>
        <v>0</v>
      </c>
      <c r="H104" s="4">
        <v>3451.8333333333335</v>
      </c>
    </row>
    <row r="105" spans="1:8" x14ac:dyDescent="0.35">
      <c r="A105" s="41">
        <v>41019</v>
      </c>
      <c r="B105" s="11">
        <v>3377</v>
      </c>
      <c r="C105" s="11">
        <f t="shared" si="2"/>
        <v>5</v>
      </c>
      <c r="D105" s="50">
        <v>3198</v>
      </c>
      <c r="E105" s="11">
        <v>3463.9285714285716</v>
      </c>
      <c r="F105" s="11">
        <v>4</v>
      </c>
      <c r="G105" s="11">
        <f t="shared" si="3"/>
        <v>0</v>
      </c>
      <c r="H105" s="4">
        <v>2957.6666666666665</v>
      </c>
    </row>
    <row r="106" spans="1:8" x14ac:dyDescent="0.35">
      <c r="A106" s="41">
        <v>41020</v>
      </c>
      <c r="B106" s="11">
        <v>3394</v>
      </c>
      <c r="C106" s="11">
        <f t="shared" si="2"/>
        <v>6</v>
      </c>
      <c r="D106" s="50">
        <v>3595</v>
      </c>
      <c r="E106" s="11">
        <v>3489.5</v>
      </c>
      <c r="F106" s="11">
        <v>4</v>
      </c>
      <c r="G106" s="11">
        <f t="shared" si="3"/>
        <v>1</v>
      </c>
      <c r="H106" s="4">
        <v>3116.6666666666665</v>
      </c>
    </row>
    <row r="107" spans="1:8" x14ac:dyDescent="0.35">
      <c r="A107" s="41">
        <v>41021</v>
      </c>
      <c r="B107" s="11">
        <v>3905</v>
      </c>
      <c r="C107" s="11">
        <f t="shared" si="2"/>
        <v>7</v>
      </c>
      <c r="D107" s="50">
        <v>3953</v>
      </c>
      <c r="E107" s="11">
        <v>3460.7857142857142</v>
      </c>
      <c r="F107" s="11">
        <v>4</v>
      </c>
      <c r="G107" s="11">
        <f t="shared" si="3"/>
        <v>1</v>
      </c>
      <c r="H107" s="4">
        <v>3305.6666666666665</v>
      </c>
    </row>
    <row r="108" spans="1:8" x14ac:dyDescent="0.35">
      <c r="A108" s="41">
        <v>41022</v>
      </c>
      <c r="B108" s="11">
        <v>4628.5</v>
      </c>
      <c r="C108" s="11">
        <f t="shared" si="2"/>
        <v>1</v>
      </c>
      <c r="D108" s="50">
        <v>4628.5</v>
      </c>
      <c r="E108" s="11">
        <v>3453.9285714285716</v>
      </c>
      <c r="F108" s="11">
        <v>4</v>
      </c>
      <c r="G108" s="11">
        <f t="shared" si="3"/>
        <v>0</v>
      </c>
      <c r="H108" s="4">
        <v>3558.6666666666665</v>
      </c>
    </row>
    <row r="109" spans="1:8" x14ac:dyDescent="0.35">
      <c r="A109" s="41">
        <v>41023</v>
      </c>
      <c r="B109" s="11">
        <v>2751</v>
      </c>
      <c r="C109" s="11">
        <f t="shared" si="2"/>
        <v>2</v>
      </c>
      <c r="D109" s="50">
        <v>2900</v>
      </c>
      <c r="E109" s="11">
        <v>3453.9285714285716</v>
      </c>
      <c r="F109" s="11">
        <v>4</v>
      </c>
      <c r="G109" s="11">
        <f t="shared" si="3"/>
        <v>0</v>
      </c>
      <c r="H109" s="4">
        <v>3975.8333333333335</v>
      </c>
    </row>
    <row r="110" spans="1:8" x14ac:dyDescent="0.35">
      <c r="A110" s="41">
        <v>41024</v>
      </c>
      <c r="B110" s="11">
        <v>3050</v>
      </c>
      <c r="C110" s="11">
        <f t="shared" si="2"/>
        <v>3</v>
      </c>
      <c r="D110" s="50">
        <v>2827</v>
      </c>
      <c r="E110" s="11">
        <v>3432.6428571428573</v>
      </c>
      <c r="F110" s="11">
        <v>4</v>
      </c>
      <c r="G110" s="11">
        <f t="shared" si="3"/>
        <v>0</v>
      </c>
      <c r="H110" s="4">
        <v>3761.5</v>
      </c>
    </row>
    <row r="111" spans="1:8" x14ac:dyDescent="0.35">
      <c r="A111" s="41">
        <v>41025</v>
      </c>
      <c r="B111" s="11">
        <v>3207</v>
      </c>
      <c r="C111" s="11">
        <f t="shared" si="2"/>
        <v>4</v>
      </c>
      <c r="D111" s="50">
        <v>3146</v>
      </c>
      <c r="E111" s="11">
        <v>3464.5</v>
      </c>
      <c r="F111" s="11">
        <v>4</v>
      </c>
      <c r="G111" s="11">
        <f t="shared" si="3"/>
        <v>0</v>
      </c>
      <c r="H111" s="4">
        <v>3476.5</v>
      </c>
    </row>
    <row r="112" spans="1:8" x14ac:dyDescent="0.35">
      <c r="A112" s="41">
        <v>41026</v>
      </c>
      <c r="B112" s="11">
        <v>3271</v>
      </c>
      <c r="C112" s="11">
        <f t="shared" si="2"/>
        <v>5</v>
      </c>
      <c r="D112" s="50">
        <v>3377</v>
      </c>
      <c r="E112" s="11">
        <v>3473.2142857142858</v>
      </c>
      <c r="F112" s="11">
        <v>4</v>
      </c>
      <c r="G112" s="11">
        <f t="shared" si="3"/>
        <v>0</v>
      </c>
      <c r="H112" s="4">
        <v>3002.6666666666665</v>
      </c>
    </row>
    <row r="113" spans="1:8" x14ac:dyDescent="0.35">
      <c r="A113" s="41">
        <v>41027</v>
      </c>
      <c r="B113" s="11">
        <v>3536</v>
      </c>
      <c r="C113" s="11">
        <f t="shared" si="2"/>
        <v>6</v>
      </c>
      <c r="D113" s="50">
        <v>3394</v>
      </c>
      <c r="E113" s="11">
        <v>3458.0714285714284</v>
      </c>
      <c r="F113" s="11">
        <v>4</v>
      </c>
      <c r="G113" s="11">
        <f t="shared" si="3"/>
        <v>1</v>
      </c>
      <c r="H113" s="4">
        <v>3176</v>
      </c>
    </row>
    <row r="114" spans="1:8" x14ac:dyDescent="0.35">
      <c r="A114" s="41">
        <v>41028</v>
      </c>
      <c r="B114" s="11">
        <v>3774</v>
      </c>
      <c r="C114" s="11">
        <f t="shared" si="2"/>
        <v>7</v>
      </c>
      <c r="D114" s="50">
        <v>3905</v>
      </c>
      <c r="E114" s="11">
        <v>3478.3571428571427</v>
      </c>
      <c r="F114" s="11">
        <v>4</v>
      </c>
      <c r="G114" s="11">
        <f t="shared" si="3"/>
        <v>1</v>
      </c>
      <c r="H114" s="4">
        <v>3338</v>
      </c>
    </row>
    <row r="115" spans="1:8" x14ac:dyDescent="0.35">
      <c r="A115" s="41">
        <v>41029</v>
      </c>
      <c r="B115" s="11">
        <v>2954</v>
      </c>
      <c r="C115" s="11">
        <f t="shared" si="2"/>
        <v>1</v>
      </c>
      <c r="D115" s="50">
        <v>4628.5</v>
      </c>
      <c r="E115" s="11">
        <v>3459.6428571428573</v>
      </c>
      <c r="F115" s="11">
        <v>4</v>
      </c>
      <c r="G115" s="11">
        <f t="shared" si="3"/>
        <v>0</v>
      </c>
      <c r="H115" s="4">
        <v>3527</v>
      </c>
    </row>
    <row r="116" spans="1:8" x14ac:dyDescent="0.35">
      <c r="A116" s="41">
        <v>41030</v>
      </c>
      <c r="B116" s="11">
        <v>4732</v>
      </c>
      <c r="C116" s="11">
        <f t="shared" si="2"/>
        <v>2</v>
      </c>
      <c r="D116" s="50">
        <v>2751</v>
      </c>
      <c r="E116" s="11">
        <v>3220.4285714285716</v>
      </c>
      <c r="F116" s="11">
        <v>5</v>
      </c>
      <c r="G116" s="11">
        <f t="shared" si="3"/>
        <v>0</v>
      </c>
      <c r="H116" s="4">
        <v>3421.3333333333335</v>
      </c>
    </row>
    <row r="117" spans="1:8" x14ac:dyDescent="0.35">
      <c r="A117" s="41">
        <v>41031</v>
      </c>
      <c r="B117" s="11">
        <v>4151</v>
      </c>
      <c r="C117" s="11">
        <f t="shared" si="2"/>
        <v>3</v>
      </c>
      <c r="D117" s="50">
        <v>3050</v>
      </c>
      <c r="E117" s="11">
        <v>3503.4285714285716</v>
      </c>
      <c r="F117" s="11">
        <v>5</v>
      </c>
      <c r="G117" s="11">
        <f t="shared" si="3"/>
        <v>0</v>
      </c>
      <c r="H117" s="4">
        <v>3820</v>
      </c>
    </row>
    <row r="118" spans="1:8" x14ac:dyDescent="0.35">
      <c r="A118" s="41">
        <v>41032</v>
      </c>
      <c r="B118" s="11">
        <v>4833</v>
      </c>
      <c r="C118" s="11">
        <f t="shared" si="2"/>
        <v>4</v>
      </c>
      <c r="D118" s="50">
        <v>3207</v>
      </c>
      <c r="E118" s="11">
        <v>3660.7142857142858</v>
      </c>
      <c r="F118" s="11">
        <v>5</v>
      </c>
      <c r="G118" s="11">
        <f t="shared" si="3"/>
        <v>0</v>
      </c>
      <c r="H118" s="4">
        <v>3945.6666666666665</v>
      </c>
    </row>
    <row r="119" spans="1:8" x14ac:dyDescent="0.35">
      <c r="A119" s="41">
        <v>41033</v>
      </c>
      <c r="B119" s="11">
        <v>4881</v>
      </c>
      <c r="C119" s="11">
        <f t="shared" si="2"/>
        <v>5</v>
      </c>
      <c r="D119" s="50">
        <v>3271</v>
      </c>
      <c r="E119" s="11">
        <v>3893</v>
      </c>
      <c r="F119" s="11">
        <v>5</v>
      </c>
      <c r="G119" s="11">
        <f t="shared" si="3"/>
        <v>0</v>
      </c>
      <c r="H119" s="4">
        <v>4572</v>
      </c>
    </row>
    <row r="120" spans="1:8" x14ac:dyDescent="0.35">
      <c r="A120" s="41">
        <v>41034</v>
      </c>
      <c r="B120" s="11">
        <v>4563</v>
      </c>
      <c r="C120" s="11">
        <f t="shared" si="2"/>
        <v>6</v>
      </c>
      <c r="D120" s="50">
        <v>3536</v>
      </c>
      <c r="E120" s="11">
        <v>4123</v>
      </c>
      <c r="F120" s="11">
        <v>5</v>
      </c>
      <c r="G120" s="11">
        <f t="shared" si="3"/>
        <v>1</v>
      </c>
      <c r="H120" s="4">
        <v>4621.666666666667</v>
      </c>
    </row>
    <row r="121" spans="1:8" x14ac:dyDescent="0.35">
      <c r="A121" s="41">
        <v>41035</v>
      </c>
      <c r="B121" s="11">
        <v>5394</v>
      </c>
      <c r="C121" s="11">
        <f t="shared" si="2"/>
        <v>7</v>
      </c>
      <c r="D121" s="50">
        <v>3774</v>
      </c>
      <c r="E121" s="11">
        <v>4269.7142857142853</v>
      </c>
      <c r="F121" s="11">
        <v>5</v>
      </c>
      <c r="G121" s="11">
        <f t="shared" si="3"/>
        <v>1</v>
      </c>
      <c r="H121" s="4">
        <v>4759</v>
      </c>
    </row>
    <row r="122" spans="1:8" x14ac:dyDescent="0.35">
      <c r="A122" s="41">
        <v>41036</v>
      </c>
      <c r="B122" s="11">
        <v>4018</v>
      </c>
      <c r="C122" s="11">
        <f t="shared" si="2"/>
        <v>1</v>
      </c>
      <c r="D122" s="50">
        <v>2954</v>
      </c>
      <c r="E122" s="11">
        <v>4501.1428571428569</v>
      </c>
      <c r="F122" s="11">
        <v>5</v>
      </c>
      <c r="G122" s="11">
        <f t="shared" si="3"/>
        <v>0</v>
      </c>
      <c r="H122" s="4">
        <v>4946</v>
      </c>
    </row>
    <row r="123" spans="1:8" x14ac:dyDescent="0.35">
      <c r="A123" s="41">
        <v>41037</v>
      </c>
      <c r="B123" s="11">
        <v>4112</v>
      </c>
      <c r="C123" s="11">
        <f t="shared" si="2"/>
        <v>2</v>
      </c>
      <c r="D123" s="50">
        <v>4732</v>
      </c>
      <c r="E123" s="11">
        <v>4653.1428571428569</v>
      </c>
      <c r="F123" s="11">
        <v>5</v>
      </c>
      <c r="G123" s="11">
        <f t="shared" si="3"/>
        <v>0</v>
      </c>
      <c r="H123" s="4">
        <v>4658.333333333333</v>
      </c>
    </row>
    <row r="124" spans="1:8" x14ac:dyDescent="0.35">
      <c r="A124" s="41">
        <v>41038</v>
      </c>
      <c r="B124" s="11">
        <v>4315</v>
      </c>
      <c r="C124" s="11">
        <f t="shared" si="2"/>
        <v>3</v>
      </c>
      <c r="D124" s="50">
        <v>4151</v>
      </c>
      <c r="E124" s="11">
        <v>4564.5714285714284</v>
      </c>
      <c r="F124" s="11">
        <v>5</v>
      </c>
      <c r="G124" s="11">
        <f t="shared" si="3"/>
        <v>0</v>
      </c>
      <c r="H124" s="4">
        <v>4508</v>
      </c>
    </row>
    <row r="125" spans="1:8" x14ac:dyDescent="0.35">
      <c r="A125" s="41">
        <v>41039</v>
      </c>
      <c r="B125" s="11">
        <v>4869</v>
      </c>
      <c r="C125" s="11">
        <f t="shared" si="2"/>
        <v>4</v>
      </c>
      <c r="D125" s="50">
        <v>4833</v>
      </c>
      <c r="E125" s="11">
        <v>4588</v>
      </c>
      <c r="F125" s="11">
        <v>5</v>
      </c>
      <c r="G125" s="11">
        <f t="shared" si="3"/>
        <v>0</v>
      </c>
      <c r="H125" s="4">
        <v>4148.333333333333</v>
      </c>
    </row>
    <row r="126" spans="1:8" x14ac:dyDescent="0.35">
      <c r="A126" s="41">
        <v>41040</v>
      </c>
      <c r="B126" s="11">
        <v>4844</v>
      </c>
      <c r="C126" s="11">
        <f t="shared" si="2"/>
        <v>5</v>
      </c>
      <c r="D126" s="50">
        <v>4881</v>
      </c>
      <c r="E126" s="11">
        <v>4593.1428571428569</v>
      </c>
      <c r="F126" s="11">
        <v>5</v>
      </c>
      <c r="G126" s="11">
        <f t="shared" si="3"/>
        <v>0</v>
      </c>
      <c r="H126" s="4">
        <v>4432</v>
      </c>
    </row>
    <row r="127" spans="1:8" x14ac:dyDescent="0.35">
      <c r="A127" s="41">
        <v>41041</v>
      </c>
      <c r="B127" s="11">
        <v>5278</v>
      </c>
      <c r="C127" s="11">
        <f t="shared" si="2"/>
        <v>6</v>
      </c>
      <c r="D127" s="50">
        <v>4563</v>
      </c>
      <c r="E127" s="11">
        <v>4587.8571428571431</v>
      </c>
      <c r="F127" s="11">
        <v>5</v>
      </c>
      <c r="G127" s="11">
        <f t="shared" si="3"/>
        <v>1</v>
      </c>
      <c r="H127" s="4">
        <v>4676</v>
      </c>
    </row>
    <row r="128" spans="1:8" x14ac:dyDescent="0.35">
      <c r="A128" s="41">
        <v>41042</v>
      </c>
      <c r="B128" s="11">
        <v>7177</v>
      </c>
      <c r="C128" s="11">
        <f t="shared" si="2"/>
        <v>7</v>
      </c>
      <c r="D128" s="50">
        <v>5394</v>
      </c>
      <c r="E128" s="11">
        <v>4690</v>
      </c>
      <c r="F128" s="11">
        <v>5</v>
      </c>
      <c r="G128" s="11">
        <f t="shared" si="3"/>
        <v>1</v>
      </c>
      <c r="H128" s="4">
        <v>4997</v>
      </c>
    </row>
    <row r="129" spans="1:8" x14ac:dyDescent="0.35">
      <c r="A129" s="41">
        <v>41043</v>
      </c>
      <c r="B129" s="11">
        <v>3609</v>
      </c>
      <c r="C129" s="11">
        <f t="shared" si="2"/>
        <v>1</v>
      </c>
      <c r="D129" s="50">
        <v>4018</v>
      </c>
      <c r="E129" s="11">
        <v>4944.7142857142853</v>
      </c>
      <c r="F129" s="11">
        <v>5</v>
      </c>
      <c r="G129" s="11">
        <f t="shared" si="3"/>
        <v>0</v>
      </c>
      <c r="H129" s="4">
        <v>5766.333333333333</v>
      </c>
    </row>
    <row r="130" spans="1:8" x14ac:dyDescent="0.35">
      <c r="A130" s="41">
        <v>41044</v>
      </c>
      <c r="B130" s="11">
        <v>4596</v>
      </c>
      <c r="C130" s="11">
        <f t="shared" si="2"/>
        <v>2</v>
      </c>
      <c r="D130" s="50">
        <v>4112</v>
      </c>
      <c r="E130" s="11">
        <v>4886.2857142857147</v>
      </c>
      <c r="F130" s="11">
        <v>5</v>
      </c>
      <c r="G130" s="11">
        <f t="shared" si="3"/>
        <v>0</v>
      </c>
      <c r="H130" s="4">
        <v>5354.666666666667</v>
      </c>
    </row>
    <row r="131" spans="1:8" x14ac:dyDescent="0.35">
      <c r="A131" s="41">
        <v>41045</v>
      </c>
      <c r="B131" s="11">
        <v>4910</v>
      </c>
      <c r="C131" s="11">
        <f t="shared" ref="C131:C194" si="4" xml:space="preserve"> WEEKDAY(A131,2)</f>
        <v>3</v>
      </c>
      <c r="D131" s="50">
        <v>4315</v>
      </c>
      <c r="E131" s="11">
        <v>4955.4285714285716</v>
      </c>
      <c r="F131" s="11">
        <v>5</v>
      </c>
      <c r="G131" s="11">
        <f t="shared" ref="G131:G194" si="5">IF(C131&gt;5, 1, 0)</f>
        <v>0</v>
      </c>
      <c r="H131" s="4">
        <v>5127.333333333333</v>
      </c>
    </row>
    <row r="132" spans="1:8" x14ac:dyDescent="0.35">
      <c r="A132" s="41">
        <v>41046</v>
      </c>
      <c r="B132" s="11">
        <v>5297</v>
      </c>
      <c r="C132" s="11">
        <f t="shared" si="4"/>
        <v>4</v>
      </c>
      <c r="D132" s="50">
        <v>4869</v>
      </c>
      <c r="E132" s="11">
        <v>5040.4285714285716</v>
      </c>
      <c r="F132" s="11">
        <v>5</v>
      </c>
      <c r="G132" s="11">
        <f t="shared" si="5"/>
        <v>0</v>
      </c>
      <c r="H132" s="4">
        <v>4371.666666666667</v>
      </c>
    </row>
    <row r="133" spans="1:8" x14ac:dyDescent="0.35">
      <c r="A133" s="41">
        <v>41047</v>
      </c>
      <c r="B133" s="11">
        <v>5306</v>
      </c>
      <c r="C133" s="11">
        <f t="shared" si="4"/>
        <v>5</v>
      </c>
      <c r="D133" s="50">
        <v>4844</v>
      </c>
      <c r="E133" s="11">
        <v>5101.5714285714284</v>
      </c>
      <c r="F133" s="11">
        <v>5</v>
      </c>
      <c r="G133" s="11">
        <f t="shared" si="5"/>
        <v>0</v>
      </c>
      <c r="H133" s="4">
        <v>4934.333333333333</v>
      </c>
    </row>
    <row r="134" spans="1:8" x14ac:dyDescent="0.35">
      <c r="A134" s="41">
        <v>41048</v>
      </c>
      <c r="B134" s="11">
        <v>5362</v>
      </c>
      <c r="C134" s="11">
        <f t="shared" si="4"/>
        <v>6</v>
      </c>
      <c r="D134" s="50">
        <v>5278</v>
      </c>
      <c r="E134" s="11">
        <v>5167.5714285714284</v>
      </c>
      <c r="F134" s="11">
        <v>5</v>
      </c>
      <c r="G134" s="11">
        <f t="shared" si="5"/>
        <v>1</v>
      </c>
      <c r="H134" s="4">
        <v>5171</v>
      </c>
    </row>
    <row r="135" spans="1:8" x14ac:dyDescent="0.35">
      <c r="A135" s="41">
        <v>41049</v>
      </c>
      <c r="B135" s="11">
        <v>5483</v>
      </c>
      <c r="C135" s="11">
        <f t="shared" si="4"/>
        <v>7</v>
      </c>
      <c r="D135" s="50">
        <v>7177</v>
      </c>
      <c r="E135" s="11">
        <v>5179.5714285714284</v>
      </c>
      <c r="F135" s="11">
        <v>5</v>
      </c>
      <c r="G135" s="11">
        <f t="shared" si="5"/>
        <v>1</v>
      </c>
      <c r="H135" s="4">
        <v>5321.666666666667</v>
      </c>
    </row>
    <row r="136" spans="1:8" x14ac:dyDescent="0.35">
      <c r="A136" s="41">
        <v>41050</v>
      </c>
      <c r="B136" s="11">
        <v>3884</v>
      </c>
      <c r="C136" s="11">
        <f t="shared" si="4"/>
        <v>1</v>
      </c>
      <c r="D136" s="50">
        <v>3609</v>
      </c>
      <c r="E136" s="11">
        <v>4937.5714285714284</v>
      </c>
      <c r="F136" s="11">
        <v>5</v>
      </c>
      <c r="G136" s="11">
        <f t="shared" si="5"/>
        <v>0</v>
      </c>
      <c r="H136" s="4">
        <v>5383.666666666667</v>
      </c>
    </row>
    <row r="137" spans="1:8" x14ac:dyDescent="0.35">
      <c r="A137" s="41">
        <v>41051</v>
      </c>
      <c r="B137" s="11">
        <v>4569</v>
      </c>
      <c r="C137" s="11">
        <f t="shared" si="4"/>
        <v>2</v>
      </c>
      <c r="D137" s="50">
        <v>4596</v>
      </c>
      <c r="E137" s="11">
        <v>4976.8571428571431</v>
      </c>
      <c r="F137" s="11">
        <v>5</v>
      </c>
      <c r="G137" s="11">
        <f t="shared" si="5"/>
        <v>0</v>
      </c>
      <c r="H137" s="4">
        <v>4909.666666666667</v>
      </c>
    </row>
    <row r="138" spans="1:8" x14ac:dyDescent="0.35">
      <c r="A138" s="41">
        <v>41052</v>
      </c>
      <c r="B138" s="11">
        <v>4568</v>
      </c>
      <c r="C138" s="11">
        <f t="shared" si="4"/>
        <v>3</v>
      </c>
      <c r="D138" s="50">
        <v>4910</v>
      </c>
      <c r="E138" s="11">
        <v>4973</v>
      </c>
      <c r="F138" s="11">
        <v>5</v>
      </c>
      <c r="G138" s="11">
        <f t="shared" si="5"/>
        <v>0</v>
      </c>
      <c r="H138" s="4">
        <v>4645.333333333333</v>
      </c>
    </row>
    <row r="139" spans="1:8" x14ac:dyDescent="0.35">
      <c r="A139" s="41">
        <v>41053</v>
      </c>
      <c r="B139" s="11">
        <v>5522</v>
      </c>
      <c r="C139" s="11">
        <f t="shared" si="4"/>
        <v>4</v>
      </c>
      <c r="D139" s="50">
        <v>5297</v>
      </c>
      <c r="E139" s="11">
        <v>4924.1428571428569</v>
      </c>
      <c r="F139" s="11">
        <v>5</v>
      </c>
      <c r="G139" s="11">
        <f t="shared" si="5"/>
        <v>0</v>
      </c>
      <c r="H139" s="4">
        <v>4340.333333333333</v>
      </c>
    </row>
    <row r="140" spans="1:8" x14ac:dyDescent="0.35">
      <c r="A140" s="41">
        <v>41054</v>
      </c>
      <c r="B140" s="11">
        <v>5481</v>
      </c>
      <c r="C140" s="11">
        <f t="shared" si="4"/>
        <v>5</v>
      </c>
      <c r="D140" s="50">
        <v>5306</v>
      </c>
      <c r="E140" s="11">
        <v>4956.2857142857147</v>
      </c>
      <c r="F140" s="11">
        <v>5</v>
      </c>
      <c r="G140" s="11">
        <f t="shared" si="5"/>
        <v>0</v>
      </c>
      <c r="H140" s="4">
        <v>4886.333333333333</v>
      </c>
    </row>
    <row r="141" spans="1:8" x14ac:dyDescent="0.35">
      <c r="A141" s="41">
        <v>41055</v>
      </c>
      <c r="B141" s="11">
        <v>5617</v>
      </c>
      <c r="C141" s="11">
        <f t="shared" si="4"/>
        <v>6</v>
      </c>
      <c r="D141" s="50">
        <v>5362</v>
      </c>
      <c r="E141" s="11">
        <v>4981.2857142857147</v>
      </c>
      <c r="F141" s="11">
        <v>5</v>
      </c>
      <c r="G141" s="11">
        <f t="shared" si="5"/>
        <v>1</v>
      </c>
      <c r="H141" s="4">
        <v>5190.333333333333</v>
      </c>
    </row>
    <row r="142" spans="1:8" x14ac:dyDescent="0.35">
      <c r="A142" s="41">
        <v>41056</v>
      </c>
      <c r="B142" s="11">
        <v>4964</v>
      </c>
      <c r="C142" s="11">
        <f t="shared" si="4"/>
        <v>7</v>
      </c>
      <c r="D142" s="50">
        <v>5483</v>
      </c>
      <c r="E142" s="11">
        <v>5017.7142857142853</v>
      </c>
      <c r="F142" s="11">
        <v>5</v>
      </c>
      <c r="G142" s="11">
        <f t="shared" si="5"/>
        <v>1</v>
      </c>
      <c r="H142" s="4">
        <v>5540</v>
      </c>
    </row>
    <row r="143" spans="1:8" x14ac:dyDescent="0.35">
      <c r="A143" s="41">
        <v>41057</v>
      </c>
      <c r="B143" s="11">
        <v>3782</v>
      </c>
      <c r="C143" s="11">
        <f t="shared" si="4"/>
        <v>1</v>
      </c>
      <c r="D143" s="50">
        <v>3884</v>
      </c>
      <c r="E143" s="11">
        <v>4943.5714285714284</v>
      </c>
      <c r="F143" s="11">
        <v>5</v>
      </c>
      <c r="G143" s="11">
        <f t="shared" si="5"/>
        <v>0</v>
      </c>
      <c r="H143" s="4">
        <v>5354</v>
      </c>
    </row>
    <row r="144" spans="1:8" x14ac:dyDescent="0.35">
      <c r="A144" s="41">
        <v>41058</v>
      </c>
      <c r="B144" s="11">
        <v>4148</v>
      </c>
      <c r="C144" s="11">
        <f t="shared" si="4"/>
        <v>2</v>
      </c>
      <c r="D144" s="50">
        <v>4569</v>
      </c>
      <c r="E144" s="11">
        <v>4929</v>
      </c>
      <c r="F144" s="11">
        <v>5</v>
      </c>
      <c r="G144" s="11">
        <f t="shared" si="5"/>
        <v>0</v>
      </c>
      <c r="H144" s="4">
        <v>4787.666666666667</v>
      </c>
    </row>
    <row r="145" spans="1:8" x14ac:dyDescent="0.35">
      <c r="A145" s="41">
        <v>41059</v>
      </c>
      <c r="B145" s="11">
        <v>4465</v>
      </c>
      <c r="C145" s="11">
        <f t="shared" si="4"/>
        <v>3</v>
      </c>
      <c r="D145" s="50">
        <v>4568</v>
      </c>
      <c r="E145" s="11">
        <v>4868.8571428571431</v>
      </c>
      <c r="F145" s="11">
        <v>5</v>
      </c>
      <c r="G145" s="11">
        <f t="shared" si="5"/>
        <v>0</v>
      </c>
      <c r="H145" s="4">
        <v>4298</v>
      </c>
    </row>
    <row r="146" spans="1:8" x14ac:dyDescent="0.35">
      <c r="A146" s="41">
        <v>41060</v>
      </c>
      <c r="B146" s="11">
        <v>4885</v>
      </c>
      <c r="C146" s="11">
        <f t="shared" si="4"/>
        <v>4</v>
      </c>
      <c r="D146" s="50">
        <v>5522</v>
      </c>
      <c r="E146" s="11">
        <v>4854.1428571428569</v>
      </c>
      <c r="F146" s="11">
        <v>5</v>
      </c>
      <c r="G146" s="11">
        <f t="shared" si="5"/>
        <v>0</v>
      </c>
      <c r="H146" s="4">
        <v>4131.666666666667</v>
      </c>
    </row>
    <row r="147" spans="1:8" x14ac:dyDescent="0.35">
      <c r="A147" s="41">
        <v>41061</v>
      </c>
      <c r="B147" s="11">
        <v>6633</v>
      </c>
      <c r="C147" s="11">
        <f t="shared" si="4"/>
        <v>5</v>
      </c>
      <c r="D147" s="50">
        <v>5481</v>
      </c>
      <c r="E147" s="11">
        <v>4763.1428571428569</v>
      </c>
      <c r="F147" s="11">
        <v>6</v>
      </c>
      <c r="G147" s="11">
        <f t="shared" si="5"/>
        <v>0</v>
      </c>
      <c r="H147" s="4">
        <v>4499.333333333333</v>
      </c>
    </row>
    <row r="148" spans="1:8" x14ac:dyDescent="0.35">
      <c r="A148" s="41">
        <v>41062</v>
      </c>
      <c r="B148" s="11">
        <v>5081</v>
      </c>
      <c r="C148" s="11">
        <f t="shared" si="4"/>
        <v>6</v>
      </c>
      <c r="D148" s="50">
        <v>5617</v>
      </c>
      <c r="E148" s="11">
        <v>4927.7142857142853</v>
      </c>
      <c r="F148" s="11">
        <v>6</v>
      </c>
      <c r="G148" s="11">
        <f t="shared" si="5"/>
        <v>1</v>
      </c>
      <c r="H148" s="4">
        <v>5327.666666666667</v>
      </c>
    </row>
    <row r="149" spans="1:8" x14ac:dyDescent="0.35">
      <c r="A149" s="41">
        <v>41063</v>
      </c>
      <c r="B149" s="11">
        <v>4951</v>
      </c>
      <c r="C149" s="11">
        <f t="shared" si="4"/>
        <v>7</v>
      </c>
      <c r="D149" s="50">
        <v>4964</v>
      </c>
      <c r="E149" s="11">
        <v>4851.1428571428569</v>
      </c>
      <c r="F149" s="11">
        <v>6</v>
      </c>
      <c r="G149" s="11">
        <f t="shared" si="5"/>
        <v>1</v>
      </c>
      <c r="H149" s="4">
        <v>5533</v>
      </c>
    </row>
    <row r="150" spans="1:8" x14ac:dyDescent="0.35">
      <c r="A150" s="41">
        <v>41064</v>
      </c>
      <c r="B150" s="11">
        <v>4124</v>
      </c>
      <c r="C150" s="11">
        <f t="shared" si="4"/>
        <v>1</v>
      </c>
      <c r="D150" s="50">
        <v>3782</v>
      </c>
      <c r="E150" s="11">
        <v>4849.2857142857147</v>
      </c>
      <c r="F150" s="11">
        <v>6</v>
      </c>
      <c r="G150" s="11">
        <f t="shared" si="5"/>
        <v>0</v>
      </c>
      <c r="H150" s="4">
        <v>5555</v>
      </c>
    </row>
    <row r="151" spans="1:8" x14ac:dyDescent="0.35">
      <c r="A151" s="41">
        <v>41065</v>
      </c>
      <c r="B151" s="11">
        <v>4156</v>
      </c>
      <c r="C151" s="11">
        <f t="shared" si="4"/>
        <v>2</v>
      </c>
      <c r="D151" s="50">
        <v>4148</v>
      </c>
      <c r="E151" s="11">
        <v>4898.1428571428569</v>
      </c>
      <c r="F151" s="11">
        <v>6</v>
      </c>
      <c r="G151" s="11">
        <f t="shared" si="5"/>
        <v>0</v>
      </c>
      <c r="H151" s="4">
        <v>4718.666666666667</v>
      </c>
    </row>
    <row r="152" spans="1:8" x14ac:dyDescent="0.35">
      <c r="A152" s="41">
        <v>41066</v>
      </c>
      <c r="B152" s="11">
        <v>4261</v>
      </c>
      <c r="C152" s="11">
        <f t="shared" si="4"/>
        <v>3</v>
      </c>
      <c r="D152" s="50">
        <v>4465</v>
      </c>
      <c r="E152" s="11">
        <v>4899.2857142857147</v>
      </c>
      <c r="F152" s="11">
        <v>6</v>
      </c>
      <c r="G152" s="11">
        <f t="shared" si="5"/>
        <v>0</v>
      </c>
      <c r="H152" s="4">
        <v>4410.333333333333</v>
      </c>
    </row>
    <row r="153" spans="1:8" x14ac:dyDescent="0.35">
      <c r="A153" s="41">
        <v>41067</v>
      </c>
      <c r="B153" s="11">
        <v>3967</v>
      </c>
      <c r="C153" s="11">
        <f t="shared" si="4"/>
        <v>4</v>
      </c>
      <c r="D153" s="50">
        <v>4885</v>
      </c>
      <c r="E153" s="11">
        <v>4870.1428571428569</v>
      </c>
      <c r="F153" s="11">
        <v>6</v>
      </c>
      <c r="G153" s="11">
        <f t="shared" si="5"/>
        <v>0</v>
      </c>
      <c r="H153" s="4">
        <v>4180.333333333333</v>
      </c>
    </row>
    <row r="154" spans="1:8" x14ac:dyDescent="0.35">
      <c r="A154" s="41">
        <v>41068</v>
      </c>
      <c r="B154" s="11">
        <v>4510</v>
      </c>
      <c r="C154" s="11">
        <f t="shared" si="4"/>
        <v>5</v>
      </c>
      <c r="D154" s="50">
        <v>6633</v>
      </c>
      <c r="E154" s="11">
        <v>4739</v>
      </c>
      <c r="F154" s="11">
        <v>6</v>
      </c>
      <c r="G154" s="11">
        <f t="shared" si="5"/>
        <v>0</v>
      </c>
      <c r="H154" s="4">
        <v>4128</v>
      </c>
    </row>
    <row r="155" spans="1:8" x14ac:dyDescent="0.35">
      <c r="A155" s="41">
        <v>41069</v>
      </c>
      <c r="B155" s="11">
        <v>4355</v>
      </c>
      <c r="C155" s="11">
        <f t="shared" si="4"/>
        <v>6</v>
      </c>
      <c r="D155" s="50">
        <v>5081</v>
      </c>
      <c r="E155" s="11">
        <v>4435.7142857142853</v>
      </c>
      <c r="F155" s="11">
        <v>6</v>
      </c>
      <c r="G155" s="11">
        <f t="shared" si="5"/>
        <v>1</v>
      </c>
      <c r="H155" s="4">
        <v>4246</v>
      </c>
    </row>
    <row r="156" spans="1:8" x14ac:dyDescent="0.35">
      <c r="A156" s="41">
        <v>41070</v>
      </c>
      <c r="B156" s="11">
        <v>4852</v>
      </c>
      <c r="C156" s="11">
        <f t="shared" si="4"/>
        <v>7</v>
      </c>
      <c r="D156" s="50">
        <v>4951</v>
      </c>
      <c r="E156" s="11">
        <v>4332</v>
      </c>
      <c r="F156" s="11">
        <v>6</v>
      </c>
      <c r="G156" s="11">
        <f t="shared" si="5"/>
        <v>1</v>
      </c>
      <c r="H156" s="4">
        <v>4277.333333333333</v>
      </c>
    </row>
    <row r="157" spans="1:8" x14ac:dyDescent="0.35">
      <c r="A157" s="41">
        <v>41071</v>
      </c>
      <c r="B157" s="11">
        <v>3423</v>
      </c>
      <c r="C157" s="11">
        <f t="shared" si="4"/>
        <v>1</v>
      </c>
      <c r="D157" s="50">
        <v>4124</v>
      </c>
      <c r="E157" s="11">
        <v>4317.8571428571431</v>
      </c>
      <c r="F157" s="11">
        <v>6</v>
      </c>
      <c r="G157" s="11">
        <f t="shared" si="5"/>
        <v>0</v>
      </c>
      <c r="H157" s="4">
        <v>4572.333333333333</v>
      </c>
    </row>
    <row r="158" spans="1:8" x14ac:dyDescent="0.35">
      <c r="A158" s="41">
        <v>41072</v>
      </c>
      <c r="B158" s="11">
        <v>3820</v>
      </c>
      <c r="C158" s="11">
        <f t="shared" si="4"/>
        <v>2</v>
      </c>
      <c r="D158" s="50">
        <v>4156</v>
      </c>
      <c r="E158" s="11">
        <v>4217.7142857142853</v>
      </c>
      <c r="F158" s="11">
        <v>6</v>
      </c>
      <c r="G158" s="11">
        <f t="shared" si="5"/>
        <v>0</v>
      </c>
      <c r="H158" s="4">
        <v>4210</v>
      </c>
    </row>
    <row r="159" spans="1:8" x14ac:dyDescent="0.35">
      <c r="A159" s="41">
        <v>41073</v>
      </c>
      <c r="B159" s="11">
        <v>3285</v>
      </c>
      <c r="C159" s="11">
        <f t="shared" si="4"/>
        <v>3</v>
      </c>
      <c r="D159" s="50">
        <v>4261</v>
      </c>
      <c r="E159" s="11">
        <v>4169.7142857142853</v>
      </c>
      <c r="F159" s="11">
        <v>6</v>
      </c>
      <c r="G159" s="11">
        <f t="shared" si="5"/>
        <v>0</v>
      </c>
      <c r="H159" s="4">
        <v>4031.6666666666665</v>
      </c>
    </row>
    <row r="160" spans="1:8" x14ac:dyDescent="0.35">
      <c r="A160" s="41">
        <v>41074</v>
      </c>
      <c r="B160" s="11">
        <v>3967</v>
      </c>
      <c r="C160" s="11">
        <f t="shared" si="4"/>
        <v>4</v>
      </c>
      <c r="D160" s="50">
        <v>3967</v>
      </c>
      <c r="E160" s="11">
        <v>4030.2857142857142</v>
      </c>
      <c r="F160" s="11">
        <v>6</v>
      </c>
      <c r="G160" s="11">
        <f t="shared" si="5"/>
        <v>0</v>
      </c>
      <c r="H160" s="4">
        <v>3509.3333333333335</v>
      </c>
    </row>
    <row r="161" spans="1:8" x14ac:dyDescent="0.35">
      <c r="A161" s="41">
        <v>41075</v>
      </c>
      <c r="B161" s="11">
        <v>3700</v>
      </c>
      <c r="C161" s="11">
        <f t="shared" si="4"/>
        <v>5</v>
      </c>
      <c r="D161" s="50">
        <v>4510</v>
      </c>
      <c r="E161" s="11">
        <v>4030.2857142857142</v>
      </c>
      <c r="F161" s="11">
        <v>6</v>
      </c>
      <c r="G161" s="11">
        <f t="shared" si="5"/>
        <v>0</v>
      </c>
      <c r="H161" s="4">
        <v>3690.6666666666665</v>
      </c>
    </row>
    <row r="162" spans="1:8" x14ac:dyDescent="0.35">
      <c r="A162" s="41">
        <v>41076</v>
      </c>
      <c r="B162" s="11">
        <v>4320</v>
      </c>
      <c r="C162" s="11">
        <f t="shared" si="4"/>
        <v>6</v>
      </c>
      <c r="D162" s="50">
        <v>4355</v>
      </c>
      <c r="E162" s="11">
        <v>3914.5714285714284</v>
      </c>
      <c r="F162" s="11">
        <v>6</v>
      </c>
      <c r="G162" s="11">
        <f t="shared" si="5"/>
        <v>1</v>
      </c>
      <c r="H162" s="4">
        <v>3650.6666666666665</v>
      </c>
    </row>
    <row r="163" spans="1:8" x14ac:dyDescent="0.35">
      <c r="A163" s="41">
        <v>41077</v>
      </c>
      <c r="B163" s="11">
        <v>6134</v>
      </c>
      <c r="C163" s="11">
        <f t="shared" si="4"/>
        <v>7</v>
      </c>
      <c r="D163" s="50">
        <v>4852</v>
      </c>
      <c r="E163" s="11">
        <v>3909.5714285714284</v>
      </c>
      <c r="F163" s="11">
        <v>6</v>
      </c>
      <c r="G163" s="11">
        <f t="shared" si="5"/>
        <v>1</v>
      </c>
      <c r="H163" s="4">
        <v>3995.6666666666665</v>
      </c>
    </row>
    <row r="164" spans="1:8" x14ac:dyDescent="0.35">
      <c r="A164" s="41">
        <v>41078</v>
      </c>
      <c r="B164" s="11">
        <v>3468</v>
      </c>
      <c r="C164" s="11">
        <f t="shared" si="4"/>
        <v>1</v>
      </c>
      <c r="D164" s="50">
        <v>3423</v>
      </c>
      <c r="E164" s="11">
        <v>4092.7142857142858</v>
      </c>
      <c r="F164" s="11">
        <v>6</v>
      </c>
      <c r="G164" s="11">
        <f t="shared" si="5"/>
        <v>0</v>
      </c>
      <c r="H164" s="4">
        <v>4718</v>
      </c>
    </row>
    <row r="165" spans="1:8" x14ac:dyDescent="0.35">
      <c r="A165" s="41">
        <v>41079</v>
      </c>
      <c r="B165" s="11">
        <v>3583</v>
      </c>
      <c r="C165" s="11">
        <f t="shared" si="4"/>
        <v>2</v>
      </c>
      <c r="D165" s="50">
        <v>3820</v>
      </c>
      <c r="E165" s="11">
        <v>4099.1428571428569</v>
      </c>
      <c r="F165" s="11">
        <v>6</v>
      </c>
      <c r="G165" s="11">
        <f t="shared" si="5"/>
        <v>0</v>
      </c>
      <c r="H165" s="4">
        <v>4640.666666666667</v>
      </c>
    </row>
    <row r="166" spans="1:8" x14ac:dyDescent="0.35">
      <c r="A166" s="41">
        <v>41080</v>
      </c>
      <c r="B166" s="11">
        <v>3633</v>
      </c>
      <c r="C166" s="11">
        <f t="shared" si="4"/>
        <v>3</v>
      </c>
      <c r="D166" s="50">
        <v>3285</v>
      </c>
      <c r="E166" s="11">
        <v>4065.2857142857142</v>
      </c>
      <c r="F166" s="11">
        <v>6</v>
      </c>
      <c r="G166" s="11">
        <f t="shared" si="5"/>
        <v>0</v>
      </c>
      <c r="H166" s="4">
        <v>4395</v>
      </c>
    </row>
    <row r="167" spans="1:8" x14ac:dyDescent="0.35">
      <c r="A167" s="41">
        <v>41081</v>
      </c>
      <c r="B167" s="11">
        <v>3800</v>
      </c>
      <c r="C167" s="11">
        <f t="shared" si="4"/>
        <v>4</v>
      </c>
      <c r="D167" s="50">
        <v>3967</v>
      </c>
      <c r="E167" s="11">
        <v>4115</v>
      </c>
      <c r="F167" s="11">
        <v>6</v>
      </c>
      <c r="G167" s="11">
        <f t="shared" si="5"/>
        <v>0</v>
      </c>
      <c r="H167" s="4">
        <v>3561.3333333333335</v>
      </c>
    </row>
    <row r="168" spans="1:8" x14ac:dyDescent="0.35">
      <c r="A168" s="41">
        <v>41082</v>
      </c>
      <c r="B168" s="11">
        <v>3843</v>
      </c>
      <c r="C168" s="11">
        <f t="shared" si="4"/>
        <v>5</v>
      </c>
      <c r="D168" s="50">
        <v>3700</v>
      </c>
      <c r="E168" s="11">
        <v>4091.1428571428573</v>
      </c>
      <c r="F168" s="11">
        <v>6</v>
      </c>
      <c r="G168" s="11">
        <f t="shared" si="5"/>
        <v>0</v>
      </c>
      <c r="H168" s="4">
        <v>3672</v>
      </c>
    </row>
    <row r="169" spans="1:8" x14ac:dyDescent="0.35">
      <c r="A169" s="41">
        <v>41083</v>
      </c>
      <c r="B169" s="11">
        <v>4580</v>
      </c>
      <c r="C169" s="11">
        <f t="shared" si="4"/>
        <v>6</v>
      </c>
      <c r="D169" s="50">
        <v>4320</v>
      </c>
      <c r="E169" s="11">
        <v>4111.5714285714284</v>
      </c>
      <c r="F169" s="11">
        <v>6</v>
      </c>
      <c r="G169" s="11">
        <f t="shared" si="5"/>
        <v>1</v>
      </c>
      <c r="H169" s="4">
        <v>3758.6666666666665</v>
      </c>
    </row>
    <row r="170" spans="1:8" x14ac:dyDescent="0.35">
      <c r="A170" s="41">
        <v>41084</v>
      </c>
      <c r="B170" s="11">
        <v>4592</v>
      </c>
      <c r="C170" s="11">
        <f t="shared" si="4"/>
        <v>7</v>
      </c>
      <c r="D170" s="50">
        <v>6134</v>
      </c>
      <c r="E170" s="11">
        <v>4148.7142857142853</v>
      </c>
      <c r="F170" s="11">
        <v>6</v>
      </c>
      <c r="G170" s="11">
        <f t="shared" si="5"/>
        <v>1</v>
      </c>
      <c r="H170" s="4">
        <v>4074.3333333333335</v>
      </c>
    </row>
    <row r="171" spans="1:8" x14ac:dyDescent="0.35">
      <c r="A171" s="41">
        <v>41085</v>
      </c>
      <c r="B171" s="11">
        <v>3615</v>
      </c>
      <c r="C171" s="11">
        <f t="shared" si="4"/>
        <v>1</v>
      </c>
      <c r="D171" s="50">
        <v>3468</v>
      </c>
      <c r="E171" s="11">
        <v>3928.4285714285716</v>
      </c>
      <c r="F171" s="11">
        <v>6</v>
      </c>
      <c r="G171" s="11">
        <f t="shared" si="5"/>
        <v>0</v>
      </c>
      <c r="H171" s="4">
        <v>4338.333333333333</v>
      </c>
    </row>
    <row r="172" spans="1:8" x14ac:dyDescent="0.35">
      <c r="A172" s="41">
        <v>41086</v>
      </c>
      <c r="B172" s="11">
        <v>3596</v>
      </c>
      <c r="C172" s="11">
        <f t="shared" si="4"/>
        <v>2</v>
      </c>
      <c r="D172" s="50">
        <v>3583</v>
      </c>
      <c r="E172" s="11">
        <v>3949.4285714285716</v>
      </c>
      <c r="F172" s="11">
        <v>6</v>
      </c>
      <c r="G172" s="11">
        <f t="shared" si="5"/>
        <v>0</v>
      </c>
      <c r="H172" s="4">
        <v>4262.333333333333</v>
      </c>
    </row>
    <row r="173" spans="1:8" x14ac:dyDescent="0.35">
      <c r="A173" s="41">
        <v>41087</v>
      </c>
      <c r="B173" s="11">
        <v>3909</v>
      </c>
      <c r="C173" s="11">
        <f t="shared" si="4"/>
        <v>3</v>
      </c>
      <c r="D173" s="50">
        <v>3633</v>
      </c>
      <c r="E173" s="11">
        <v>3951.2857142857142</v>
      </c>
      <c r="F173" s="11">
        <v>6</v>
      </c>
      <c r="G173" s="11">
        <f t="shared" si="5"/>
        <v>0</v>
      </c>
      <c r="H173" s="4">
        <v>3934.3333333333335</v>
      </c>
    </row>
    <row r="174" spans="1:8" x14ac:dyDescent="0.35">
      <c r="A174" s="41">
        <v>41088</v>
      </c>
      <c r="B174" s="11">
        <v>4080</v>
      </c>
      <c r="C174" s="11">
        <f t="shared" si="4"/>
        <v>4</v>
      </c>
      <c r="D174" s="50">
        <v>3800</v>
      </c>
      <c r="E174" s="11">
        <v>3990.7142857142858</v>
      </c>
      <c r="F174" s="11">
        <v>6</v>
      </c>
      <c r="G174" s="11">
        <f t="shared" si="5"/>
        <v>0</v>
      </c>
      <c r="H174" s="4">
        <v>3706.6666666666665</v>
      </c>
    </row>
    <row r="175" spans="1:8" x14ac:dyDescent="0.35">
      <c r="A175" s="41">
        <v>41089</v>
      </c>
      <c r="B175" s="11">
        <v>4686</v>
      </c>
      <c r="C175" s="11">
        <f t="shared" si="4"/>
        <v>5</v>
      </c>
      <c r="D175" s="50">
        <v>3843</v>
      </c>
      <c r="E175" s="11">
        <v>4030.7142857142858</v>
      </c>
      <c r="F175" s="11">
        <v>6</v>
      </c>
      <c r="G175" s="11">
        <f t="shared" si="5"/>
        <v>0</v>
      </c>
      <c r="H175" s="4">
        <v>3861.6666666666665</v>
      </c>
    </row>
    <row r="176" spans="1:8" x14ac:dyDescent="0.35">
      <c r="A176" s="41">
        <v>41090</v>
      </c>
      <c r="B176" s="11">
        <v>4815</v>
      </c>
      <c r="C176" s="11">
        <f t="shared" si="4"/>
        <v>6</v>
      </c>
      <c r="D176" s="50">
        <v>4580</v>
      </c>
      <c r="E176" s="11">
        <v>4151.1428571428569</v>
      </c>
      <c r="F176" s="11">
        <v>6</v>
      </c>
      <c r="G176" s="11">
        <f t="shared" si="5"/>
        <v>1</v>
      </c>
      <c r="H176" s="4">
        <v>4225</v>
      </c>
    </row>
    <row r="177" spans="1:8" x14ac:dyDescent="0.35">
      <c r="A177" s="41">
        <v>41091</v>
      </c>
      <c r="B177" s="11">
        <v>4948</v>
      </c>
      <c r="C177" s="11">
        <f t="shared" si="4"/>
        <v>7</v>
      </c>
      <c r="D177" s="50">
        <v>4592</v>
      </c>
      <c r="E177" s="11">
        <v>4184.7142857142853</v>
      </c>
      <c r="F177" s="11">
        <v>7</v>
      </c>
      <c r="G177" s="11">
        <f t="shared" si="5"/>
        <v>1</v>
      </c>
      <c r="H177" s="4">
        <v>4527</v>
      </c>
    </row>
    <row r="178" spans="1:8" x14ac:dyDescent="0.35">
      <c r="A178" s="41">
        <v>41092</v>
      </c>
      <c r="B178" s="11">
        <v>3637</v>
      </c>
      <c r="C178" s="11">
        <f t="shared" si="4"/>
        <v>1</v>
      </c>
      <c r="D178" s="50">
        <v>3615</v>
      </c>
      <c r="E178" s="11">
        <v>4235.5714285714284</v>
      </c>
      <c r="F178" s="11">
        <v>7</v>
      </c>
      <c r="G178" s="11">
        <f t="shared" si="5"/>
        <v>0</v>
      </c>
      <c r="H178" s="4">
        <v>4816.333333333333</v>
      </c>
    </row>
    <row r="179" spans="1:8" x14ac:dyDescent="0.35">
      <c r="A179" s="41">
        <v>41093</v>
      </c>
      <c r="B179" s="11">
        <v>4048</v>
      </c>
      <c r="C179" s="11">
        <f t="shared" si="4"/>
        <v>2</v>
      </c>
      <c r="D179" s="50">
        <v>3596</v>
      </c>
      <c r="E179" s="11">
        <v>4238.7142857142853</v>
      </c>
      <c r="F179" s="11">
        <v>7</v>
      </c>
      <c r="G179" s="11">
        <f t="shared" si="5"/>
        <v>0</v>
      </c>
      <c r="H179" s="4">
        <v>4466.666666666667</v>
      </c>
    </row>
    <row r="180" spans="1:8" x14ac:dyDescent="0.35">
      <c r="A180" s="41">
        <v>41094</v>
      </c>
      <c r="B180" s="11">
        <v>3795</v>
      </c>
      <c r="C180" s="11">
        <f t="shared" si="4"/>
        <v>3</v>
      </c>
      <c r="D180" s="50">
        <v>3909</v>
      </c>
      <c r="E180" s="11">
        <v>4303.2857142857147</v>
      </c>
      <c r="F180" s="11">
        <v>7</v>
      </c>
      <c r="G180" s="11">
        <f t="shared" si="5"/>
        <v>0</v>
      </c>
      <c r="H180" s="4">
        <v>4211</v>
      </c>
    </row>
    <row r="181" spans="1:8" x14ac:dyDescent="0.35">
      <c r="A181" s="41">
        <v>41095</v>
      </c>
      <c r="B181" s="11">
        <v>3891</v>
      </c>
      <c r="C181" s="11">
        <f t="shared" si="4"/>
        <v>4</v>
      </c>
      <c r="D181" s="50">
        <v>4080</v>
      </c>
      <c r="E181" s="11">
        <v>4287</v>
      </c>
      <c r="F181" s="11">
        <v>7</v>
      </c>
      <c r="G181" s="11">
        <f t="shared" si="5"/>
        <v>0</v>
      </c>
      <c r="H181" s="4">
        <v>3826.6666666666665</v>
      </c>
    </row>
    <row r="182" spans="1:8" x14ac:dyDescent="0.35">
      <c r="A182" s="41">
        <v>41096</v>
      </c>
      <c r="B182" s="11">
        <v>3962</v>
      </c>
      <c r="C182" s="11">
        <f t="shared" si="4"/>
        <v>5</v>
      </c>
      <c r="D182" s="50">
        <v>4686</v>
      </c>
      <c r="E182" s="11">
        <v>4260</v>
      </c>
      <c r="F182" s="11">
        <v>7</v>
      </c>
      <c r="G182" s="11">
        <f t="shared" si="5"/>
        <v>0</v>
      </c>
      <c r="H182" s="4">
        <v>3911.3333333333335</v>
      </c>
    </row>
    <row r="183" spans="1:8" x14ac:dyDescent="0.35">
      <c r="A183" s="41">
        <v>41097</v>
      </c>
      <c r="B183" s="11">
        <v>4371</v>
      </c>
      <c r="C183" s="11">
        <f t="shared" si="4"/>
        <v>6</v>
      </c>
      <c r="D183" s="50">
        <v>4815</v>
      </c>
      <c r="E183" s="11">
        <v>4156.5714285714284</v>
      </c>
      <c r="F183" s="11">
        <v>7</v>
      </c>
      <c r="G183" s="11">
        <f t="shared" si="5"/>
        <v>1</v>
      </c>
      <c r="H183" s="4">
        <v>3882.6666666666665</v>
      </c>
    </row>
    <row r="184" spans="1:8" x14ac:dyDescent="0.35">
      <c r="A184" s="41">
        <v>41098</v>
      </c>
      <c r="B184" s="11">
        <v>5165</v>
      </c>
      <c r="C184" s="11">
        <f t="shared" si="4"/>
        <v>7</v>
      </c>
      <c r="D184" s="50">
        <v>4948</v>
      </c>
      <c r="E184" s="11">
        <v>4093.1428571428573</v>
      </c>
      <c r="F184" s="11">
        <v>7</v>
      </c>
      <c r="G184" s="11">
        <f t="shared" si="5"/>
        <v>1</v>
      </c>
      <c r="H184" s="4">
        <v>4074.6666666666665</v>
      </c>
    </row>
    <row r="185" spans="1:8" x14ac:dyDescent="0.35">
      <c r="A185" s="41">
        <v>41099</v>
      </c>
      <c r="B185" s="11">
        <v>3698</v>
      </c>
      <c r="C185" s="11">
        <f t="shared" si="4"/>
        <v>1</v>
      </c>
      <c r="D185" s="50">
        <v>3637</v>
      </c>
      <c r="E185" s="11">
        <v>4124.1428571428569</v>
      </c>
      <c r="F185" s="11">
        <v>7</v>
      </c>
      <c r="G185" s="11">
        <f t="shared" si="5"/>
        <v>0</v>
      </c>
      <c r="H185" s="4">
        <v>4499.333333333333</v>
      </c>
    </row>
    <row r="186" spans="1:8" x14ac:dyDescent="0.35">
      <c r="A186" s="41">
        <v>41100</v>
      </c>
      <c r="B186" s="11">
        <v>4292</v>
      </c>
      <c r="C186" s="11">
        <f t="shared" si="4"/>
        <v>2</v>
      </c>
      <c r="D186" s="50">
        <v>4048</v>
      </c>
      <c r="E186" s="11">
        <v>4132.8571428571431</v>
      </c>
      <c r="F186" s="11">
        <v>7</v>
      </c>
      <c r="G186" s="11">
        <f t="shared" si="5"/>
        <v>0</v>
      </c>
      <c r="H186" s="4">
        <v>4411.333333333333</v>
      </c>
    </row>
    <row r="187" spans="1:8" x14ac:dyDescent="0.35">
      <c r="A187" s="41">
        <v>41101</v>
      </c>
      <c r="B187" s="11">
        <v>4362</v>
      </c>
      <c r="C187" s="11">
        <f t="shared" si="4"/>
        <v>3</v>
      </c>
      <c r="D187" s="50">
        <v>3795</v>
      </c>
      <c r="E187" s="11">
        <v>4167.7142857142853</v>
      </c>
      <c r="F187" s="11">
        <v>7</v>
      </c>
      <c r="G187" s="11">
        <f t="shared" si="5"/>
        <v>0</v>
      </c>
      <c r="H187" s="4">
        <v>4385</v>
      </c>
    </row>
    <row r="188" spans="1:8" x14ac:dyDescent="0.35">
      <c r="A188" s="41">
        <v>41102</v>
      </c>
      <c r="B188" s="11">
        <v>4619</v>
      </c>
      <c r="C188" s="11">
        <f t="shared" si="4"/>
        <v>4</v>
      </c>
      <c r="D188" s="50">
        <v>3891</v>
      </c>
      <c r="E188" s="11">
        <v>4248.7142857142853</v>
      </c>
      <c r="F188" s="11">
        <v>7</v>
      </c>
      <c r="G188" s="11">
        <f t="shared" si="5"/>
        <v>0</v>
      </c>
      <c r="H188" s="4">
        <v>4117.333333333333</v>
      </c>
    </row>
    <row r="189" spans="1:8" x14ac:dyDescent="0.35">
      <c r="A189" s="41">
        <v>41103</v>
      </c>
      <c r="B189" s="11">
        <v>4451</v>
      </c>
      <c r="C189" s="11">
        <f t="shared" si="4"/>
        <v>5</v>
      </c>
      <c r="D189" s="50">
        <v>3962</v>
      </c>
      <c r="E189" s="11">
        <v>4352.7142857142853</v>
      </c>
      <c r="F189" s="11">
        <v>7</v>
      </c>
      <c r="G189" s="11">
        <f t="shared" si="5"/>
        <v>0</v>
      </c>
      <c r="H189" s="4">
        <v>4424.333333333333</v>
      </c>
    </row>
    <row r="190" spans="1:8" x14ac:dyDescent="0.35">
      <c r="A190" s="41">
        <v>41104</v>
      </c>
      <c r="B190" s="11">
        <v>5277</v>
      </c>
      <c r="C190" s="11">
        <f t="shared" si="4"/>
        <v>6</v>
      </c>
      <c r="D190" s="50">
        <v>4371</v>
      </c>
      <c r="E190" s="11">
        <v>4422.5714285714284</v>
      </c>
      <c r="F190" s="11">
        <v>7</v>
      </c>
      <c r="G190" s="11">
        <f t="shared" si="5"/>
        <v>1</v>
      </c>
      <c r="H190" s="4">
        <v>4477.333333333333</v>
      </c>
    </row>
    <row r="191" spans="1:8" x14ac:dyDescent="0.35">
      <c r="A191" s="41">
        <v>41105</v>
      </c>
      <c r="B191" s="11">
        <v>5596</v>
      </c>
      <c r="C191" s="11">
        <f t="shared" si="4"/>
        <v>7</v>
      </c>
      <c r="D191" s="50">
        <v>5165</v>
      </c>
      <c r="E191" s="11">
        <v>4552</v>
      </c>
      <c r="F191" s="11">
        <v>7</v>
      </c>
      <c r="G191" s="11">
        <f t="shared" si="5"/>
        <v>1</v>
      </c>
      <c r="H191" s="4">
        <v>4782.333333333333</v>
      </c>
    </row>
    <row r="192" spans="1:8" x14ac:dyDescent="0.35">
      <c r="A192" s="41">
        <v>41106</v>
      </c>
      <c r="B192" s="11">
        <v>4242</v>
      </c>
      <c r="C192" s="11">
        <f t="shared" si="4"/>
        <v>1</v>
      </c>
      <c r="D192" s="50">
        <v>3698</v>
      </c>
      <c r="E192" s="11">
        <v>4613.5714285714284</v>
      </c>
      <c r="F192" s="11">
        <v>7</v>
      </c>
      <c r="G192" s="11">
        <f t="shared" si="5"/>
        <v>0</v>
      </c>
      <c r="H192" s="4">
        <v>5108</v>
      </c>
    </row>
    <row r="193" spans="1:8" x14ac:dyDescent="0.35">
      <c r="A193" s="41">
        <v>41107</v>
      </c>
      <c r="B193" s="11">
        <v>4394</v>
      </c>
      <c r="C193" s="11">
        <f t="shared" si="4"/>
        <v>2</v>
      </c>
      <c r="D193" s="50">
        <v>4292</v>
      </c>
      <c r="E193" s="11">
        <v>4691.2857142857147</v>
      </c>
      <c r="F193" s="11">
        <v>7</v>
      </c>
      <c r="G193" s="11">
        <f t="shared" si="5"/>
        <v>0</v>
      </c>
      <c r="H193" s="4">
        <v>5038.333333333333</v>
      </c>
    </row>
    <row r="194" spans="1:8" x14ac:dyDescent="0.35">
      <c r="A194" s="41">
        <v>41108</v>
      </c>
      <c r="B194" s="11">
        <v>4551</v>
      </c>
      <c r="C194" s="11">
        <f t="shared" si="4"/>
        <v>3</v>
      </c>
      <c r="D194" s="50">
        <v>4362</v>
      </c>
      <c r="E194" s="11">
        <v>4705.8571428571431</v>
      </c>
      <c r="F194" s="11">
        <v>7</v>
      </c>
      <c r="G194" s="11">
        <f t="shared" si="5"/>
        <v>0</v>
      </c>
      <c r="H194" s="4">
        <v>4744</v>
      </c>
    </row>
    <row r="195" spans="1:8" x14ac:dyDescent="0.35">
      <c r="A195" s="41">
        <v>41109</v>
      </c>
      <c r="B195" s="11">
        <v>4973</v>
      </c>
      <c r="C195" s="11">
        <f t="shared" ref="C195:C258" si="6" xml:space="preserve"> WEEKDAY(A195,2)</f>
        <v>4</v>
      </c>
      <c r="D195" s="50">
        <v>4619</v>
      </c>
      <c r="E195" s="11">
        <v>4732.8571428571431</v>
      </c>
      <c r="F195" s="11">
        <v>7</v>
      </c>
      <c r="G195" s="11">
        <f t="shared" ref="G195:G258" si="7">IF(C195&gt;5, 1, 0)</f>
        <v>0</v>
      </c>
      <c r="H195" s="4">
        <v>4395.666666666667</v>
      </c>
    </row>
    <row r="196" spans="1:8" x14ac:dyDescent="0.35">
      <c r="A196" s="41">
        <v>41110</v>
      </c>
      <c r="B196" s="11">
        <v>4931</v>
      </c>
      <c r="C196" s="11">
        <f t="shared" si="6"/>
        <v>5</v>
      </c>
      <c r="D196" s="50">
        <v>4451</v>
      </c>
      <c r="E196" s="11">
        <v>4783.4285714285716</v>
      </c>
      <c r="F196" s="11">
        <v>7</v>
      </c>
      <c r="G196" s="11">
        <f t="shared" si="7"/>
        <v>0</v>
      </c>
      <c r="H196" s="4">
        <v>4639.333333333333</v>
      </c>
    </row>
    <row r="197" spans="1:8" x14ac:dyDescent="0.35">
      <c r="A197" s="41">
        <v>41111</v>
      </c>
      <c r="B197" s="11">
        <v>4628.5</v>
      </c>
      <c r="C197" s="11">
        <f t="shared" si="6"/>
        <v>6</v>
      </c>
      <c r="D197" s="50">
        <v>5277</v>
      </c>
      <c r="E197" s="11">
        <v>4852</v>
      </c>
      <c r="F197" s="11">
        <v>7</v>
      </c>
      <c r="G197" s="11">
        <f t="shared" si="7"/>
        <v>1</v>
      </c>
      <c r="H197" s="4">
        <v>4818.333333333333</v>
      </c>
    </row>
    <row r="198" spans="1:8" x14ac:dyDescent="0.35">
      <c r="A198" s="41">
        <v>41112</v>
      </c>
      <c r="B198" s="11">
        <v>2695</v>
      </c>
      <c r="C198" s="11">
        <f t="shared" si="6"/>
        <v>7</v>
      </c>
      <c r="D198" s="50">
        <v>5596</v>
      </c>
      <c r="E198" s="11">
        <v>4759.3571428571431</v>
      </c>
      <c r="F198" s="11">
        <v>7</v>
      </c>
      <c r="G198" s="11">
        <f t="shared" si="7"/>
        <v>1</v>
      </c>
      <c r="H198" s="4">
        <v>4844.166666666667</v>
      </c>
    </row>
    <row r="199" spans="1:8" x14ac:dyDescent="0.35">
      <c r="A199" s="41">
        <v>41113</v>
      </c>
      <c r="B199" s="11">
        <v>2673</v>
      </c>
      <c r="C199" s="11">
        <f t="shared" si="6"/>
        <v>1</v>
      </c>
      <c r="D199" s="50">
        <v>4242</v>
      </c>
      <c r="E199" s="11">
        <v>4344.9285714285716</v>
      </c>
      <c r="F199" s="11">
        <v>7</v>
      </c>
      <c r="G199" s="11">
        <f t="shared" si="7"/>
        <v>0</v>
      </c>
      <c r="H199" s="4">
        <v>4084.8333333333335</v>
      </c>
    </row>
    <row r="200" spans="1:8" x14ac:dyDescent="0.35">
      <c r="A200" s="41">
        <v>41114</v>
      </c>
      <c r="B200" s="11">
        <v>2758</v>
      </c>
      <c r="C200" s="11">
        <f t="shared" si="6"/>
        <v>2</v>
      </c>
      <c r="D200" s="50">
        <v>4394</v>
      </c>
      <c r="E200" s="11">
        <v>4120.7857142857147</v>
      </c>
      <c r="F200" s="11">
        <v>7</v>
      </c>
      <c r="G200" s="11">
        <f t="shared" si="7"/>
        <v>0</v>
      </c>
      <c r="H200" s="4">
        <v>3332.1666666666665</v>
      </c>
    </row>
    <row r="201" spans="1:8" x14ac:dyDescent="0.35">
      <c r="A201" s="41">
        <v>41115</v>
      </c>
      <c r="B201" s="11">
        <v>3261</v>
      </c>
      <c r="C201" s="11">
        <f t="shared" si="6"/>
        <v>3</v>
      </c>
      <c r="D201" s="50">
        <v>4551</v>
      </c>
      <c r="E201" s="11">
        <v>3887.0714285714284</v>
      </c>
      <c r="F201" s="11">
        <v>7</v>
      </c>
      <c r="G201" s="11">
        <f t="shared" si="7"/>
        <v>0</v>
      </c>
      <c r="H201" s="4">
        <v>2708.6666666666665</v>
      </c>
    </row>
    <row r="202" spans="1:8" x14ac:dyDescent="0.35">
      <c r="A202" s="41">
        <v>41116</v>
      </c>
      <c r="B202" s="11">
        <v>3045</v>
      </c>
      <c r="C202" s="11">
        <f t="shared" si="6"/>
        <v>4</v>
      </c>
      <c r="D202" s="50">
        <v>4973</v>
      </c>
      <c r="E202" s="11">
        <v>3702.7857142857142</v>
      </c>
      <c r="F202" s="11">
        <v>7</v>
      </c>
      <c r="G202" s="11">
        <f t="shared" si="7"/>
        <v>0</v>
      </c>
      <c r="H202" s="4">
        <v>2897.3333333333335</v>
      </c>
    </row>
    <row r="203" spans="1:8" x14ac:dyDescent="0.35">
      <c r="A203" s="41">
        <v>41117</v>
      </c>
      <c r="B203" s="11">
        <v>3783</v>
      </c>
      <c r="C203" s="11">
        <f t="shared" si="6"/>
        <v>5</v>
      </c>
      <c r="D203" s="50">
        <v>4931</v>
      </c>
      <c r="E203" s="11">
        <v>3427.3571428571427</v>
      </c>
      <c r="F203" s="11">
        <v>7</v>
      </c>
      <c r="G203" s="11">
        <f t="shared" si="7"/>
        <v>0</v>
      </c>
      <c r="H203" s="4">
        <v>3021.3333333333335</v>
      </c>
    </row>
    <row r="204" spans="1:8" x14ac:dyDescent="0.35">
      <c r="A204" s="41">
        <v>41118</v>
      </c>
      <c r="B204" s="11">
        <v>3997</v>
      </c>
      <c r="C204" s="11">
        <f t="shared" si="6"/>
        <v>6</v>
      </c>
      <c r="D204" s="50">
        <v>4628.5</v>
      </c>
      <c r="E204" s="11">
        <v>3263.3571428571427</v>
      </c>
      <c r="F204" s="11">
        <v>7</v>
      </c>
      <c r="G204" s="11">
        <f t="shared" si="7"/>
        <v>1</v>
      </c>
      <c r="H204" s="4">
        <v>3363</v>
      </c>
    </row>
    <row r="205" spans="1:8" x14ac:dyDescent="0.35">
      <c r="A205" s="41">
        <v>41119</v>
      </c>
      <c r="B205" s="11">
        <v>4547</v>
      </c>
      <c r="C205" s="11">
        <f t="shared" si="6"/>
        <v>7</v>
      </c>
      <c r="D205" s="50">
        <v>2695</v>
      </c>
      <c r="E205" s="11">
        <v>3173.1428571428573</v>
      </c>
      <c r="F205" s="11">
        <v>7</v>
      </c>
      <c r="G205" s="11">
        <f t="shared" si="7"/>
        <v>1</v>
      </c>
      <c r="H205" s="4">
        <v>3608.3333333333335</v>
      </c>
    </row>
    <row r="206" spans="1:8" x14ac:dyDescent="0.35">
      <c r="A206" s="41">
        <v>41120</v>
      </c>
      <c r="B206" s="11">
        <v>3646</v>
      </c>
      <c r="C206" s="11">
        <f t="shared" si="6"/>
        <v>1</v>
      </c>
      <c r="D206" s="50">
        <v>2673</v>
      </c>
      <c r="E206" s="11">
        <v>3437.7142857142858</v>
      </c>
      <c r="F206" s="11">
        <v>7</v>
      </c>
      <c r="G206" s="11">
        <f t="shared" si="7"/>
        <v>0</v>
      </c>
      <c r="H206" s="4">
        <v>4109</v>
      </c>
    </row>
    <row r="207" spans="1:8" x14ac:dyDescent="0.35">
      <c r="A207" s="41">
        <v>41121</v>
      </c>
      <c r="B207" s="11">
        <v>4104</v>
      </c>
      <c r="C207" s="11">
        <f t="shared" si="6"/>
        <v>2</v>
      </c>
      <c r="D207" s="50">
        <v>2758</v>
      </c>
      <c r="E207" s="11">
        <v>3576.7142857142858</v>
      </c>
      <c r="F207" s="11">
        <v>7</v>
      </c>
      <c r="G207" s="11">
        <f t="shared" si="7"/>
        <v>0</v>
      </c>
      <c r="H207" s="4">
        <v>4063.3333333333335</v>
      </c>
    </row>
    <row r="208" spans="1:8" x14ac:dyDescent="0.35">
      <c r="A208" s="41">
        <v>41122</v>
      </c>
      <c r="B208" s="11">
        <v>3818</v>
      </c>
      <c r="C208" s="11">
        <f t="shared" si="6"/>
        <v>3</v>
      </c>
      <c r="D208" s="50">
        <v>3261</v>
      </c>
      <c r="E208" s="11">
        <v>3769</v>
      </c>
      <c r="F208" s="11">
        <v>8</v>
      </c>
      <c r="G208" s="11">
        <f t="shared" si="7"/>
        <v>0</v>
      </c>
      <c r="H208" s="4">
        <v>4099</v>
      </c>
    </row>
    <row r="209" spans="1:8" x14ac:dyDescent="0.35">
      <c r="A209" s="41">
        <v>41123</v>
      </c>
      <c r="B209" s="11">
        <v>3859</v>
      </c>
      <c r="C209" s="11">
        <f t="shared" si="6"/>
        <v>4</v>
      </c>
      <c r="D209" s="50">
        <v>3045</v>
      </c>
      <c r="E209" s="11">
        <v>3848.5714285714284</v>
      </c>
      <c r="F209" s="11">
        <v>8</v>
      </c>
      <c r="G209" s="11">
        <f t="shared" si="7"/>
        <v>0</v>
      </c>
      <c r="H209" s="4">
        <v>3856</v>
      </c>
    </row>
    <row r="210" spans="1:8" x14ac:dyDescent="0.35">
      <c r="A210" s="41">
        <v>41124</v>
      </c>
      <c r="B210" s="11">
        <v>4182</v>
      </c>
      <c r="C210" s="11">
        <f t="shared" si="6"/>
        <v>5</v>
      </c>
      <c r="D210" s="50">
        <v>3783</v>
      </c>
      <c r="E210" s="11">
        <v>3964.8571428571427</v>
      </c>
      <c r="F210" s="11">
        <v>8</v>
      </c>
      <c r="G210" s="11">
        <f t="shared" si="7"/>
        <v>0</v>
      </c>
      <c r="H210" s="4">
        <v>3927</v>
      </c>
    </row>
    <row r="211" spans="1:8" x14ac:dyDescent="0.35">
      <c r="A211" s="41">
        <v>41125</v>
      </c>
      <c r="B211" s="11">
        <v>5052</v>
      </c>
      <c r="C211" s="11">
        <f t="shared" si="6"/>
        <v>6</v>
      </c>
      <c r="D211" s="50">
        <v>3997</v>
      </c>
      <c r="E211" s="11">
        <v>4021.8571428571427</v>
      </c>
      <c r="F211" s="11">
        <v>8</v>
      </c>
      <c r="G211" s="11">
        <f t="shared" si="7"/>
        <v>1</v>
      </c>
      <c r="H211" s="4">
        <v>3953</v>
      </c>
    </row>
    <row r="212" spans="1:8" x14ac:dyDescent="0.35">
      <c r="A212" s="41">
        <v>41126</v>
      </c>
      <c r="B212" s="11">
        <v>4950</v>
      </c>
      <c r="C212" s="11">
        <f t="shared" si="6"/>
        <v>7</v>
      </c>
      <c r="D212" s="50">
        <v>4547</v>
      </c>
      <c r="E212" s="11">
        <v>4172.5714285714284</v>
      </c>
      <c r="F212" s="11">
        <v>8</v>
      </c>
      <c r="G212" s="11">
        <f t="shared" si="7"/>
        <v>1</v>
      </c>
      <c r="H212" s="4">
        <v>4364.333333333333</v>
      </c>
    </row>
    <row r="213" spans="1:8" x14ac:dyDescent="0.35">
      <c r="A213" s="41">
        <v>41127</v>
      </c>
      <c r="B213" s="11">
        <v>3960</v>
      </c>
      <c r="C213" s="11">
        <f t="shared" si="6"/>
        <v>1</v>
      </c>
      <c r="D213" s="50">
        <v>3646</v>
      </c>
      <c r="E213" s="11">
        <v>4230.1428571428569</v>
      </c>
      <c r="F213" s="11">
        <v>8</v>
      </c>
      <c r="G213" s="11">
        <f t="shared" si="7"/>
        <v>0</v>
      </c>
      <c r="H213" s="4">
        <v>4728</v>
      </c>
    </row>
    <row r="214" spans="1:8" x14ac:dyDescent="0.35">
      <c r="A214" s="41">
        <v>41128</v>
      </c>
      <c r="B214" s="11">
        <v>3968</v>
      </c>
      <c r="C214" s="11">
        <f t="shared" si="6"/>
        <v>2</v>
      </c>
      <c r="D214" s="50">
        <v>4104</v>
      </c>
      <c r="E214" s="11">
        <v>4275</v>
      </c>
      <c r="F214" s="11">
        <v>8</v>
      </c>
      <c r="G214" s="11">
        <f t="shared" si="7"/>
        <v>0</v>
      </c>
      <c r="H214" s="4">
        <v>4654</v>
      </c>
    </row>
    <row r="215" spans="1:8" x14ac:dyDescent="0.35">
      <c r="A215" s="41">
        <v>41129</v>
      </c>
      <c r="B215" s="11">
        <v>4133</v>
      </c>
      <c r="C215" s="11">
        <f t="shared" si="6"/>
        <v>3</v>
      </c>
      <c r="D215" s="50">
        <v>3818</v>
      </c>
      <c r="E215" s="11">
        <v>4255.5714285714284</v>
      </c>
      <c r="F215" s="11">
        <v>8</v>
      </c>
      <c r="G215" s="11">
        <f t="shared" si="7"/>
        <v>0</v>
      </c>
      <c r="H215" s="4">
        <v>4292.666666666667</v>
      </c>
    </row>
    <row r="216" spans="1:8" x14ac:dyDescent="0.35">
      <c r="A216" s="41">
        <v>41130</v>
      </c>
      <c r="B216" s="11">
        <v>4408</v>
      </c>
      <c r="C216" s="11">
        <f t="shared" si="6"/>
        <v>4</v>
      </c>
      <c r="D216" s="50">
        <v>3859</v>
      </c>
      <c r="E216" s="11">
        <v>4300.5714285714284</v>
      </c>
      <c r="F216" s="11">
        <v>8</v>
      </c>
      <c r="G216" s="11">
        <f t="shared" si="7"/>
        <v>0</v>
      </c>
      <c r="H216" s="4">
        <v>4020.3333333333335</v>
      </c>
    </row>
    <row r="217" spans="1:8" x14ac:dyDescent="0.35">
      <c r="A217" s="41">
        <v>41131</v>
      </c>
      <c r="B217" s="11">
        <v>5050</v>
      </c>
      <c r="C217" s="11">
        <f t="shared" si="6"/>
        <v>5</v>
      </c>
      <c r="D217" s="50">
        <v>4182</v>
      </c>
      <c r="E217" s="11">
        <v>4379</v>
      </c>
      <c r="F217" s="11">
        <v>8</v>
      </c>
      <c r="G217" s="11">
        <f t="shared" si="7"/>
        <v>0</v>
      </c>
      <c r="H217" s="4">
        <v>4169.666666666667</v>
      </c>
    </row>
    <row r="218" spans="1:8" x14ac:dyDescent="0.35">
      <c r="A218" s="41">
        <v>41132</v>
      </c>
      <c r="B218" s="11">
        <v>5490</v>
      </c>
      <c r="C218" s="11">
        <f t="shared" si="6"/>
        <v>6</v>
      </c>
      <c r="D218" s="50">
        <v>5052</v>
      </c>
      <c r="E218" s="11">
        <v>4503</v>
      </c>
      <c r="F218" s="11">
        <v>8</v>
      </c>
      <c r="G218" s="11">
        <f t="shared" si="7"/>
        <v>1</v>
      </c>
      <c r="H218" s="4">
        <v>4530.333333333333</v>
      </c>
    </row>
    <row r="219" spans="1:8" x14ac:dyDescent="0.35">
      <c r="A219" s="41">
        <v>41133</v>
      </c>
      <c r="B219" s="11">
        <v>5736</v>
      </c>
      <c r="C219" s="11">
        <f t="shared" si="6"/>
        <v>7</v>
      </c>
      <c r="D219" s="50">
        <v>4950</v>
      </c>
      <c r="E219" s="11">
        <v>4565.5714285714284</v>
      </c>
      <c r="F219" s="11">
        <v>8</v>
      </c>
      <c r="G219" s="11">
        <f t="shared" si="7"/>
        <v>1</v>
      </c>
      <c r="H219" s="4">
        <v>4982.666666666667</v>
      </c>
    </row>
    <row r="220" spans="1:8" x14ac:dyDescent="0.35">
      <c r="A220" s="41">
        <v>41134</v>
      </c>
      <c r="B220" s="11">
        <v>5580</v>
      </c>
      <c r="C220" s="11">
        <f t="shared" si="6"/>
        <v>1</v>
      </c>
      <c r="D220" s="50">
        <v>3960</v>
      </c>
      <c r="E220" s="11">
        <v>4677.8571428571431</v>
      </c>
      <c r="F220" s="11">
        <v>8</v>
      </c>
      <c r="G220" s="11">
        <f t="shared" si="7"/>
        <v>0</v>
      </c>
      <c r="H220" s="4">
        <v>5425.333333333333</v>
      </c>
    </row>
    <row r="221" spans="1:8" x14ac:dyDescent="0.35">
      <c r="A221" s="41">
        <v>41135</v>
      </c>
      <c r="B221" s="11">
        <v>5663</v>
      </c>
      <c r="C221" s="11">
        <f t="shared" si="6"/>
        <v>2</v>
      </c>
      <c r="D221" s="50">
        <v>3968</v>
      </c>
      <c r="E221" s="11">
        <v>4909.2857142857147</v>
      </c>
      <c r="F221" s="11">
        <v>8</v>
      </c>
      <c r="G221" s="11">
        <f t="shared" si="7"/>
        <v>0</v>
      </c>
      <c r="H221" s="4">
        <v>5602</v>
      </c>
    </row>
    <row r="222" spans="1:8" x14ac:dyDescent="0.35">
      <c r="A222" s="41">
        <v>41136</v>
      </c>
      <c r="B222" s="11">
        <v>3655</v>
      </c>
      <c r="C222" s="11">
        <f t="shared" si="6"/>
        <v>3</v>
      </c>
      <c r="D222" s="50">
        <v>4133</v>
      </c>
      <c r="E222" s="11">
        <v>5151.4285714285716</v>
      </c>
      <c r="F222" s="11">
        <v>8</v>
      </c>
      <c r="G222" s="11">
        <f t="shared" si="7"/>
        <v>0</v>
      </c>
      <c r="H222" s="4">
        <v>5659.666666666667</v>
      </c>
    </row>
    <row r="223" spans="1:8" x14ac:dyDescent="0.35">
      <c r="A223" s="41">
        <v>41137</v>
      </c>
      <c r="B223" s="11">
        <v>6616</v>
      </c>
      <c r="C223" s="11">
        <f t="shared" si="6"/>
        <v>4</v>
      </c>
      <c r="D223" s="50">
        <v>4408</v>
      </c>
      <c r="E223" s="11">
        <v>5083.1428571428569</v>
      </c>
      <c r="F223" s="11">
        <v>8</v>
      </c>
      <c r="G223" s="11">
        <f t="shared" si="7"/>
        <v>0</v>
      </c>
      <c r="H223" s="4">
        <v>4966</v>
      </c>
    </row>
    <row r="224" spans="1:8" x14ac:dyDescent="0.35">
      <c r="A224" s="41">
        <v>41138</v>
      </c>
      <c r="B224" s="11">
        <v>6646</v>
      </c>
      <c r="C224" s="11">
        <f t="shared" si="6"/>
        <v>5</v>
      </c>
      <c r="D224" s="50">
        <v>5050</v>
      </c>
      <c r="E224" s="11">
        <v>5398.5714285714284</v>
      </c>
      <c r="F224" s="11">
        <v>8</v>
      </c>
      <c r="G224" s="11">
        <f t="shared" si="7"/>
        <v>0</v>
      </c>
      <c r="H224" s="4">
        <v>5311.333333333333</v>
      </c>
    </row>
    <row r="225" spans="1:8" x14ac:dyDescent="0.35">
      <c r="A225" s="41">
        <v>41139</v>
      </c>
      <c r="B225" s="11">
        <v>7997</v>
      </c>
      <c r="C225" s="11">
        <f t="shared" si="6"/>
        <v>6</v>
      </c>
      <c r="D225" s="50">
        <v>5490</v>
      </c>
      <c r="E225" s="11">
        <v>5626.5714285714284</v>
      </c>
      <c r="F225" s="11">
        <v>8</v>
      </c>
      <c r="G225" s="11">
        <f t="shared" si="7"/>
        <v>1</v>
      </c>
      <c r="H225" s="4">
        <v>5639</v>
      </c>
    </row>
    <row r="226" spans="1:8" x14ac:dyDescent="0.35">
      <c r="A226" s="41">
        <v>41140</v>
      </c>
      <c r="B226" s="11">
        <v>4628.5</v>
      </c>
      <c r="C226" s="11">
        <f t="shared" si="6"/>
        <v>7</v>
      </c>
      <c r="D226" s="50">
        <v>5736</v>
      </c>
      <c r="E226" s="11">
        <v>5984.7142857142853</v>
      </c>
      <c r="F226" s="11">
        <v>8</v>
      </c>
      <c r="G226" s="11">
        <f t="shared" si="7"/>
        <v>1</v>
      </c>
      <c r="H226" s="4">
        <v>7086.333333333333</v>
      </c>
    </row>
    <row r="227" spans="1:8" x14ac:dyDescent="0.35">
      <c r="A227" s="41">
        <v>41141</v>
      </c>
      <c r="B227" s="11">
        <v>4628.5</v>
      </c>
      <c r="C227" s="11">
        <f t="shared" si="6"/>
        <v>1</v>
      </c>
      <c r="D227" s="50">
        <v>5580</v>
      </c>
      <c r="E227" s="11">
        <v>5826.5</v>
      </c>
      <c r="F227" s="11">
        <v>8</v>
      </c>
      <c r="G227" s="11">
        <f t="shared" si="7"/>
        <v>0</v>
      </c>
      <c r="H227" s="4">
        <v>6423.833333333333</v>
      </c>
    </row>
    <row r="228" spans="1:8" x14ac:dyDescent="0.35">
      <c r="A228" s="41">
        <v>41142</v>
      </c>
      <c r="B228" s="11">
        <v>4628.5</v>
      </c>
      <c r="C228" s="11">
        <f t="shared" si="6"/>
        <v>2</v>
      </c>
      <c r="D228" s="50">
        <v>5663</v>
      </c>
      <c r="E228" s="11">
        <v>5690.5714285714284</v>
      </c>
      <c r="F228" s="11">
        <v>8</v>
      </c>
      <c r="G228" s="11">
        <f t="shared" si="7"/>
        <v>0</v>
      </c>
      <c r="H228" s="4">
        <v>5751.333333333333</v>
      </c>
    </row>
    <row r="229" spans="1:8" x14ac:dyDescent="0.35">
      <c r="A229" s="41">
        <v>41143</v>
      </c>
      <c r="B229" s="11">
        <v>4628.5</v>
      </c>
      <c r="C229" s="11">
        <f t="shared" si="6"/>
        <v>3</v>
      </c>
      <c r="D229" s="50">
        <v>3655</v>
      </c>
      <c r="E229" s="11">
        <v>5542.7857142857147</v>
      </c>
      <c r="F229" s="11">
        <v>8</v>
      </c>
      <c r="G229" s="11">
        <f t="shared" si="7"/>
        <v>0</v>
      </c>
      <c r="H229" s="4">
        <v>4628.5</v>
      </c>
    </row>
    <row r="230" spans="1:8" x14ac:dyDescent="0.35">
      <c r="A230" s="41">
        <v>41144</v>
      </c>
      <c r="B230" s="11">
        <v>8932</v>
      </c>
      <c r="C230" s="11">
        <f t="shared" si="6"/>
        <v>4</v>
      </c>
      <c r="D230" s="50">
        <v>6616</v>
      </c>
      <c r="E230" s="11">
        <v>5681.8571428571431</v>
      </c>
      <c r="F230" s="11">
        <v>8</v>
      </c>
      <c r="G230" s="11">
        <f t="shared" si="7"/>
        <v>0</v>
      </c>
      <c r="H230" s="4">
        <v>4628.5</v>
      </c>
    </row>
    <row r="231" spans="1:8" x14ac:dyDescent="0.35">
      <c r="A231" s="41">
        <v>41145</v>
      </c>
      <c r="B231" s="11">
        <v>4628.5</v>
      </c>
      <c r="C231" s="11">
        <f t="shared" si="6"/>
        <v>5</v>
      </c>
      <c r="D231" s="50">
        <v>6646</v>
      </c>
      <c r="E231" s="11">
        <v>6012.7142857142853</v>
      </c>
      <c r="F231" s="11">
        <v>8</v>
      </c>
      <c r="G231" s="11">
        <f t="shared" si="7"/>
        <v>0</v>
      </c>
      <c r="H231" s="4">
        <v>6063</v>
      </c>
    </row>
    <row r="232" spans="1:8" x14ac:dyDescent="0.35">
      <c r="A232" s="41">
        <v>41146</v>
      </c>
      <c r="B232" s="11">
        <v>8831</v>
      </c>
      <c r="C232" s="11">
        <f t="shared" si="6"/>
        <v>6</v>
      </c>
      <c r="D232" s="50">
        <v>7997</v>
      </c>
      <c r="E232" s="11">
        <v>5724.5</v>
      </c>
      <c r="F232" s="11">
        <v>8</v>
      </c>
      <c r="G232" s="11">
        <f t="shared" si="7"/>
        <v>1</v>
      </c>
      <c r="H232" s="4">
        <v>6063</v>
      </c>
    </row>
    <row r="233" spans="1:8" x14ac:dyDescent="0.35">
      <c r="A233" s="41">
        <v>41147</v>
      </c>
      <c r="B233" s="11">
        <v>8547</v>
      </c>
      <c r="C233" s="11">
        <f t="shared" si="6"/>
        <v>7</v>
      </c>
      <c r="D233" s="50">
        <v>4628.5</v>
      </c>
      <c r="E233" s="11">
        <v>5843.6428571428569</v>
      </c>
      <c r="F233" s="11">
        <v>8</v>
      </c>
      <c r="G233" s="11">
        <f t="shared" si="7"/>
        <v>1</v>
      </c>
      <c r="H233" s="4">
        <v>7463.833333333333</v>
      </c>
    </row>
    <row r="234" spans="1:8" x14ac:dyDescent="0.35">
      <c r="A234" s="41">
        <v>41148</v>
      </c>
      <c r="B234" s="11">
        <v>6839</v>
      </c>
      <c r="C234" s="11">
        <f t="shared" si="6"/>
        <v>1</v>
      </c>
      <c r="D234" s="50">
        <v>4628.5</v>
      </c>
      <c r="E234" s="11">
        <v>6403.4285714285716</v>
      </c>
      <c r="F234" s="11">
        <v>8</v>
      </c>
      <c r="G234" s="11">
        <f t="shared" si="7"/>
        <v>0</v>
      </c>
      <c r="H234" s="4">
        <v>7335.5</v>
      </c>
    </row>
    <row r="235" spans="1:8" x14ac:dyDescent="0.35">
      <c r="A235" s="41">
        <v>41149</v>
      </c>
      <c r="B235" s="11">
        <v>6209</v>
      </c>
      <c r="C235" s="11">
        <f t="shared" si="6"/>
        <v>2</v>
      </c>
      <c r="D235" s="50">
        <v>4628.5</v>
      </c>
      <c r="E235" s="11">
        <v>6719.2142857142853</v>
      </c>
      <c r="F235" s="11">
        <v>8</v>
      </c>
      <c r="G235" s="11">
        <f t="shared" si="7"/>
        <v>0</v>
      </c>
      <c r="H235" s="4">
        <v>8072.333333333333</v>
      </c>
    </row>
    <row r="236" spans="1:8" x14ac:dyDescent="0.35">
      <c r="A236" s="41">
        <v>41150</v>
      </c>
      <c r="B236" s="11">
        <v>6414</v>
      </c>
      <c r="C236" s="11">
        <f t="shared" si="6"/>
        <v>3</v>
      </c>
      <c r="D236" s="50">
        <v>4628.5</v>
      </c>
      <c r="E236" s="11">
        <v>6945</v>
      </c>
      <c r="F236" s="11">
        <v>8</v>
      </c>
      <c r="G236" s="11">
        <f t="shared" si="7"/>
        <v>0</v>
      </c>
      <c r="H236" s="4">
        <v>7198.333333333333</v>
      </c>
    </row>
    <row r="237" spans="1:8" x14ac:dyDescent="0.35">
      <c r="A237" s="41">
        <v>41151</v>
      </c>
      <c r="B237" s="11">
        <v>7412</v>
      </c>
      <c r="C237" s="11">
        <f t="shared" si="6"/>
        <v>4</v>
      </c>
      <c r="D237" s="50">
        <v>8932</v>
      </c>
      <c r="E237" s="11">
        <v>7200.0714285714284</v>
      </c>
      <c r="F237" s="11">
        <v>8</v>
      </c>
      <c r="G237" s="11">
        <f t="shared" si="7"/>
        <v>0</v>
      </c>
      <c r="H237" s="4">
        <v>6487.333333333333</v>
      </c>
    </row>
    <row r="238" spans="1:8" x14ac:dyDescent="0.35">
      <c r="A238" s="41">
        <v>41152</v>
      </c>
      <c r="B238" s="11">
        <v>8691</v>
      </c>
      <c r="C238" s="11">
        <f t="shared" si="6"/>
        <v>5</v>
      </c>
      <c r="D238" s="50">
        <v>4628.5</v>
      </c>
      <c r="E238" s="11">
        <v>6982.9285714285716</v>
      </c>
      <c r="F238" s="11">
        <v>8</v>
      </c>
      <c r="G238" s="11">
        <f t="shared" si="7"/>
        <v>0</v>
      </c>
      <c r="H238" s="4">
        <v>6678.333333333333</v>
      </c>
    </row>
    <row r="239" spans="1:8" x14ac:dyDescent="0.35">
      <c r="A239" s="41">
        <v>41153</v>
      </c>
      <c r="B239" s="11">
        <v>8447</v>
      </c>
      <c r="C239" s="11">
        <f t="shared" si="6"/>
        <v>6</v>
      </c>
      <c r="D239" s="50">
        <v>8831</v>
      </c>
      <c r="E239" s="11">
        <v>7563.2857142857147</v>
      </c>
      <c r="F239" s="11">
        <v>9</v>
      </c>
      <c r="G239" s="11">
        <f t="shared" si="7"/>
        <v>1</v>
      </c>
      <c r="H239" s="4">
        <v>7505.666666666667</v>
      </c>
    </row>
    <row r="240" spans="1:8" x14ac:dyDescent="0.35">
      <c r="A240" s="41">
        <v>41154</v>
      </c>
      <c r="B240" s="11">
        <v>7848</v>
      </c>
      <c r="C240" s="11">
        <f t="shared" si="6"/>
        <v>7</v>
      </c>
      <c r="D240" s="50">
        <v>8547</v>
      </c>
      <c r="E240" s="11">
        <v>7508.4285714285716</v>
      </c>
      <c r="F240" s="11">
        <v>9</v>
      </c>
      <c r="G240" s="11">
        <f t="shared" si="7"/>
        <v>1</v>
      </c>
      <c r="H240" s="4">
        <v>8183.333333333333</v>
      </c>
    </row>
    <row r="241" spans="1:8" x14ac:dyDescent="0.35">
      <c r="A241" s="41">
        <v>41155</v>
      </c>
      <c r="B241" s="11">
        <v>5397</v>
      </c>
      <c r="C241" s="11">
        <f t="shared" si="6"/>
        <v>1</v>
      </c>
      <c r="D241" s="50">
        <v>6839</v>
      </c>
      <c r="E241" s="11">
        <v>7408.5714285714284</v>
      </c>
      <c r="F241" s="11">
        <v>9</v>
      </c>
      <c r="G241" s="11">
        <f t="shared" si="7"/>
        <v>0</v>
      </c>
      <c r="H241" s="4">
        <v>8328.6666666666661</v>
      </c>
    </row>
    <row r="242" spans="1:8" x14ac:dyDescent="0.35">
      <c r="A242" s="41">
        <v>41156</v>
      </c>
      <c r="B242" s="11">
        <v>5752</v>
      </c>
      <c r="C242" s="11">
        <f t="shared" si="6"/>
        <v>2</v>
      </c>
      <c r="D242" s="50">
        <v>6209</v>
      </c>
      <c r="E242" s="11">
        <v>7202.5714285714284</v>
      </c>
      <c r="F242" s="11">
        <v>9</v>
      </c>
      <c r="G242" s="11">
        <f t="shared" si="7"/>
        <v>0</v>
      </c>
      <c r="H242" s="4">
        <v>7230.666666666667</v>
      </c>
    </row>
    <row r="243" spans="1:8" x14ac:dyDescent="0.35">
      <c r="A243" s="41">
        <v>41157</v>
      </c>
      <c r="B243" s="11">
        <v>5373</v>
      </c>
      <c r="C243" s="11">
        <f t="shared" si="6"/>
        <v>3</v>
      </c>
      <c r="D243" s="50">
        <v>6414</v>
      </c>
      <c r="E243" s="11">
        <v>7137.2857142857147</v>
      </c>
      <c r="F243" s="11">
        <v>9</v>
      </c>
      <c r="G243" s="11">
        <f t="shared" si="7"/>
        <v>0</v>
      </c>
      <c r="H243" s="4">
        <v>6332.333333333333</v>
      </c>
    </row>
    <row r="244" spans="1:8" x14ac:dyDescent="0.35">
      <c r="A244" s="41">
        <v>41158</v>
      </c>
      <c r="B244" s="11">
        <v>5436</v>
      </c>
      <c r="C244" s="11">
        <f t="shared" si="6"/>
        <v>4</v>
      </c>
      <c r="D244" s="50">
        <v>7412</v>
      </c>
      <c r="E244" s="11">
        <v>6988.5714285714284</v>
      </c>
      <c r="F244" s="11">
        <v>9</v>
      </c>
      <c r="G244" s="11">
        <f t="shared" si="7"/>
        <v>0</v>
      </c>
      <c r="H244" s="4">
        <v>5507.333333333333</v>
      </c>
    </row>
    <row r="245" spans="1:8" x14ac:dyDescent="0.35">
      <c r="A245" s="41">
        <v>41159</v>
      </c>
      <c r="B245" s="11">
        <v>7263</v>
      </c>
      <c r="C245" s="11">
        <f t="shared" si="6"/>
        <v>5</v>
      </c>
      <c r="D245" s="50">
        <v>8691</v>
      </c>
      <c r="E245" s="11">
        <v>6706.2857142857147</v>
      </c>
      <c r="F245" s="11">
        <v>9</v>
      </c>
      <c r="G245" s="11">
        <f t="shared" si="7"/>
        <v>0</v>
      </c>
      <c r="H245" s="4">
        <v>5520.333333333333</v>
      </c>
    </row>
    <row r="246" spans="1:8" x14ac:dyDescent="0.35">
      <c r="A246" s="41">
        <v>41160</v>
      </c>
      <c r="B246" s="11">
        <v>7986</v>
      </c>
      <c r="C246" s="11">
        <f t="shared" si="6"/>
        <v>6</v>
      </c>
      <c r="D246" s="50">
        <v>8447</v>
      </c>
      <c r="E246" s="11">
        <v>6502.2857142857147</v>
      </c>
      <c r="F246" s="11">
        <v>9</v>
      </c>
      <c r="G246" s="11">
        <f t="shared" si="7"/>
        <v>1</v>
      </c>
      <c r="H246" s="4">
        <v>6024</v>
      </c>
    </row>
    <row r="247" spans="1:8" x14ac:dyDescent="0.35">
      <c r="A247" s="41">
        <v>41161</v>
      </c>
      <c r="B247" s="11">
        <v>7444</v>
      </c>
      <c r="C247" s="11">
        <f t="shared" si="6"/>
        <v>7</v>
      </c>
      <c r="D247" s="50">
        <v>7848</v>
      </c>
      <c r="E247" s="11">
        <v>6436.4285714285716</v>
      </c>
      <c r="F247" s="11">
        <v>9</v>
      </c>
      <c r="G247" s="11">
        <f t="shared" si="7"/>
        <v>1</v>
      </c>
      <c r="H247" s="4">
        <v>6895</v>
      </c>
    </row>
    <row r="248" spans="1:8" x14ac:dyDescent="0.35">
      <c r="A248" s="41">
        <v>41162</v>
      </c>
      <c r="B248" s="11">
        <v>5029</v>
      </c>
      <c r="C248" s="11">
        <f t="shared" si="6"/>
        <v>1</v>
      </c>
      <c r="D248" s="50">
        <v>5397</v>
      </c>
      <c r="E248" s="11">
        <v>6378.7142857142853</v>
      </c>
      <c r="F248" s="11">
        <v>9</v>
      </c>
      <c r="G248" s="11">
        <f t="shared" si="7"/>
        <v>0</v>
      </c>
      <c r="H248" s="4">
        <v>7564.333333333333</v>
      </c>
    </row>
    <row r="249" spans="1:8" x14ac:dyDescent="0.35">
      <c r="A249" s="41">
        <v>41163</v>
      </c>
      <c r="B249" s="11">
        <v>5327</v>
      </c>
      <c r="C249" s="11">
        <f t="shared" si="6"/>
        <v>2</v>
      </c>
      <c r="D249" s="50">
        <v>5752</v>
      </c>
      <c r="E249" s="11">
        <v>6326.1428571428569</v>
      </c>
      <c r="F249" s="11">
        <v>9</v>
      </c>
      <c r="G249" s="11">
        <f t="shared" si="7"/>
        <v>0</v>
      </c>
      <c r="H249" s="4">
        <v>6819.666666666667</v>
      </c>
    </row>
    <row r="250" spans="1:8" x14ac:dyDescent="0.35">
      <c r="A250" s="41">
        <v>41164</v>
      </c>
      <c r="B250" s="11">
        <v>5012</v>
      </c>
      <c r="C250" s="11">
        <f t="shared" si="6"/>
        <v>3</v>
      </c>
      <c r="D250" s="50">
        <v>5373</v>
      </c>
      <c r="E250" s="11">
        <v>6265.4285714285716</v>
      </c>
      <c r="F250" s="11">
        <v>9</v>
      </c>
      <c r="G250" s="11">
        <f t="shared" si="7"/>
        <v>0</v>
      </c>
      <c r="H250" s="4">
        <v>5933.333333333333</v>
      </c>
    </row>
    <row r="251" spans="1:8" x14ac:dyDescent="0.35">
      <c r="A251" s="41">
        <v>41165</v>
      </c>
      <c r="B251" s="11">
        <v>6084</v>
      </c>
      <c r="C251" s="11">
        <f t="shared" si="6"/>
        <v>4</v>
      </c>
      <c r="D251" s="50">
        <v>5436</v>
      </c>
      <c r="E251" s="11">
        <v>6213.8571428571431</v>
      </c>
      <c r="F251" s="11">
        <v>9</v>
      </c>
      <c r="G251" s="11">
        <f t="shared" si="7"/>
        <v>0</v>
      </c>
      <c r="H251" s="4">
        <v>5122.666666666667</v>
      </c>
    </row>
    <row r="252" spans="1:8" x14ac:dyDescent="0.35">
      <c r="A252" s="41">
        <v>41166</v>
      </c>
      <c r="B252" s="11">
        <v>6172</v>
      </c>
      <c r="C252" s="11">
        <f t="shared" si="6"/>
        <v>5</v>
      </c>
      <c r="D252" s="50">
        <v>7263</v>
      </c>
      <c r="E252" s="11">
        <v>6306.4285714285716</v>
      </c>
      <c r="F252" s="11">
        <v>9</v>
      </c>
      <c r="G252" s="11">
        <f t="shared" si="7"/>
        <v>0</v>
      </c>
      <c r="H252" s="4">
        <v>5474.333333333333</v>
      </c>
    </row>
    <row r="253" spans="1:8" x14ac:dyDescent="0.35">
      <c r="A253" s="41">
        <v>41167</v>
      </c>
      <c r="B253" s="11">
        <v>7222</v>
      </c>
      <c r="C253" s="11">
        <f t="shared" si="6"/>
        <v>6</v>
      </c>
      <c r="D253" s="50">
        <v>7986</v>
      </c>
      <c r="E253" s="11">
        <v>6150.5714285714284</v>
      </c>
      <c r="F253" s="11">
        <v>9</v>
      </c>
      <c r="G253" s="11">
        <f t="shared" si="7"/>
        <v>1</v>
      </c>
      <c r="H253" s="4">
        <v>5756</v>
      </c>
    </row>
    <row r="254" spans="1:8" x14ac:dyDescent="0.35">
      <c r="A254" s="41">
        <v>41168</v>
      </c>
      <c r="B254" s="11">
        <v>6819</v>
      </c>
      <c r="C254" s="11">
        <f t="shared" si="6"/>
        <v>7</v>
      </c>
      <c r="D254" s="50">
        <v>7444</v>
      </c>
      <c r="E254" s="11">
        <v>6041.4285714285716</v>
      </c>
      <c r="F254" s="11">
        <v>9</v>
      </c>
      <c r="G254" s="11">
        <f t="shared" si="7"/>
        <v>1</v>
      </c>
      <c r="H254" s="4">
        <v>6492.666666666667</v>
      </c>
    </row>
    <row r="255" spans="1:8" x14ac:dyDescent="0.35">
      <c r="A255" s="41">
        <v>41169</v>
      </c>
      <c r="B255" s="11">
        <v>5059</v>
      </c>
      <c r="C255" s="11">
        <f t="shared" si="6"/>
        <v>1</v>
      </c>
      <c r="D255" s="50">
        <v>5029</v>
      </c>
      <c r="E255" s="11">
        <v>5952.1428571428569</v>
      </c>
      <c r="F255" s="11">
        <v>9</v>
      </c>
      <c r="G255" s="11">
        <f t="shared" si="7"/>
        <v>0</v>
      </c>
      <c r="H255" s="4">
        <v>6737.666666666667</v>
      </c>
    </row>
    <row r="256" spans="1:8" x14ac:dyDescent="0.35">
      <c r="A256" s="41">
        <v>41170</v>
      </c>
      <c r="B256" s="11">
        <v>4676</v>
      </c>
      <c r="C256" s="11">
        <f t="shared" si="6"/>
        <v>2</v>
      </c>
      <c r="D256" s="50">
        <v>5327</v>
      </c>
      <c r="E256" s="11">
        <v>5956.4285714285716</v>
      </c>
      <c r="F256" s="11">
        <v>9</v>
      </c>
      <c r="G256" s="11">
        <f t="shared" si="7"/>
        <v>0</v>
      </c>
      <c r="H256" s="4">
        <v>6366.666666666667</v>
      </c>
    </row>
    <row r="257" spans="1:8" x14ac:dyDescent="0.35">
      <c r="A257" s="41">
        <v>41171</v>
      </c>
      <c r="B257" s="11">
        <v>3000</v>
      </c>
      <c r="C257" s="11">
        <f t="shared" si="6"/>
        <v>3</v>
      </c>
      <c r="D257" s="50">
        <v>5012</v>
      </c>
      <c r="E257" s="11">
        <v>5863.4285714285716</v>
      </c>
      <c r="F257" s="11">
        <v>9</v>
      </c>
      <c r="G257" s="11">
        <f t="shared" si="7"/>
        <v>0</v>
      </c>
      <c r="H257" s="4">
        <v>5518</v>
      </c>
    </row>
    <row r="258" spans="1:8" x14ac:dyDescent="0.35">
      <c r="A258" s="41">
        <v>41172</v>
      </c>
      <c r="B258" s="11">
        <v>5739</v>
      </c>
      <c r="C258" s="11">
        <f t="shared" si="6"/>
        <v>4</v>
      </c>
      <c r="D258" s="50">
        <v>6084</v>
      </c>
      <c r="E258" s="11">
        <v>5576</v>
      </c>
      <c r="F258" s="11">
        <v>9</v>
      </c>
      <c r="G258" s="11">
        <f t="shared" si="7"/>
        <v>0</v>
      </c>
      <c r="H258" s="4">
        <v>4245</v>
      </c>
    </row>
    <row r="259" spans="1:8" x14ac:dyDescent="0.35">
      <c r="A259" s="41">
        <v>41173</v>
      </c>
      <c r="B259" s="11">
        <v>4628.5</v>
      </c>
      <c r="C259" s="11">
        <f t="shared" ref="C259:C322" si="8" xml:space="preserve"> WEEKDAY(A259,2)</f>
        <v>5</v>
      </c>
      <c r="D259" s="50">
        <v>6172</v>
      </c>
      <c r="E259" s="11">
        <v>5526.7142857142853</v>
      </c>
      <c r="F259" s="11">
        <v>9</v>
      </c>
      <c r="G259" s="11">
        <f t="shared" ref="G259:G322" si="9">IF(C259&gt;5, 1, 0)</f>
        <v>0</v>
      </c>
      <c r="H259" s="4">
        <v>4471.666666666667</v>
      </c>
    </row>
    <row r="260" spans="1:8" x14ac:dyDescent="0.35">
      <c r="A260" s="41">
        <v>41174</v>
      </c>
      <c r="B260" s="11">
        <v>6288</v>
      </c>
      <c r="C260" s="11">
        <f t="shared" si="8"/>
        <v>6</v>
      </c>
      <c r="D260" s="50">
        <v>7222</v>
      </c>
      <c r="E260" s="11">
        <v>5306.2142857142853</v>
      </c>
      <c r="F260" s="11">
        <v>9</v>
      </c>
      <c r="G260" s="11">
        <f t="shared" si="9"/>
        <v>1</v>
      </c>
      <c r="H260" s="4">
        <v>4455.833333333333</v>
      </c>
    </row>
    <row r="261" spans="1:8" x14ac:dyDescent="0.35">
      <c r="A261" s="41">
        <v>41175</v>
      </c>
      <c r="B261" s="11">
        <v>6844</v>
      </c>
      <c r="C261" s="11">
        <f t="shared" si="8"/>
        <v>7</v>
      </c>
      <c r="D261" s="50">
        <v>6819</v>
      </c>
      <c r="E261" s="11">
        <v>5172.7857142857147</v>
      </c>
      <c r="F261" s="11">
        <v>9</v>
      </c>
      <c r="G261" s="11">
        <f t="shared" si="9"/>
        <v>1</v>
      </c>
      <c r="H261" s="4">
        <v>5551.833333333333</v>
      </c>
    </row>
    <row r="262" spans="1:8" x14ac:dyDescent="0.35">
      <c r="A262" s="41">
        <v>41176</v>
      </c>
      <c r="B262" s="11">
        <v>4615</v>
      </c>
      <c r="C262" s="11">
        <f t="shared" si="8"/>
        <v>1</v>
      </c>
      <c r="D262" s="50">
        <v>5059</v>
      </c>
      <c r="E262" s="11">
        <v>5176.3571428571431</v>
      </c>
      <c r="F262" s="11">
        <v>9</v>
      </c>
      <c r="G262" s="11">
        <f t="shared" si="9"/>
        <v>0</v>
      </c>
      <c r="H262" s="4">
        <v>5920.166666666667</v>
      </c>
    </row>
    <row r="263" spans="1:8" x14ac:dyDescent="0.35">
      <c r="A263" s="41">
        <v>41177</v>
      </c>
      <c r="B263" s="11">
        <v>5412</v>
      </c>
      <c r="C263" s="11">
        <f t="shared" si="8"/>
        <v>2</v>
      </c>
      <c r="D263" s="50">
        <v>4676</v>
      </c>
      <c r="E263" s="11">
        <v>5112.9285714285716</v>
      </c>
      <c r="F263" s="11">
        <v>9</v>
      </c>
      <c r="G263" s="11">
        <f t="shared" si="9"/>
        <v>0</v>
      </c>
      <c r="H263" s="4">
        <v>5915.666666666667</v>
      </c>
    </row>
    <row r="264" spans="1:8" x14ac:dyDescent="0.35">
      <c r="A264" s="41">
        <v>41178</v>
      </c>
      <c r="B264" s="11">
        <v>5273</v>
      </c>
      <c r="C264" s="11">
        <f t="shared" si="8"/>
        <v>3</v>
      </c>
      <c r="D264" s="50">
        <v>3000</v>
      </c>
      <c r="E264" s="11">
        <v>5218.0714285714284</v>
      </c>
      <c r="F264" s="11">
        <v>9</v>
      </c>
      <c r="G264" s="11">
        <f t="shared" si="9"/>
        <v>0</v>
      </c>
      <c r="H264" s="4">
        <v>5623.666666666667</v>
      </c>
    </row>
    <row r="265" spans="1:8" x14ac:dyDescent="0.35">
      <c r="A265" s="41">
        <v>41179</v>
      </c>
      <c r="B265" s="11">
        <v>4996</v>
      </c>
      <c r="C265" s="11">
        <f t="shared" si="8"/>
        <v>4</v>
      </c>
      <c r="D265" s="50">
        <v>5739</v>
      </c>
      <c r="E265" s="11">
        <v>5542.7857142857147</v>
      </c>
      <c r="F265" s="11">
        <v>9</v>
      </c>
      <c r="G265" s="11">
        <f t="shared" si="9"/>
        <v>0</v>
      </c>
      <c r="H265" s="4">
        <v>5100</v>
      </c>
    </row>
    <row r="266" spans="1:8" x14ac:dyDescent="0.35">
      <c r="A266" s="41">
        <v>41180</v>
      </c>
      <c r="B266" s="11">
        <v>5590</v>
      </c>
      <c r="C266" s="11">
        <f t="shared" si="8"/>
        <v>5</v>
      </c>
      <c r="D266" s="50">
        <v>4628.5</v>
      </c>
      <c r="E266" s="11">
        <v>5436.6428571428569</v>
      </c>
      <c r="F266" s="11">
        <v>9</v>
      </c>
      <c r="G266" s="11">
        <f t="shared" si="9"/>
        <v>0</v>
      </c>
      <c r="H266" s="4">
        <v>5227</v>
      </c>
    </row>
    <row r="267" spans="1:8" x14ac:dyDescent="0.35">
      <c r="A267" s="41">
        <v>41181</v>
      </c>
      <c r="B267" s="11">
        <v>6648</v>
      </c>
      <c r="C267" s="11">
        <f t="shared" si="8"/>
        <v>6</v>
      </c>
      <c r="D267" s="50">
        <v>6288</v>
      </c>
      <c r="E267" s="11">
        <v>5574</v>
      </c>
      <c r="F267" s="11">
        <v>9</v>
      </c>
      <c r="G267" s="11">
        <f t="shared" si="9"/>
        <v>1</v>
      </c>
      <c r="H267" s="4">
        <v>5286.333333333333</v>
      </c>
    </row>
    <row r="268" spans="1:8" x14ac:dyDescent="0.35">
      <c r="A268" s="41">
        <v>41182</v>
      </c>
      <c r="B268" s="11">
        <v>6569</v>
      </c>
      <c r="C268" s="11">
        <f t="shared" si="8"/>
        <v>7</v>
      </c>
      <c r="D268" s="50">
        <v>6844</v>
      </c>
      <c r="E268" s="11">
        <v>5625.4285714285716</v>
      </c>
      <c r="F268" s="11">
        <v>9</v>
      </c>
      <c r="G268" s="11">
        <f t="shared" si="9"/>
        <v>1</v>
      </c>
      <c r="H268" s="4">
        <v>5744.666666666667</v>
      </c>
    </row>
    <row r="269" spans="1:8" x14ac:dyDescent="0.35">
      <c r="A269" s="41">
        <v>41183</v>
      </c>
      <c r="B269" s="11">
        <v>4396</v>
      </c>
      <c r="C269" s="11">
        <f t="shared" si="8"/>
        <v>1</v>
      </c>
      <c r="D269" s="50">
        <v>4615</v>
      </c>
      <c r="E269" s="11">
        <v>5586.1428571428569</v>
      </c>
      <c r="F269" s="11">
        <v>10</v>
      </c>
      <c r="G269" s="11">
        <f t="shared" si="9"/>
        <v>0</v>
      </c>
      <c r="H269" s="4">
        <v>6269</v>
      </c>
    </row>
    <row r="270" spans="1:8" x14ac:dyDescent="0.35">
      <c r="A270" s="41">
        <v>41184</v>
      </c>
      <c r="B270" s="11">
        <v>5205</v>
      </c>
      <c r="C270" s="11">
        <f t="shared" si="8"/>
        <v>2</v>
      </c>
      <c r="D270" s="50">
        <v>5412</v>
      </c>
      <c r="E270" s="11">
        <v>5554.8571428571431</v>
      </c>
      <c r="F270" s="11">
        <v>10</v>
      </c>
      <c r="G270" s="11">
        <f t="shared" si="9"/>
        <v>0</v>
      </c>
      <c r="H270" s="4">
        <v>5871</v>
      </c>
    </row>
    <row r="271" spans="1:8" x14ac:dyDescent="0.35">
      <c r="A271" s="41">
        <v>41185</v>
      </c>
      <c r="B271" s="11">
        <v>5350</v>
      </c>
      <c r="C271" s="11">
        <f t="shared" si="8"/>
        <v>3</v>
      </c>
      <c r="D271" s="50">
        <v>5273</v>
      </c>
      <c r="E271" s="11">
        <v>5525.2857142857147</v>
      </c>
      <c r="F271" s="11">
        <v>10</v>
      </c>
      <c r="G271" s="11">
        <f t="shared" si="9"/>
        <v>0</v>
      </c>
      <c r="H271" s="4">
        <v>5390</v>
      </c>
    </row>
    <row r="272" spans="1:8" x14ac:dyDescent="0.35">
      <c r="A272" s="41">
        <v>41186</v>
      </c>
      <c r="B272" s="11">
        <v>4939</v>
      </c>
      <c r="C272" s="11">
        <f t="shared" si="8"/>
        <v>4</v>
      </c>
      <c r="D272" s="50">
        <v>4996</v>
      </c>
      <c r="E272" s="11">
        <v>5536.2857142857147</v>
      </c>
      <c r="F272" s="11">
        <v>10</v>
      </c>
      <c r="G272" s="11">
        <f t="shared" si="9"/>
        <v>0</v>
      </c>
      <c r="H272" s="4">
        <v>4983.666666666667</v>
      </c>
    </row>
    <row r="273" spans="1:8" x14ac:dyDescent="0.35">
      <c r="A273" s="41">
        <v>41187</v>
      </c>
      <c r="B273" s="11">
        <v>6693</v>
      </c>
      <c r="C273" s="11">
        <f t="shared" si="8"/>
        <v>5</v>
      </c>
      <c r="D273" s="50">
        <v>5590</v>
      </c>
      <c r="E273" s="11">
        <v>5528.1428571428569</v>
      </c>
      <c r="F273" s="11">
        <v>10</v>
      </c>
      <c r="G273" s="11">
        <f t="shared" si="9"/>
        <v>0</v>
      </c>
      <c r="H273" s="4">
        <v>5164.666666666667</v>
      </c>
    </row>
    <row r="274" spans="1:8" x14ac:dyDescent="0.35">
      <c r="A274" s="41">
        <v>41188</v>
      </c>
      <c r="B274" s="11">
        <v>7112</v>
      </c>
      <c r="C274" s="11">
        <f t="shared" si="8"/>
        <v>6</v>
      </c>
      <c r="D274" s="50">
        <v>6648</v>
      </c>
      <c r="E274" s="11">
        <v>5685.7142857142853</v>
      </c>
      <c r="F274" s="11">
        <v>10</v>
      </c>
      <c r="G274" s="11">
        <f t="shared" si="9"/>
        <v>1</v>
      </c>
      <c r="H274" s="4">
        <v>5660.666666666667</v>
      </c>
    </row>
    <row r="275" spans="1:8" x14ac:dyDescent="0.35">
      <c r="A275" s="41">
        <v>41189</v>
      </c>
      <c r="B275" s="11">
        <v>6933</v>
      </c>
      <c r="C275" s="11">
        <f t="shared" si="8"/>
        <v>7</v>
      </c>
      <c r="D275" s="50">
        <v>6569</v>
      </c>
      <c r="E275" s="11">
        <v>5752</v>
      </c>
      <c r="F275" s="11">
        <v>10</v>
      </c>
      <c r="G275" s="11">
        <f t="shared" si="9"/>
        <v>1</v>
      </c>
      <c r="H275" s="4">
        <v>6248</v>
      </c>
    </row>
    <row r="276" spans="1:8" x14ac:dyDescent="0.35">
      <c r="A276" s="41">
        <v>41190</v>
      </c>
      <c r="B276" s="11">
        <v>4621</v>
      </c>
      <c r="C276" s="11">
        <f t="shared" si="8"/>
        <v>1</v>
      </c>
      <c r="D276" s="50">
        <v>4396</v>
      </c>
      <c r="E276" s="11">
        <v>5804</v>
      </c>
      <c r="F276" s="11">
        <v>10</v>
      </c>
      <c r="G276" s="11">
        <f t="shared" si="9"/>
        <v>0</v>
      </c>
      <c r="H276" s="4">
        <v>6912.666666666667</v>
      </c>
    </row>
    <row r="277" spans="1:8" x14ac:dyDescent="0.35">
      <c r="A277" s="41">
        <v>41191</v>
      </c>
      <c r="B277" s="11">
        <v>5251</v>
      </c>
      <c r="C277" s="11">
        <f t="shared" si="8"/>
        <v>2</v>
      </c>
      <c r="D277" s="50">
        <v>5205</v>
      </c>
      <c r="E277" s="11">
        <v>5836.1428571428569</v>
      </c>
      <c r="F277" s="11">
        <v>10</v>
      </c>
      <c r="G277" s="11">
        <f t="shared" si="9"/>
        <v>0</v>
      </c>
      <c r="H277" s="4">
        <v>6222</v>
      </c>
    </row>
    <row r="278" spans="1:8" x14ac:dyDescent="0.35">
      <c r="A278" s="41">
        <v>41192</v>
      </c>
      <c r="B278" s="11">
        <v>5459</v>
      </c>
      <c r="C278" s="11">
        <f t="shared" si="8"/>
        <v>3</v>
      </c>
      <c r="D278" s="50">
        <v>5350</v>
      </c>
      <c r="E278" s="11">
        <v>5842.7142857142853</v>
      </c>
      <c r="F278" s="11">
        <v>10</v>
      </c>
      <c r="G278" s="11">
        <f t="shared" si="9"/>
        <v>0</v>
      </c>
      <c r="H278" s="4">
        <v>5601.666666666667</v>
      </c>
    </row>
    <row r="279" spans="1:8" x14ac:dyDescent="0.35">
      <c r="A279" s="41">
        <v>41193</v>
      </c>
      <c r="B279" s="11">
        <v>5194</v>
      </c>
      <c r="C279" s="11">
        <f t="shared" si="8"/>
        <v>4</v>
      </c>
      <c r="D279" s="50">
        <v>4939</v>
      </c>
      <c r="E279" s="11">
        <v>5858.2857142857147</v>
      </c>
      <c r="F279" s="11">
        <v>10</v>
      </c>
      <c r="G279" s="11">
        <f t="shared" si="9"/>
        <v>0</v>
      </c>
      <c r="H279" s="4">
        <v>5110.333333333333</v>
      </c>
    </row>
    <row r="280" spans="1:8" x14ac:dyDescent="0.35">
      <c r="A280" s="41">
        <v>41194</v>
      </c>
      <c r="B280" s="11">
        <v>6255</v>
      </c>
      <c r="C280" s="11">
        <f t="shared" si="8"/>
        <v>5</v>
      </c>
      <c r="D280" s="50">
        <v>6693</v>
      </c>
      <c r="E280" s="11">
        <v>5894.7142857142853</v>
      </c>
      <c r="F280" s="11">
        <v>10</v>
      </c>
      <c r="G280" s="11">
        <f t="shared" si="9"/>
        <v>0</v>
      </c>
      <c r="H280" s="4">
        <v>5301.333333333333</v>
      </c>
    </row>
    <row r="281" spans="1:8" x14ac:dyDescent="0.35">
      <c r="A281" s="41">
        <v>41195</v>
      </c>
      <c r="B281" s="11">
        <v>6800</v>
      </c>
      <c r="C281" s="11">
        <f t="shared" si="8"/>
        <v>6</v>
      </c>
      <c r="D281" s="50">
        <v>7112</v>
      </c>
      <c r="E281" s="11">
        <v>5832.1428571428569</v>
      </c>
      <c r="F281" s="11">
        <v>10</v>
      </c>
      <c r="G281" s="11">
        <f t="shared" si="9"/>
        <v>1</v>
      </c>
      <c r="H281" s="4">
        <v>5636</v>
      </c>
    </row>
    <row r="282" spans="1:8" x14ac:dyDescent="0.35">
      <c r="A282" s="41">
        <v>41196</v>
      </c>
      <c r="B282" s="11">
        <v>6959</v>
      </c>
      <c r="C282" s="11">
        <f t="shared" si="8"/>
        <v>7</v>
      </c>
      <c r="D282" s="50">
        <v>6933</v>
      </c>
      <c r="E282" s="11">
        <v>5787.5714285714284</v>
      </c>
      <c r="F282" s="11">
        <v>10</v>
      </c>
      <c r="G282" s="11">
        <f t="shared" si="9"/>
        <v>1</v>
      </c>
      <c r="H282" s="4">
        <v>6083</v>
      </c>
    </row>
    <row r="283" spans="1:8" x14ac:dyDescent="0.35">
      <c r="A283" s="41">
        <v>41197</v>
      </c>
      <c r="B283" s="11">
        <v>4404</v>
      </c>
      <c r="C283" s="11">
        <f t="shared" si="8"/>
        <v>1</v>
      </c>
      <c r="D283" s="50">
        <v>4621</v>
      </c>
      <c r="E283" s="11">
        <v>5791.2857142857147</v>
      </c>
      <c r="F283" s="11">
        <v>10</v>
      </c>
      <c r="G283" s="11">
        <f t="shared" si="9"/>
        <v>0</v>
      </c>
      <c r="H283" s="4">
        <v>6671.333333333333</v>
      </c>
    </row>
    <row r="284" spans="1:8" x14ac:dyDescent="0.35">
      <c r="A284" s="41">
        <v>41198</v>
      </c>
      <c r="B284" s="11">
        <v>4921</v>
      </c>
      <c r="C284" s="11">
        <f t="shared" si="8"/>
        <v>2</v>
      </c>
      <c r="D284" s="50">
        <v>5251</v>
      </c>
      <c r="E284" s="11">
        <v>5760.2857142857147</v>
      </c>
      <c r="F284" s="11">
        <v>10</v>
      </c>
      <c r="G284" s="11">
        <f t="shared" si="9"/>
        <v>0</v>
      </c>
      <c r="H284" s="4">
        <v>6054.333333333333</v>
      </c>
    </row>
    <row r="285" spans="1:8" x14ac:dyDescent="0.35">
      <c r="A285" s="41">
        <v>41199</v>
      </c>
      <c r="B285" s="11">
        <v>5289</v>
      </c>
      <c r="C285" s="11">
        <f t="shared" si="8"/>
        <v>3</v>
      </c>
      <c r="D285" s="50">
        <v>5459</v>
      </c>
      <c r="E285" s="11">
        <v>5713.1428571428569</v>
      </c>
      <c r="F285" s="11">
        <v>10</v>
      </c>
      <c r="G285" s="11">
        <f t="shared" si="9"/>
        <v>0</v>
      </c>
      <c r="H285" s="4">
        <v>5428</v>
      </c>
    </row>
    <row r="286" spans="1:8" x14ac:dyDescent="0.35">
      <c r="A286" s="41">
        <v>41200</v>
      </c>
      <c r="B286" s="11">
        <v>5067</v>
      </c>
      <c r="C286" s="11">
        <f t="shared" si="8"/>
        <v>4</v>
      </c>
      <c r="D286" s="50">
        <v>5194</v>
      </c>
      <c r="E286" s="11">
        <v>5688.8571428571431</v>
      </c>
      <c r="F286" s="11">
        <v>10</v>
      </c>
      <c r="G286" s="11">
        <f t="shared" si="9"/>
        <v>0</v>
      </c>
      <c r="H286" s="4">
        <v>4871.333333333333</v>
      </c>
    </row>
    <row r="287" spans="1:8" x14ac:dyDescent="0.35">
      <c r="A287" s="41">
        <v>41201</v>
      </c>
      <c r="B287" s="11">
        <v>6009</v>
      </c>
      <c r="C287" s="11">
        <f t="shared" si="8"/>
        <v>5</v>
      </c>
      <c r="D287" s="50">
        <v>6255</v>
      </c>
      <c r="E287" s="11">
        <v>5670.7142857142853</v>
      </c>
      <c r="F287" s="11">
        <v>10</v>
      </c>
      <c r="G287" s="11">
        <f t="shared" si="9"/>
        <v>0</v>
      </c>
      <c r="H287" s="4">
        <v>5092.333333333333</v>
      </c>
    </row>
    <row r="288" spans="1:8" x14ac:dyDescent="0.35">
      <c r="A288" s="41">
        <v>41202</v>
      </c>
      <c r="B288" s="11">
        <v>6801</v>
      </c>
      <c r="C288" s="11">
        <f t="shared" si="8"/>
        <v>6</v>
      </c>
      <c r="D288" s="50">
        <v>6800</v>
      </c>
      <c r="E288" s="11">
        <v>5635.5714285714284</v>
      </c>
      <c r="F288" s="11">
        <v>10</v>
      </c>
      <c r="G288" s="11">
        <f t="shared" si="9"/>
        <v>1</v>
      </c>
      <c r="H288" s="4">
        <v>5455</v>
      </c>
    </row>
    <row r="289" spans="1:8" x14ac:dyDescent="0.35">
      <c r="A289" s="41">
        <v>41203</v>
      </c>
      <c r="B289" s="11">
        <v>4628.5</v>
      </c>
      <c r="C289" s="11">
        <f t="shared" si="8"/>
        <v>7</v>
      </c>
      <c r="D289" s="50">
        <v>6959</v>
      </c>
      <c r="E289" s="11">
        <v>5635.7142857142853</v>
      </c>
      <c r="F289" s="11">
        <v>10</v>
      </c>
      <c r="G289" s="11">
        <f t="shared" si="9"/>
        <v>1</v>
      </c>
      <c r="H289" s="4">
        <v>5959</v>
      </c>
    </row>
    <row r="290" spans="1:8" x14ac:dyDescent="0.35">
      <c r="A290" s="41">
        <v>41204</v>
      </c>
      <c r="B290" s="11">
        <v>3390</v>
      </c>
      <c r="C290" s="11">
        <f t="shared" si="8"/>
        <v>1</v>
      </c>
      <c r="D290" s="50">
        <v>4404</v>
      </c>
      <c r="E290" s="11">
        <v>5302.7857142857147</v>
      </c>
      <c r="F290" s="11">
        <v>10</v>
      </c>
      <c r="G290" s="11">
        <f t="shared" si="9"/>
        <v>0</v>
      </c>
      <c r="H290" s="4">
        <v>5812.833333333333</v>
      </c>
    </row>
    <row r="291" spans="1:8" x14ac:dyDescent="0.35">
      <c r="A291" s="41">
        <v>41205</v>
      </c>
      <c r="B291" s="11">
        <v>5303</v>
      </c>
      <c r="C291" s="11">
        <f t="shared" si="8"/>
        <v>2</v>
      </c>
      <c r="D291" s="50">
        <v>4921</v>
      </c>
      <c r="E291" s="11">
        <v>5157.9285714285716</v>
      </c>
      <c r="F291" s="11">
        <v>10</v>
      </c>
      <c r="G291" s="11">
        <f t="shared" si="9"/>
        <v>0</v>
      </c>
      <c r="H291" s="4">
        <v>4939.833333333333</v>
      </c>
    </row>
    <row r="292" spans="1:8" x14ac:dyDescent="0.35">
      <c r="A292" s="41">
        <v>41206</v>
      </c>
      <c r="B292" s="11">
        <v>5852</v>
      </c>
      <c r="C292" s="11">
        <f t="shared" si="8"/>
        <v>3</v>
      </c>
      <c r="D292" s="50">
        <v>5289</v>
      </c>
      <c r="E292" s="11">
        <v>5212.5</v>
      </c>
      <c r="F292" s="11">
        <v>10</v>
      </c>
      <c r="G292" s="11">
        <f t="shared" si="9"/>
        <v>0</v>
      </c>
      <c r="H292" s="4">
        <v>4440.5</v>
      </c>
    </row>
    <row r="293" spans="1:8" x14ac:dyDescent="0.35">
      <c r="A293" s="41">
        <v>41207</v>
      </c>
      <c r="B293" s="11">
        <v>6591</v>
      </c>
      <c r="C293" s="11">
        <f t="shared" si="8"/>
        <v>4</v>
      </c>
      <c r="D293" s="50">
        <v>5067</v>
      </c>
      <c r="E293" s="11">
        <v>5292.9285714285716</v>
      </c>
      <c r="F293" s="11">
        <v>10</v>
      </c>
      <c r="G293" s="11">
        <f t="shared" si="9"/>
        <v>0</v>
      </c>
      <c r="H293" s="4">
        <v>4848.333333333333</v>
      </c>
    </row>
    <row r="294" spans="1:8" x14ac:dyDescent="0.35">
      <c r="A294" s="41">
        <v>41208</v>
      </c>
      <c r="B294" s="11">
        <v>4628.5</v>
      </c>
      <c r="C294" s="11">
        <f t="shared" si="8"/>
        <v>5</v>
      </c>
      <c r="D294" s="50">
        <v>6009</v>
      </c>
      <c r="E294" s="11">
        <v>5510.6428571428569</v>
      </c>
      <c r="F294" s="11">
        <v>10</v>
      </c>
      <c r="G294" s="11">
        <f t="shared" si="9"/>
        <v>0</v>
      </c>
      <c r="H294" s="4">
        <v>5915.333333333333</v>
      </c>
    </row>
    <row r="295" spans="1:8" x14ac:dyDescent="0.35">
      <c r="A295" s="41">
        <v>41209</v>
      </c>
      <c r="B295" s="11">
        <v>4628.5</v>
      </c>
      <c r="C295" s="11">
        <f t="shared" si="8"/>
        <v>6</v>
      </c>
      <c r="D295" s="50">
        <v>6801</v>
      </c>
      <c r="E295" s="11">
        <v>5313.4285714285716</v>
      </c>
      <c r="F295" s="11">
        <v>10</v>
      </c>
      <c r="G295" s="11">
        <f t="shared" si="9"/>
        <v>1</v>
      </c>
      <c r="H295" s="4">
        <v>5690.5</v>
      </c>
    </row>
    <row r="296" spans="1:8" x14ac:dyDescent="0.35">
      <c r="A296" s="41">
        <v>41210</v>
      </c>
      <c r="B296" s="11">
        <v>4628.5</v>
      </c>
      <c r="C296" s="11">
        <f t="shared" si="8"/>
        <v>7</v>
      </c>
      <c r="D296" s="50">
        <v>4628.5</v>
      </c>
      <c r="E296" s="11">
        <v>5003.0714285714284</v>
      </c>
      <c r="F296" s="11">
        <v>10</v>
      </c>
      <c r="G296" s="11">
        <f t="shared" si="9"/>
        <v>1</v>
      </c>
      <c r="H296" s="4">
        <v>5282.666666666667</v>
      </c>
    </row>
    <row r="297" spans="1:8" x14ac:dyDescent="0.35">
      <c r="A297" s="41">
        <v>41211</v>
      </c>
      <c r="B297" s="11">
        <v>4628.5</v>
      </c>
      <c r="C297" s="11">
        <f t="shared" si="8"/>
        <v>1</v>
      </c>
      <c r="D297" s="50">
        <v>3390</v>
      </c>
      <c r="E297" s="11">
        <v>5003.0714285714284</v>
      </c>
      <c r="F297" s="11">
        <v>10</v>
      </c>
      <c r="G297" s="11">
        <f t="shared" si="9"/>
        <v>0</v>
      </c>
      <c r="H297" s="4">
        <v>4628.5</v>
      </c>
    </row>
    <row r="298" spans="1:8" x14ac:dyDescent="0.35">
      <c r="A298" s="41">
        <v>41212</v>
      </c>
      <c r="B298" s="11">
        <v>5800</v>
      </c>
      <c r="C298" s="11">
        <f t="shared" si="8"/>
        <v>2</v>
      </c>
      <c r="D298" s="50">
        <v>5303</v>
      </c>
      <c r="E298" s="11">
        <v>5180</v>
      </c>
      <c r="F298" s="11">
        <v>10</v>
      </c>
      <c r="G298" s="11">
        <f t="shared" si="9"/>
        <v>0</v>
      </c>
      <c r="H298" s="4">
        <v>4628.5</v>
      </c>
    </row>
    <row r="299" spans="1:8" x14ac:dyDescent="0.35">
      <c r="A299" s="41">
        <v>41213</v>
      </c>
      <c r="B299" s="11">
        <v>6353</v>
      </c>
      <c r="C299" s="11">
        <f t="shared" si="8"/>
        <v>3</v>
      </c>
      <c r="D299" s="50">
        <v>5852</v>
      </c>
      <c r="E299" s="11">
        <v>5251</v>
      </c>
      <c r="F299" s="11">
        <v>10</v>
      </c>
      <c r="G299" s="11">
        <f t="shared" si="9"/>
        <v>0</v>
      </c>
      <c r="H299" s="4">
        <v>5019</v>
      </c>
    </row>
    <row r="300" spans="1:8" x14ac:dyDescent="0.35">
      <c r="A300" s="41">
        <v>41214</v>
      </c>
      <c r="B300" s="11">
        <v>6383</v>
      </c>
      <c r="C300" s="11">
        <f t="shared" si="8"/>
        <v>4</v>
      </c>
      <c r="D300" s="50">
        <v>6591</v>
      </c>
      <c r="E300" s="11">
        <v>5322.5714285714284</v>
      </c>
      <c r="F300" s="11">
        <v>11</v>
      </c>
      <c r="G300" s="11">
        <f t="shared" si="9"/>
        <v>0</v>
      </c>
      <c r="H300" s="4">
        <v>5593.833333333333</v>
      </c>
    </row>
    <row r="301" spans="1:8" x14ac:dyDescent="0.35">
      <c r="A301" s="41">
        <v>41215</v>
      </c>
      <c r="B301" s="11">
        <v>6562</v>
      </c>
      <c r="C301" s="11">
        <f t="shared" si="8"/>
        <v>5</v>
      </c>
      <c r="D301" s="50">
        <v>4628.5</v>
      </c>
      <c r="E301" s="11">
        <v>5292.8571428571431</v>
      </c>
      <c r="F301" s="11">
        <v>11</v>
      </c>
      <c r="G301" s="11">
        <f t="shared" si="9"/>
        <v>0</v>
      </c>
      <c r="H301" s="4">
        <v>6178.666666666667</v>
      </c>
    </row>
    <row r="302" spans="1:8" x14ac:dyDescent="0.35">
      <c r="A302" s="41">
        <v>41216</v>
      </c>
      <c r="B302" s="11">
        <v>7628</v>
      </c>
      <c r="C302" s="11">
        <f t="shared" si="8"/>
        <v>6</v>
      </c>
      <c r="D302" s="50">
        <v>4628.5</v>
      </c>
      <c r="E302" s="11">
        <v>5569.0714285714284</v>
      </c>
      <c r="F302" s="11">
        <v>11</v>
      </c>
      <c r="G302" s="11">
        <f t="shared" si="9"/>
        <v>1</v>
      </c>
      <c r="H302" s="4">
        <v>6432.666666666667</v>
      </c>
    </row>
    <row r="303" spans="1:8" x14ac:dyDescent="0.35">
      <c r="A303" s="41">
        <v>41217</v>
      </c>
      <c r="B303" s="11">
        <v>7951</v>
      </c>
      <c r="C303" s="11">
        <f t="shared" si="8"/>
        <v>7</v>
      </c>
      <c r="D303" s="50">
        <v>4628.5</v>
      </c>
      <c r="E303" s="11">
        <v>5997.5714285714284</v>
      </c>
      <c r="F303" s="11">
        <v>11</v>
      </c>
      <c r="G303" s="11">
        <f t="shared" si="9"/>
        <v>1</v>
      </c>
      <c r="H303" s="4">
        <v>6857.666666666667</v>
      </c>
    </row>
    <row r="304" spans="1:8" x14ac:dyDescent="0.35">
      <c r="A304" s="41">
        <v>41218</v>
      </c>
      <c r="B304" s="11">
        <v>4925</v>
      </c>
      <c r="C304" s="11">
        <f t="shared" si="8"/>
        <v>1</v>
      </c>
      <c r="D304" s="50">
        <v>4628.5</v>
      </c>
      <c r="E304" s="11">
        <v>6472.2142857142853</v>
      </c>
      <c r="F304" s="11">
        <v>11</v>
      </c>
      <c r="G304" s="11">
        <f t="shared" si="9"/>
        <v>0</v>
      </c>
      <c r="H304" s="4">
        <v>7380.333333333333</v>
      </c>
    </row>
    <row r="305" spans="1:8" x14ac:dyDescent="0.35">
      <c r="A305" s="41">
        <v>41219</v>
      </c>
      <c r="B305" s="11">
        <v>5084</v>
      </c>
      <c r="C305" s="11">
        <f t="shared" si="8"/>
        <v>2</v>
      </c>
      <c r="D305" s="50">
        <v>5800</v>
      </c>
      <c r="E305" s="11">
        <v>6514.5714285714284</v>
      </c>
      <c r="F305" s="11">
        <v>11</v>
      </c>
      <c r="G305" s="11">
        <f t="shared" si="9"/>
        <v>0</v>
      </c>
      <c r="H305" s="4">
        <v>6834.666666666667</v>
      </c>
    </row>
    <row r="306" spans="1:8" x14ac:dyDescent="0.35">
      <c r="A306" s="41">
        <v>41220</v>
      </c>
      <c r="B306" s="11">
        <v>5097</v>
      </c>
      <c r="C306" s="11">
        <f t="shared" si="8"/>
        <v>3</v>
      </c>
      <c r="D306" s="50">
        <v>6353</v>
      </c>
      <c r="E306" s="11">
        <v>6412.2857142857147</v>
      </c>
      <c r="F306" s="11">
        <v>11</v>
      </c>
      <c r="G306" s="11">
        <f t="shared" si="9"/>
        <v>0</v>
      </c>
      <c r="H306" s="4">
        <v>5986.666666666667</v>
      </c>
    </row>
    <row r="307" spans="1:8" x14ac:dyDescent="0.35">
      <c r="A307" s="41">
        <v>41221</v>
      </c>
      <c r="B307" s="11">
        <v>5462</v>
      </c>
      <c r="C307" s="11">
        <f t="shared" si="8"/>
        <v>4</v>
      </c>
      <c r="D307" s="50">
        <v>6383</v>
      </c>
      <c r="E307" s="11">
        <v>6232.8571428571431</v>
      </c>
      <c r="F307" s="11">
        <v>11</v>
      </c>
      <c r="G307" s="11">
        <f t="shared" si="9"/>
        <v>0</v>
      </c>
      <c r="H307" s="4">
        <v>5035.333333333333</v>
      </c>
    </row>
    <row r="308" spans="1:8" x14ac:dyDescent="0.35">
      <c r="A308" s="41">
        <v>41222</v>
      </c>
      <c r="B308" s="11">
        <v>6114</v>
      </c>
      <c r="C308" s="11">
        <f t="shared" si="8"/>
        <v>5</v>
      </c>
      <c r="D308" s="50">
        <v>6562</v>
      </c>
      <c r="E308" s="11">
        <v>6101.2857142857147</v>
      </c>
      <c r="F308" s="11">
        <v>11</v>
      </c>
      <c r="G308" s="11">
        <f t="shared" si="9"/>
        <v>0</v>
      </c>
      <c r="H308" s="4">
        <v>5214.333333333333</v>
      </c>
    </row>
    <row r="309" spans="1:8" x14ac:dyDescent="0.35">
      <c r="A309" s="41">
        <v>41223</v>
      </c>
      <c r="B309" s="11">
        <v>6373</v>
      </c>
      <c r="C309" s="11">
        <f t="shared" si="8"/>
        <v>6</v>
      </c>
      <c r="D309" s="50">
        <v>7628</v>
      </c>
      <c r="E309" s="11">
        <v>6037.2857142857147</v>
      </c>
      <c r="F309" s="11">
        <v>11</v>
      </c>
      <c r="G309" s="11">
        <f t="shared" si="9"/>
        <v>1</v>
      </c>
      <c r="H309" s="4">
        <v>5557.666666666667</v>
      </c>
    </row>
    <row r="310" spans="1:8" x14ac:dyDescent="0.35">
      <c r="A310" s="41">
        <v>41224</v>
      </c>
      <c r="B310" s="11">
        <v>6479</v>
      </c>
      <c r="C310" s="11">
        <f t="shared" si="8"/>
        <v>7</v>
      </c>
      <c r="D310" s="50">
        <v>7951</v>
      </c>
      <c r="E310" s="11">
        <v>5858</v>
      </c>
      <c r="F310" s="11">
        <v>11</v>
      </c>
      <c r="G310" s="11">
        <f t="shared" si="9"/>
        <v>1</v>
      </c>
      <c r="H310" s="4">
        <v>5983</v>
      </c>
    </row>
    <row r="311" spans="1:8" x14ac:dyDescent="0.35">
      <c r="A311" s="41">
        <v>41225</v>
      </c>
      <c r="B311" s="11">
        <v>4343</v>
      </c>
      <c r="C311" s="11">
        <f t="shared" si="8"/>
        <v>1</v>
      </c>
      <c r="D311" s="50">
        <v>4925</v>
      </c>
      <c r="E311" s="11">
        <v>5647.7142857142853</v>
      </c>
      <c r="F311" s="11">
        <v>11</v>
      </c>
      <c r="G311" s="11">
        <f t="shared" si="9"/>
        <v>0</v>
      </c>
      <c r="H311" s="4">
        <v>6322</v>
      </c>
    </row>
    <row r="312" spans="1:8" x14ac:dyDescent="0.35">
      <c r="A312" s="41">
        <v>41226</v>
      </c>
      <c r="B312" s="11">
        <v>5596</v>
      </c>
      <c r="C312" s="11">
        <f t="shared" si="8"/>
        <v>2</v>
      </c>
      <c r="D312" s="50">
        <v>5084</v>
      </c>
      <c r="E312" s="11">
        <v>5564.5714285714284</v>
      </c>
      <c r="F312" s="11">
        <v>11</v>
      </c>
      <c r="G312" s="11">
        <f t="shared" si="9"/>
        <v>0</v>
      </c>
      <c r="H312" s="4">
        <v>5731.666666666667</v>
      </c>
    </row>
    <row r="313" spans="1:8" x14ac:dyDescent="0.35">
      <c r="A313" s="41">
        <v>41227</v>
      </c>
      <c r="B313" s="11">
        <v>4999</v>
      </c>
      <c r="C313" s="11">
        <f t="shared" si="8"/>
        <v>3</v>
      </c>
      <c r="D313" s="50">
        <v>5097</v>
      </c>
      <c r="E313" s="11">
        <v>5637.7142857142853</v>
      </c>
      <c r="F313" s="11">
        <v>11</v>
      </c>
      <c r="G313" s="11">
        <f t="shared" si="9"/>
        <v>0</v>
      </c>
      <c r="H313" s="4">
        <v>5472.666666666667</v>
      </c>
    </row>
    <row r="314" spans="1:8" x14ac:dyDescent="0.35">
      <c r="A314" s="41">
        <v>41228</v>
      </c>
      <c r="B314" s="11">
        <v>5279</v>
      </c>
      <c r="C314" s="11">
        <f t="shared" si="8"/>
        <v>4</v>
      </c>
      <c r="D314" s="50">
        <v>5462</v>
      </c>
      <c r="E314" s="11">
        <v>5623.7142857142853</v>
      </c>
      <c r="F314" s="11">
        <v>11</v>
      </c>
      <c r="G314" s="11">
        <f t="shared" si="9"/>
        <v>0</v>
      </c>
      <c r="H314" s="4">
        <v>4979.333333333333</v>
      </c>
    </row>
    <row r="315" spans="1:8" x14ac:dyDescent="0.35">
      <c r="A315" s="41">
        <v>41229</v>
      </c>
      <c r="B315" s="11">
        <v>5432</v>
      </c>
      <c r="C315" s="11">
        <f t="shared" si="8"/>
        <v>5</v>
      </c>
      <c r="D315" s="50">
        <v>6114</v>
      </c>
      <c r="E315" s="11">
        <v>5597.5714285714284</v>
      </c>
      <c r="F315" s="11">
        <v>11</v>
      </c>
      <c r="G315" s="11">
        <f t="shared" si="9"/>
        <v>0</v>
      </c>
      <c r="H315" s="4">
        <v>5291.333333333333</v>
      </c>
    </row>
    <row r="316" spans="1:8" x14ac:dyDescent="0.35">
      <c r="A316" s="41">
        <v>41230</v>
      </c>
      <c r="B316" s="11">
        <v>6584</v>
      </c>
      <c r="C316" s="11">
        <f t="shared" si="8"/>
        <v>6</v>
      </c>
      <c r="D316" s="50">
        <v>6373</v>
      </c>
      <c r="E316" s="11">
        <v>5500.1428571428569</v>
      </c>
      <c r="F316" s="11">
        <v>11</v>
      </c>
      <c r="G316" s="11">
        <f t="shared" si="9"/>
        <v>1</v>
      </c>
      <c r="H316" s="4">
        <v>5236.666666666667</v>
      </c>
    </row>
    <row r="317" spans="1:8" x14ac:dyDescent="0.35">
      <c r="A317" s="41">
        <v>41231</v>
      </c>
      <c r="B317" s="11">
        <v>6661</v>
      </c>
      <c r="C317" s="11">
        <f t="shared" si="8"/>
        <v>7</v>
      </c>
      <c r="D317" s="50">
        <v>6479</v>
      </c>
      <c r="E317" s="11">
        <v>5530.2857142857147</v>
      </c>
      <c r="F317" s="11">
        <v>11</v>
      </c>
      <c r="G317" s="11">
        <f t="shared" si="9"/>
        <v>1</v>
      </c>
      <c r="H317" s="4">
        <v>5765</v>
      </c>
    </row>
    <row r="318" spans="1:8" x14ac:dyDescent="0.35">
      <c r="A318" s="41">
        <v>41232</v>
      </c>
      <c r="B318" s="11">
        <v>4297</v>
      </c>
      <c r="C318" s="11">
        <f t="shared" si="8"/>
        <v>1</v>
      </c>
      <c r="D318" s="50">
        <v>4343</v>
      </c>
      <c r="E318" s="11">
        <v>5556.2857142857147</v>
      </c>
      <c r="F318" s="11">
        <v>11</v>
      </c>
      <c r="G318" s="11">
        <f t="shared" si="9"/>
        <v>0</v>
      </c>
      <c r="H318" s="4">
        <v>6225.666666666667</v>
      </c>
    </row>
    <row r="319" spans="1:8" x14ac:dyDescent="0.35">
      <c r="A319" s="41">
        <v>41233</v>
      </c>
      <c r="B319" s="11">
        <v>5112</v>
      </c>
      <c r="C319" s="11">
        <f t="shared" si="8"/>
        <v>2</v>
      </c>
      <c r="D319" s="50">
        <v>5596</v>
      </c>
      <c r="E319" s="11">
        <v>5549.7142857142853</v>
      </c>
      <c r="F319" s="11">
        <v>11</v>
      </c>
      <c r="G319" s="11">
        <f t="shared" si="9"/>
        <v>0</v>
      </c>
      <c r="H319" s="4">
        <v>5847.333333333333</v>
      </c>
    </row>
    <row r="320" spans="1:8" x14ac:dyDescent="0.35">
      <c r="A320" s="41">
        <v>41234</v>
      </c>
      <c r="B320" s="11">
        <v>4905</v>
      </c>
      <c r="C320" s="11">
        <f t="shared" si="8"/>
        <v>3</v>
      </c>
      <c r="D320" s="50">
        <v>4999</v>
      </c>
      <c r="E320" s="11">
        <v>5480.5714285714284</v>
      </c>
      <c r="F320" s="11">
        <v>11</v>
      </c>
      <c r="G320" s="11">
        <f t="shared" si="9"/>
        <v>0</v>
      </c>
      <c r="H320" s="4">
        <v>5356.666666666667</v>
      </c>
    </row>
    <row r="321" spans="1:8" x14ac:dyDescent="0.35">
      <c r="A321" s="41">
        <v>41235</v>
      </c>
      <c r="B321" s="11">
        <v>5279</v>
      </c>
      <c r="C321" s="11">
        <f t="shared" si="8"/>
        <v>4</v>
      </c>
      <c r="D321" s="50">
        <v>5279</v>
      </c>
      <c r="E321" s="11">
        <v>5467.1428571428569</v>
      </c>
      <c r="F321" s="11">
        <v>11</v>
      </c>
      <c r="G321" s="11">
        <f t="shared" si="9"/>
        <v>0</v>
      </c>
      <c r="H321" s="4">
        <v>4771.333333333333</v>
      </c>
    </row>
    <row r="322" spans="1:8" x14ac:dyDescent="0.35">
      <c r="A322" s="41">
        <v>41236</v>
      </c>
      <c r="B322" s="11">
        <v>4632</v>
      </c>
      <c r="C322" s="11">
        <f t="shared" si="8"/>
        <v>5</v>
      </c>
      <c r="D322" s="50">
        <v>5432</v>
      </c>
      <c r="E322" s="11">
        <v>5467.1428571428569</v>
      </c>
      <c r="F322" s="11">
        <v>11</v>
      </c>
      <c r="G322" s="11">
        <f t="shared" si="9"/>
        <v>0</v>
      </c>
      <c r="H322" s="4">
        <v>5098.666666666667</v>
      </c>
    </row>
    <row r="323" spans="1:8" x14ac:dyDescent="0.35">
      <c r="A323" s="41">
        <v>41237</v>
      </c>
      <c r="B323" s="11">
        <v>4628.5</v>
      </c>
      <c r="C323" s="11">
        <f t="shared" ref="C323:C360" si="10" xml:space="preserve"> WEEKDAY(A323,2)</f>
        <v>6</v>
      </c>
      <c r="D323" s="50">
        <v>6584</v>
      </c>
      <c r="E323" s="11">
        <v>5352.8571428571431</v>
      </c>
      <c r="F323" s="11">
        <v>11</v>
      </c>
      <c r="G323" s="11">
        <f t="shared" ref="G323:G360" si="11">IF(C323&gt;5, 1, 0)</f>
        <v>1</v>
      </c>
      <c r="H323" s="4">
        <v>4938.666666666667</v>
      </c>
    </row>
    <row r="324" spans="1:8" x14ac:dyDescent="0.35">
      <c r="A324" s="41">
        <v>41238</v>
      </c>
      <c r="B324" s="11">
        <v>4628.5</v>
      </c>
      <c r="C324" s="11">
        <f t="shared" si="10"/>
        <v>7</v>
      </c>
      <c r="D324" s="50">
        <v>6661</v>
      </c>
      <c r="E324" s="11">
        <v>5073.5</v>
      </c>
      <c r="F324" s="11">
        <v>11</v>
      </c>
      <c r="G324" s="11">
        <f t="shared" si="11"/>
        <v>1</v>
      </c>
      <c r="H324" s="4">
        <v>4846.5</v>
      </c>
    </row>
    <row r="325" spans="1:8" x14ac:dyDescent="0.35">
      <c r="A325" s="41">
        <v>41239</v>
      </c>
      <c r="B325" s="11">
        <v>4480</v>
      </c>
      <c r="C325" s="11">
        <f t="shared" si="10"/>
        <v>1</v>
      </c>
      <c r="D325" s="50">
        <v>4297</v>
      </c>
      <c r="E325" s="11">
        <v>4783.1428571428569</v>
      </c>
      <c r="F325" s="11">
        <v>11</v>
      </c>
      <c r="G325" s="11">
        <f t="shared" si="11"/>
        <v>0</v>
      </c>
      <c r="H325" s="4">
        <v>4629.666666666667</v>
      </c>
    </row>
    <row r="326" spans="1:8" x14ac:dyDescent="0.35">
      <c r="A326" s="41">
        <v>41240</v>
      </c>
      <c r="B326" s="11">
        <v>4565</v>
      </c>
      <c r="C326" s="11">
        <f t="shared" si="10"/>
        <v>2</v>
      </c>
      <c r="D326" s="50">
        <v>5112</v>
      </c>
      <c r="E326" s="11">
        <v>4809.2857142857147</v>
      </c>
      <c r="F326" s="11">
        <v>11</v>
      </c>
      <c r="G326" s="11">
        <f t="shared" si="11"/>
        <v>0</v>
      </c>
      <c r="H326" s="4">
        <v>4579</v>
      </c>
    </row>
    <row r="327" spans="1:8" x14ac:dyDescent="0.35">
      <c r="A327" s="41">
        <v>41241</v>
      </c>
      <c r="B327" s="11">
        <v>4465</v>
      </c>
      <c r="C327" s="11">
        <f t="shared" si="10"/>
        <v>3</v>
      </c>
      <c r="D327" s="50">
        <v>4905</v>
      </c>
      <c r="E327" s="11">
        <v>4731.1428571428569</v>
      </c>
      <c r="F327" s="11">
        <v>11</v>
      </c>
      <c r="G327" s="11">
        <f t="shared" si="11"/>
        <v>0</v>
      </c>
      <c r="H327" s="4">
        <v>4557.833333333333</v>
      </c>
    </row>
    <row r="328" spans="1:8" x14ac:dyDescent="0.35">
      <c r="A328" s="41">
        <v>41242</v>
      </c>
      <c r="B328" s="11">
        <v>4849</v>
      </c>
      <c r="C328" s="11">
        <f t="shared" si="10"/>
        <v>4</v>
      </c>
      <c r="D328" s="50">
        <v>5279</v>
      </c>
      <c r="E328" s="11">
        <v>4668.2857142857147</v>
      </c>
      <c r="F328" s="11">
        <v>11</v>
      </c>
      <c r="G328" s="11">
        <f t="shared" si="11"/>
        <v>0</v>
      </c>
      <c r="H328" s="4">
        <v>4503.333333333333</v>
      </c>
    </row>
    <row r="329" spans="1:8" x14ac:dyDescent="0.35">
      <c r="A329" s="41">
        <v>41243</v>
      </c>
      <c r="B329" s="11">
        <v>6084</v>
      </c>
      <c r="C329" s="11">
        <f t="shared" si="10"/>
        <v>5</v>
      </c>
      <c r="D329" s="50">
        <v>4632</v>
      </c>
      <c r="E329" s="11">
        <v>4606.8571428571431</v>
      </c>
      <c r="F329" s="11">
        <v>11</v>
      </c>
      <c r="G329" s="11">
        <f t="shared" si="11"/>
        <v>0</v>
      </c>
      <c r="H329" s="4">
        <v>4626.333333333333</v>
      </c>
    </row>
    <row r="330" spans="1:8" x14ac:dyDescent="0.35">
      <c r="A330" s="41">
        <v>41244</v>
      </c>
      <c r="B330" s="11">
        <v>6609</v>
      </c>
      <c r="C330" s="11">
        <f t="shared" si="10"/>
        <v>6</v>
      </c>
      <c r="D330" s="50">
        <v>4628.5</v>
      </c>
      <c r="E330" s="11">
        <v>4814.2857142857147</v>
      </c>
      <c r="F330" s="11">
        <v>12</v>
      </c>
      <c r="G330" s="11">
        <f t="shared" si="11"/>
        <v>1</v>
      </c>
      <c r="H330" s="4">
        <v>5132.666666666667</v>
      </c>
    </row>
    <row r="331" spans="1:8" x14ac:dyDescent="0.35">
      <c r="A331" s="41">
        <v>41245</v>
      </c>
      <c r="B331" s="11">
        <v>6482</v>
      </c>
      <c r="C331" s="11">
        <f t="shared" si="10"/>
        <v>7</v>
      </c>
      <c r="D331" s="50">
        <v>4628.5</v>
      </c>
      <c r="E331" s="11">
        <v>5097.2142857142853</v>
      </c>
      <c r="F331" s="11">
        <v>12</v>
      </c>
      <c r="G331" s="11">
        <f t="shared" si="11"/>
        <v>1</v>
      </c>
      <c r="H331" s="4">
        <v>5847.333333333333</v>
      </c>
    </row>
    <row r="332" spans="1:8" x14ac:dyDescent="0.35">
      <c r="A332" s="41">
        <v>41246</v>
      </c>
      <c r="B332" s="11">
        <v>4308</v>
      </c>
      <c r="C332" s="11">
        <f t="shared" si="10"/>
        <v>1</v>
      </c>
      <c r="D332" s="50">
        <v>4480</v>
      </c>
      <c r="E332" s="11">
        <v>5362</v>
      </c>
      <c r="F332" s="11">
        <v>12</v>
      </c>
      <c r="G332" s="11">
        <f t="shared" si="11"/>
        <v>0</v>
      </c>
      <c r="H332" s="4">
        <v>6391.666666666667</v>
      </c>
    </row>
    <row r="333" spans="1:8" x14ac:dyDescent="0.35">
      <c r="A333" s="41">
        <v>41247</v>
      </c>
      <c r="B333" s="11">
        <v>4580</v>
      </c>
      <c r="C333" s="11">
        <f t="shared" si="10"/>
        <v>2</v>
      </c>
      <c r="D333" s="50">
        <v>4565</v>
      </c>
      <c r="E333" s="11">
        <v>5337.4285714285716</v>
      </c>
      <c r="F333" s="11">
        <v>12</v>
      </c>
      <c r="G333" s="11">
        <f t="shared" si="11"/>
        <v>0</v>
      </c>
      <c r="H333" s="4">
        <v>5799.666666666667</v>
      </c>
    </row>
    <row r="334" spans="1:8" x14ac:dyDescent="0.35">
      <c r="A334" s="41">
        <v>41248</v>
      </c>
      <c r="B334" s="11">
        <v>4827</v>
      </c>
      <c r="C334" s="11">
        <f t="shared" si="10"/>
        <v>3</v>
      </c>
      <c r="D334" s="50">
        <v>4465</v>
      </c>
      <c r="E334" s="11">
        <v>5339.5714285714284</v>
      </c>
      <c r="F334" s="11">
        <v>12</v>
      </c>
      <c r="G334" s="11">
        <f t="shared" si="11"/>
        <v>0</v>
      </c>
      <c r="H334" s="4">
        <v>5123.333333333333</v>
      </c>
    </row>
    <row r="335" spans="1:8" x14ac:dyDescent="0.35">
      <c r="A335" s="41">
        <v>41249</v>
      </c>
      <c r="B335" s="11">
        <v>5214</v>
      </c>
      <c r="C335" s="11">
        <f t="shared" si="10"/>
        <v>4</v>
      </c>
      <c r="D335" s="50">
        <v>4849</v>
      </c>
      <c r="E335" s="11">
        <v>5391.2857142857147</v>
      </c>
      <c r="F335" s="11">
        <v>12</v>
      </c>
      <c r="G335" s="11">
        <f t="shared" si="11"/>
        <v>0</v>
      </c>
      <c r="H335" s="4">
        <v>4571.666666666667</v>
      </c>
    </row>
    <row r="336" spans="1:8" x14ac:dyDescent="0.35">
      <c r="A336" s="41">
        <v>41250</v>
      </c>
      <c r="B336" s="11">
        <v>5733</v>
      </c>
      <c r="C336" s="11">
        <f t="shared" si="10"/>
        <v>5</v>
      </c>
      <c r="D336" s="50">
        <v>6084</v>
      </c>
      <c r="E336" s="11">
        <v>5443.4285714285716</v>
      </c>
      <c r="F336" s="11">
        <v>12</v>
      </c>
      <c r="G336" s="11">
        <f t="shared" si="11"/>
        <v>0</v>
      </c>
      <c r="H336" s="4">
        <v>4873.666666666667</v>
      </c>
    </row>
    <row r="337" spans="1:8" x14ac:dyDescent="0.35">
      <c r="A337" s="41">
        <v>41251</v>
      </c>
      <c r="B337" s="11">
        <v>6245</v>
      </c>
      <c r="C337" s="11">
        <f t="shared" si="10"/>
        <v>6</v>
      </c>
      <c r="D337" s="50">
        <v>6609</v>
      </c>
      <c r="E337" s="11">
        <v>5393.2857142857147</v>
      </c>
      <c r="F337" s="11">
        <v>12</v>
      </c>
      <c r="G337" s="11">
        <f t="shared" si="11"/>
        <v>1</v>
      </c>
      <c r="H337" s="4">
        <v>5258</v>
      </c>
    </row>
    <row r="338" spans="1:8" x14ac:dyDescent="0.35">
      <c r="A338" s="41">
        <v>41252</v>
      </c>
      <c r="B338" s="11">
        <v>6423</v>
      </c>
      <c r="C338" s="11">
        <f t="shared" si="10"/>
        <v>7</v>
      </c>
      <c r="D338" s="50">
        <v>6482</v>
      </c>
      <c r="E338" s="11">
        <v>5341.2857142857147</v>
      </c>
      <c r="F338" s="11">
        <v>12</v>
      </c>
      <c r="G338" s="11">
        <f t="shared" si="11"/>
        <v>1</v>
      </c>
      <c r="H338" s="4">
        <v>5730.666666666667</v>
      </c>
    </row>
    <row r="339" spans="1:8" x14ac:dyDescent="0.35">
      <c r="A339" s="41">
        <v>41253</v>
      </c>
      <c r="B339" s="11">
        <v>4249</v>
      </c>
      <c r="C339" s="11">
        <f t="shared" si="10"/>
        <v>1</v>
      </c>
      <c r="D339" s="50">
        <v>4308</v>
      </c>
      <c r="E339" s="11">
        <v>5332.8571428571431</v>
      </c>
      <c r="F339" s="11">
        <v>12</v>
      </c>
      <c r="G339" s="11">
        <f t="shared" si="11"/>
        <v>0</v>
      </c>
      <c r="H339" s="4">
        <v>6133.666666666667</v>
      </c>
    </row>
    <row r="340" spans="1:8" x14ac:dyDescent="0.35">
      <c r="A340" s="41">
        <v>41254</v>
      </c>
      <c r="B340" s="11">
        <v>5191</v>
      </c>
      <c r="C340" s="11">
        <f t="shared" si="10"/>
        <v>2</v>
      </c>
      <c r="D340" s="50">
        <v>4580</v>
      </c>
      <c r="E340" s="11">
        <v>5324.4285714285716</v>
      </c>
      <c r="F340" s="11">
        <v>12</v>
      </c>
      <c r="G340" s="11">
        <f t="shared" si="11"/>
        <v>0</v>
      </c>
      <c r="H340" s="4">
        <v>5639</v>
      </c>
    </row>
    <row r="341" spans="1:8" x14ac:dyDescent="0.35">
      <c r="A341" s="41">
        <v>41255</v>
      </c>
      <c r="B341" s="11">
        <v>5345</v>
      </c>
      <c r="C341" s="11">
        <f t="shared" si="10"/>
        <v>3</v>
      </c>
      <c r="D341" s="50">
        <v>4827</v>
      </c>
      <c r="E341" s="11">
        <v>5411.7142857142853</v>
      </c>
      <c r="F341" s="11">
        <v>12</v>
      </c>
      <c r="G341" s="11">
        <f t="shared" si="11"/>
        <v>0</v>
      </c>
      <c r="H341" s="4">
        <v>5287.666666666667</v>
      </c>
    </row>
    <row r="342" spans="1:8" x14ac:dyDescent="0.35">
      <c r="A342" s="41">
        <v>41256</v>
      </c>
      <c r="B342" s="11">
        <v>5545</v>
      </c>
      <c r="C342" s="11">
        <f t="shared" si="10"/>
        <v>4</v>
      </c>
      <c r="D342" s="50">
        <v>5214</v>
      </c>
      <c r="E342" s="11">
        <v>5485.7142857142853</v>
      </c>
      <c r="F342" s="11">
        <v>12</v>
      </c>
      <c r="G342" s="11">
        <f t="shared" si="11"/>
        <v>0</v>
      </c>
      <c r="H342" s="4">
        <v>4928.333333333333</v>
      </c>
    </row>
    <row r="343" spans="1:8" x14ac:dyDescent="0.35">
      <c r="A343" s="41">
        <v>41257</v>
      </c>
      <c r="B343" s="11">
        <v>5341</v>
      </c>
      <c r="C343" s="11">
        <f t="shared" si="10"/>
        <v>5</v>
      </c>
      <c r="D343" s="50">
        <v>5733</v>
      </c>
      <c r="E343" s="11">
        <v>5533</v>
      </c>
      <c r="F343" s="11">
        <v>12</v>
      </c>
      <c r="G343" s="11">
        <f t="shared" si="11"/>
        <v>0</v>
      </c>
      <c r="H343" s="4">
        <v>5360.333333333333</v>
      </c>
    </row>
    <row r="344" spans="1:8" x14ac:dyDescent="0.35">
      <c r="A344" s="41">
        <v>41258</v>
      </c>
      <c r="B344" s="11">
        <v>4501</v>
      </c>
      <c r="C344" s="11">
        <f t="shared" si="10"/>
        <v>6</v>
      </c>
      <c r="D344" s="50">
        <v>6245</v>
      </c>
      <c r="E344" s="11">
        <v>5477</v>
      </c>
      <c r="F344" s="11">
        <v>12</v>
      </c>
      <c r="G344" s="11">
        <f t="shared" si="11"/>
        <v>1</v>
      </c>
      <c r="H344" s="4">
        <v>5410.333333333333</v>
      </c>
    </row>
    <row r="345" spans="1:8" x14ac:dyDescent="0.35">
      <c r="A345" s="41">
        <v>41259</v>
      </c>
      <c r="B345" s="11">
        <v>6753</v>
      </c>
      <c r="C345" s="11">
        <f t="shared" si="10"/>
        <v>7</v>
      </c>
      <c r="D345" s="50">
        <v>6423</v>
      </c>
      <c r="E345" s="11">
        <v>5227.8571428571431</v>
      </c>
      <c r="F345" s="11">
        <v>12</v>
      </c>
      <c r="G345" s="11">
        <f t="shared" si="11"/>
        <v>1</v>
      </c>
      <c r="H345" s="4">
        <v>5129</v>
      </c>
    </row>
    <row r="346" spans="1:8" x14ac:dyDescent="0.35">
      <c r="A346" s="41">
        <v>41260</v>
      </c>
      <c r="B346" s="11">
        <v>5214</v>
      </c>
      <c r="C346" s="11">
        <f t="shared" si="10"/>
        <v>1</v>
      </c>
      <c r="D346" s="50">
        <v>4249</v>
      </c>
      <c r="E346" s="11">
        <v>5275</v>
      </c>
      <c r="F346" s="11">
        <v>12</v>
      </c>
      <c r="G346" s="11">
        <f t="shared" si="11"/>
        <v>0</v>
      </c>
      <c r="H346" s="4">
        <v>5531.666666666667</v>
      </c>
    </row>
    <row r="347" spans="1:8" x14ac:dyDescent="0.35">
      <c r="A347" s="41">
        <v>41261</v>
      </c>
      <c r="B347" s="11">
        <v>6300</v>
      </c>
      <c r="C347" s="11">
        <f t="shared" si="10"/>
        <v>2</v>
      </c>
      <c r="D347" s="50">
        <v>5191</v>
      </c>
      <c r="E347" s="11">
        <v>5412.8571428571431</v>
      </c>
      <c r="F347" s="11">
        <v>12</v>
      </c>
      <c r="G347" s="11">
        <f t="shared" si="11"/>
        <v>0</v>
      </c>
      <c r="H347" s="4">
        <v>5489.333333333333</v>
      </c>
    </row>
    <row r="348" spans="1:8" x14ac:dyDescent="0.35">
      <c r="A348" s="41">
        <v>41262</v>
      </c>
      <c r="B348" s="11">
        <v>6478</v>
      </c>
      <c r="C348" s="11">
        <f t="shared" si="10"/>
        <v>3</v>
      </c>
      <c r="D348" s="50">
        <v>5345</v>
      </c>
      <c r="E348" s="11">
        <v>5571.2857142857147</v>
      </c>
      <c r="F348" s="11">
        <v>12</v>
      </c>
      <c r="G348" s="11">
        <f t="shared" si="11"/>
        <v>0</v>
      </c>
      <c r="H348" s="4">
        <v>6089</v>
      </c>
    </row>
    <row r="349" spans="1:8" x14ac:dyDescent="0.35">
      <c r="A349" s="41">
        <v>41263</v>
      </c>
      <c r="B349" s="11">
        <v>6525</v>
      </c>
      <c r="C349" s="11">
        <f t="shared" si="10"/>
        <v>4</v>
      </c>
      <c r="D349" s="50">
        <v>5545</v>
      </c>
      <c r="E349" s="11">
        <v>5733.1428571428569</v>
      </c>
      <c r="F349" s="11">
        <v>12</v>
      </c>
      <c r="G349" s="11">
        <f t="shared" si="11"/>
        <v>0</v>
      </c>
      <c r="H349" s="4">
        <v>5997.333333333333</v>
      </c>
    </row>
    <row r="350" spans="1:8" x14ac:dyDescent="0.35">
      <c r="A350" s="41">
        <v>41264</v>
      </c>
      <c r="B350" s="11">
        <v>6350</v>
      </c>
      <c r="C350" s="11">
        <f t="shared" si="10"/>
        <v>5</v>
      </c>
      <c r="D350" s="50">
        <v>5341</v>
      </c>
      <c r="E350" s="11">
        <v>5873.1428571428569</v>
      </c>
      <c r="F350" s="11">
        <v>12</v>
      </c>
      <c r="G350" s="11">
        <f t="shared" si="11"/>
        <v>0</v>
      </c>
      <c r="H350" s="4">
        <v>6434.333333333333</v>
      </c>
    </row>
    <row r="351" spans="1:8" x14ac:dyDescent="0.35">
      <c r="A351" s="41">
        <v>41265</v>
      </c>
      <c r="B351" s="11">
        <v>6531</v>
      </c>
      <c r="C351" s="11">
        <f t="shared" si="10"/>
        <v>6</v>
      </c>
      <c r="D351" s="50">
        <v>4501</v>
      </c>
      <c r="E351" s="11">
        <v>6017.2857142857147</v>
      </c>
      <c r="F351" s="11">
        <v>12</v>
      </c>
      <c r="G351" s="11">
        <f t="shared" si="11"/>
        <v>1</v>
      </c>
      <c r="H351" s="4">
        <v>6451</v>
      </c>
    </row>
    <row r="352" spans="1:8" x14ac:dyDescent="0.35">
      <c r="A352" s="41">
        <v>41266</v>
      </c>
      <c r="B352" s="11">
        <v>5977</v>
      </c>
      <c r="C352" s="11">
        <f t="shared" si="10"/>
        <v>7</v>
      </c>
      <c r="D352" s="50">
        <v>6753</v>
      </c>
      <c r="E352" s="11">
        <v>6307.2857142857147</v>
      </c>
      <c r="F352" s="11">
        <v>12</v>
      </c>
      <c r="G352" s="11">
        <f t="shared" si="11"/>
        <v>1</v>
      </c>
      <c r="H352" s="4">
        <v>6468.666666666667</v>
      </c>
    </row>
    <row r="353" spans="1:8" x14ac:dyDescent="0.35">
      <c r="A353" s="41">
        <v>41267</v>
      </c>
      <c r="B353" s="11">
        <v>5544</v>
      </c>
      <c r="C353" s="11">
        <f t="shared" si="10"/>
        <v>1</v>
      </c>
      <c r="D353" s="50">
        <v>5214</v>
      </c>
      <c r="E353" s="11">
        <v>6196.4285714285716</v>
      </c>
      <c r="F353" s="11">
        <v>12</v>
      </c>
      <c r="G353" s="11">
        <f t="shared" si="11"/>
        <v>0</v>
      </c>
      <c r="H353" s="4">
        <v>6286</v>
      </c>
    </row>
    <row r="354" spans="1:8" x14ac:dyDescent="0.35">
      <c r="A354" s="41">
        <v>41268</v>
      </c>
      <c r="B354" s="11">
        <v>5099</v>
      </c>
      <c r="C354" s="11">
        <f t="shared" si="10"/>
        <v>2</v>
      </c>
      <c r="D354" s="50">
        <v>6300</v>
      </c>
      <c r="E354" s="11">
        <v>6243.5714285714284</v>
      </c>
      <c r="F354" s="11">
        <v>12</v>
      </c>
      <c r="G354" s="11">
        <f t="shared" si="11"/>
        <v>0</v>
      </c>
      <c r="H354" s="4">
        <v>6017.333333333333</v>
      </c>
    </row>
    <row r="355" spans="1:8" x14ac:dyDescent="0.35">
      <c r="A355" s="41">
        <v>41269</v>
      </c>
      <c r="B355" s="11">
        <v>3944</v>
      </c>
      <c r="C355" s="11">
        <f t="shared" si="10"/>
        <v>3</v>
      </c>
      <c r="D355" s="50">
        <v>6478</v>
      </c>
      <c r="E355" s="11">
        <v>6072</v>
      </c>
      <c r="F355" s="11">
        <v>12</v>
      </c>
      <c r="G355" s="11">
        <f t="shared" si="11"/>
        <v>0</v>
      </c>
      <c r="H355" s="4">
        <v>5540</v>
      </c>
    </row>
    <row r="356" spans="1:8" x14ac:dyDescent="0.35">
      <c r="A356" s="41">
        <v>41270</v>
      </c>
      <c r="B356" s="11">
        <v>5461</v>
      </c>
      <c r="C356" s="11">
        <f t="shared" si="10"/>
        <v>4</v>
      </c>
      <c r="D356" s="50">
        <v>6525</v>
      </c>
      <c r="E356" s="11">
        <v>5710</v>
      </c>
      <c r="F356" s="11">
        <v>12</v>
      </c>
      <c r="G356" s="11">
        <f t="shared" si="11"/>
        <v>0</v>
      </c>
      <c r="H356" s="4">
        <v>4862.333333333333</v>
      </c>
    </row>
    <row r="357" spans="1:8" x14ac:dyDescent="0.35">
      <c r="A357" s="41">
        <v>41271</v>
      </c>
      <c r="B357" s="11">
        <v>5391</v>
      </c>
      <c r="C357" s="11">
        <f t="shared" si="10"/>
        <v>5</v>
      </c>
      <c r="D357" s="50">
        <v>6350</v>
      </c>
      <c r="E357" s="11">
        <v>5558</v>
      </c>
      <c r="F357" s="11">
        <v>12</v>
      </c>
      <c r="G357" s="11">
        <f t="shared" si="11"/>
        <v>0</v>
      </c>
      <c r="H357" s="4">
        <v>4834.666666666667</v>
      </c>
    </row>
    <row r="358" spans="1:8" x14ac:dyDescent="0.35">
      <c r="A358" s="41">
        <v>41272</v>
      </c>
      <c r="B358" s="11">
        <v>6368</v>
      </c>
      <c r="C358" s="11">
        <f t="shared" si="10"/>
        <v>6</v>
      </c>
      <c r="D358" s="50">
        <v>6531</v>
      </c>
      <c r="E358" s="11">
        <v>5421</v>
      </c>
      <c r="F358" s="11">
        <v>12</v>
      </c>
      <c r="G358" s="11">
        <f t="shared" si="11"/>
        <v>1</v>
      </c>
      <c r="H358" s="4">
        <v>4932</v>
      </c>
    </row>
    <row r="359" spans="1:8" x14ac:dyDescent="0.35">
      <c r="A359" s="41">
        <v>41273</v>
      </c>
      <c r="B359" s="11">
        <v>6498</v>
      </c>
      <c r="C359" s="11">
        <f t="shared" si="10"/>
        <v>7</v>
      </c>
      <c r="D359" s="50">
        <v>5977</v>
      </c>
      <c r="E359" s="11">
        <v>5397.7142857142853</v>
      </c>
      <c r="F359" s="11">
        <v>12</v>
      </c>
      <c r="G359" s="11">
        <f t="shared" si="11"/>
        <v>1</v>
      </c>
      <c r="H359" s="4">
        <v>5740</v>
      </c>
    </row>
    <row r="360" spans="1:8" x14ac:dyDescent="0.35">
      <c r="A360" s="49">
        <v>41274</v>
      </c>
      <c r="B360" s="20">
        <v>5484</v>
      </c>
      <c r="C360" s="20">
        <f t="shared" si="10"/>
        <v>1</v>
      </c>
      <c r="D360" s="7">
        <v>5544</v>
      </c>
      <c r="E360" s="20">
        <v>5472.1428571428569</v>
      </c>
      <c r="F360" s="20">
        <v>12</v>
      </c>
      <c r="G360" s="20">
        <f t="shared" si="11"/>
        <v>0</v>
      </c>
      <c r="H360" s="6">
        <v>6085.666666666667</v>
      </c>
    </row>
  </sheetData>
  <conditionalFormatting sqref="K2:Q8">
    <cfRule type="cellIs" dxfId="0" priority="1" operator="greaterThan">
      <formula>0.7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C083-CEA1-4B39-B390-BD77A703B5F0}">
  <dimension ref="A1:Z367"/>
  <sheetViews>
    <sheetView workbookViewId="0">
      <selection activeCell="S16" sqref="S16"/>
    </sheetView>
  </sheetViews>
  <sheetFormatPr defaultRowHeight="14.5" x14ac:dyDescent="0.35"/>
  <cols>
    <col min="2" max="2" width="11" customWidth="1"/>
    <col min="3" max="3" width="13" customWidth="1"/>
    <col min="6" max="6" width="10.7265625" customWidth="1"/>
    <col min="7" max="7" width="30.453125" customWidth="1"/>
    <col min="8" max="8" width="11.7265625" customWidth="1"/>
    <col min="10" max="10" width="15.81640625" customWidth="1"/>
    <col min="12" max="12" width="17.81640625" customWidth="1"/>
    <col min="13" max="13" width="19.1796875" customWidth="1"/>
    <col min="14" max="14" width="25.81640625" customWidth="1"/>
    <col min="16" max="16" width="20" customWidth="1"/>
    <col min="18" max="18" width="33.1796875" customWidth="1"/>
    <col min="19" max="19" width="13.453125" customWidth="1"/>
    <col min="20" max="20" width="19.453125" customWidth="1"/>
    <col min="21" max="21" width="13.26953125" bestFit="1" customWidth="1"/>
    <col min="23" max="23" width="22.81640625" customWidth="1"/>
    <col min="24" max="24" width="26.81640625" customWidth="1"/>
    <col min="25" max="25" width="19.453125" customWidth="1"/>
    <col min="26" max="26" width="18.1796875" customWidth="1"/>
  </cols>
  <sheetData>
    <row r="1" spans="1:24" ht="15.5" x14ac:dyDescent="0.35">
      <c r="A1" s="44" t="s">
        <v>2</v>
      </c>
      <c r="B1" s="45" t="s">
        <v>8</v>
      </c>
      <c r="C1" s="45" t="s">
        <v>36</v>
      </c>
      <c r="D1" s="45" t="s">
        <v>28</v>
      </c>
      <c r="E1" s="45" t="s">
        <v>30</v>
      </c>
      <c r="F1" s="45" t="s">
        <v>31</v>
      </c>
      <c r="G1" s="45" t="s">
        <v>32</v>
      </c>
      <c r="H1" s="46" t="s">
        <v>37</v>
      </c>
      <c r="I1" s="46" t="s">
        <v>38</v>
      </c>
      <c r="J1" s="46" t="s">
        <v>43</v>
      </c>
      <c r="K1" s="46" t="s">
        <v>39</v>
      </c>
      <c r="L1" s="46" t="s">
        <v>40</v>
      </c>
      <c r="M1" s="46" t="s">
        <v>44</v>
      </c>
      <c r="N1" s="46" t="s">
        <v>41</v>
      </c>
      <c r="O1" s="46" t="s">
        <v>4</v>
      </c>
      <c r="P1" s="48" t="s">
        <v>42</v>
      </c>
      <c r="R1" s="17"/>
      <c r="S1" s="18" t="s">
        <v>45</v>
      </c>
      <c r="T1" s="18" t="s">
        <v>35</v>
      </c>
      <c r="U1" s="18" t="s">
        <v>34</v>
      </c>
      <c r="V1" s="18" t="s">
        <v>30</v>
      </c>
      <c r="W1" s="18" t="s">
        <v>31</v>
      </c>
      <c r="X1" s="19" t="s">
        <v>46</v>
      </c>
    </row>
    <row r="2" spans="1:24" x14ac:dyDescent="0.35">
      <c r="A2" s="3">
        <v>40916</v>
      </c>
      <c r="B2" s="11">
        <v>5214</v>
      </c>
      <c r="C2" s="11">
        <v>7</v>
      </c>
      <c r="D2" s="11">
        <v>5549</v>
      </c>
      <c r="E2" s="11">
        <v>1</v>
      </c>
      <c r="F2" s="11">
        <v>1</v>
      </c>
      <c r="G2" s="11">
        <v>4638</v>
      </c>
      <c r="H2" s="11">
        <f>S$2+SUMPRODUCT(T$2:X$2,C2:G2)</f>
        <v>6446.6579380493986</v>
      </c>
      <c r="I2" s="11">
        <f>H2-B2</f>
        <v>1232.6579380493986</v>
      </c>
      <c r="J2" s="11">
        <f>ABS(I2)</f>
        <v>1232.6579380493986</v>
      </c>
      <c r="K2" s="42">
        <f>J2/B2</f>
        <v>0.23641310664545429</v>
      </c>
      <c r="L2" s="11">
        <f t="shared" ref="L2:L65" si="0">IF(I2&lt;1,I2*4,I2)</f>
        <v>1232.6579380493986</v>
      </c>
      <c r="M2" s="11">
        <f>L2^2</f>
        <v>1519445.592236195</v>
      </c>
      <c r="N2" s="11">
        <f>IF(I2&gt;0,I2*20,I2*-80)</f>
        <v>24653.158760987972</v>
      </c>
      <c r="O2" s="11">
        <v>901</v>
      </c>
      <c r="P2" s="4">
        <f>O2*20</f>
        <v>18020</v>
      </c>
      <c r="R2" s="5" t="s">
        <v>47</v>
      </c>
      <c r="S2" s="20">
        <v>-400.44018386463017</v>
      </c>
      <c r="T2" s="20">
        <v>250.60385634268508</v>
      </c>
      <c r="U2" s="20">
        <v>0.29941890773282276</v>
      </c>
      <c r="V2" s="20">
        <v>28.431683756117788</v>
      </c>
      <c r="W2" s="20">
        <v>295.08034822111671</v>
      </c>
      <c r="X2" s="6">
        <v>0.67009132741021238</v>
      </c>
    </row>
    <row r="3" spans="1:24" x14ac:dyDescent="0.35">
      <c r="A3" s="3">
        <v>40917</v>
      </c>
      <c r="B3" s="11">
        <v>4097</v>
      </c>
      <c r="C3" s="11">
        <v>1</v>
      </c>
      <c r="D3" s="11">
        <v>4285</v>
      </c>
      <c r="E3" s="11">
        <v>1</v>
      </c>
      <c r="F3" s="11">
        <v>0</v>
      </c>
      <c r="G3" s="11">
        <v>4905</v>
      </c>
      <c r="H3" s="11">
        <f t="shared" ref="H3:H66" si="1">S$2+SUMPRODUCT(T$2:X$2,C3:G3)</f>
        <v>4448.40333681641</v>
      </c>
      <c r="I3" s="11">
        <f t="shared" ref="I3:I66" si="2">H3-B3</f>
        <v>351.40333681641005</v>
      </c>
      <c r="J3" s="11">
        <f t="shared" ref="J3:J66" si="3">ABS(I3)</f>
        <v>351.40333681641005</v>
      </c>
      <c r="K3" s="42">
        <f t="shared" ref="K3:K66" si="4">J3/B3</f>
        <v>8.5770890118723464E-2</v>
      </c>
      <c r="L3" s="11">
        <f t="shared" si="0"/>
        <v>351.40333681641005</v>
      </c>
      <c r="M3" s="11">
        <f t="shared" ref="M3:M66" si="5">L3^2</f>
        <v>123484.30512570732</v>
      </c>
      <c r="N3" s="11">
        <f t="shared" ref="N3:N66" si="6">IF(I3&gt;0,I3*20,I3*-80)</f>
        <v>7028.0667363282009</v>
      </c>
      <c r="O3" s="11">
        <v>684</v>
      </c>
      <c r="P3" s="4">
        <f t="shared" ref="P3:P66" si="7">O3*20</f>
        <v>13680</v>
      </c>
    </row>
    <row r="4" spans="1:24" x14ac:dyDescent="0.35">
      <c r="A4" s="3">
        <v>40918</v>
      </c>
      <c r="B4" s="11">
        <v>3757</v>
      </c>
      <c r="C4" s="11">
        <v>2</v>
      </c>
      <c r="D4" s="11">
        <v>3950</v>
      </c>
      <c r="E4" s="11">
        <v>1</v>
      </c>
      <c r="F4" s="11">
        <v>0</v>
      </c>
      <c r="G4" s="11">
        <v>4864</v>
      </c>
      <c r="H4" s="11">
        <f t="shared" si="1"/>
        <v>4571.2281146447813</v>
      </c>
      <c r="I4" s="11">
        <f t="shared" si="2"/>
        <v>814.22811464478127</v>
      </c>
      <c r="J4" s="11">
        <f t="shared" si="3"/>
        <v>814.22811464478127</v>
      </c>
      <c r="K4" s="42">
        <f t="shared" si="4"/>
        <v>0.21672294773616749</v>
      </c>
      <c r="L4" s="11">
        <f t="shared" si="0"/>
        <v>814.22811464478127</v>
      </c>
      <c r="M4" s="11">
        <f t="shared" si="5"/>
        <v>662967.42267799505</v>
      </c>
      <c r="N4" s="11">
        <f t="shared" si="6"/>
        <v>16284.562292895625</v>
      </c>
      <c r="O4" s="11">
        <v>1534</v>
      </c>
      <c r="P4" s="4">
        <f t="shared" si="7"/>
        <v>30680</v>
      </c>
      <c r="R4" s="17" t="s">
        <v>48</v>
      </c>
      <c r="S4" s="19">
        <v>20</v>
      </c>
    </row>
    <row r="5" spans="1:24" x14ac:dyDescent="0.35">
      <c r="A5" s="3">
        <v>40919</v>
      </c>
      <c r="B5" s="11">
        <v>4307</v>
      </c>
      <c r="C5" s="11">
        <v>3</v>
      </c>
      <c r="D5" s="11">
        <v>3996</v>
      </c>
      <c r="E5" s="11">
        <v>1</v>
      </c>
      <c r="F5" s="11">
        <v>0</v>
      </c>
      <c r="G5" s="11">
        <v>4356</v>
      </c>
      <c r="H5" s="11">
        <f t="shared" si="1"/>
        <v>4495.198846418788</v>
      </c>
      <c r="I5" s="11">
        <f t="shared" si="2"/>
        <v>188.19884641878798</v>
      </c>
      <c r="J5" s="11">
        <f t="shared" si="3"/>
        <v>188.19884641878798</v>
      </c>
      <c r="K5" s="42">
        <f t="shared" si="4"/>
        <v>4.3696040496584161E-2</v>
      </c>
      <c r="L5" s="11">
        <f t="shared" si="0"/>
        <v>188.19884641878798</v>
      </c>
      <c r="M5" s="11">
        <f t="shared" si="5"/>
        <v>35418.805793362546</v>
      </c>
      <c r="N5" s="11">
        <f t="shared" si="6"/>
        <v>3763.9769283757596</v>
      </c>
      <c r="O5" s="11">
        <v>1641</v>
      </c>
      <c r="P5" s="4">
        <f t="shared" si="7"/>
        <v>32820</v>
      </c>
      <c r="R5" s="3" t="s">
        <v>49</v>
      </c>
      <c r="S5" s="4">
        <v>80</v>
      </c>
    </row>
    <row r="6" spans="1:24" x14ac:dyDescent="0.35">
      <c r="A6" s="3">
        <v>40920</v>
      </c>
      <c r="B6" s="11">
        <v>4380</v>
      </c>
      <c r="C6" s="11">
        <v>4</v>
      </c>
      <c r="D6" s="11">
        <v>4413</v>
      </c>
      <c r="E6" s="11">
        <v>1</v>
      </c>
      <c r="F6" s="11">
        <v>0</v>
      </c>
      <c r="G6" s="11">
        <v>4053.6666666666665</v>
      </c>
      <c r="H6" s="11">
        <f t="shared" si="1"/>
        <v>4668.0694426323726</v>
      </c>
      <c r="I6" s="11">
        <f t="shared" si="2"/>
        <v>288.06944263237256</v>
      </c>
      <c r="J6" s="11">
        <f t="shared" si="3"/>
        <v>288.06944263237256</v>
      </c>
      <c r="K6" s="42">
        <f t="shared" si="4"/>
        <v>6.5769279139811079E-2</v>
      </c>
      <c r="L6" s="11">
        <f t="shared" si="0"/>
        <v>288.06944263237256</v>
      </c>
      <c r="M6" s="11">
        <f t="shared" si="5"/>
        <v>82984.003778525788</v>
      </c>
      <c r="N6" s="11">
        <f t="shared" si="6"/>
        <v>5761.3888526474511</v>
      </c>
      <c r="O6" s="11">
        <v>1151</v>
      </c>
      <c r="P6" s="4">
        <f t="shared" si="7"/>
        <v>23020</v>
      </c>
      <c r="R6" s="3" t="s">
        <v>50</v>
      </c>
      <c r="S6" s="30">
        <f>AVERAGE(K2:K360)</f>
        <v>0.19372246149522201</v>
      </c>
    </row>
    <row r="7" spans="1:24" x14ac:dyDescent="0.35">
      <c r="A7" s="3">
        <v>40921</v>
      </c>
      <c r="B7" s="11">
        <v>4075</v>
      </c>
      <c r="C7" s="11">
        <v>5</v>
      </c>
      <c r="D7" s="11">
        <v>4220</v>
      </c>
      <c r="E7" s="11">
        <v>1</v>
      </c>
      <c r="F7" s="11">
        <v>0</v>
      </c>
      <c r="G7" s="11">
        <v>4148</v>
      </c>
      <c r="H7" s="11">
        <f t="shared" si="1"/>
        <v>4924.0973983349868</v>
      </c>
      <c r="I7" s="11">
        <f t="shared" si="2"/>
        <v>849.09739833498679</v>
      </c>
      <c r="J7" s="11">
        <f t="shared" si="3"/>
        <v>849.09739833498679</v>
      </c>
      <c r="K7" s="42">
        <f t="shared" si="4"/>
        <v>0.20836745971410719</v>
      </c>
      <c r="L7" s="11">
        <f t="shared" si="0"/>
        <v>849.09739833498679</v>
      </c>
      <c r="M7" s="11">
        <f t="shared" si="5"/>
        <v>720966.39185924327</v>
      </c>
      <c r="N7" s="11">
        <f t="shared" si="6"/>
        <v>16981.947966699736</v>
      </c>
      <c r="O7" s="11">
        <v>1772</v>
      </c>
      <c r="P7" s="4">
        <f t="shared" si="7"/>
        <v>35440</v>
      </c>
      <c r="R7" s="3" t="s">
        <v>51</v>
      </c>
      <c r="S7" s="30">
        <f>MEDIAN(K2:K360)</f>
        <v>0.16168739918433661</v>
      </c>
    </row>
    <row r="8" spans="1:24" x14ac:dyDescent="0.35">
      <c r="A8" s="3">
        <v>40922</v>
      </c>
      <c r="B8" s="11">
        <v>4984</v>
      </c>
      <c r="C8" s="11">
        <v>6</v>
      </c>
      <c r="D8" s="11">
        <v>5281</v>
      </c>
      <c r="E8" s="11">
        <v>1</v>
      </c>
      <c r="F8" s="11">
        <v>1</v>
      </c>
      <c r="G8" s="11">
        <v>4254</v>
      </c>
      <c r="H8" s="11">
        <f t="shared" si="1"/>
        <v>5858.4947447087961</v>
      </c>
      <c r="I8" s="11">
        <f t="shared" si="2"/>
        <v>874.49474470879613</v>
      </c>
      <c r="J8" s="11">
        <f t="shared" si="3"/>
        <v>874.49474470879613</v>
      </c>
      <c r="K8" s="42">
        <f t="shared" si="4"/>
        <v>0.17546042229309713</v>
      </c>
      <c r="L8" s="11">
        <f t="shared" si="0"/>
        <v>874.49474470879613</v>
      </c>
      <c r="M8" s="11">
        <f t="shared" si="5"/>
        <v>764741.05852330255</v>
      </c>
      <c r="N8" s="11">
        <f t="shared" si="6"/>
        <v>17489.894894175923</v>
      </c>
      <c r="O8" s="11">
        <v>1287</v>
      </c>
      <c r="P8" s="4">
        <f t="shared" si="7"/>
        <v>25740</v>
      </c>
      <c r="R8" s="5" t="s">
        <v>52</v>
      </c>
      <c r="S8" s="6">
        <f>SUM(M2:M360)</f>
        <v>871815817.12975359</v>
      </c>
    </row>
    <row r="9" spans="1:24" x14ac:dyDescent="0.35">
      <c r="A9" s="3">
        <v>40923</v>
      </c>
      <c r="B9" s="11">
        <v>4625</v>
      </c>
      <c r="C9" s="11">
        <v>7</v>
      </c>
      <c r="D9" s="11">
        <v>5214</v>
      </c>
      <c r="E9" s="11">
        <v>1</v>
      </c>
      <c r="F9" s="11">
        <v>1</v>
      </c>
      <c r="G9" s="11">
        <v>4479.666666666667</v>
      </c>
      <c r="H9" s="11">
        <f t="shared" si="1"/>
        <v>6240.2548104522866</v>
      </c>
      <c r="I9" s="11">
        <f t="shared" si="2"/>
        <v>1615.2548104522866</v>
      </c>
      <c r="J9" s="11">
        <f t="shared" si="3"/>
        <v>1615.2548104522866</v>
      </c>
      <c r="K9" s="42">
        <f t="shared" si="4"/>
        <v>0.34924428334103497</v>
      </c>
      <c r="L9" s="11">
        <f t="shared" si="0"/>
        <v>1615.2548104522866</v>
      </c>
      <c r="M9" s="11">
        <f t="shared" si="5"/>
        <v>2609048.1026892522</v>
      </c>
      <c r="N9" s="11">
        <f t="shared" si="6"/>
        <v>32305.096209045732</v>
      </c>
      <c r="O9" s="11">
        <v>1141</v>
      </c>
      <c r="P9" s="4">
        <f t="shared" si="7"/>
        <v>22820</v>
      </c>
    </row>
    <row r="10" spans="1:24" x14ac:dyDescent="0.35">
      <c r="A10" s="3">
        <v>40924</v>
      </c>
      <c r="B10" s="11">
        <v>3706</v>
      </c>
      <c r="C10" s="11">
        <v>1</v>
      </c>
      <c r="D10" s="11">
        <v>4097</v>
      </c>
      <c r="E10" s="11">
        <v>1</v>
      </c>
      <c r="F10" s="11">
        <v>0</v>
      </c>
      <c r="G10" s="11">
        <v>4561.333333333333</v>
      </c>
      <c r="H10" s="11">
        <f t="shared" si="1"/>
        <v>4161.8245293093296</v>
      </c>
      <c r="I10" s="11">
        <f t="shared" si="2"/>
        <v>455.82452930932959</v>
      </c>
      <c r="J10" s="11">
        <f t="shared" si="3"/>
        <v>455.82452930932959</v>
      </c>
      <c r="K10" s="42">
        <f t="shared" si="4"/>
        <v>0.12299636516711537</v>
      </c>
      <c r="L10" s="11">
        <f t="shared" si="0"/>
        <v>455.82452930932959</v>
      </c>
      <c r="M10" s="11">
        <f t="shared" si="5"/>
        <v>207776.00152007188</v>
      </c>
      <c r="N10" s="11">
        <f t="shared" si="6"/>
        <v>9116.4905861865918</v>
      </c>
      <c r="O10" s="11">
        <v>1054</v>
      </c>
      <c r="P10" s="4">
        <f t="shared" si="7"/>
        <v>21080</v>
      </c>
      <c r="R10" s="21" t="s">
        <v>53</v>
      </c>
      <c r="S10" s="22">
        <f>SUM(P2:P367)</f>
        <v>8544440</v>
      </c>
      <c r="T10" s="11"/>
    </row>
    <row r="11" spans="1:24" x14ac:dyDescent="0.35">
      <c r="A11" s="3">
        <v>40925</v>
      </c>
      <c r="B11" s="11">
        <v>3782</v>
      </c>
      <c r="C11" s="11">
        <v>2</v>
      </c>
      <c r="D11" s="11">
        <v>3757</v>
      </c>
      <c r="E11" s="11">
        <v>1</v>
      </c>
      <c r="F11" s="11">
        <v>0</v>
      </c>
      <c r="G11" s="11">
        <v>4438.333333333333</v>
      </c>
      <c r="H11" s="11">
        <f t="shared" si="1"/>
        <v>4228.2047237513989</v>
      </c>
      <c r="I11" s="11">
        <f t="shared" si="2"/>
        <v>446.20472375139889</v>
      </c>
      <c r="J11" s="11">
        <f t="shared" si="3"/>
        <v>446.20472375139889</v>
      </c>
      <c r="K11" s="42">
        <f t="shared" si="4"/>
        <v>0.11798115382109965</v>
      </c>
      <c r="L11" s="11">
        <f t="shared" si="0"/>
        <v>446.20472375139889</v>
      </c>
      <c r="M11" s="11">
        <f t="shared" si="5"/>
        <v>199098.6554980622</v>
      </c>
      <c r="N11" s="11">
        <f t="shared" si="6"/>
        <v>8924.0944750279778</v>
      </c>
      <c r="O11" s="11">
        <v>1583</v>
      </c>
      <c r="P11" s="4">
        <f t="shared" si="7"/>
        <v>31660</v>
      </c>
      <c r="R11" s="23" t="s">
        <v>54</v>
      </c>
      <c r="S11" s="24">
        <f>SUM(N2:N360)</f>
        <v>7796516.6807474727</v>
      </c>
      <c r="T11" s="11"/>
    </row>
    <row r="12" spans="1:24" x14ac:dyDescent="0.35">
      <c r="A12" s="3">
        <v>40926</v>
      </c>
      <c r="B12" s="11">
        <v>4263</v>
      </c>
      <c r="C12" s="11">
        <v>3</v>
      </c>
      <c r="D12" s="11">
        <v>4307</v>
      </c>
      <c r="E12" s="11">
        <v>1</v>
      </c>
      <c r="F12" s="11">
        <v>0</v>
      </c>
      <c r="G12" s="11">
        <v>4037.6666666666665</v>
      </c>
      <c r="H12" s="11">
        <f t="shared" si="1"/>
        <v>4375.0057208314447</v>
      </c>
      <c r="I12" s="11">
        <f t="shared" si="2"/>
        <v>112.00572083144471</v>
      </c>
      <c r="J12" s="11">
        <f t="shared" si="3"/>
        <v>112.00572083144471</v>
      </c>
      <c r="K12" s="42">
        <f t="shared" si="4"/>
        <v>2.6273919969843938E-2</v>
      </c>
      <c r="L12" s="11">
        <f t="shared" si="0"/>
        <v>112.00572083144471</v>
      </c>
      <c r="M12" s="11">
        <f t="shared" si="5"/>
        <v>12545.281498971526</v>
      </c>
      <c r="N12" s="11">
        <f t="shared" si="6"/>
        <v>2240.1144166288941</v>
      </c>
      <c r="O12" s="11">
        <v>1321</v>
      </c>
      <c r="P12" s="4">
        <f t="shared" si="7"/>
        <v>26420</v>
      </c>
    </row>
    <row r="13" spans="1:24" x14ac:dyDescent="0.35">
      <c r="A13" s="3">
        <v>40927</v>
      </c>
      <c r="B13" s="11">
        <v>3901</v>
      </c>
      <c r="C13" s="11">
        <v>4</v>
      </c>
      <c r="D13" s="11">
        <v>4380</v>
      </c>
      <c r="E13" s="11">
        <v>1</v>
      </c>
      <c r="F13" s="11">
        <v>0</v>
      </c>
      <c r="G13" s="11">
        <v>3917</v>
      </c>
      <c r="H13" s="11">
        <f t="shared" si="1"/>
        <v>4566.6094705977939</v>
      </c>
      <c r="I13" s="11">
        <f t="shared" si="2"/>
        <v>665.60947059779392</v>
      </c>
      <c r="J13" s="11">
        <f t="shared" si="3"/>
        <v>665.60947059779392</v>
      </c>
      <c r="K13" s="42">
        <f t="shared" si="4"/>
        <v>0.17062534493663006</v>
      </c>
      <c r="L13" s="11">
        <f t="shared" si="0"/>
        <v>665.60947059779392</v>
      </c>
      <c r="M13" s="11">
        <f t="shared" si="5"/>
        <v>443035.96734947548</v>
      </c>
      <c r="N13" s="11">
        <f t="shared" si="6"/>
        <v>13312.189411955878</v>
      </c>
      <c r="O13" s="11">
        <v>1155</v>
      </c>
      <c r="P13" s="4">
        <f t="shared" si="7"/>
        <v>23100</v>
      </c>
      <c r="R13" s="65" t="s">
        <v>55</v>
      </c>
      <c r="S13" s="65"/>
    </row>
    <row r="14" spans="1:24" ht="15" thickBot="1" x14ac:dyDescent="0.4">
      <c r="A14" s="3">
        <v>40928</v>
      </c>
      <c r="B14" s="11">
        <v>4376</v>
      </c>
      <c r="C14" s="11">
        <v>5</v>
      </c>
      <c r="D14" s="11">
        <v>4075</v>
      </c>
      <c r="E14" s="11">
        <v>1</v>
      </c>
      <c r="F14" s="11">
        <v>0</v>
      </c>
      <c r="G14" s="11">
        <v>3982</v>
      </c>
      <c r="H14" s="11">
        <f t="shared" si="1"/>
        <v>4769.4464963636319</v>
      </c>
      <c r="I14" s="11">
        <f t="shared" si="2"/>
        <v>393.44649636363192</v>
      </c>
      <c r="J14" s="11">
        <f t="shared" si="3"/>
        <v>393.44649636363192</v>
      </c>
      <c r="K14" s="42">
        <f t="shared" si="4"/>
        <v>8.9910076865546598E-2</v>
      </c>
      <c r="L14" s="11">
        <f t="shared" si="0"/>
        <v>393.44649636363192</v>
      </c>
      <c r="M14" s="11">
        <f t="shared" si="5"/>
        <v>154800.14550081742</v>
      </c>
      <c r="N14" s="11">
        <f t="shared" si="6"/>
        <v>7868.9299272726385</v>
      </c>
      <c r="O14" s="11">
        <v>1876</v>
      </c>
      <c r="P14" s="4">
        <f t="shared" si="7"/>
        <v>37520</v>
      </c>
    </row>
    <row r="15" spans="1:24" x14ac:dyDescent="0.35">
      <c r="A15" s="3">
        <v>40929</v>
      </c>
      <c r="B15" s="11">
        <v>5661</v>
      </c>
      <c r="C15" s="11">
        <v>6</v>
      </c>
      <c r="D15" s="11">
        <v>4984</v>
      </c>
      <c r="E15" s="11">
        <v>1</v>
      </c>
      <c r="F15" s="11">
        <v>1</v>
      </c>
      <c r="G15" s="11">
        <v>4180</v>
      </c>
      <c r="H15" s="11">
        <f t="shared" si="1"/>
        <v>5719.9805708837912</v>
      </c>
      <c r="I15" s="11">
        <f t="shared" si="2"/>
        <v>58.980570883791188</v>
      </c>
      <c r="J15" s="11">
        <f t="shared" si="3"/>
        <v>58.980570883791188</v>
      </c>
      <c r="K15" s="42">
        <f t="shared" si="4"/>
        <v>1.04187547931092E-2</v>
      </c>
      <c r="L15" s="11">
        <f t="shared" si="0"/>
        <v>58.980570883791188</v>
      </c>
      <c r="M15" s="11">
        <f t="shared" si="5"/>
        <v>3478.7077417779169</v>
      </c>
      <c r="N15" s="11">
        <f t="shared" si="6"/>
        <v>1179.6114176758238</v>
      </c>
      <c r="O15" s="11">
        <v>1360</v>
      </c>
      <c r="P15" s="4">
        <f t="shared" si="7"/>
        <v>27200</v>
      </c>
      <c r="R15" s="66" t="s">
        <v>56</v>
      </c>
      <c r="S15" s="66"/>
    </row>
    <row r="16" spans="1:24" x14ac:dyDescent="0.35">
      <c r="A16" s="3">
        <v>40930</v>
      </c>
      <c r="B16" s="11">
        <v>5299</v>
      </c>
      <c r="C16" s="11">
        <v>7</v>
      </c>
      <c r="D16" s="11">
        <v>4625</v>
      </c>
      <c r="E16" s="11">
        <v>1</v>
      </c>
      <c r="F16" s="11">
        <v>1</v>
      </c>
      <c r="G16" s="11">
        <v>4646</v>
      </c>
      <c r="H16" s="11">
        <f t="shared" si="1"/>
        <v>6175.3555979235516</v>
      </c>
      <c r="I16" s="11">
        <f t="shared" si="2"/>
        <v>876.35559792355161</v>
      </c>
      <c r="J16" s="11">
        <f t="shared" si="3"/>
        <v>876.35559792355161</v>
      </c>
      <c r="K16" s="42">
        <f t="shared" si="4"/>
        <v>0.16538131683780932</v>
      </c>
      <c r="L16" s="11">
        <f t="shared" si="0"/>
        <v>876.35559792355161</v>
      </c>
      <c r="M16" s="11">
        <f t="shared" si="5"/>
        <v>767999.13401194569</v>
      </c>
      <c r="N16" s="11">
        <f t="shared" si="6"/>
        <v>17527.111958471032</v>
      </c>
      <c r="O16" s="11">
        <v>1708</v>
      </c>
      <c r="P16" s="4">
        <f t="shared" si="7"/>
        <v>34160</v>
      </c>
      <c r="R16" s="26" t="s">
        <v>57</v>
      </c>
      <c r="S16" s="26">
        <v>0.7868504150210659</v>
      </c>
    </row>
    <row r="17" spans="1:26" x14ac:dyDescent="0.35">
      <c r="A17" s="3">
        <v>40931</v>
      </c>
      <c r="B17" s="11">
        <v>3587</v>
      </c>
      <c r="C17" s="11">
        <v>1</v>
      </c>
      <c r="D17" s="11">
        <v>3706</v>
      </c>
      <c r="E17" s="11">
        <v>1</v>
      </c>
      <c r="F17" s="11">
        <v>0</v>
      </c>
      <c r="G17" s="11">
        <v>5112</v>
      </c>
      <c r="H17" s="11">
        <f t="shared" si="1"/>
        <v>4413.7486940130202</v>
      </c>
      <c r="I17" s="11">
        <f t="shared" si="2"/>
        <v>826.74869401302021</v>
      </c>
      <c r="J17" s="11">
        <f t="shared" si="3"/>
        <v>826.74869401302021</v>
      </c>
      <c r="K17" s="42">
        <f t="shared" si="4"/>
        <v>0.23048472094034575</v>
      </c>
      <c r="L17" s="11">
        <f t="shared" si="0"/>
        <v>826.74869401302021</v>
      </c>
      <c r="M17" s="11">
        <f t="shared" si="5"/>
        <v>683513.40305223456</v>
      </c>
      <c r="N17" s="11">
        <f t="shared" si="6"/>
        <v>16534.973880260404</v>
      </c>
      <c r="O17" s="11">
        <v>1589</v>
      </c>
      <c r="P17" s="4">
        <f t="shared" si="7"/>
        <v>31780</v>
      </c>
      <c r="R17" s="26" t="s">
        <v>58</v>
      </c>
      <c r="S17" s="26">
        <v>0.61913357561882365</v>
      </c>
    </row>
    <row r="18" spans="1:26" x14ac:dyDescent="0.35">
      <c r="A18" s="3">
        <v>40932</v>
      </c>
      <c r="B18" s="11">
        <v>3742</v>
      </c>
      <c r="C18" s="11">
        <v>2</v>
      </c>
      <c r="D18" s="11">
        <v>3782</v>
      </c>
      <c r="E18" s="11">
        <v>1</v>
      </c>
      <c r="F18" s="11">
        <v>0</v>
      </c>
      <c r="G18" s="11">
        <v>4849</v>
      </c>
      <c r="H18" s="11">
        <f t="shared" si="1"/>
        <v>4510.8743682345139</v>
      </c>
      <c r="I18" s="11">
        <f t="shared" si="2"/>
        <v>768.8743682345139</v>
      </c>
      <c r="J18" s="11">
        <f t="shared" si="3"/>
        <v>768.8743682345139</v>
      </c>
      <c r="K18" s="42">
        <f t="shared" si="4"/>
        <v>0.20547150407122231</v>
      </c>
      <c r="L18" s="11">
        <f t="shared" si="0"/>
        <v>768.8743682345139</v>
      </c>
      <c r="M18" s="11">
        <f t="shared" si="5"/>
        <v>591167.79412802286</v>
      </c>
      <c r="N18" s="11">
        <f t="shared" si="6"/>
        <v>15377.487364690278</v>
      </c>
      <c r="O18" s="11">
        <v>1485</v>
      </c>
      <c r="P18" s="4">
        <f t="shared" si="7"/>
        <v>29700</v>
      </c>
      <c r="R18" s="26" t="s">
        <v>59</v>
      </c>
      <c r="S18" s="26">
        <v>0.61373886705818381</v>
      </c>
    </row>
    <row r="19" spans="1:26" x14ac:dyDescent="0.35">
      <c r="A19" s="3">
        <v>40933</v>
      </c>
      <c r="B19" s="11">
        <v>3516</v>
      </c>
      <c r="C19" s="11">
        <v>3</v>
      </c>
      <c r="D19" s="11">
        <v>4263</v>
      </c>
      <c r="E19" s="11">
        <v>1</v>
      </c>
      <c r="F19" s="11">
        <v>0</v>
      </c>
      <c r="G19" s="11">
        <v>4209.333333333333</v>
      </c>
      <c r="H19" s="11">
        <f t="shared" si="1"/>
        <v>4476.8636334299536</v>
      </c>
      <c r="I19" s="11">
        <f t="shared" si="2"/>
        <v>960.86363342995355</v>
      </c>
      <c r="J19" s="11">
        <f t="shared" si="3"/>
        <v>960.86363342995355</v>
      </c>
      <c r="K19" s="42">
        <f t="shared" si="4"/>
        <v>0.27328317219281956</v>
      </c>
      <c r="L19" s="11">
        <f t="shared" si="0"/>
        <v>960.86363342995355</v>
      </c>
      <c r="M19" s="11">
        <f t="shared" si="5"/>
        <v>923258.92204821215</v>
      </c>
      <c r="N19" s="11">
        <f t="shared" si="6"/>
        <v>19217.272668599071</v>
      </c>
      <c r="O19" s="11">
        <v>1395</v>
      </c>
      <c r="P19" s="4">
        <f t="shared" si="7"/>
        <v>27900</v>
      </c>
      <c r="R19" s="26" t="s">
        <v>12</v>
      </c>
      <c r="S19" s="26">
        <v>738.67663016466179</v>
      </c>
    </row>
    <row r="20" spans="1:26" ht="15" thickBot="1" x14ac:dyDescent="0.4">
      <c r="A20" s="3">
        <v>40934</v>
      </c>
      <c r="B20" s="11">
        <v>3657</v>
      </c>
      <c r="C20" s="11">
        <v>4</v>
      </c>
      <c r="D20" s="11">
        <v>3901</v>
      </c>
      <c r="E20" s="11">
        <v>1</v>
      </c>
      <c r="F20" s="11">
        <v>0</v>
      </c>
      <c r="G20" s="11">
        <v>3615</v>
      </c>
      <c r="H20" s="11">
        <f t="shared" si="1"/>
        <v>4220.8202329158867</v>
      </c>
      <c r="I20" s="11">
        <f t="shared" si="2"/>
        <v>563.82023291588666</v>
      </c>
      <c r="J20" s="11">
        <f t="shared" si="3"/>
        <v>563.82023291588666</v>
      </c>
      <c r="K20" s="42">
        <f t="shared" si="4"/>
        <v>0.15417561742299335</v>
      </c>
      <c r="L20" s="11">
        <f t="shared" si="0"/>
        <v>563.82023291588666</v>
      </c>
      <c r="M20" s="11">
        <f t="shared" si="5"/>
        <v>317893.25504532468</v>
      </c>
      <c r="N20" s="11">
        <f t="shared" si="6"/>
        <v>11276.404658317733</v>
      </c>
      <c r="O20" s="11">
        <v>1336</v>
      </c>
      <c r="P20" s="4">
        <f t="shared" si="7"/>
        <v>26720</v>
      </c>
      <c r="R20" s="27" t="s">
        <v>60</v>
      </c>
      <c r="S20" s="27">
        <v>359</v>
      </c>
    </row>
    <row r="21" spans="1:26" x14ac:dyDescent="0.35">
      <c r="A21" s="3">
        <v>40935</v>
      </c>
      <c r="B21" s="11">
        <v>4107</v>
      </c>
      <c r="C21" s="11">
        <v>5</v>
      </c>
      <c r="D21" s="11">
        <v>4376</v>
      </c>
      <c r="E21" s="11">
        <v>1</v>
      </c>
      <c r="F21" s="11">
        <v>0</v>
      </c>
      <c r="G21" s="11">
        <v>3638.3333333333335</v>
      </c>
      <c r="H21" s="11">
        <f t="shared" si="1"/>
        <v>4629.2835347379023</v>
      </c>
      <c r="I21" s="11">
        <f t="shared" si="2"/>
        <v>522.2835347379023</v>
      </c>
      <c r="J21" s="11">
        <f t="shared" si="3"/>
        <v>522.2835347379023</v>
      </c>
      <c r="K21" s="42">
        <f t="shared" si="4"/>
        <v>0.12716910999218464</v>
      </c>
      <c r="L21" s="11">
        <f t="shared" si="0"/>
        <v>522.2835347379023</v>
      </c>
      <c r="M21" s="11">
        <f t="shared" si="5"/>
        <v>272780.09065831761</v>
      </c>
      <c r="N21" s="11">
        <f t="shared" si="6"/>
        <v>10445.670694758046</v>
      </c>
      <c r="O21" s="11">
        <v>1306</v>
      </c>
      <c r="P21" s="4">
        <f t="shared" si="7"/>
        <v>26120</v>
      </c>
    </row>
    <row r="22" spans="1:26" ht="15" thickBot="1" x14ac:dyDescent="0.4">
      <c r="A22" s="3">
        <v>40936</v>
      </c>
      <c r="B22" s="11">
        <v>5166</v>
      </c>
      <c r="C22" s="11">
        <v>6</v>
      </c>
      <c r="D22" s="11">
        <v>5661</v>
      </c>
      <c r="E22" s="11">
        <v>1</v>
      </c>
      <c r="F22" s="11">
        <v>1</v>
      </c>
      <c r="G22" s="11">
        <v>3760</v>
      </c>
      <c r="H22" s="11">
        <f t="shared" si="1"/>
        <v>5641.2488139066236</v>
      </c>
      <c r="I22" s="11">
        <f t="shared" si="2"/>
        <v>475.24881390662358</v>
      </c>
      <c r="J22" s="11">
        <f t="shared" si="3"/>
        <v>475.24881390662358</v>
      </c>
      <c r="K22" s="42">
        <f t="shared" si="4"/>
        <v>9.1995511789900036E-2</v>
      </c>
      <c r="L22" s="11">
        <f t="shared" si="0"/>
        <v>475.24881390662358</v>
      </c>
      <c r="M22" s="11">
        <f t="shared" si="5"/>
        <v>225861.43511965254</v>
      </c>
      <c r="N22" s="11">
        <f t="shared" si="6"/>
        <v>9504.9762781324716</v>
      </c>
      <c r="O22" s="11">
        <v>633</v>
      </c>
      <c r="P22" s="4">
        <f t="shared" si="7"/>
        <v>12660</v>
      </c>
      <c r="R22" t="s">
        <v>61</v>
      </c>
    </row>
    <row r="23" spans="1:26" x14ac:dyDescent="0.35">
      <c r="A23" s="3">
        <v>40937</v>
      </c>
      <c r="B23" s="11">
        <v>5031</v>
      </c>
      <c r="C23" s="11">
        <v>7</v>
      </c>
      <c r="D23" s="11">
        <v>5299</v>
      </c>
      <c r="E23" s="11">
        <v>1</v>
      </c>
      <c r="F23" s="11">
        <v>1</v>
      </c>
      <c r="G23" s="11">
        <v>4310</v>
      </c>
      <c r="H23" s="11">
        <f t="shared" si="1"/>
        <v>6152.0132557256438</v>
      </c>
      <c r="I23" s="11">
        <f t="shared" si="2"/>
        <v>1121.0132557256438</v>
      </c>
      <c r="J23" s="11">
        <f t="shared" si="3"/>
        <v>1121.0132557256438</v>
      </c>
      <c r="K23" s="42">
        <f t="shared" si="4"/>
        <v>0.22282115995341759</v>
      </c>
      <c r="L23" s="11">
        <f t="shared" si="0"/>
        <v>1121.0132557256438</v>
      </c>
      <c r="M23" s="11">
        <f t="shared" si="5"/>
        <v>1256670.7195126077</v>
      </c>
      <c r="N23" s="11">
        <f t="shared" si="6"/>
        <v>22420.265114512877</v>
      </c>
      <c r="O23" s="11">
        <v>1060</v>
      </c>
      <c r="P23" s="4">
        <f t="shared" si="7"/>
        <v>21200</v>
      </c>
      <c r="R23" s="28"/>
      <c r="S23" s="28" t="s">
        <v>65</v>
      </c>
      <c r="T23" s="28" t="s">
        <v>66</v>
      </c>
      <c r="U23" s="28" t="s">
        <v>67</v>
      </c>
      <c r="V23" s="28" t="s">
        <v>68</v>
      </c>
      <c r="W23" s="28" t="s">
        <v>69</v>
      </c>
    </row>
    <row r="24" spans="1:26" x14ac:dyDescent="0.35">
      <c r="A24" s="3">
        <v>40938</v>
      </c>
      <c r="B24" s="11">
        <v>3241</v>
      </c>
      <c r="C24" s="11">
        <v>1</v>
      </c>
      <c r="D24" s="11">
        <v>3587</v>
      </c>
      <c r="E24" s="11">
        <v>1</v>
      </c>
      <c r="F24" s="11">
        <v>0</v>
      </c>
      <c r="G24" s="11">
        <v>4768</v>
      </c>
      <c r="H24" s="11">
        <f t="shared" si="1"/>
        <v>4147.6064273637003</v>
      </c>
      <c r="I24" s="11">
        <f t="shared" si="2"/>
        <v>906.60642736370028</v>
      </c>
      <c r="J24" s="11">
        <f t="shared" si="3"/>
        <v>906.60642736370028</v>
      </c>
      <c r="K24" s="42">
        <f t="shared" si="4"/>
        <v>0.27973046200669555</v>
      </c>
      <c r="L24" s="11">
        <f t="shared" si="0"/>
        <v>906.60642736370028</v>
      </c>
      <c r="M24" s="11">
        <f t="shared" si="5"/>
        <v>821935.21413717233</v>
      </c>
      <c r="N24" s="11">
        <f t="shared" si="6"/>
        <v>18132.128547274006</v>
      </c>
      <c r="O24" s="11">
        <v>1593</v>
      </c>
      <c r="P24" s="4">
        <f t="shared" si="7"/>
        <v>31860</v>
      </c>
      <c r="R24" s="26" t="s">
        <v>62</v>
      </c>
      <c r="S24" s="26">
        <v>5</v>
      </c>
      <c r="T24" s="26">
        <v>313108668.71846354</v>
      </c>
      <c r="U24" s="26">
        <v>62621733.743692711</v>
      </c>
      <c r="V24" s="26">
        <v>114.76682542891352</v>
      </c>
      <c r="W24" s="26">
        <v>8.8590866231695328E-72</v>
      </c>
    </row>
    <row r="25" spans="1:26" x14ac:dyDescent="0.35">
      <c r="A25" s="3">
        <v>40939</v>
      </c>
      <c r="B25" s="11">
        <v>3794</v>
      </c>
      <c r="C25" s="11">
        <v>2</v>
      </c>
      <c r="D25" s="11">
        <v>3742</v>
      </c>
      <c r="E25" s="11">
        <v>1</v>
      </c>
      <c r="F25" s="11">
        <v>0</v>
      </c>
      <c r="G25" s="11">
        <v>4479.333333333333</v>
      </c>
      <c r="H25" s="11">
        <f t="shared" si="1"/>
        <v>4251.187184559225</v>
      </c>
      <c r="I25" s="11">
        <f t="shared" si="2"/>
        <v>457.18718455922499</v>
      </c>
      <c r="J25" s="11">
        <f t="shared" si="3"/>
        <v>457.18718455922499</v>
      </c>
      <c r="K25" s="42">
        <f t="shared" si="4"/>
        <v>0.12050268438566816</v>
      </c>
      <c r="L25" s="11">
        <f t="shared" si="0"/>
        <v>457.18718455922499</v>
      </c>
      <c r="M25" s="11">
        <f t="shared" si="5"/>
        <v>209020.12172519084</v>
      </c>
      <c r="N25" s="11">
        <f t="shared" si="6"/>
        <v>9143.7436911844998</v>
      </c>
      <c r="O25" s="11">
        <v>1361</v>
      </c>
      <c r="P25" s="4">
        <f t="shared" si="7"/>
        <v>27220</v>
      </c>
      <c r="R25" s="26" t="s">
        <v>63</v>
      </c>
      <c r="S25" s="26">
        <v>353</v>
      </c>
      <c r="T25" s="26">
        <v>192612036.87485144</v>
      </c>
      <c r="U25" s="26">
        <v>545643.16395142046</v>
      </c>
      <c r="V25" s="26"/>
      <c r="W25" s="26"/>
    </row>
    <row r="26" spans="1:26" ht="15" thickBot="1" x14ac:dyDescent="0.4">
      <c r="A26" s="3">
        <v>40940</v>
      </c>
      <c r="B26" s="11">
        <v>3987</v>
      </c>
      <c r="C26" s="11">
        <v>3</v>
      </c>
      <c r="D26" s="11">
        <v>3516</v>
      </c>
      <c r="E26" s="11">
        <v>2</v>
      </c>
      <c r="F26" s="11">
        <v>0</v>
      </c>
      <c r="G26" s="11">
        <v>4022</v>
      </c>
      <c r="H26" s="11">
        <f t="shared" si="1"/>
        <v>4156.0989511081398</v>
      </c>
      <c r="I26" s="11">
        <f t="shared" si="2"/>
        <v>169.09895110813977</v>
      </c>
      <c r="J26" s="11">
        <f t="shared" si="3"/>
        <v>169.09895110813977</v>
      </c>
      <c r="K26" s="42">
        <f t="shared" si="4"/>
        <v>4.2412578657672381E-2</v>
      </c>
      <c r="L26" s="11">
        <f t="shared" si="0"/>
        <v>169.09895110813977</v>
      </c>
      <c r="M26" s="11">
        <f t="shared" si="5"/>
        <v>28594.455265873046</v>
      </c>
      <c r="N26" s="11">
        <f t="shared" si="6"/>
        <v>3381.9790221627954</v>
      </c>
      <c r="O26" s="11">
        <v>1881</v>
      </c>
      <c r="P26" s="4">
        <f t="shared" si="7"/>
        <v>37620</v>
      </c>
      <c r="R26" s="27" t="s">
        <v>64</v>
      </c>
      <c r="S26" s="27">
        <v>358</v>
      </c>
      <c r="T26" s="27">
        <v>505720705.59331501</v>
      </c>
      <c r="U26" s="27"/>
      <c r="V26" s="27"/>
      <c r="W26" s="27"/>
    </row>
    <row r="27" spans="1:26" ht="15" thickBot="1" x14ac:dyDescent="0.4">
      <c r="A27" s="3">
        <v>40941</v>
      </c>
      <c r="B27" s="11">
        <v>3841</v>
      </c>
      <c r="C27" s="11">
        <v>4</v>
      </c>
      <c r="D27" s="11">
        <v>3657</v>
      </c>
      <c r="E27" s="11">
        <v>2</v>
      </c>
      <c r="F27" s="11">
        <v>0</v>
      </c>
      <c r="G27" s="11">
        <v>3674</v>
      </c>
      <c r="H27" s="11">
        <f t="shared" si="1"/>
        <v>4215.7290915023987</v>
      </c>
      <c r="I27" s="11">
        <f t="shared" si="2"/>
        <v>374.72909150239866</v>
      </c>
      <c r="J27" s="11">
        <f t="shared" si="3"/>
        <v>374.72909150239866</v>
      </c>
      <c r="K27" s="42">
        <f t="shared" si="4"/>
        <v>9.7560294585368051E-2</v>
      </c>
      <c r="L27" s="11">
        <f t="shared" si="0"/>
        <v>374.72909150239866</v>
      </c>
      <c r="M27" s="11">
        <f t="shared" si="5"/>
        <v>140421.89201821305</v>
      </c>
      <c r="N27" s="11">
        <f t="shared" si="6"/>
        <v>7494.5818300479732</v>
      </c>
      <c r="O27" s="11">
        <v>1534</v>
      </c>
      <c r="P27" s="4">
        <f t="shared" si="7"/>
        <v>30680</v>
      </c>
    </row>
    <row r="28" spans="1:26" x14ac:dyDescent="0.35">
      <c r="A28" s="3">
        <v>40942</v>
      </c>
      <c r="B28" s="11">
        <v>4489</v>
      </c>
      <c r="C28" s="11">
        <v>5</v>
      </c>
      <c r="D28" s="11">
        <v>4107</v>
      </c>
      <c r="E28" s="11">
        <v>2</v>
      </c>
      <c r="F28" s="11">
        <v>0</v>
      </c>
      <c r="G28" s="11">
        <v>3874</v>
      </c>
      <c r="H28" s="11">
        <f t="shared" si="1"/>
        <v>4735.0897218068967</v>
      </c>
      <c r="I28" s="11">
        <f t="shared" si="2"/>
        <v>246.0897218068967</v>
      </c>
      <c r="J28" s="11">
        <f t="shared" si="3"/>
        <v>246.0897218068967</v>
      </c>
      <c r="K28" s="42">
        <f t="shared" si="4"/>
        <v>5.4820610783447694E-2</v>
      </c>
      <c r="L28" s="11">
        <f t="shared" si="0"/>
        <v>246.0897218068967</v>
      </c>
      <c r="M28" s="11">
        <f t="shared" si="5"/>
        <v>60560.151178995809</v>
      </c>
      <c r="N28" s="11">
        <f t="shared" si="6"/>
        <v>4921.7944361379341</v>
      </c>
      <c r="O28" s="11">
        <v>1444</v>
      </c>
      <c r="P28" s="4">
        <f t="shared" si="7"/>
        <v>28880</v>
      </c>
      <c r="R28" s="28"/>
      <c r="S28" s="28" t="s">
        <v>47</v>
      </c>
      <c r="T28" s="28" t="s">
        <v>12</v>
      </c>
      <c r="U28" s="28" t="s">
        <v>70</v>
      </c>
      <c r="V28" s="28" t="s">
        <v>71</v>
      </c>
      <c r="W28" s="28" t="s">
        <v>72</v>
      </c>
      <c r="X28" s="28" t="s">
        <v>73</v>
      </c>
      <c r="Y28" s="28" t="s">
        <v>74</v>
      </c>
      <c r="Z28" s="28" t="s">
        <v>75</v>
      </c>
    </row>
    <row r="29" spans="1:26" x14ac:dyDescent="0.35">
      <c r="A29" s="3">
        <v>40943</v>
      </c>
      <c r="B29" s="11">
        <v>5628</v>
      </c>
      <c r="C29" s="11">
        <v>6</v>
      </c>
      <c r="D29" s="11">
        <v>5166</v>
      </c>
      <c r="E29" s="11">
        <v>2</v>
      </c>
      <c r="F29" s="11">
        <v>1</v>
      </c>
      <c r="G29" s="11">
        <v>4105.666666666667</v>
      </c>
      <c r="H29" s="11">
        <f t="shared" si="1"/>
        <v>5753.0963738431237</v>
      </c>
      <c r="I29" s="11">
        <f t="shared" si="2"/>
        <v>125.09637384312373</v>
      </c>
      <c r="J29" s="11">
        <f t="shared" si="3"/>
        <v>125.09637384312373</v>
      </c>
      <c r="K29" s="42">
        <f t="shared" si="4"/>
        <v>2.2227500682857806E-2</v>
      </c>
      <c r="L29" s="11">
        <f t="shared" si="0"/>
        <v>125.09637384312373</v>
      </c>
      <c r="M29" s="11">
        <f t="shared" si="5"/>
        <v>15649.102748698571</v>
      </c>
      <c r="N29" s="11">
        <f t="shared" si="6"/>
        <v>2501.9274768624746</v>
      </c>
      <c r="O29" s="11">
        <v>1173</v>
      </c>
      <c r="P29" s="4">
        <f t="shared" si="7"/>
        <v>23460</v>
      </c>
      <c r="R29" s="26" t="s">
        <v>45</v>
      </c>
      <c r="S29" s="26">
        <v>-96.816766837003343</v>
      </c>
      <c r="T29" s="26">
        <v>254.25183468042209</v>
      </c>
      <c r="U29" s="26">
        <v>-0.38079082874149434</v>
      </c>
      <c r="V29" s="26">
        <v>0.70358751904791805</v>
      </c>
      <c r="W29" s="26">
        <v>-596.85563207477367</v>
      </c>
      <c r="X29" s="26">
        <v>403.22209840076698</v>
      </c>
      <c r="Y29" s="26">
        <v>-596.85563207477367</v>
      </c>
      <c r="Z29" s="26">
        <v>403.22209840076698</v>
      </c>
    </row>
    <row r="30" spans="1:26" x14ac:dyDescent="0.35">
      <c r="A30" s="3">
        <v>40944</v>
      </c>
      <c r="B30" s="11">
        <v>4295</v>
      </c>
      <c r="C30" s="11">
        <v>7</v>
      </c>
      <c r="D30" s="11">
        <v>5031</v>
      </c>
      <c r="E30" s="11">
        <v>2</v>
      </c>
      <c r="F30" s="11">
        <v>1</v>
      </c>
      <c r="G30" s="11">
        <v>4652.666666666667</v>
      </c>
      <c r="H30" s="11">
        <f t="shared" si="1"/>
        <v>6329.8186337352636</v>
      </c>
      <c r="I30" s="11">
        <f t="shared" si="2"/>
        <v>2034.8186337352636</v>
      </c>
      <c r="J30" s="11">
        <f t="shared" si="3"/>
        <v>2034.8186337352636</v>
      </c>
      <c r="K30" s="42">
        <f t="shared" si="4"/>
        <v>0.47376452473463643</v>
      </c>
      <c r="L30" s="11">
        <f t="shared" si="0"/>
        <v>2034.8186337352636</v>
      </c>
      <c r="M30" s="11">
        <f t="shared" si="5"/>
        <v>4140486.8721962445</v>
      </c>
      <c r="N30" s="11">
        <f t="shared" si="6"/>
        <v>40696.372674705271</v>
      </c>
      <c r="O30" s="11">
        <v>1311</v>
      </c>
      <c r="P30" s="4">
        <f t="shared" si="7"/>
        <v>26220</v>
      </c>
      <c r="R30" s="26" t="s">
        <v>36</v>
      </c>
      <c r="S30" s="26">
        <v>260.33410206502435</v>
      </c>
      <c r="T30" s="26">
        <v>36.474176611451192</v>
      </c>
      <c r="U30" s="26">
        <v>7.1374908565664938</v>
      </c>
      <c r="V30" s="26">
        <v>5.4431772000742958E-12</v>
      </c>
      <c r="W30" s="26">
        <v>188.60008328715915</v>
      </c>
      <c r="X30" s="26">
        <v>332.06812084288958</v>
      </c>
      <c r="Y30" s="26">
        <v>188.60008328715915</v>
      </c>
      <c r="Z30" s="26">
        <v>332.06812084288958</v>
      </c>
    </row>
    <row r="31" spans="1:26" x14ac:dyDescent="0.35">
      <c r="A31" s="3">
        <v>40945</v>
      </c>
      <c r="B31" s="11">
        <v>3259</v>
      </c>
      <c r="C31" s="11">
        <v>1</v>
      </c>
      <c r="D31" s="11">
        <v>3241</v>
      </c>
      <c r="E31" s="11">
        <v>2</v>
      </c>
      <c r="F31" s="11">
        <v>0</v>
      </c>
      <c r="G31" s="11">
        <v>4804</v>
      </c>
      <c r="H31" s="11">
        <f t="shared" si="1"/>
        <v>4096.5624568310295</v>
      </c>
      <c r="I31" s="11">
        <f t="shared" si="2"/>
        <v>837.56245683102952</v>
      </c>
      <c r="J31" s="11">
        <f t="shared" si="3"/>
        <v>837.56245683102952</v>
      </c>
      <c r="K31" s="42">
        <f t="shared" si="4"/>
        <v>0.25699983333262644</v>
      </c>
      <c r="L31" s="11">
        <f t="shared" si="0"/>
        <v>837.56245683102952</v>
      </c>
      <c r="M31" s="11">
        <f t="shared" si="5"/>
        <v>701510.86909283022</v>
      </c>
      <c r="N31" s="11">
        <f t="shared" si="6"/>
        <v>16751.24913662059</v>
      </c>
      <c r="O31" s="11">
        <v>1942</v>
      </c>
      <c r="P31" s="4">
        <f t="shared" si="7"/>
        <v>38840</v>
      </c>
      <c r="R31" s="26" t="s">
        <v>28</v>
      </c>
      <c r="S31" s="26">
        <v>0.23424805088564371</v>
      </c>
      <c r="T31" s="26">
        <v>4.7361302187884279E-2</v>
      </c>
      <c r="U31" s="26">
        <v>4.9459799470118417</v>
      </c>
      <c r="V31" s="26">
        <v>1.1742045864554751E-6</v>
      </c>
      <c r="W31" s="26">
        <v>0.1411022459321411</v>
      </c>
      <c r="X31" s="26">
        <v>0.32739385583914632</v>
      </c>
      <c r="Y31" s="26">
        <v>0.1411022459321411</v>
      </c>
      <c r="Z31" s="26">
        <v>0.32739385583914632</v>
      </c>
    </row>
    <row r="32" spans="1:26" x14ac:dyDescent="0.35">
      <c r="A32" s="3">
        <v>40946</v>
      </c>
      <c r="B32" s="11">
        <v>3582</v>
      </c>
      <c r="C32" s="11">
        <v>2</v>
      </c>
      <c r="D32" s="11">
        <v>3794</v>
      </c>
      <c r="E32" s="11">
        <v>2</v>
      </c>
      <c r="F32" s="11">
        <v>0</v>
      </c>
      <c r="G32" s="11">
        <v>4394</v>
      </c>
      <c r="H32" s="11">
        <f t="shared" si="1"/>
        <v>4238.0075249117781</v>
      </c>
      <c r="I32" s="11">
        <f t="shared" si="2"/>
        <v>656.00752491177809</v>
      </c>
      <c r="J32" s="11">
        <f t="shared" si="3"/>
        <v>656.00752491177809</v>
      </c>
      <c r="K32" s="42">
        <f t="shared" si="4"/>
        <v>0.18314001253818485</v>
      </c>
      <c r="L32" s="11">
        <f t="shared" si="0"/>
        <v>656.00752491177809</v>
      </c>
      <c r="M32" s="11">
        <f t="shared" si="5"/>
        <v>430345.87274087715</v>
      </c>
      <c r="N32" s="11">
        <f t="shared" si="6"/>
        <v>13120.150498235562</v>
      </c>
      <c r="O32" s="11">
        <v>1287</v>
      </c>
      <c r="P32" s="4">
        <f t="shared" si="7"/>
        <v>25740</v>
      </c>
      <c r="R32" s="26" t="s">
        <v>30</v>
      </c>
      <c r="S32" s="26">
        <v>42.144939928917012</v>
      </c>
      <c r="T32" s="26">
        <v>14.632269122714797</v>
      </c>
      <c r="U32" s="26">
        <v>2.8802737002350631</v>
      </c>
      <c r="V32" s="26">
        <v>4.215885352514789E-3</v>
      </c>
      <c r="W32" s="26">
        <v>13.367553692264721</v>
      </c>
      <c r="X32" s="26">
        <v>70.922326165569302</v>
      </c>
      <c r="Y32" s="26">
        <v>13.367553692264721</v>
      </c>
      <c r="Z32" s="26">
        <v>70.922326165569302</v>
      </c>
    </row>
    <row r="33" spans="1:26" x14ac:dyDescent="0.35">
      <c r="A33" s="3">
        <v>40947</v>
      </c>
      <c r="B33" s="11">
        <v>3878</v>
      </c>
      <c r="C33" s="11">
        <v>3</v>
      </c>
      <c r="D33" s="11">
        <v>3987</v>
      </c>
      <c r="E33" s="11">
        <v>2</v>
      </c>
      <c r="F33" s="11">
        <v>0</v>
      </c>
      <c r="G33" s="11">
        <v>3712</v>
      </c>
      <c r="H33" s="11">
        <f t="shared" si="1"/>
        <v>4089.3969451531339</v>
      </c>
      <c r="I33" s="11">
        <f t="shared" si="2"/>
        <v>211.39694515313386</v>
      </c>
      <c r="J33" s="11">
        <f t="shared" si="3"/>
        <v>211.39694515313386</v>
      </c>
      <c r="K33" s="42">
        <f t="shared" si="4"/>
        <v>5.4511847641344473E-2</v>
      </c>
      <c r="L33" s="11">
        <f t="shared" si="0"/>
        <v>211.39694515313386</v>
      </c>
      <c r="M33" s="11">
        <f t="shared" si="5"/>
        <v>44688.668420077083</v>
      </c>
      <c r="N33" s="11">
        <f t="shared" si="6"/>
        <v>4227.9389030626771</v>
      </c>
      <c r="O33" s="11">
        <v>949</v>
      </c>
      <c r="P33" s="4">
        <f t="shared" si="7"/>
        <v>18980</v>
      </c>
      <c r="R33" s="26" t="s">
        <v>31</v>
      </c>
      <c r="S33" s="26">
        <v>-234.51688800110949</v>
      </c>
      <c r="T33" s="26">
        <v>147.51176734079542</v>
      </c>
      <c r="U33" s="26">
        <v>-1.5898181699586498</v>
      </c>
      <c r="V33" s="26">
        <v>0.11277096359935281</v>
      </c>
      <c r="W33" s="26">
        <v>-524.6293146942063</v>
      </c>
      <c r="X33" s="26">
        <v>55.595538691987343</v>
      </c>
      <c r="Y33" s="26">
        <v>-524.6293146942063</v>
      </c>
      <c r="Z33" s="26">
        <v>55.595538691987343</v>
      </c>
    </row>
    <row r="34" spans="1:26" ht="15" thickBot="1" x14ac:dyDescent="0.4">
      <c r="A34" s="3">
        <v>40948</v>
      </c>
      <c r="B34" s="11">
        <v>4423</v>
      </c>
      <c r="C34" s="11">
        <v>4</v>
      </c>
      <c r="D34" s="11">
        <v>3841</v>
      </c>
      <c r="E34" s="11">
        <v>2</v>
      </c>
      <c r="F34" s="11">
        <v>0</v>
      </c>
      <c r="G34" s="11">
        <v>3573</v>
      </c>
      <c r="H34" s="11">
        <f t="shared" si="1"/>
        <v>4203.1429464568064</v>
      </c>
      <c r="I34" s="11">
        <f t="shared" si="2"/>
        <v>-219.85705354319362</v>
      </c>
      <c r="J34" s="11">
        <f t="shared" si="3"/>
        <v>219.85705354319362</v>
      </c>
      <c r="K34" s="42">
        <f t="shared" si="4"/>
        <v>4.9707676586749627E-2</v>
      </c>
      <c r="L34" s="11">
        <f t="shared" si="0"/>
        <v>-879.42821417277446</v>
      </c>
      <c r="M34" s="11">
        <f t="shared" si="5"/>
        <v>773393.98388311523</v>
      </c>
      <c r="N34" s="11">
        <f t="shared" si="6"/>
        <v>17588.564283455489</v>
      </c>
      <c r="O34" s="11">
        <v>1223</v>
      </c>
      <c r="P34" s="4">
        <f t="shared" si="7"/>
        <v>24460</v>
      </c>
      <c r="R34" s="27" t="s">
        <v>32</v>
      </c>
      <c r="S34" s="27">
        <v>0.52860357142110825</v>
      </c>
      <c r="T34" s="27">
        <v>5.5796099454300883E-2</v>
      </c>
      <c r="U34" s="27">
        <v>9.4738445266062836</v>
      </c>
      <c r="V34" s="27">
        <v>4.0199104822225128E-19</v>
      </c>
      <c r="W34" s="27">
        <v>0.41886899156688168</v>
      </c>
      <c r="X34" s="27">
        <v>0.63833815127533478</v>
      </c>
      <c r="Y34" s="27">
        <v>0.41886899156688168</v>
      </c>
      <c r="Z34" s="27">
        <v>0.63833815127533478</v>
      </c>
    </row>
    <row r="35" spans="1:26" x14ac:dyDescent="0.35">
      <c r="A35" s="3">
        <v>40949</v>
      </c>
      <c r="B35" s="11">
        <v>4431</v>
      </c>
      <c r="C35" s="11">
        <v>5</v>
      </c>
      <c r="D35" s="11">
        <v>4489</v>
      </c>
      <c r="E35" s="11">
        <v>2</v>
      </c>
      <c r="F35" s="11">
        <v>0</v>
      </c>
      <c r="G35" s="11">
        <v>3961</v>
      </c>
      <c r="H35" s="11">
        <f t="shared" si="1"/>
        <v>4907.765690045524</v>
      </c>
      <c r="I35" s="11">
        <f t="shared" si="2"/>
        <v>476.76569004552402</v>
      </c>
      <c r="J35" s="11">
        <f t="shared" si="3"/>
        <v>476.76569004552402</v>
      </c>
      <c r="K35" s="42">
        <f t="shared" si="4"/>
        <v>0.10759776349481472</v>
      </c>
      <c r="L35" s="11">
        <f t="shared" si="0"/>
        <v>476.76569004552402</v>
      </c>
      <c r="M35" s="11">
        <f t="shared" si="5"/>
        <v>227305.52320458469</v>
      </c>
      <c r="N35" s="11">
        <f t="shared" si="6"/>
        <v>9535.3138009104805</v>
      </c>
      <c r="O35" s="11">
        <v>988</v>
      </c>
      <c r="P35" s="4">
        <f t="shared" si="7"/>
        <v>19760</v>
      </c>
    </row>
    <row r="36" spans="1:26" x14ac:dyDescent="0.35">
      <c r="A36" s="3">
        <v>40950</v>
      </c>
      <c r="B36" s="11">
        <v>5229</v>
      </c>
      <c r="C36" s="11">
        <v>6</v>
      </c>
      <c r="D36" s="11">
        <v>5628</v>
      </c>
      <c r="E36" s="11">
        <v>2</v>
      </c>
      <c r="F36" s="11">
        <v>1</v>
      </c>
      <c r="G36" s="11">
        <v>4244</v>
      </c>
      <c r="H36" s="11">
        <f t="shared" si="1"/>
        <v>5984.1238761741006</v>
      </c>
      <c r="I36" s="11">
        <f t="shared" si="2"/>
        <v>755.12387617410059</v>
      </c>
      <c r="J36" s="11">
        <f t="shared" si="3"/>
        <v>755.12387617410059</v>
      </c>
      <c r="K36" s="42">
        <f t="shared" si="4"/>
        <v>0.1444107623205394</v>
      </c>
      <c r="L36" s="11">
        <f t="shared" si="0"/>
        <v>755.12387617410059</v>
      </c>
      <c r="M36" s="11">
        <f t="shared" si="5"/>
        <v>570212.06836819835</v>
      </c>
      <c r="N36" s="11">
        <f t="shared" si="6"/>
        <v>15102.477523482012</v>
      </c>
      <c r="O36" s="11">
        <v>946</v>
      </c>
      <c r="P36" s="4">
        <f t="shared" si="7"/>
        <v>18920</v>
      </c>
    </row>
    <row r="37" spans="1:26" x14ac:dyDescent="0.35">
      <c r="A37" s="3">
        <v>40951</v>
      </c>
      <c r="B37" s="11">
        <v>5357</v>
      </c>
      <c r="C37" s="11">
        <v>7</v>
      </c>
      <c r="D37" s="11">
        <v>4295</v>
      </c>
      <c r="E37" s="11">
        <v>2</v>
      </c>
      <c r="F37" s="11">
        <v>1</v>
      </c>
      <c r="G37" s="11">
        <v>4694.333333333333</v>
      </c>
      <c r="H37" s="11">
        <f t="shared" si="1"/>
        <v>6137.366789619331</v>
      </c>
      <c r="I37" s="11">
        <f t="shared" si="2"/>
        <v>780.36678961933103</v>
      </c>
      <c r="J37" s="11">
        <f t="shared" si="3"/>
        <v>780.36678961933103</v>
      </c>
      <c r="K37" s="42">
        <f t="shared" si="4"/>
        <v>0.14567235199166156</v>
      </c>
      <c r="L37" s="11">
        <f t="shared" si="0"/>
        <v>780.36678961933103</v>
      </c>
      <c r="M37" s="11">
        <f t="shared" si="5"/>
        <v>608972.32634078129</v>
      </c>
      <c r="N37" s="11">
        <f t="shared" si="6"/>
        <v>15607.335792386621</v>
      </c>
      <c r="O37" s="11">
        <v>1698</v>
      </c>
      <c r="P37" s="4">
        <f t="shared" si="7"/>
        <v>33960</v>
      </c>
    </row>
    <row r="38" spans="1:26" x14ac:dyDescent="0.35">
      <c r="A38" s="3">
        <v>40952</v>
      </c>
      <c r="B38" s="11">
        <v>4260</v>
      </c>
      <c r="C38" s="11">
        <v>1</v>
      </c>
      <c r="D38" s="11">
        <v>3259</v>
      </c>
      <c r="E38" s="11">
        <v>2</v>
      </c>
      <c r="F38" s="11">
        <v>0</v>
      </c>
      <c r="G38" s="11">
        <v>5005.666666666667</v>
      </c>
      <c r="H38" s="11">
        <f t="shared" si="1"/>
        <v>4237.0870815312801</v>
      </c>
      <c r="I38" s="11">
        <f t="shared" si="2"/>
        <v>-22.912918468719909</v>
      </c>
      <c r="J38" s="11">
        <f t="shared" si="3"/>
        <v>22.912918468719909</v>
      </c>
      <c r="K38" s="42">
        <f t="shared" si="4"/>
        <v>5.3786193588544386E-3</v>
      </c>
      <c r="L38" s="11">
        <f t="shared" si="0"/>
        <v>-91.651673874879634</v>
      </c>
      <c r="M38" s="11">
        <f t="shared" si="5"/>
        <v>8400.0293240672945</v>
      </c>
      <c r="N38" s="11">
        <f t="shared" si="6"/>
        <v>1833.0334774975927</v>
      </c>
      <c r="O38" s="11">
        <v>1738</v>
      </c>
      <c r="P38" s="4">
        <f t="shared" si="7"/>
        <v>34760</v>
      </c>
    </row>
    <row r="39" spans="1:26" x14ac:dyDescent="0.35">
      <c r="A39" s="3">
        <v>40953</v>
      </c>
      <c r="B39" s="11">
        <v>6659</v>
      </c>
      <c r="C39" s="11">
        <v>2</v>
      </c>
      <c r="D39" s="11">
        <v>3582</v>
      </c>
      <c r="E39" s="11">
        <v>2</v>
      </c>
      <c r="F39" s="11">
        <v>0</v>
      </c>
      <c r="G39" s="11">
        <v>4948.666666666667</v>
      </c>
      <c r="H39" s="11">
        <f t="shared" si="1"/>
        <v>4546.2080394092845</v>
      </c>
      <c r="I39" s="11">
        <f t="shared" si="2"/>
        <v>-2112.7919605907155</v>
      </c>
      <c r="J39" s="11">
        <f t="shared" si="3"/>
        <v>2112.7919605907155</v>
      </c>
      <c r="K39" s="42">
        <f t="shared" si="4"/>
        <v>0.31728367030946319</v>
      </c>
      <c r="L39" s="11">
        <f t="shared" si="0"/>
        <v>-8451.1678423628618</v>
      </c>
      <c r="M39" s="11">
        <f t="shared" si="5"/>
        <v>71422237.899788156</v>
      </c>
      <c r="N39" s="11">
        <f t="shared" si="6"/>
        <v>169023.35684725724</v>
      </c>
      <c r="O39" s="11">
        <v>1186</v>
      </c>
      <c r="P39" s="4">
        <f t="shared" si="7"/>
        <v>23720</v>
      </c>
    </row>
    <row r="40" spans="1:26" x14ac:dyDescent="0.35">
      <c r="A40" s="3">
        <v>40954</v>
      </c>
      <c r="B40" s="11">
        <v>3800</v>
      </c>
      <c r="C40" s="11">
        <v>3</v>
      </c>
      <c r="D40" s="11">
        <v>3878</v>
      </c>
      <c r="E40" s="11">
        <v>2</v>
      </c>
      <c r="F40" s="11">
        <v>0</v>
      </c>
      <c r="G40" s="11">
        <v>5425.333333333333</v>
      </c>
      <c r="H40" s="11">
        <f t="shared" si="1"/>
        <v>5204.8500918397531</v>
      </c>
      <c r="I40" s="11">
        <f t="shared" si="2"/>
        <v>1404.8500918397531</v>
      </c>
      <c r="J40" s="11">
        <f t="shared" si="3"/>
        <v>1404.8500918397531</v>
      </c>
      <c r="K40" s="42">
        <f t="shared" si="4"/>
        <v>0.3696973925894087</v>
      </c>
      <c r="L40" s="11">
        <f t="shared" si="0"/>
        <v>1404.8500918397531</v>
      </c>
      <c r="M40" s="11">
        <f t="shared" si="5"/>
        <v>1973603.7805421627</v>
      </c>
      <c r="N40" s="11">
        <f t="shared" si="6"/>
        <v>28097.001836795062</v>
      </c>
      <c r="O40" s="11">
        <v>1060</v>
      </c>
      <c r="P40" s="4">
        <f t="shared" si="7"/>
        <v>21200</v>
      </c>
    </row>
    <row r="41" spans="1:26" x14ac:dyDescent="0.35">
      <c r="A41" s="3">
        <v>40955</v>
      </c>
      <c r="B41" s="11">
        <v>3960</v>
      </c>
      <c r="C41" s="11">
        <v>4</v>
      </c>
      <c r="D41" s="11">
        <v>4423</v>
      </c>
      <c r="E41" s="11">
        <v>2</v>
      </c>
      <c r="F41" s="11">
        <v>0</v>
      </c>
      <c r="G41" s="11">
        <v>4906.333333333333</v>
      </c>
      <c r="H41" s="11">
        <f t="shared" si="1"/>
        <v>5270.8598539709255</v>
      </c>
      <c r="I41" s="11">
        <f t="shared" si="2"/>
        <v>1310.8598539709255</v>
      </c>
      <c r="J41" s="11">
        <f t="shared" si="3"/>
        <v>1310.8598539709255</v>
      </c>
      <c r="K41" s="42">
        <f t="shared" si="4"/>
        <v>0.3310252156492236</v>
      </c>
      <c r="L41" s="11">
        <f t="shared" si="0"/>
        <v>1310.8598539709255</v>
      </c>
      <c r="M41" s="11">
        <f t="shared" si="5"/>
        <v>1718353.5567526761</v>
      </c>
      <c r="N41" s="11">
        <f t="shared" si="6"/>
        <v>26217.197079418511</v>
      </c>
      <c r="O41" s="11">
        <v>570</v>
      </c>
      <c r="P41" s="4">
        <f t="shared" si="7"/>
        <v>11400</v>
      </c>
    </row>
    <row r="42" spans="1:26" x14ac:dyDescent="0.35">
      <c r="A42" s="3">
        <v>40956</v>
      </c>
      <c r="B42" s="11">
        <v>4609</v>
      </c>
      <c r="C42" s="11">
        <v>5</v>
      </c>
      <c r="D42" s="11">
        <v>4431</v>
      </c>
      <c r="E42" s="11">
        <v>2</v>
      </c>
      <c r="F42" s="11">
        <v>0</v>
      </c>
      <c r="G42" s="11">
        <v>4806.333333333333</v>
      </c>
      <c r="H42" s="11">
        <f t="shared" si="1"/>
        <v>5456.8499288344519</v>
      </c>
      <c r="I42" s="11">
        <f t="shared" si="2"/>
        <v>847.84992883445193</v>
      </c>
      <c r="J42" s="11">
        <f t="shared" si="3"/>
        <v>847.84992883445193</v>
      </c>
      <c r="K42" s="42">
        <f t="shared" si="4"/>
        <v>0.18395528939779821</v>
      </c>
      <c r="L42" s="11">
        <f t="shared" si="0"/>
        <v>847.84992883445193</v>
      </c>
      <c r="M42" s="11">
        <f t="shared" si="5"/>
        <v>718849.50182458526</v>
      </c>
      <c r="N42" s="11">
        <f t="shared" si="6"/>
        <v>16956.998576689039</v>
      </c>
      <c r="O42" s="11">
        <v>929</v>
      </c>
      <c r="P42" s="4">
        <f t="shared" si="7"/>
        <v>18580</v>
      </c>
    </row>
    <row r="43" spans="1:26" x14ac:dyDescent="0.35">
      <c r="A43" s="3">
        <v>40957</v>
      </c>
      <c r="B43" s="11">
        <v>4848</v>
      </c>
      <c r="C43" s="11">
        <v>6</v>
      </c>
      <c r="D43" s="11">
        <v>5229</v>
      </c>
      <c r="E43" s="11">
        <v>2</v>
      </c>
      <c r="F43" s="11">
        <v>1</v>
      </c>
      <c r="G43" s="11">
        <v>4123</v>
      </c>
      <c r="H43" s="11">
        <f t="shared" si="1"/>
        <v>5783.5746813720689</v>
      </c>
      <c r="I43" s="11">
        <f t="shared" si="2"/>
        <v>935.57468137206888</v>
      </c>
      <c r="J43" s="11">
        <f t="shared" si="3"/>
        <v>935.57468137206888</v>
      </c>
      <c r="K43" s="42">
        <f t="shared" si="4"/>
        <v>0.19298157619060827</v>
      </c>
      <c r="L43" s="11">
        <f t="shared" si="0"/>
        <v>935.57468137206888</v>
      </c>
      <c r="M43" s="11">
        <f t="shared" si="5"/>
        <v>875299.98442444822</v>
      </c>
      <c r="N43" s="11">
        <f t="shared" si="6"/>
        <v>18711.493627441378</v>
      </c>
      <c r="O43" s="11">
        <v>1130</v>
      </c>
      <c r="P43" s="4">
        <f t="shared" si="7"/>
        <v>22600</v>
      </c>
    </row>
    <row r="44" spans="1:26" x14ac:dyDescent="0.35">
      <c r="A44" s="3">
        <v>40958</v>
      </c>
      <c r="B44" s="11">
        <v>4972</v>
      </c>
      <c r="C44" s="11">
        <v>7</v>
      </c>
      <c r="D44" s="11">
        <v>5357</v>
      </c>
      <c r="E44" s="11">
        <v>2</v>
      </c>
      <c r="F44" s="11">
        <v>1</v>
      </c>
      <c r="G44" s="11">
        <v>4472.333333333333</v>
      </c>
      <c r="H44" s="11">
        <f t="shared" si="1"/>
        <v>6306.5893949465226</v>
      </c>
      <c r="I44" s="11">
        <f t="shared" si="2"/>
        <v>1334.5893949465226</v>
      </c>
      <c r="J44" s="11">
        <f t="shared" si="3"/>
        <v>1334.5893949465226</v>
      </c>
      <c r="K44" s="42">
        <f t="shared" si="4"/>
        <v>0.2684210367953585</v>
      </c>
      <c r="L44" s="11">
        <f t="shared" si="0"/>
        <v>1334.5893949465226</v>
      </c>
      <c r="M44" s="11">
        <f t="shared" si="5"/>
        <v>1781128.8531037252</v>
      </c>
      <c r="N44" s="11">
        <f t="shared" si="6"/>
        <v>26691.787898930452</v>
      </c>
      <c r="O44" s="11">
        <v>831</v>
      </c>
      <c r="P44" s="4">
        <f t="shared" si="7"/>
        <v>16620</v>
      </c>
    </row>
    <row r="45" spans="1:26" x14ac:dyDescent="0.35">
      <c r="A45" s="3">
        <v>40959</v>
      </c>
      <c r="B45" s="11">
        <v>3215</v>
      </c>
      <c r="C45" s="11">
        <v>1</v>
      </c>
      <c r="D45" s="11">
        <v>4260</v>
      </c>
      <c r="E45" s="11">
        <v>2</v>
      </c>
      <c r="F45" s="11">
        <v>0</v>
      </c>
      <c r="G45" s="11">
        <v>4809.666666666667</v>
      </c>
      <c r="H45" s="11">
        <f t="shared" si="1"/>
        <v>4405.467507999434</v>
      </c>
      <c r="I45" s="11">
        <f t="shared" si="2"/>
        <v>1190.467507999434</v>
      </c>
      <c r="J45" s="11">
        <f t="shared" si="3"/>
        <v>1190.467507999434</v>
      </c>
      <c r="K45" s="42">
        <f t="shared" si="4"/>
        <v>0.37028538351459844</v>
      </c>
      <c r="L45" s="11">
        <f t="shared" si="0"/>
        <v>1190.467507999434</v>
      </c>
      <c r="M45" s="11">
        <f t="shared" si="5"/>
        <v>1417212.8876023826</v>
      </c>
      <c r="N45" s="11">
        <f t="shared" si="6"/>
        <v>23809.35015998868</v>
      </c>
      <c r="O45" s="11">
        <v>1527</v>
      </c>
      <c r="P45" s="4">
        <f t="shared" si="7"/>
        <v>30540</v>
      </c>
    </row>
    <row r="46" spans="1:26" x14ac:dyDescent="0.35">
      <c r="A46" s="3">
        <v>40960</v>
      </c>
      <c r="B46" s="11">
        <v>3789</v>
      </c>
      <c r="C46" s="11">
        <v>2</v>
      </c>
      <c r="D46" s="11">
        <v>6659</v>
      </c>
      <c r="E46" s="11">
        <v>2</v>
      </c>
      <c r="F46" s="11">
        <v>0</v>
      </c>
      <c r="G46" s="11">
        <v>4345</v>
      </c>
      <c r="H46" s="11">
        <f t="shared" si="1"/>
        <v>5063.0082205232156</v>
      </c>
      <c r="I46" s="11">
        <f t="shared" si="2"/>
        <v>1274.0082205232156</v>
      </c>
      <c r="J46" s="11">
        <f t="shared" si="3"/>
        <v>1274.0082205232156</v>
      </c>
      <c r="K46" s="42">
        <f t="shared" si="4"/>
        <v>0.33623864357962935</v>
      </c>
      <c r="L46" s="11">
        <f t="shared" si="0"/>
        <v>1274.0082205232156</v>
      </c>
      <c r="M46" s="11">
        <f t="shared" si="5"/>
        <v>1623096.9459607305</v>
      </c>
      <c r="N46" s="11">
        <f t="shared" si="6"/>
        <v>25480.164410464313</v>
      </c>
      <c r="O46" s="11">
        <v>61</v>
      </c>
      <c r="P46" s="4">
        <f t="shared" si="7"/>
        <v>1220</v>
      </c>
    </row>
    <row r="47" spans="1:26" x14ac:dyDescent="0.35">
      <c r="A47" s="3">
        <v>40961</v>
      </c>
      <c r="B47" s="11">
        <v>3695</v>
      </c>
      <c r="C47" s="11">
        <v>3</v>
      </c>
      <c r="D47" s="11">
        <v>3800</v>
      </c>
      <c r="E47" s="11">
        <v>2</v>
      </c>
      <c r="F47" s="11">
        <v>0</v>
      </c>
      <c r="G47" s="11">
        <v>3992</v>
      </c>
      <c r="H47" s="11">
        <f t="shared" si="1"/>
        <v>4221.0311810819549</v>
      </c>
      <c r="I47" s="11">
        <f t="shared" si="2"/>
        <v>526.03118108195486</v>
      </c>
      <c r="J47" s="11">
        <f t="shared" si="3"/>
        <v>526.03118108195486</v>
      </c>
      <c r="K47" s="42">
        <f t="shared" si="4"/>
        <v>0.1423629718760365</v>
      </c>
      <c r="L47" s="11">
        <f t="shared" si="0"/>
        <v>526.03118108195486</v>
      </c>
      <c r="M47" s="11">
        <f t="shared" si="5"/>
        <v>276708.80347047636</v>
      </c>
      <c r="N47" s="11">
        <f t="shared" si="6"/>
        <v>10520.623621639097</v>
      </c>
      <c r="O47" s="11">
        <v>1530</v>
      </c>
      <c r="P47" s="4">
        <f t="shared" si="7"/>
        <v>30600</v>
      </c>
    </row>
    <row r="48" spans="1:26" x14ac:dyDescent="0.35">
      <c r="A48" s="3">
        <v>40962</v>
      </c>
      <c r="B48" s="11">
        <v>3844</v>
      </c>
      <c r="C48" s="11">
        <v>4</v>
      </c>
      <c r="D48" s="11">
        <v>3960</v>
      </c>
      <c r="E48" s="11">
        <v>2</v>
      </c>
      <c r="F48" s="11">
        <v>0</v>
      </c>
      <c r="G48" s="11">
        <v>3566.3333333333335</v>
      </c>
      <c r="H48" s="11">
        <f t="shared" si="1"/>
        <v>4234.3065209609449</v>
      </c>
      <c r="I48" s="11">
        <f t="shared" si="2"/>
        <v>390.30652096094491</v>
      </c>
      <c r="J48" s="11">
        <f t="shared" si="3"/>
        <v>390.30652096094491</v>
      </c>
      <c r="K48" s="42">
        <f t="shared" si="4"/>
        <v>0.10153655592116152</v>
      </c>
      <c r="L48" s="11">
        <f t="shared" si="0"/>
        <v>390.30652096094491</v>
      </c>
      <c r="M48" s="11">
        <f t="shared" si="5"/>
        <v>152339.18030463654</v>
      </c>
      <c r="N48" s="11">
        <f t="shared" si="6"/>
        <v>7806.1304192188982</v>
      </c>
      <c r="O48" s="11">
        <v>1001</v>
      </c>
      <c r="P48" s="4">
        <f t="shared" si="7"/>
        <v>20020</v>
      </c>
    </row>
    <row r="49" spans="1:16" x14ac:dyDescent="0.35">
      <c r="A49" s="3">
        <v>40963</v>
      </c>
      <c r="B49" s="11">
        <v>4438</v>
      </c>
      <c r="C49" s="11">
        <v>5</v>
      </c>
      <c r="D49" s="11">
        <v>4609</v>
      </c>
      <c r="E49" s="11">
        <v>2</v>
      </c>
      <c r="F49" s="11">
        <v>0</v>
      </c>
      <c r="G49" s="11">
        <v>3776</v>
      </c>
      <c r="H49" s="11">
        <f t="shared" si="1"/>
        <v>4819.729063402573</v>
      </c>
      <c r="I49" s="11">
        <f t="shared" si="2"/>
        <v>381.72906340257305</v>
      </c>
      <c r="J49" s="11">
        <f t="shared" si="3"/>
        <v>381.72906340257305</v>
      </c>
      <c r="K49" s="42">
        <f t="shared" si="4"/>
        <v>8.6013759216442776E-2</v>
      </c>
      <c r="L49" s="11">
        <f t="shared" si="0"/>
        <v>381.72906340257305</v>
      </c>
      <c r="M49" s="11">
        <f t="shared" si="5"/>
        <v>145717.07784620562</v>
      </c>
      <c r="N49" s="11">
        <f t="shared" si="6"/>
        <v>7634.5812680514609</v>
      </c>
      <c r="O49" s="11">
        <v>992</v>
      </c>
      <c r="P49" s="4">
        <f t="shared" si="7"/>
        <v>19840</v>
      </c>
    </row>
    <row r="50" spans="1:16" x14ac:dyDescent="0.35">
      <c r="A50" s="3">
        <v>40964</v>
      </c>
      <c r="B50" s="11">
        <v>4395</v>
      </c>
      <c r="C50" s="11">
        <v>6</v>
      </c>
      <c r="D50" s="11">
        <v>4848</v>
      </c>
      <c r="E50" s="11">
        <v>2</v>
      </c>
      <c r="F50" s="11">
        <v>1</v>
      </c>
      <c r="G50" s="11">
        <v>3992.3333333333335</v>
      </c>
      <c r="H50" s="11">
        <f t="shared" si="1"/>
        <v>5581.9374774109292</v>
      </c>
      <c r="I50" s="11">
        <f t="shared" si="2"/>
        <v>1186.9374774109292</v>
      </c>
      <c r="J50" s="11">
        <f t="shared" si="3"/>
        <v>1186.9374774109292</v>
      </c>
      <c r="K50" s="42">
        <f t="shared" si="4"/>
        <v>0.27006541010487584</v>
      </c>
      <c r="L50" s="11">
        <f t="shared" si="0"/>
        <v>1186.9374774109292</v>
      </c>
      <c r="M50" s="11">
        <f t="shared" si="5"/>
        <v>1408820.57528262</v>
      </c>
      <c r="N50" s="11">
        <f t="shared" si="6"/>
        <v>23738.749548218584</v>
      </c>
      <c r="O50" s="11">
        <v>1877</v>
      </c>
      <c r="P50" s="4">
        <f t="shared" si="7"/>
        <v>37540</v>
      </c>
    </row>
    <row r="51" spans="1:16" x14ac:dyDescent="0.35">
      <c r="A51" s="3">
        <v>40965</v>
      </c>
      <c r="B51" s="11">
        <v>4973</v>
      </c>
      <c r="C51" s="11">
        <v>7</v>
      </c>
      <c r="D51" s="11">
        <v>4972</v>
      </c>
      <c r="E51" s="11">
        <v>2</v>
      </c>
      <c r="F51" s="11">
        <v>1</v>
      </c>
      <c r="G51" s="11">
        <v>4225.666666666667</v>
      </c>
      <c r="H51" s="11">
        <f t="shared" si="1"/>
        <v>6026.0239213748664</v>
      </c>
      <c r="I51" s="11">
        <f t="shared" si="2"/>
        <v>1053.0239213748664</v>
      </c>
      <c r="J51" s="11">
        <f t="shared" si="3"/>
        <v>1053.0239213748664</v>
      </c>
      <c r="K51" s="42">
        <f t="shared" si="4"/>
        <v>0.21174822468829005</v>
      </c>
      <c r="L51" s="11">
        <f t="shared" si="0"/>
        <v>1053.0239213748664</v>
      </c>
      <c r="M51" s="11">
        <f t="shared" si="5"/>
        <v>1108859.3789877009</v>
      </c>
      <c r="N51" s="11">
        <f t="shared" si="6"/>
        <v>21060.478427497328</v>
      </c>
      <c r="O51" s="11">
        <v>1273</v>
      </c>
      <c r="P51" s="4">
        <f t="shared" si="7"/>
        <v>25460</v>
      </c>
    </row>
    <row r="52" spans="1:16" x14ac:dyDescent="0.35">
      <c r="A52" s="3">
        <v>40966</v>
      </c>
      <c r="B52" s="11">
        <v>3390</v>
      </c>
      <c r="C52" s="11">
        <v>1</v>
      </c>
      <c r="D52" s="11">
        <v>3215</v>
      </c>
      <c r="E52" s="11">
        <v>2</v>
      </c>
      <c r="F52" s="11">
        <v>0</v>
      </c>
      <c r="G52" s="11">
        <v>4602</v>
      </c>
      <c r="H52" s="11">
        <f t="shared" si="1"/>
        <v>3953.4191170931135</v>
      </c>
      <c r="I52" s="11">
        <f t="shared" si="2"/>
        <v>563.41911709311353</v>
      </c>
      <c r="J52" s="11">
        <f t="shared" si="3"/>
        <v>563.41911709311353</v>
      </c>
      <c r="K52" s="42">
        <f t="shared" si="4"/>
        <v>0.1662003295259922</v>
      </c>
      <c r="L52" s="11">
        <f t="shared" si="0"/>
        <v>563.41911709311353</v>
      </c>
      <c r="M52" s="11">
        <f t="shared" si="5"/>
        <v>317441.10150598356</v>
      </c>
      <c r="N52" s="11">
        <f t="shared" si="6"/>
        <v>11268.382341862271</v>
      </c>
      <c r="O52" s="11">
        <v>1478</v>
      </c>
      <c r="P52" s="4">
        <f t="shared" si="7"/>
        <v>29560</v>
      </c>
    </row>
    <row r="53" spans="1:16" x14ac:dyDescent="0.35">
      <c r="A53" s="3">
        <v>40967</v>
      </c>
      <c r="B53" s="11">
        <v>3795</v>
      </c>
      <c r="C53" s="11">
        <v>2</v>
      </c>
      <c r="D53" s="11">
        <v>3789</v>
      </c>
      <c r="E53" s="11">
        <v>2</v>
      </c>
      <c r="F53" s="11">
        <v>0</v>
      </c>
      <c r="G53" s="11">
        <v>4252.666666666667</v>
      </c>
      <c r="H53" s="11">
        <f t="shared" si="1"/>
        <v>4141.8041894324706</v>
      </c>
      <c r="I53" s="11">
        <f t="shared" si="2"/>
        <v>346.80418943247059</v>
      </c>
      <c r="J53" s="11">
        <f t="shared" si="3"/>
        <v>346.80418943247059</v>
      </c>
      <c r="K53" s="42">
        <f t="shared" si="4"/>
        <v>9.1384503144261026E-2</v>
      </c>
      <c r="L53" s="11">
        <f t="shared" si="0"/>
        <v>346.80418943247059</v>
      </c>
      <c r="M53" s="11">
        <f t="shared" si="5"/>
        <v>120273.14580791295</v>
      </c>
      <c r="N53" s="11">
        <f t="shared" si="6"/>
        <v>6936.0837886494119</v>
      </c>
      <c r="O53" s="11">
        <v>796</v>
      </c>
      <c r="P53" s="4">
        <f t="shared" si="7"/>
        <v>15920</v>
      </c>
    </row>
    <row r="54" spans="1:16" x14ac:dyDescent="0.35">
      <c r="A54" s="3">
        <v>40968</v>
      </c>
      <c r="B54" s="11">
        <v>3842</v>
      </c>
      <c r="C54" s="11">
        <v>3</v>
      </c>
      <c r="D54" s="11">
        <v>3695</v>
      </c>
      <c r="E54" s="11">
        <v>2</v>
      </c>
      <c r="F54" s="11">
        <v>0</v>
      </c>
      <c r="G54" s="11">
        <v>4052.6666666666665</v>
      </c>
      <c r="H54" s="11">
        <f t="shared" si="1"/>
        <v>4230.2444029662274</v>
      </c>
      <c r="I54" s="11">
        <f t="shared" si="2"/>
        <v>388.24440296622743</v>
      </c>
      <c r="J54" s="11">
        <f t="shared" si="3"/>
        <v>388.24440296622743</v>
      </c>
      <c r="K54" s="42">
        <f t="shared" si="4"/>
        <v>0.10105268166741994</v>
      </c>
      <c r="L54" s="11">
        <f t="shared" si="0"/>
        <v>388.24440296622743</v>
      </c>
      <c r="M54" s="11">
        <f t="shared" si="5"/>
        <v>150733.71643460239</v>
      </c>
      <c r="N54" s="11">
        <f t="shared" si="6"/>
        <v>7764.8880593245485</v>
      </c>
      <c r="O54" s="11">
        <v>1311</v>
      </c>
      <c r="P54" s="4">
        <f t="shared" si="7"/>
        <v>26220</v>
      </c>
    </row>
    <row r="55" spans="1:16" x14ac:dyDescent="0.35">
      <c r="A55" s="3">
        <v>40969</v>
      </c>
      <c r="B55" s="11">
        <v>4135</v>
      </c>
      <c r="C55" s="11">
        <v>4</v>
      </c>
      <c r="D55" s="11">
        <v>3844</v>
      </c>
      <c r="E55" s="11">
        <v>3</v>
      </c>
      <c r="F55" s="11">
        <v>0</v>
      </c>
      <c r="G55" s="11">
        <v>3675.6666666666665</v>
      </c>
      <c r="H55" s="11">
        <f t="shared" si="1"/>
        <v>4301.2689298835712</v>
      </c>
      <c r="I55" s="11">
        <f t="shared" si="2"/>
        <v>166.26892988357122</v>
      </c>
      <c r="J55" s="11">
        <f t="shared" si="3"/>
        <v>166.26892988357122</v>
      </c>
      <c r="K55" s="42">
        <f t="shared" si="4"/>
        <v>4.0210140237864865E-2</v>
      </c>
      <c r="L55" s="11">
        <f t="shared" si="0"/>
        <v>166.26892988357122</v>
      </c>
      <c r="M55" s="11">
        <f t="shared" si="5"/>
        <v>27645.357044627923</v>
      </c>
      <c r="N55" s="11">
        <f t="shared" si="6"/>
        <v>3325.3785976714244</v>
      </c>
      <c r="O55" s="11">
        <v>1322</v>
      </c>
      <c r="P55" s="4">
        <f t="shared" si="7"/>
        <v>26440</v>
      </c>
    </row>
    <row r="56" spans="1:16" x14ac:dyDescent="0.35">
      <c r="A56" s="3">
        <v>40970</v>
      </c>
      <c r="B56" s="11">
        <v>4592</v>
      </c>
      <c r="C56" s="11">
        <v>5</v>
      </c>
      <c r="D56" s="11">
        <v>4438</v>
      </c>
      <c r="E56" s="11">
        <v>3</v>
      </c>
      <c r="F56" s="11">
        <v>0</v>
      </c>
      <c r="G56" s="11">
        <v>3924</v>
      </c>
      <c r="H56" s="11">
        <f t="shared" si="1"/>
        <v>4896.1336303930893</v>
      </c>
      <c r="I56" s="11">
        <f t="shared" si="2"/>
        <v>304.13363039308933</v>
      </c>
      <c r="J56" s="11">
        <f t="shared" si="3"/>
        <v>304.13363039308933</v>
      </c>
      <c r="K56" s="42">
        <f t="shared" si="4"/>
        <v>6.6231191287693669E-2</v>
      </c>
      <c r="L56" s="11">
        <f t="shared" si="0"/>
        <v>304.13363039308933</v>
      </c>
      <c r="M56" s="11">
        <f t="shared" si="5"/>
        <v>92497.26513608027</v>
      </c>
      <c r="N56" s="11">
        <f t="shared" si="6"/>
        <v>6082.6726078617867</v>
      </c>
      <c r="O56" s="11">
        <v>1086</v>
      </c>
      <c r="P56" s="4">
        <f t="shared" si="7"/>
        <v>21720</v>
      </c>
    </row>
    <row r="57" spans="1:16" x14ac:dyDescent="0.35">
      <c r="A57" s="3">
        <v>40971</v>
      </c>
      <c r="B57" s="11">
        <v>5335</v>
      </c>
      <c r="C57" s="11">
        <v>6</v>
      </c>
      <c r="D57" s="11">
        <v>4395</v>
      </c>
      <c r="E57" s="11">
        <v>3</v>
      </c>
      <c r="F57" s="11">
        <v>1</v>
      </c>
      <c r="G57" s="11">
        <v>4189.666666666667</v>
      </c>
      <c r="H57" s="11">
        <f t="shared" si="1"/>
        <v>5606.963751239693</v>
      </c>
      <c r="I57" s="11">
        <f t="shared" si="2"/>
        <v>271.96375123969301</v>
      </c>
      <c r="J57" s="11">
        <f t="shared" si="3"/>
        <v>271.96375123969301</v>
      </c>
      <c r="K57" s="42">
        <f t="shared" si="4"/>
        <v>5.097727295964255E-2</v>
      </c>
      <c r="L57" s="11">
        <f t="shared" si="0"/>
        <v>271.96375123969301</v>
      </c>
      <c r="M57" s="11">
        <f t="shared" si="5"/>
        <v>73964.281988365619</v>
      </c>
      <c r="N57" s="11">
        <f t="shared" si="6"/>
        <v>5439.2750247938602</v>
      </c>
      <c r="O57" s="11">
        <v>1755</v>
      </c>
      <c r="P57" s="4">
        <f t="shared" si="7"/>
        <v>35100</v>
      </c>
    </row>
    <row r="58" spans="1:16" x14ac:dyDescent="0.35">
      <c r="A58" s="3">
        <v>40972</v>
      </c>
      <c r="B58" s="11">
        <v>5604</v>
      </c>
      <c r="C58" s="11">
        <v>7</v>
      </c>
      <c r="D58" s="11">
        <v>4973</v>
      </c>
      <c r="E58" s="11">
        <v>3</v>
      </c>
      <c r="F58" s="11">
        <v>1</v>
      </c>
      <c r="G58" s="11">
        <v>4687.333333333333</v>
      </c>
      <c r="H58" s="11">
        <f t="shared" si="1"/>
        <v>6364.1138535264317</v>
      </c>
      <c r="I58" s="11">
        <f t="shared" si="2"/>
        <v>760.11385352643174</v>
      </c>
      <c r="J58" s="11">
        <f t="shared" si="3"/>
        <v>760.11385352643174</v>
      </c>
      <c r="K58" s="42">
        <f t="shared" si="4"/>
        <v>0.13563773260642964</v>
      </c>
      <c r="L58" s="11">
        <f t="shared" si="0"/>
        <v>760.11385352643174</v>
      </c>
      <c r="M58" s="11">
        <f t="shared" si="5"/>
        <v>577773.07032280171</v>
      </c>
      <c r="N58" s="11">
        <f t="shared" si="6"/>
        <v>15202.277070528635</v>
      </c>
      <c r="O58" s="11">
        <v>1259</v>
      </c>
      <c r="P58" s="4">
        <f t="shared" si="7"/>
        <v>25180</v>
      </c>
    </row>
    <row r="59" spans="1:16" x14ac:dyDescent="0.35">
      <c r="A59" s="3">
        <v>40973</v>
      </c>
      <c r="B59" s="11">
        <v>3487</v>
      </c>
      <c r="C59" s="11">
        <v>1</v>
      </c>
      <c r="D59" s="11">
        <v>3390</v>
      </c>
      <c r="E59" s="11">
        <v>3</v>
      </c>
      <c r="F59" s="11">
        <v>0</v>
      </c>
      <c r="G59" s="11">
        <v>5177</v>
      </c>
      <c r="H59" s="11">
        <f t="shared" si="1"/>
        <v>4419.5516229633467</v>
      </c>
      <c r="I59" s="11">
        <f t="shared" si="2"/>
        <v>932.55162296334674</v>
      </c>
      <c r="J59" s="11">
        <f t="shared" si="3"/>
        <v>932.55162296334674</v>
      </c>
      <c r="K59" s="42">
        <f t="shared" si="4"/>
        <v>0.26743665700124658</v>
      </c>
      <c r="L59" s="11">
        <f t="shared" si="0"/>
        <v>932.55162296334674</v>
      </c>
      <c r="M59" s="11">
        <f t="shared" si="5"/>
        <v>869652.52949157206</v>
      </c>
      <c r="N59" s="11">
        <f t="shared" si="6"/>
        <v>18651.032459266935</v>
      </c>
      <c r="O59" s="11">
        <v>1213</v>
      </c>
      <c r="P59" s="4">
        <f t="shared" si="7"/>
        <v>24260</v>
      </c>
    </row>
    <row r="60" spans="1:16" x14ac:dyDescent="0.35">
      <c r="A60" s="3">
        <v>40974</v>
      </c>
      <c r="B60" s="11">
        <v>3854</v>
      </c>
      <c r="C60" s="11">
        <v>2</v>
      </c>
      <c r="D60" s="11">
        <v>3795</v>
      </c>
      <c r="E60" s="11">
        <v>3</v>
      </c>
      <c r="F60" s="11">
        <v>0</v>
      </c>
      <c r="G60" s="11">
        <v>4808.666666666667</v>
      </c>
      <c r="H60" s="11">
        <f t="shared" si="1"/>
        <v>4544.6031646750635</v>
      </c>
      <c r="I60" s="11">
        <f t="shared" si="2"/>
        <v>690.60316467506345</v>
      </c>
      <c r="J60" s="11">
        <f t="shared" si="3"/>
        <v>690.60316467506345</v>
      </c>
      <c r="K60" s="42">
        <f t="shared" si="4"/>
        <v>0.17919127261937298</v>
      </c>
      <c r="L60" s="11">
        <f t="shared" si="0"/>
        <v>690.60316467506345</v>
      </c>
      <c r="M60" s="11">
        <f t="shared" si="5"/>
        <v>476932.73105921282</v>
      </c>
      <c r="N60" s="11">
        <f t="shared" si="6"/>
        <v>13812.063293501269</v>
      </c>
      <c r="O60" s="11">
        <v>1158</v>
      </c>
      <c r="P60" s="4">
        <f t="shared" si="7"/>
        <v>23160</v>
      </c>
    </row>
    <row r="61" spans="1:16" x14ac:dyDescent="0.35">
      <c r="A61" s="3">
        <v>40975</v>
      </c>
      <c r="B61" s="11">
        <v>4368</v>
      </c>
      <c r="C61" s="11">
        <v>3</v>
      </c>
      <c r="D61" s="11">
        <v>3842</v>
      </c>
      <c r="E61" s="11">
        <v>3</v>
      </c>
      <c r="F61" s="11">
        <v>0</v>
      </c>
      <c r="G61" s="11">
        <v>4315</v>
      </c>
      <c r="H61" s="11">
        <f t="shared" si="1"/>
        <v>4478.4779577163499</v>
      </c>
      <c r="I61" s="11">
        <f t="shared" si="2"/>
        <v>110.47795771634992</v>
      </c>
      <c r="J61" s="11">
        <f t="shared" si="3"/>
        <v>110.47795771634992</v>
      </c>
      <c r="K61" s="42">
        <f t="shared" si="4"/>
        <v>2.5292572737259596E-2</v>
      </c>
      <c r="L61" s="11">
        <f t="shared" si="0"/>
        <v>110.47795771634992</v>
      </c>
      <c r="M61" s="11">
        <f t="shared" si="5"/>
        <v>12205.379141175601</v>
      </c>
      <c r="N61" s="11">
        <f t="shared" si="6"/>
        <v>2209.5591543269984</v>
      </c>
      <c r="O61" s="11">
        <v>1024</v>
      </c>
      <c r="P61" s="4">
        <f t="shared" si="7"/>
        <v>20480</v>
      </c>
    </row>
    <row r="62" spans="1:16" x14ac:dyDescent="0.35">
      <c r="A62" s="3">
        <v>40976</v>
      </c>
      <c r="B62" s="11">
        <v>4263</v>
      </c>
      <c r="C62" s="11">
        <v>4</v>
      </c>
      <c r="D62" s="11">
        <v>4135</v>
      </c>
      <c r="E62" s="11">
        <v>3</v>
      </c>
      <c r="F62" s="11">
        <v>0</v>
      </c>
      <c r="G62" s="11">
        <v>3903</v>
      </c>
      <c r="H62" s="11">
        <f t="shared" si="1"/>
        <v>4540.7339271317451</v>
      </c>
      <c r="I62" s="11">
        <f t="shared" si="2"/>
        <v>277.73392713174508</v>
      </c>
      <c r="J62" s="11">
        <f t="shared" si="3"/>
        <v>277.73392713174508</v>
      </c>
      <c r="K62" s="42">
        <f t="shared" si="4"/>
        <v>6.5149877347348131E-2</v>
      </c>
      <c r="L62" s="11">
        <f t="shared" si="0"/>
        <v>277.73392713174508</v>
      </c>
      <c r="M62" s="11">
        <f t="shared" si="5"/>
        <v>77136.134280021477</v>
      </c>
      <c r="N62" s="11">
        <f t="shared" si="6"/>
        <v>5554.6785426349015</v>
      </c>
      <c r="O62" s="11">
        <v>995</v>
      </c>
      <c r="P62" s="4">
        <f t="shared" si="7"/>
        <v>19900</v>
      </c>
    </row>
    <row r="63" spans="1:16" x14ac:dyDescent="0.35">
      <c r="A63" s="3">
        <v>40977</v>
      </c>
      <c r="B63" s="11">
        <v>4953</v>
      </c>
      <c r="C63" s="11">
        <v>5</v>
      </c>
      <c r="D63" s="11">
        <v>4592</v>
      </c>
      <c r="E63" s="11">
        <v>3</v>
      </c>
      <c r="F63" s="11">
        <v>0</v>
      </c>
      <c r="G63" s="11">
        <v>4161.666666666667</v>
      </c>
      <c r="H63" s="11">
        <f t="shared" si="1"/>
        <v>5101.5025143317707</v>
      </c>
      <c r="I63" s="11">
        <f t="shared" si="2"/>
        <v>148.50251433177073</v>
      </c>
      <c r="J63" s="11">
        <f t="shared" si="3"/>
        <v>148.50251433177073</v>
      </c>
      <c r="K63" s="42">
        <f t="shared" si="4"/>
        <v>2.9982336832580402E-2</v>
      </c>
      <c r="L63" s="11">
        <f t="shared" si="0"/>
        <v>148.50251433177073</v>
      </c>
      <c r="M63" s="11">
        <f t="shared" si="5"/>
        <v>22052.996762857769</v>
      </c>
      <c r="N63" s="11">
        <f t="shared" si="6"/>
        <v>2970.0502866354145</v>
      </c>
      <c r="O63" s="11">
        <v>674</v>
      </c>
      <c r="P63" s="4">
        <f t="shared" si="7"/>
        <v>13480</v>
      </c>
    </row>
    <row r="64" spans="1:16" x14ac:dyDescent="0.35">
      <c r="A64" s="3">
        <v>40978</v>
      </c>
      <c r="B64" s="11">
        <v>5715</v>
      </c>
      <c r="C64" s="11">
        <v>6</v>
      </c>
      <c r="D64" s="11">
        <v>5335</v>
      </c>
      <c r="E64" s="11">
        <v>3</v>
      </c>
      <c r="F64" s="11">
        <v>1</v>
      </c>
      <c r="G64" s="11">
        <v>4528</v>
      </c>
      <c r="H64" s="11">
        <f t="shared" si="1"/>
        <v>6115.131756949002</v>
      </c>
      <c r="I64" s="11">
        <f t="shared" si="2"/>
        <v>400.13175694900201</v>
      </c>
      <c r="J64" s="11">
        <f t="shared" si="3"/>
        <v>400.13175694900201</v>
      </c>
      <c r="K64" s="42">
        <f t="shared" si="4"/>
        <v>7.0014305677865624E-2</v>
      </c>
      <c r="L64" s="11">
        <f t="shared" si="0"/>
        <v>400.13175694900201</v>
      </c>
      <c r="M64" s="11">
        <f t="shared" si="5"/>
        <v>160105.42291909523</v>
      </c>
      <c r="N64" s="11">
        <f t="shared" si="6"/>
        <v>8002.6351389800402</v>
      </c>
      <c r="O64" s="11">
        <v>1162</v>
      </c>
      <c r="P64" s="4">
        <f t="shared" si="7"/>
        <v>23240</v>
      </c>
    </row>
    <row r="65" spans="1:16" x14ac:dyDescent="0.35">
      <c r="A65" s="3">
        <v>40979</v>
      </c>
      <c r="B65" s="11">
        <v>5598</v>
      </c>
      <c r="C65" s="11">
        <v>7</v>
      </c>
      <c r="D65" s="11">
        <v>5604</v>
      </c>
      <c r="E65" s="11">
        <v>3</v>
      </c>
      <c r="F65" s="11">
        <v>1</v>
      </c>
      <c r="G65" s="11">
        <v>4977</v>
      </c>
      <c r="H65" s="11">
        <f t="shared" si="1"/>
        <v>6747.150305479001</v>
      </c>
      <c r="I65" s="11">
        <f t="shared" si="2"/>
        <v>1149.150305479001</v>
      </c>
      <c r="J65" s="11">
        <f t="shared" si="3"/>
        <v>1149.150305479001</v>
      </c>
      <c r="K65" s="42">
        <f t="shared" si="4"/>
        <v>0.20527872552322274</v>
      </c>
      <c r="L65" s="11">
        <f t="shared" si="0"/>
        <v>1149.150305479001</v>
      </c>
      <c r="M65" s="11">
        <f t="shared" si="5"/>
        <v>1320546.4245824812</v>
      </c>
      <c r="N65" s="11">
        <f t="shared" si="6"/>
        <v>22983.006109580019</v>
      </c>
      <c r="O65" s="11">
        <v>622</v>
      </c>
      <c r="P65" s="4">
        <f t="shared" si="7"/>
        <v>12440</v>
      </c>
    </row>
    <row r="66" spans="1:16" x14ac:dyDescent="0.35">
      <c r="A66" s="3">
        <v>40980</v>
      </c>
      <c r="B66" s="11">
        <v>3941</v>
      </c>
      <c r="C66" s="11">
        <v>1</v>
      </c>
      <c r="D66" s="11">
        <v>3487</v>
      </c>
      <c r="E66" s="11">
        <v>3</v>
      </c>
      <c r="F66" s="11">
        <v>0</v>
      </c>
      <c r="G66" s="11">
        <v>5422</v>
      </c>
      <c r="H66" s="11">
        <f t="shared" si="1"/>
        <v>4612.7676322289326</v>
      </c>
      <c r="I66" s="11">
        <f t="shared" si="2"/>
        <v>671.7676322289326</v>
      </c>
      <c r="J66" s="11">
        <f t="shared" si="3"/>
        <v>671.7676322289326</v>
      </c>
      <c r="K66" s="42">
        <f t="shared" si="4"/>
        <v>0.17045613606417981</v>
      </c>
      <c r="L66" s="11">
        <f t="shared" ref="L66:L129" si="8">IF(I66&lt;1,I66*4,I66)</f>
        <v>671.7676322289326</v>
      </c>
      <c r="M66" s="11">
        <f t="shared" si="5"/>
        <v>451271.75171046646</v>
      </c>
      <c r="N66" s="11">
        <f t="shared" si="6"/>
        <v>13435.352644578652</v>
      </c>
      <c r="O66" s="11">
        <v>1251</v>
      </c>
      <c r="P66" s="4">
        <f t="shared" si="7"/>
        <v>25020</v>
      </c>
    </row>
    <row r="67" spans="1:16" x14ac:dyDescent="0.35">
      <c r="A67" s="3">
        <v>40981</v>
      </c>
      <c r="B67" s="11">
        <v>4048</v>
      </c>
      <c r="C67" s="11">
        <v>2</v>
      </c>
      <c r="D67" s="11">
        <v>3854</v>
      </c>
      <c r="E67" s="11">
        <v>3</v>
      </c>
      <c r="F67" s="11">
        <v>0</v>
      </c>
      <c r="G67" s="11">
        <v>5084.666666666667</v>
      </c>
      <c r="H67" s="11">
        <f t="shared" ref="H67:H130" si="9">S$2+SUMPRODUCT(T$2:X$2,C67:G67)</f>
        <v>4747.2140865965193</v>
      </c>
      <c r="I67" s="11">
        <f t="shared" ref="I67:I130" si="10">H67-B67</f>
        <v>699.21408659651934</v>
      </c>
      <c r="J67" s="11">
        <f t="shared" ref="J67:J130" si="11">ABS(I67)</f>
        <v>699.21408659651934</v>
      </c>
      <c r="K67" s="42">
        <f t="shared" ref="K67:K130" si="12">J67/B67</f>
        <v>0.17273075261771723</v>
      </c>
      <c r="L67" s="11">
        <f t="shared" si="8"/>
        <v>699.21408659651934</v>
      </c>
      <c r="M67" s="11">
        <f t="shared" ref="M67:M130" si="13">L67^2</f>
        <v>488900.33889500482</v>
      </c>
      <c r="N67" s="11">
        <f t="shared" ref="N67:N130" si="14">IF(I67&gt;0,I67*20,I67*-80)</f>
        <v>13984.281731930387</v>
      </c>
      <c r="O67" s="11">
        <v>1095</v>
      </c>
      <c r="P67" s="4">
        <f t="shared" ref="P67:P130" si="15">O67*20</f>
        <v>21900</v>
      </c>
    </row>
    <row r="68" spans="1:16" x14ac:dyDescent="0.35">
      <c r="A68" s="3">
        <v>40982</v>
      </c>
      <c r="B68" s="11">
        <v>3883</v>
      </c>
      <c r="C68" s="11">
        <v>3</v>
      </c>
      <c r="D68" s="11">
        <v>4368</v>
      </c>
      <c r="E68" s="11">
        <v>3</v>
      </c>
      <c r="F68" s="11">
        <v>0</v>
      </c>
      <c r="G68" s="11">
        <v>4529</v>
      </c>
      <c r="H68" s="11">
        <f t="shared" si="9"/>
        <v>4779.3718472496003</v>
      </c>
      <c r="I68" s="11">
        <f t="shared" si="10"/>
        <v>896.37184724960025</v>
      </c>
      <c r="J68" s="11">
        <f t="shared" si="11"/>
        <v>896.37184724960025</v>
      </c>
      <c r="K68" s="42">
        <f t="shared" si="12"/>
        <v>0.23084518342765908</v>
      </c>
      <c r="L68" s="11">
        <f t="shared" si="8"/>
        <v>896.37184724960025</v>
      </c>
      <c r="M68" s="11">
        <f t="shared" si="13"/>
        <v>803482.48854166071</v>
      </c>
      <c r="N68" s="11">
        <f t="shared" si="14"/>
        <v>17927.436944992005</v>
      </c>
      <c r="O68" s="11">
        <v>616</v>
      </c>
      <c r="P68" s="4">
        <f t="shared" si="15"/>
        <v>12320</v>
      </c>
    </row>
    <row r="69" spans="1:16" x14ac:dyDescent="0.35">
      <c r="A69" s="3">
        <v>40983</v>
      </c>
      <c r="B69" s="11">
        <v>4491</v>
      </c>
      <c r="C69" s="11">
        <v>4</v>
      </c>
      <c r="D69" s="11">
        <v>4263</v>
      </c>
      <c r="E69" s="11">
        <v>3</v>
      </c>
      <c r="F69" s="11">
        <v>0</v>
      </c>
      <c r="G69" s="11">
        <v>3957.3333333333335</v>
      </c>
      <c r="H69" s="11">
        <f t="shared" si="9"/>
        <v>4615.4678427775007</v>
      </c>
      <c r="I69" s="11">
        <f t="shared" si="10"/>
        <v>124.46784277750066</v>
      </c>
      <c r="J69" s="11">
        <f t="shared" si="11"/>
        <v>124.46784277750066</v>
      </c>
      <c r="K69" s="42">
        <f t="shared" si="12"/>
        <v>2.7714950518258886E-2</v>
      </c>
      <c r="L69" s="11">
        <f t="shared" si="8"/>
        <v>124.46784277750066</v>
      </c>
      <c r="M69" s="11">
        <f t="shared" si="13"/>
        <v>15492.243885684624</v>
      </c>
      <c r="N69" s="11">
        <f t="shared" si="14"/>
        <v>2489.3568555500133</v>
      </c>
      <c r="O69" s="11">
        <v>856</v>
      </c>
      <c r="P69" s="4">
        <f t="shared" si="15"/>
        <v>17120</v>
      </c>
    </row>
    <row r="70" spans="1:16" x14ac:dyDescent="0.35">
      <c r="A70" s="3">
        <v>40984</v>
      </c>
      <c r="B70" s="11">
        <v>4594</v>
      </c>
      <c r="C70" s="11">
        <v>5</v>
      </c>
      <c r="D70" s="11">
        <v>4953</v>
      </c>
      <c r="E70" s="11">
        <v>3</v>
      </c>
      <c r="F70" s="11">
        <v>0</v>
      </c>
      <c r="G70" s="11">
        <v>4140.666666666667</v>
      </c>
      <c r="H70" s="11">
        <f t="shared" si="9"/>
        <v>5195.520822147706</v>
      </c>
      <c r="I70" s="11">
        <f t="shared" si="10"/>
        <v>601.52082214770599</v>
      </c>
      <c r="J70" s="11">
        <f t="shared" si="11"/>
        <v>601.52082214770599</v>
      </c>
      <c r="K70" s="42">
        <f t="shared" si="12"/>
        <v>0.13093618244399347</v>
      </c>
      <c r="L70" s="11">
        <f t="shared" si="8"/>
        <v>601.52082214770599</v>
      </c>
      <c r="M70" s="11">
        <f t="shared" si="13"/>
        <v>361827.29947725212</v>
      </c>
      <c r="N70" s="11">
        <f t="shared" si="14"/>
        <v>12030.41644295412</v>
      </c>
      <c r="O70" s="11">
        <v>336</v>
      </c>
      <c r="P70" s="4">
        <f t="shared" si="15"/>
        <v>6720</v>
      </c>
    </row>
    <row r="71" spans="1:16" x14ac:dyDescent="0.35">
      <c r="A71" s="3">
        <v>40985</v>
      </c>
      <c r="B71" s="11">
        <v>4131</v>
      </c>
      <c r="C71" s="11">
        <v>6</v>
      </c>
      <c r="D71" s="11">
        <v>5715</v>
      </c>
      <c r="E71" s="11">
        <v>3</v>
      </c>
      <c r="F71" s="11">
        <v>1</v>
      </c>
      <c r="G71" s="11">
        <v>4322.666666666667</v>
      </c>
      <c r="H71" s="11">
        <f t="shared" si="9"/>
        <v>6091.3188559925784</v>
      </c>
      <c r="I71" s="11">
        <f t="shared" si="10"/>
        <v>1960.3188559925784</v>
      </c>
      <c r="J71" s="11">
        <f t="shared" si="11"/>
        <v>1960.3188559925784</v>
      </c>
      <c r="K71" s="42">
        <f t="shared" si="12"/>
        <v>0.47453857564574642</v>
      </c>
      <c r="L71" s="11">
        <f t="shared" si="8"/>
        <v>1960.3188559925784</v>
      </c>
      <c r="M71" s="11">
        <f t="shared" si="13"/>
        <v>3842850.0171600515</v>
      </c>
      <c r="N71" s="11">
        <f t="shared" si="14"/>
        <v>39206.377119851568</v>
      </c>
      <c r="O71" s="11">
        <v>704</v>
      </c>
      <c r="P71" s="4">
        <f t="shared" si="15"/>
        <v>14080</v>
      </c>
    </row>
    <row r="72" spans="1:16" x14ac:dyDescent="0.35">
      <c r="A72" s="3">
        <v>40986</v>
      </c>
      <c r="B72" s="11">
        <v>5677</v>
      </c>
      <c r="C72" s="11">
        <v>7</v>
      </c>
      <c r="D72" s="11">
        <v>5598</v>
      </c>
      <c r="E72" s="11">
        <v>3</v>
      </c>
      <c r="F72" s="11">
        <v>1</v>
      </c>
      <c r="G72" s="11">
        <v>4405.333333333333</v>
      </c>
      <c r="H72" s="11">
        <f t="shared" si="9"/>
        <v>6362.2849165297666</v>
      </c>
      <c r="I72" s="11">
        <f t="shared" si="10"/>
        <v>685.28491652976663</v>
      </c>
      <c r="J72" s="11">
        <f t="shared" si="11"/>
        <v>685.28491652976663</v>
      </c>
      <c r="K72" s="42">
        <f t="shared" si="12"/>
        <v>0.12071250951730961</v>
      </c>
      <c r="L72" s="11">
        <f t="shared" si="8"/>
        <v>685.28491652976663</v>
      </c>
      <c r="M72" s="11">
        <f t="shared" si="13"/>
        <v>469615.41682320921</v>
      </c>
      <c r="N72" s="11">
        <f t="shared" si="14"/>
        <v>13705.698330595333</v>
      </c>
      <c r="O72" s="11">
        <v>551</v>
      </c>
      <c r="P72" s="4">
        <f t="shared" si="15"/>
        <v>11020</v>
      </c>
    </row>
    <row r="73" spans="1:16" x14ac:dyDescent="0.35">
      <c r="A73" s="3">
        <v>40987</v>
      </c>
      <c r="B73" s="11">
        <v>3805</v>
      </c>
      <c r="C73" s="11">
        <v>1</v>
      </c>
      <c r="D73" s="11">
        <v>3941</v>
      </c>
      <c r="E73" s="11">
        <v>3</v>
      </c>
      <c r="F73" s="11">
        <v>0</v>
      </c>
      <c r="G73" s="11">
        <v>4800.666666666667</v>
      </c>
      <c r="H73" s="11">
        <f t="shared" si="9"/>
        <v>4332.3537382420891</v>
      </c>
      <c r="I73" s="11">
        <f t="shared" si="10"/>
        <v>527.35373824208909</v>
      </c>
      <c r="J73" s="11">
        <f t="shared" si="11"/>
        <v>527.35373824208909</v>
      </c>
      <c r="K73" s="42">
        <f t="shared" si="12"/>
        <v>0.13859493777715876</v>
      </c>
      <c r="L73" s="11">
        <f t="shared" si="8"/>
        <v>527.35373824208909</v>
      </c>
      <c r="M73" s="11">
        <f t="shared" si="13"/>
        <v>278101.9652379058</v>
      </c>
      <c r="N73" s="11">
        <f t="shared" si="14"/>
        <v>10547.074764841782</v>
      </c>
      <c r="O73" s="11">
        <v>1038</v>
      </c>
      <c r="P73" s="4">
        <f t="shared" si="15"/>
        <v>20760</v>
      </c>
    </row>
    <row r="74" spans="1:16" x14ac:dyDescent="0.35">
      <c r="A74" s="3">
        <v>40988</v>
      </c>
      <c r="B74" s="11">
        <v>4395</v>
      </c>
      <c r="C74" s="11">
        <v>2</v>
      </c>
      <c r="D74" s="11">
        <v>4048</v>
      </c>
      <c r="E74" s="11">
        <v>3</v>
      </c>
      <c r="F74" s="11">
        <v>0</v>
      </c>
      <c r="G74" s="11">
        <v>4537.666666666667</v>
      </c>
      <c r="H74" s="11">
        <f t="shared" si="9"/>
        <v>4438.7613986033011</v>
      </c>
      <c r="I74" s="11">
        <f t="shared" si="10"/>
        <v>43.761398603301132</v>
      </c>
      <c r="J74" s="11">
        <f t="shared" si="11"/>
        <v>43.761398603301132</v>
      </c>
      <c r="K74" s="42">
        <f t="shared" si="12"/>
        <v>9.9570872817522482E-3</v>
      </c>
      <c r="L74" s="11">
        <f t="shared" si="8"/>
        <v>43.761398603301132</v>
      </c>
      <c r="M74" s="11">
        <f t="shared" si="13"/>
        <v>1915.0600077170063</v>
      </c>
      <c r="N74" s="11">
        <f t="shared" si="14"/>
        <v>875.22797206602263</v>
      </c>
      <c r="O74" s="11">
        <v>1060</v>
      </c>
      <c r="P74" s="4">
        <f t="shared" si="15"/>
        <v>21200</v>
      </c>
    </row>
    <row r="75" spans="1:16" x14ac:dyDescent="0.35">
      <c r="A75" s="3">
        <v>40989</v>
      </c>
      <c r="B75" s="11">
        <v>5026</v>
      </c>
      <c r="C75" s="11">
        <v>3</v>
      </c>
      <c r="D75" s="11">
        <v>3883</v>
      </c>
      <c r="E75" s="11">
        <v>3</v>
      </c>
      <c r="F75" s="11">
        <v>0</v>
      </c>
      <c r="G75" s="11">
        <v>4625.666666666667</v>
      </c>
      <c r="H75" s="11">
        <f t="shared" si="9"/>
        <v>4698.9291719821686</v>
      </c>
      <c r="I75" s="11">
        <f t="shared" si="10"/>
        <v>-327.07082801783145</v>
      </c>
      <c r="J75" s="11">
        <f t="shared" si="11"/>
        <v>327.07082801783145</v>
      </c>
      <c r="K75" s="42">
        <f t="shared" si="12"/>
        <v>6.5075771591291576E-2</v>
      </c>
      <c r="L75" s="11">
        <f t="shared" si="8"/>
        <v>-1308.2833120713258</v>
      </c>
      <c r="M75" s="11">
        <f t="shared" si="13"/>
        <v>1711605.224644318</v>
      </c>
      <c r="N75" s="11">
        <f t="shared" si="14"/>
        <v>26165.666241426516</v>
      </c>
      <c r="O75" s="11">
        <v>1181</v>
      </c>
      <c r="P75" s="4">
        <f t="shared" si="15"/>
        <v>23620</v>
      </c>
    </row>
    <row r="76" spans="1:16" x14ac:dyDescent="0.35">
      <c r="A76" s="3">
        <v>40990</v>
      </c>
      <c r="B76" s="11">
        <v>4975</v>
      </c>
      <c r="C76" s="11">
        <v>4</v>
      </c>
      <c r="D76" s="11">
        <v>4491</v>
      </c>
      <c r="E76" s="11">
        <v>3</v>
      </c>
      <c r="F76" s="11">
        <v>0</v>
      </c>
      <c r="G76" s="11">
        <v>4408.666666666667</v>
      </c>
      <c r="H76" s="11">
        <f t="shared" si="9"/>
        <v>4986.1699061783938</v>
      </c>
      <c r="I76" s="11">
        <f t="shared" si="10"/>
        <v>11.16990617839383</v>
      </c>
      <c r="J76" s="11">
        <f t="shared" si="11"/>
        <v>11.16990617839383</v>
      </c>
      <c r="K76" s="42">
        <f t="shared" si="12"/>
        <v>2.2452072720389607E-3</v>
      </c>
      <c r="L76" s="11">
        <f t="shared" si="8"/>
        <v>11.16990617839383</v>
      </c>
      <c r="M76" s="11">
        <f t="shared" si="13"/>
        <v>124.76680403412067</v>
      </c>
      <c r="N76" s="11">
        <f t="shared" si="14"/>
        <v>223.39812356787661</v>
      </c>
      <c r="O76" s="11">
        <v>844</v>
      </c>
      <c r="P76" s="4">
        <f t="shared" si="15"/>
        <v>16880</v>
      </c>
    </row>
    <row r="77" spans="1:16" x14ac:dyDescent="0.35">
      <c r="A77" s="3">
        <v>40991</v>
      </c>
      <c r="B77" s="11">
        <v>5295</v>
      </c>
      <c r="C77" s="11">
        <v>5</v>
      </c>
      <c r="D77" s="11">
        <v>4594</v>
      </c>
      <c r="E77" s="11">
        <v>3</v>
      </c>
      <c r="F77" s="11">
        <v>0</v>
      </c>
      <c r="G77" s="11">
        <v>4798.666666666667</v>
      </c>
      <c r="H77" s="11">
        <f t="shared" si="9"/>
        <v>5528.949527707543</v>
      </c>
      <c r="I77" s="11">
        <f t="shared" si="10"/>
        <v>233.94952770754298</v>
      </c>
      <c r="J77" s="11">
        <f t="shared" si="11"/>
        <v>233.94952770754298</v>
      </c>
      <c r="K77" s="42">
        <f t="shared" si="12"/>
        <v>4.4183102494342395E-2</v>
      </c>
      <c r="L77" s="11">
        <f t="shared" si="8"/>
        <v>233.94952770754298</v>
      </c>
      <c r="M77" s="11">
        <f t="shared" si="13"/>
        <v>54732.381514582419</v>
      </c>
      <c r="N77" s="11">
        <f t="shared" si="14"/>
        <v>4678.9905541508597</v>
      </c>
      <c r="O77" s="11">
        <v>1082</v>
      </c>
      <c r="P77" s="4">
        <f t="shared" si="15"/>
        <v>21640</v>
      </c>
    </row>
    <row r="78" spans="1:16" x14ac:dyDescent="0.35">
      <c r="A78" s="3">
        <v>40992</v>
      </c>
      <c r="B78" s="11">
        <v>5167</v>
      </c>
      <c r="C78" s="11">
        <v>6</v>
      </c>
      <c r="D78" s="11">
        <v>4131</v>
      </c>
      <c r="E78" s="11">
        <v>3</v>
      </c>
      <c r="F78" s="11">
        <v>1</v>
      </c>
      <c r="G78" s="11">
        <v>5098.666666666667</v>
      </c>
      <c r="H78" s="11">
        <f t="shared" si="9"/>
        <v>6137.0301762141116</v>
      </c>
      <c r="I78" s="11">
        <f t="shared" si="10"/>
        <v>970.03017621411163</v>
      </c>
      <c r="J78" s="11">
        <f t="shared" si="11"/>
        <v>970.03017621411163</v>
      </c>
      <c r="K78" s="42">
        <f t="shared" si="12"/>
        <v>0.18773566406311432</v>
      </c>
      <c r="L78" s="11">
        <f t="shared" si="8"/>
        <v>970.03017621411163</v>
      </c>
      <c r="M78" s="11">
        <f t="shared" si="13"/>
        <v>940958.54276598047</v>
      </c>
      <c r="N78" s="11">
        <f t="shared" si="14"/>
        <v>19400.603524282233</v>
      </c>
      <c r="O78" s="11">
        <v>796</v>
      </c>
      <c r="P78" s="4">
        <f t="shared" si="15"/>
        <v>15920</v>
      </c>
    </row>
    <row r="79" spans="1:16" x14ac:dyDescent="0.35">
      <c r="A79" s="3">
        <v>40993</v>
      </c>
      <c r="B79" s="11">
        <v>5166</v>
      </c>
      <c r="C79" s="11">
        <v>7</v>
      </c>
      <c r="D79" s="11">
        <v>5677</v>
      </c>
      <c r="E79" s="11">
        <v>3</v>
      </c>
      <c r="F79" s="11">
        <v>1</v>
      </c>
      <c r="G79" s="11">
        <v>5145.666666666667</v>
      </c>
      <c r="H79" s="11">
        <f t="shared" si="9"/>
        <v>6882.0299563000208</v>
      </c>
      <c r="I79" s="11">
        <f t="shared" si="10"/>
        <v>1716.0299563000208</v>
      </c>
      <c r="J79" s="11">
        <f t="shared" si="11"/>
        <v>1716.0299563000208</v>
      </c>
      <c r="K79" s="42">
        <f t="shared" si="12"/>
        <v>0.33217769188928004</v>
      </c>
      <c r="L79" s="11">
        <f t="shared" si="8"/>
        <v>1716.0299563000208</v>
      </c>
      <c r="M79" s="11">
        <f t="shared" si="13"/>
        <v>2944758.8109190511</v>
      </c>
      <c r="N79" s="11">
        <f t="shared" si="14"/>
        <v>34320.599126000416</v>
      </c>
      <c r="O79" s="11">
        <v>1262</v>
      </c>
      <c r="P79" s="4">
        <f t="shared" si="15"/>
        <v>25240</v>
      </c>
    </row>
    <row r="80" spans="1:16" x14ac:dyDescent="0.35">
      <c r="A80" s="3">
        <v>40994</v>
      </c>
      <c r="B80" s="11">
        <v>2709</v>
      </c>
      <c r="C80" s="11">
        <v>1</v>
      </c>
      <c r="D80" s="11">
        <v>3805</v>
      </c>
      <c r="E80" s="11">
        <v>3</v>
      </c>
      <c r="F80" s="11">
        <v>0</v>
      </c>
      <c r="G80" s="11">
        <v>5209.333333333333</v>
      </c>
      <c r="H80" s="11">
        <f t="shared" si="9"/>
        <v>4565.4767559253987</v>
      </c>
      <c r="I80" s="11">
        <f t="shared" si="10"/>
        <v>1856.4767559253987</v>
      </c>
      <c r="J80" s="11">
        <f t="shared" si="11"/>
        <v>1856.4767559253987</v>
      </c>
      <c r="K80" s="42">
        <f t="shared" si="12"/>
        <v>0.68529965150439232</v>
      </c>
      <c r="L80" s="11">
        <f t="shared" si="8"/>
        <v>1856.4767559253987</v>
      </c>
      <c r="M80" s="11">
        <f t="shared" si="13"/>
        <v>3446505.9452912924</v>
      </c>
      <c r="N80" s="11">
        <f t="shared" si="14"/>
        <v>37129.535118507978</v>
      </c>
      <c r="O80" s="11">
        <v>940</v>
      </c>
      <c r="P80" s="4">
        <f t="shared" si="15"/>
        <v>18800</v>
      </c>
    </row>
    <row r="81" spans="1:16" x14ac:dyDescent="0.35">
      <c r="A81" s="3">
        <v>40995</v>
      </c>
      <c r="B81" s="11">
        <v>4628.5</v>
      </c>
      <c r="C81" s="11">
        <v>2</v>
      </c>
      <c r="D81" s="11">
        <v>4395</v>
      </c>
      <c r="E81" s="11">
        <v>3</v>
      </c>
      <c r="F81" s="11">
        <v>0</v>
      </c>
      <c r="G81" s="11">
        <v>4347.333333333333</v>
      </c>
      <c r="H81" s="11">
        <f t="shared" si="9"/>
        <v>4415.1190436028455</v>
      </c>
      <c r="I81" s="11">
        <f t="shared" si="10"/>
        <v>-213.38095639715448</v>
      </c>
      <c r="J81" s="11">
        <f t="shared" si="11"/>
        <v>213.38095639715448</v>
      </c>
      <c r="K81" s="42">
        <f t="shared" si="12"/>
        <v>4.6101535356412329E-2</v>
      </c>
      <c r="L81" s="11">
        <f t="shared" si="8"/>
        <v>-853.52382558861791</v>
      </c>
      <c r="M81" s="11">
        <f t="shared" si="13"/>
        <v>728502.92084742943</v>
      </c>
      <c r="N81" s="11">
        <f t="shared" si="14"/>
        <v>17070.476511772358</v>
      </c>
      <c r="O81" s="11">
        <v>675</v>
      </c>
      <c r="P81" s="4">
        <f t="shared" si="15"/>
        <v>13500</v>
      </c>
    </row>
    <row r="82" spans="1:16" x14ac:dyDescent="0.35">
      <c r="A82" s="3">
        <v>40996</v>
      </c>
      <c r="B82" s="11">
        <v>2723</v>
      </c>
      <c r="C82" s="11">
        <v>3</v>
      </c>
      <c r="D82" s="11">
        <v>5026</v>
      </c>
      <c r="E82" s="11">
        <v>3</v>
      </c>
      <c r="F82" s="11">
        <v>0</v>
      </c>
      <c r="G82" s="11">
        <v>4167.833333333333</v>
      </c>
      <c r="H82" s="11">
        <f t="shared" si="9"/>
        <v>4734.3748374548086</v>
      </c>
      <c r="I82" s="11">
        <f t="shared" si="10"/>
        <v>2011.3748374548086</v>
      </c>
      <c r="J82" s="11">
        <f t="shared" si="11"/>
        <v>2011.3748374548086</v>
      </c>
      <c r="K82" s="42">
        <f t="shared" si="12"/>
        <v>0.73866134317106447</v>
      </c>
      <c r="L82" s="11">
        <f t="shared" si="8"/>
        <v>2011.3748374548086</v>
      </c>
      <c r="M82" s="11">
        <f t="shared" si="13"/>
        <v>4045628.7367463578</v>
      </c>
      <c r="N82" s="11">
        <f t="shared" si="14"/>
        <v>40227.496749096172</v>
      </c>
      <c r="O82" s="11">
        <v>707</v>
      </c>
      <c r="P82" s="4">
        <f t="shared" si="15"/>
        <v>14140</v>
      </c>
    </row>
    <row r="83" spans="1:16" x14ac:dyDescent="0.35">
      <c r="A83" s="3">
        <v>40997</v>
      </c>
      <c r="B83" s="11">
        <v>3348</v>
      </c>
      <c r="C83" s="11">
        <v>4</v>
      </c>
      <c r="D83" s="11">
        <v>4975</v>
      </c>
      <c r="E83" s="11">
        <v>3</v>
      </c>
      <c r="F83" s="11">
        <v>0</v>
      </c>
      <c r="G83" s="11">
        <v>3353.5</v>
      </c>
      <c r="H83" s="11">
        <f t="shared" si="9"/>
        <v>4424.0306252154041</v>
      </c>
      <c r="I83" s="11">
        <f t="shared" si="10"/>
        <v>1076.0306252154041</v>
      </c>
      <c r="J83" s="11">
        <f t="shared" si="11"/>
        <v>1076.0306252154041</v>
      </c>
      <c r="K83" s="42">
        <f t="shared" si="12"/>
        <v>0.3213950493474923</v>
      </c>
      <c r="L83" s="11">
        <f t="shared" si="8"/>
        <v>1076.0306252154041</v>
      </c>
      <c r="M83" s="11">
        <f t="shared" si="13"/>
        <v>1157841.9064014535</v>
      </c>
      <c r="N83" s="11">
        <f t="shared" si="14"/>
        <v>21520.612504308083</v>
      </c>
      <c r="O83" s="11">
        <v>449</v>
      </c>
      <c r="P83" s="4">
        <f t="shared" si="15"/>
        <v>8980</v>
      </c>
    </row>
    <row r="84" spans="1:16" x14ac:dyDescent="0.35">
      <c r="A84" s="3">
        <v>40998</v>
      </c>
      <c r="B84" s="11">
        <v>4623</v>
      </c>
      <c r="C84" s="11">
        <v>5</v>
      </c>
      <c r="D84" s="11">
        <v>5295</v>
      </c>
      <c r="E84" s="11">
        <v>3</v>
      </c>
      <c r="F84" s="11">
        <v>0</v>
      </c>
      <c r="G84" s="11">
        <v>3566.5</v>
      </c>
      <c r="H84" s="11">
        <f t="shared" si="9"/>
        <v>4913.1779847709677</v>
      </c>
      <c r="I84" s="11">
        <f t="shared" si="10"/>
        <v>290.17798477096767</v>
      </c>
      <c r="J84" s="11">
        <f t="shared" si="11"/>
        <v>290.17798477096767</v>
      </c>
      <c r="K84" s="42">
        <f t="shared" si="12"/>
        <v>6.2768328957596292E-2</v>
      </c>
      <c r="L84" s="11">
        <f t="shared" si="8"/>
        <v>290.17798477096767</v>
      </c>
      <c r="M84" s="11">
        <f t="shared" si="13"/>
        <v>84203.262845739941</v>
      </c>
      <c r="N84" s="11">
        <f t="shared" si="14"/>
        <v>5803.5596954193534</v>
      </c>
      <c r="O84" s="11">
        <v>942</v>
      </c>
      <c r="P84" s="4">
        <f t="shared" si="15"/>
        <v>18840</v>
      </c>
    </row>
    <row r="85" spans="1:16" x14ac:dyDescent="0.35">
      <c r="A85" s="3">
        <v>40999</v>
      </c>
      <c r="B85" s="11">
        <v>4037</v>
      </c>
      <c r="C85" s="11">
        <v>6</v>
      </c>
      <c r="D85" s="11">
        <v>5167</v>
      </c>
      <c r="E85" s="11">
        <v>3</v>
      </c>
      <c r="F85" s="11">
        <v>1</v>
      </c>
      <c r="G85" s="11">
        <v>3564.6666666666665</v>
      </c>
      <c r="H85" s="11">
        <f t="shared" si="9"/>
        <v>5419.3080683780499</v>
      </c>
      <c r="I85" s="11">
        <f t="shared" si="10"/>
        <v>1382.3080683780499</v>
      </c>
      <c r="J85" s="11">
        <f t="shared" si="11"/>
        <v>1382.3080683780499</v>
      </c>
      <c r="K85" s="42">
        <f t="shared" si="12"/>
        <v>0.34240972711866485</v>
      </c>
      <c r="L85" s="11">
        <f t="shared" si="8"/>
        <v>1382.3080683780499</v>
      </c>
      <c r="M85" s="11">
        <f t="shared" si="13"/>
        <v>1910775.5959030555</v>
      </c>
      <c r="N85" s="11">
        <f t="shared" si="14"/>
        <v>27646.161367560999</v>
      </c>
      <c r="O85" s="11">
        <v>779</v>
      </c>
      <c r="P85" s="4">
        <f t="shared" si="15"/>
        <v>15580</v>
      </c>
    </row>
    <row r="86" spans="1:16" x14ac:dyDescent="0.35">
      <c r="A86" s="3">
        <v>41000</v>
      </c>
      <c r="B86" s="11">
        <v>4088</v>
      </c>
      <c r="C86" s="11">
        <v>7</v>
      </c>
      <c r="D86" s="11">
        <v>5166</v>
      </c>
      <c r="E86" s="11">
        <v>4</v>
      </c>
      <c r="F86" s="11">
        <v>1</v>
      </c>
      <c r="G86" s="11">
        <v>4002.6666666666665</v>
      </c>
      <c r="H86" s="11">
        <f t="shared" si="9"/>
        <v>5991.5441909747924</v>
      </c>
      <c r="I86" s="11">
        <f t="shared" si="10"/>
        <v>1903.5441909747924</v>
      </c>
      <c r="J86" s="11">
        <f t="shared" si="11"/>
        <v>1903.5441909747924</v>
      </c>
      <c r="K86" s="42">
        <f t="shared" si="12"/>
        <v>0.4656419253852232</v>
      </c>
      <c r="L86" s="11">
        <f t="shared" si="8"/>
        <v>1903.5441909747924</v>
      </c>
      <c r="M86" s="11">
        <f t="shared" si="13"/>
        <v>3623480.4869938768</v>
      </c>
      <c r="N86" s="11">
        <f t="shared" si="14"/>
        <v>38070.883819495852</v>
      </c>
      <c r="O86" s="11">
        <v>1077</v>
      </c>
      <c r="P86" s="4">
        <f t="shared" si="15"/>
        <v>21540</v>
      </c>
    </row>
    <row r="87" spans="1:16" x14ac:dyDescent="0.35">
      <c r="A87" s="3">
        <v>41001</v>
      </c>
      <c r="B87" s="11">
        <v>4628.5</v>
      </c>
      <c r="C87" s="11">
        <v>1</v>
      </c>
      <c r="D87" s="11">
        <v>2709</v>
      </c>
      <c r="E87" s="11">
        <v>4</v>
      </c>
      <c r="F87" s="11">
        <v>0</v>
      </c>
      <c r="G87" s="11">
        <v>4249.333333333333</v>
      </c>
      <c r="H87" s="11">
        <f t="shared" si="9"/>
        <v>3622.4576424925381</v>
      </c>
      <c r="I87" s="11">
        <f t="shared" si="10"/>
        <v>-1006.0423575074619</v>
      </c>
      <c r="J87" s="11">
        <f t="shared" si="11"/>
        <v>1006.0423575074619</v>
      </c>
      <c r="K87" s="42">
        <f t="shared" si="12"/>
        <v>0.21735818461865872</v>
      </c>
      <c r="L87" s="11">
        <f t="shared" si="8"/>
        <v>-4024.1694300298477</v>
      </c>
      <c r="M87" s="11">
        <f t="shared" si="13"/>
        <v>16193939.60158675</v>
      </c>
      <c r="N87" s="11">
        <f t="shared" si="14"/>
        <v>80483.388600596954</v>
      </c>
      <c r="O87" s="11">
        <v>1196</v>
      </c>
      <c r="P87" s="4">
        <f t="shared" si="15"/>
        <v>23920</v>
      </c>
    </row>
    <row r="88" spans="1:16" x14ac:dyDescent="0.35">
      <c r="A88" s="3">
        <v>41002</v>
      </c>
      <c r="B88" s="11">
        <v>3023</v>
      </c>
      <c r="C88" s="11">
        <v>2</v>
      </c>
      <c r="D88" s="11">
        <v>4628.5</v>
      </c>
      <c r="E88" s="11">
        <v>4</v>
      </c>
      <c r="F88" s="11">
        <v>0</v>
      </c>
      <c r="G88" s="11">
        <v>4251.166666666667</v>
      </c>
      <c r="H88" s="11">
        <f t="shared" si="9"/>
        <v>4449.0245929952962</v>
      </c>
      <c r="I88" s="11">
        <f t="shared" si="10"/>
        <v>1426.0245929952962</v>
      </c>
      <c r="J88" s="11">
        <f t="shared" si="11"/>
        <v>1426.0245929952962</v>
      </c>
      <c r="K88" s="42">
        <f t="shared" si="12"/>
        <v>0.47172497287307186</v>
      </c>
      <c r="L88" s="11">
        <f t="shared" si="8"/>
        <v>1426.0245929952962</v>
      </c>
      <c r="M88" s="11">
        <f t="shared" si="13"/>
        <v>2033546.1398274002</v>
      </c>
      <c r="N88" s="11">
        <f t="shared" si="14"/>
        <v>28520.491859905924</v>
      </c>
      <c r="O88" s="11">
        <v>1683</v>
      </c>
      <c r="P88" s="4">
        <f t="shared" si="15"/>
        <v>33660</v>
      </c>
    </row>
    <row r="89" spans="1:16" x14ac:dyDescent="0.35">
      <c r="A89" s="3">
        <v>41003</v>
      </c>
      <c r="B89" s="11">
        <v>2706</v>
      </c>
      <c r="C89" s="11">
        <v>3</v>
      </c>
      <c r="D89" s="11">
        <v>2723</v>
      </c>
      <c r="E89" s="11">
        <v>4</v>
      </c>
      <c r="F89" s="11">
        <v>0</v>
      </c>
      <c r="G89" s="11">
        <v>3913.1666666666665</v>
      </c>
      <c r="H89" s="11">
        <f t="shared" si="9"/>
        <v>3902.594851988435</v>
      </c>
      <c r="I89" s="11">
        <f t="shared" si="10"/>
        <v>1196.594851988435</v>
      </c>
      <c r="J89" s="11">
        <f t="shared" si="11"/>
        <v>1196.594851988435</v>
      </c>
      <c r="K89" s="42">
        <f t="shared" si="12"/>
        <v>0.44220061049092202</v>
      </c>
      <c r="L89" s="11">
        <f t="shared" si="8"/>
        <v>1196.594851988435</v>
      </c>
      <c r="M89" s="11">
        <f t="shared" si="13"/>
        <v>1431839.2398052248</v>
      </c>
      <c r="N89" s="11">
        <f t="shared" si="14"/>
        <v>23931.897039768701</v>
      </c>
      <c r="O89" s="11">
        <v>1188</v>
      </c>
      <c r="P89" s="4">
        <f t="shared" si="15"/>
        <v>23760</v>
      </c>
    </row>
    <row r="90" spans="1:16" x14ac:dyDescent="0.35">
      <c r="A90" s="3">
        <v>41004</v>
      </c>
      <c r="B90" s="11">
        <v>2830</v>
      </c>
      <c r="C90" s="11">
        <v>4</v>
      </c>
      <c r="D90" s="11">
        <v>3348</v>
      </c>
      <c r="E90" s="11">
        <v>4</v>
      </c>
      <c r="F90" s="11">
        <v>0</v>
      </c>
      <c r="G90" s="11">
        <v>3452.5</v>
      </c>
      <c r="H90" s="11">
        <f t="shared" si="9"/>
        <v>4031.6467875038306</v>
      </c>
      <c r="I90" s="11">
        <f t="shared" si="10"/>
        <v>1201.6467875038306</v>
      </c>
      <c r="J90" s="11">
        <f t="shared" si="11"/>
        <v>1201.6467875038306</v>
      </c>
      <c r="K90" s="42">
        <f t="shared" si="12"/>
        <v>0.4246101722628377</v>
      </c>
      <c r="L90" s="11">
        <f t="shared" si="8"/>
        <v>1201.6467875038306</v>
      </c>
      <c r="M90" s="11">
        <f t="shared" si="13"/>
        <v>1443955.0019182763</v>
      </c>
      <c r="N90" s="11">
        <f t="shared" si="14"/>
        <v>24032.935750076613</v>
      </c>
      <c r="O90" s="11">
        <v>303</v>
      </c>
      <c r="P90" s="4">
        <f t="shared" si="15"/>
        <v>6060</v>
      </c>
    </row>
    <row r="91" spans="1:16" x14ac:dyDescent="0.35">
      <c r="A91" s="3">
        <v>41005</v>
      </c>
      <c r="B91" s="11">
        <v>3316</v>
      </c>
      <c r="C91" s="11">
        <v>5</v>
      </c>
      <c r="D91" s="11">
        <v>4623</v>
      </c>
      <c r="E91" s="11">
        <v>4</v>
      </c>
      <c r="F91" s="11">
        <v>0</v>
      </c>
      <c r="G91" s="11">
        <v>2853</v>
      </c>
      <c r="H91" s="11">
        <f t="shared" si="9"/>
        <v>4262.2900004234416</v>
      </c>
      <c r="I91" s="11">
        <f t="shared" si="10"/>
        <v>946.2900004234416</v>
      </c>
      <c r="J91" s="11">
        <f t="shared" si="11"/>
        <v>946.2900004234416</v>
      </c>
      <c r="K91" s="42">
        <f t="shared" si="12"/>
        <v>0.28537092895761207</v>
      </c>
      <c r="L91" s="11">
        <f t="shared" si="8"/>
        <v>946.2900004234416</v>
      </c>
      <c r="M91" s="11">
        <f t="shared" si="13"/>
        <v>895464.76490139705</v>
      </c>
      <c r="N91" s="11">
        <f t="shared" si="14"/>
        <v>18925.800008468832</v>
      </c>
      <c r="O91" s="11">
        <v>1091</v>
      </c>
      <c r="P91" s="4">
        <f t="shared" si="15"/>
        <v>21820</v>
      </c>
    </row>
    <row r="92" spans="1:16" x14ac:dyDescent="0.35">
      <c r="A92" s="3">
        <v>41006</v>
      </c>
      <c r="B92" s="11">
        <v>3348</v>
      </c>
      <c r="C92" s="11">
        <v>6</v>
      </c>
      <c r="D92" s="11">
        <v>4037</v>
      </c>
      <c r="E92" s="11">
        <v>4</v>
      </c>
      <c r="F92" s="11">
        <v>1</v>
      </c>
      <c r="G92" s="11">
        <v>2950.6666666666665</v>
      </c>
      <c r="H92" s="11">
        <f t="shared" si="9"/>
        <v>4697.960311366207</v>
      </c>
      <c r="I92" s="11">
        <f t="shared" si="10"/>
        <v>1349.960311366207</v>
      </c>
      <c r="J92" s="11">
        <f t="shared" si="11"/>
        <v>1349.960311366207</v>
      </c>
      <c r="K92" s="42">
        <f t="shared" si="12"/>
        <v>0.40321395202096982</v>
      </c>
      <c r="L92" s="11">
        <f t="shared" si="8"/>
        <v>1349.960311366207</v>
      </c>
      <c r="M92" s="11">
        <f t="shared" si="13"/>
        <v>1822392.8422639463</v>
      </c>
      <c r="N92" s="11">
        <f t="shared" si="14"/>
        <v>26999.206227324139</v>
      </c>
      <c r="O92" s="11">
        <v>1018</v>
      </c>
      <c r="P92" s="4">
        <f t="shared" si="15"/>
        <v>20360</v>
      </c>
    </row>
    <row r="93" spans="1:16" x14ac:dyDescent="0.35">
      <c r="A93" s="3">
        <v>41007</v>
      </c>
      <c r="B93" s="11">
        <v>4428</v>
      </c>
      <c r="C93" s="11">
        <v>7</v>
      </c>
      <c r="D93" s="11">
        <v>4088</v>
      </c>
      <c r="E93" s="11">
        <v>4</v>
      </c>
      <c r="F93" s="11">
        <v>1</v>
      </c>
      <c r="G93" s="11">
        <v>3164.6666666666665</v>
      </c>
      <c r="H93" s="11">
        <f t="shared" si="9"/>
        <v>5107.2340760690513</v>
      </c>
      <c r="I93" s="11">
        <f t="shared" si="10"/>
        <v>679.2340760690513</v>
      </c>
      <c r="J93" s="11">
        <f t="shared" si="11"/>
        <v>679.2340760690513</v>
      </c>
      <c r="K93" s="42">
        <f t="shared" si="12"/>
        <v>0.15339522946455539</v>
      </c>
      <c r="L93" s="11">
        <f t="shared" si="8"/>
        <v>679.2340760690513</v>
      </c>
      <c r="M93" s="11">
        <f t="shared" si="13"/>
        <v>461358.93009337777</v>
      </c>
      <c r="N93" s="11">
        <f t="shared" si="14"/>
        <v>13584.681521381026</v>
      </c>
      <c r="O93" s="11">
        <v>589</v>
      </c>
      <c r="P93" s="4">
        <f t="shared" si="15"/>
        <v>11780</v>
      </c>
    </row>
    <row r="94" spans="1:16" x14ac:dyDescent="0.35">
      <c r="A94" s="3">
        <v>41008</v>
      </c>
      <c r="B94" s="11">
        <v>4628.5</v>
      </c>
      <c r="C94" s="11">
        <v>1</v>
      </c>
      <c r="D94" s="11">
        <v>4628.5</v>
      </c>
      <c r="E94" s="11">
        <v>4</v>
      </c>
      <c r="F94" s="11">
        <v>0</v>
      </c>
      <c r="G94" s="11">
        <v>3697.3333333333335</v>
      </c>
      <c r="H94" s="11">
        <f t="shared" si="9"/>
        <v>3827.3018231552551</v>
      </c>
      <c r="I94" s="11">
        <f t="shared" si="10"/>
        <v>-801.19817684474492</v>
      </c>
      <c r="J94" s="11">
        <f t="shared" si="11"/>
        <v>801.19817684474492</v>
      </c>
      <c r="K94" s="42">
        <f t="shared" si="12"/>
        <v>0.17310104285292102</v>
      </c>
      <c r="L94" s="11">
        <f t="shared" si="8"/>
        <v>-3204.7927073789797</v>
      </c>
      <c r="M94" s="11">
        <f t="shared" si="13"/>
        <v>10270696.29726949</v>
      </c>
      <c r="N94" s="11">
        <f t="shared" si="14"/>
        <v>64095.854147579594</v>
      </c>
      <c r="O94" s="11">
        <v>1122</v>
      </c>
      <c r="P94" s="4">
        <f t="shared" si="15"/>
        <v>22440</v>
      </c>
    </row>
    <row r="95" spans="1:16" x14ac:dyDescent="0.35">
      <c r="A95" s="3">
        <v>41009</v>
      </c>
      <c r="B95" s="11">
        <v>2712</v>
      </c>
      <c r="C95" s="11">
        <v>2</v>
      </c>
      <c r="D95" s="11">
        <v>3023</v>
      </c>
      <c r="E95" s="11">
        <v>4</v>
      </c>
      <c r="F95" s="11">
        <v>0</v>
      </c>
      <c r="G95" s="11">
        <v>4134.833333333333</v>
      </c>
      <c r="H95" s="11">
        <f t="shared" si="9"/>
        <v>3890.3535788748613</v>
      </c>
      <c r="I95" s="11">
        <f t="shared" si="10"/>
        <v>1178.3535788748613</v>
      </c>
      <c r="J95" s="11">
        <f t="shared" si="11"/>
        <v>1178.3535788748613</v>
      </c>
      <c r="K95" s="42">
        <f t="shared" si="12"/>
        <v>0.43449615740223502</v>
      </c>
      <c r="L95" s="11">
        <f t="shared" si="8"/>
        <v>1178.3535788748613</v>
      </c>
      <c r="M95" s="11">
        <f t="shared" si="13"/>
        <v>1388517.1568471941</v>
      </c>
      <c r="N95" s="11">
        <f t="shared" si="14"/>
        <v>23567.071577497227</v>
      </c>
      <c r="O95" s="11">
        <v>926</v>
      </c>
      <c r="P95" s="4">
        <f t="shared" si="15"/>
        <v>18520</v>
      </c>
    </row>
    <row r="96" spans="1:16" x14ac:dyDescent="0.35">
      <c r="A96" s="3">
        <v>41010</v>
      </c>
      <c r="B96" s="11">
        <v>3136</v>
      </c>
      <c r="C96" s="11">
        <v>3</v>
      </c>
      <c r="D96" s="11">
        <v>2706</v>
      </c>
      <c r="E96" s="11">
        <v>4</v>
      </c>
      <c r="F96" s="11">
        <v>0</v>
      </c>
      <c r="G96" s="11">
        <v>3922.8333333333335</v>
      </c>
      <c r="H96" s="11">
        <f t="shared" si="9"/>
        <v>3903.9822800552765</v>
      </c>
      <c r="I96" s="11">
        <f t="shared" si="10"/>
        <v>767.98228005527653</v>
      </c>
      <c r="J96" s="11">
        <f t="shared" si="11"/>
        <v>767.98228005527653</v>
      </c>
      <c r="K96" s="42">
        <f t="shared" si="12"/>
        <v>0.24489230869109582</v>
      </c>
      <c r="L96" s="11">
        <f t="shared" si="8"/>
        <v>767.98228005527653</v>
      </c>
      <c r="M96" s="11">
        <f t="shared" si="13"/>
        <v>589796.78247890121</v>
      </c>
      <c r="N96" s="11">
        <f t="shared" si="14"/>
        <v>15359.645601105531</v>
      </c>
      <c r="O96" s="11">
        <v>1401</v>
      </c>
      <c r="P96" s="4">
        <f t="shared" si="15"/>
        <v>28020</v>
      </c>
    </row>
    <row r="97" spans="1:16" x14ac:dyDescent="0.35">
      <c r="A97" s="3">
        <v>41011</v>
      </c>
      <c r="B97" s="11">
        <v>3088</v>
      </c>
      <c r="C97" s="11">
        <v>4</v>
      </c>
      <c r="D97" s="11">
        <v>2830</v>
      </c>
      <c r="E97" s="11">
        <v>4</v>
      </c>
      <c r="F97" s="11">
        <v>0</v>
      </c>
      <c r="G97" s="11">
        <v>3492.1666666666665</v>
      </c>
      <c r="H97" s="11">
        <f t="shared" si="9"/>
        <v>3903.1280826188331</v>
      </c>
      <c r="I97" s="11">
        <f t="shared" si="10"/>
        <v>815.1280826188331</v>
      </c>
      <c r="J97" s="11">
        <f t="shared" si="11"/>
        <v>815.1280826188331</v>
      </c>
      <c r="K97" s="42">
        <f t="shared" si="12"/>
        <v>0.2639663479983268</v>
      </c>
      <c r="L97" s="11">
        <f t="shared" si="8"/>
        <v>815.1280826188331</v>
      </c>
      <c r="M97" s="11">
        <f t="shared" si="13"/>
        <v>664433.79107385525</v>
      </c>
      <c r="N97" s="11">
        <f t="shared" si="14"/>
        <v>16302.561652376662</v>
      </c>
      <c r="O97" s="11">
        <v>1240</v>
      </c>
      <c r="P97" s="4">
        <f t="shared" si="15"/>
        <v>24800</v>
      </c>
    </row>
    <row r="98" spans="1:16" x14ac:dyDescent="0.35">
      <c r="A98" s="3">
        <v>41012</v>
      </c>
      <c r="B98" s="11">
        <v>3198</v>
      </c>
      <c r="C98" s="11">
        <v>5</v>
      </c>
      <c r="D98" s="11">
        <v>3316</v>
      </c>
      <c r="E98" s="11">
        <v>4</v>
      </c>
      <c r="F98" s="11">
        <v>0</v>
      </c>
      <c r="G98" s="11">
        <v>2978.6666666666665</v>
      </c>
      <c r="H98" s="11">
        <f t="shared" si="9"/>
        <v>3955.157631494526</v>
      </c>
      <c r="I98" s="11">
        <f t="shared" si="10"/>
        <v>757.15763149452596</v>
      </c>
      <c r="J98" s="11">
        <f t="shared" si="11"/>
        <v>757.15763149452596</v>
      </c>
      <c r="K98" s="42">
        <f t="shared" si="12"/>
        <v>0.236759734676212</v>
      </c>
      <c r="L98" s="11">
        <f t="shared" si="8"/>
        <v>757.15763149452596</v>
      </c>
      <c r="M98" s="11">
        <f t="shared" si="13"/>
        <v>573287.67893040041</v>
      </c>
      <c r="N98" s="11">
        <f t="shared" si="14"/>
        <v>15143.152629890519</v>
      </c>
      <c r="O98" s="11">
        <v>1041</v>
      </c>
      <c r="P98" s="4">
        <f t="shared" si="15"/>
        <v>20820</v>
      </c>
    </row>
    <row r="99" spans="1:16" x14ac:dyDescent="0.35">
      <c r="A99" s="3">
        <v>41013</v>
      </c>
      <c r="B99" s="11">
        <v>3595</v>
      </c>
      <c r="C99" s="11">
        <v>6</v>
      </c>
      <c r="D99" s="11">
        <v>3348</v>
      </c>
      <c r="E99" s="11">
        <v>4</v>
      </c>
      <c r="F99" s="11">
        <v>1</v>
      </c>
      <c r="G99" s="11">
        <v>3140.6666666666665</v>
      </c>
      <c r="H99" s="11">
        <f t="shared" si="9"/>
        <v>4618.9780361462326</v>
      </c>
      <c r="I99" s="11">
        <f t="shared" si="10"/>
        <v>1023.9780361462326</v>
      </c>
      <c r="J99" s="11">
        <f t="shared" si="11"/>
        <v>1023.9780361462326</v>
      </c>
      <c r="K99" s="42">
        <f t="shared" si="12"/>
        <v>0.28483394607683798</v>
      </c>
      <c r="L99" s="11">
        <f t="shared" si="8"/>
        <v>1023.9780361462326</v>
      </c>
      <c r="M99" s="11">
        <f t="shared" si="13"/>
        <v>1048531.0185098953</v>
      </c>
      <c r="N99" s="11">
        <f t="shared" si="14"/>
        <v>20479.560722924653</v>
      </c>
      <c r="O99" s="11">
        <v>1204</v>
      </c>
      <c r="P99" s="4">
        <f t="shared" si="15"/>
        <v>24080</v>
      </c>
    </row>
    <row r="100" spans="1:16" x14ac:dyDescent="0.35">
      <c r="A100" s="3">
        <v>41014</v>
      </c>
      <c r="B100" s="11">
        <v>3953</v>
      </c>
      <c r="C100" s="11">
        <v>7</v>
      </c>
      <c r="D100" s="11">
        <v>4428</v>
      </c>
      <c r="E100" s="11">
        <v>4</v>
      </c>
      <c r="F100" s="11">
        <v>1</v>
      </c>
      <c r="G100" s="11">
        <v>3293.6666666666665</v>
      </c>
      <c r="H100" s="11">
        <f t="shared" si="9"/>
        <v>5295.4782859341285</v>
      </c>
      <c r="I100" s="11">
        <f t="shared" si="10"/>
        <v>1342.4782859341285</v>
      </c>
      <c r="J100" s="11">
        <f t="shared" si="11"/>
        <v>1342.4782859341285</v>
      </c>
      <c r="K100" s="42">
        <f t="shared" si="12"/>
        <v>0.33960998885254956</v>
      </c>
      <c r="L100" s="11">
        <f t="shared" si="8"/>
        <v>1342.4782859341285</v>
      </c>
      <c r="M100" s="11">
        <f t="shared" si="13"/>
        <v>1802247.9482046356</v>
      </c>
      <c r="N100" s="11">
        <f t="shared" si="14"/>
        <v>26849.56571868257</v>
      </c>
      <c r="O100" s="11">
        <v>892</v>
      </c>
      <c r="P100" s="4">
        <f t="shared" si="15"/>
        <v>17840</v>
      </c>
    </row>
    <row r="101" spans="1:16" x14ac:dyDescent="0.35">
      <c r="A101" s="3">
        <v>41015</v>
      </c>
      <c r="B101" s="11">
        <v>4628.5</v>
      </c>
      <c r="C101" s="11">
        <v>1</v>
      </c>
      <c r="D101" s="11">
        <v>4628.5</v>
      </c>
      <c r="E101" s="11">
        <v>4</v>
      </c>
      <c r="F101" s="11">
        <v>0</v>
      </c>
      <c r="G101" s="11">
        <v>3582</v>
      </c>
      <c r="H101" s="11">
        <f t="shared" si="9"/>
        <v>3750.0179567272771</v>
      </c>
      <c r="I101" s="11">
        <f t="shared" si="10"/>
        <v>-878.48204327272288</v>
      </c>
      <c r="J101" s="11">
        <f t="shared" si="11"/>
        <v>878.48204327272288</v>
      </c>
      <c r="K101" s="42">
        <f t="shared" si="12"/>
        <v>0.18979843216435624</v>
      </c>
      <c r="L101" s="11">
        <f t="shared" si="8"/>
        <v>-3513.9281730908915</v>
      </c>
      <c r="M101" s="11">
        <f t="shared" si="13"/>
        <v>12347691.20564189</v>
      </c>
      <c r="N101" s="11">
        <f t="shared" si="14"/>
        <v>70278.56346181783</v>
      </c>
      <c r="O101" s="11">
        <v>1213</v>
      </c>
      <c r="P101" s="4">
        <f t="shared" si="15"/>
        <v>24260</v>
      </c>
    </row>
    <row r="102" spans="1:16" x14ac:dyDescent="0.35">
      <c r="A102" s="3">
        <v>41016</v>
      </c>
      <c r="B102" s="11">
        <v>2900</v>
      </c>
      <c r="C102" s="11">
        <v>2</v>
      </c>
      <c r="D102" s="11">
        <v>2712</v>
      </c>
      <c r="E102" s="11">
        <v>4</v>
      </c>
      <c r="F102" s="11">
        <v>0</v>
      </c>
      <c r="G102" s="11">
        <v>4058.8333333333335</v>
      </c>
      <c r="H102" s="11">
        <f t="shared" si="9"/>
        <v>3746.3073576867773</v>
      </c>
      <c r="I102" s="11">
        <f t="shared" si="10"/>
        <v>846.30735768677732</v>
      </c>
      <c r="J102" s="11">
        <f t="shared" si="11"/>
        <v>846.30735768677732</v>
      </c>
      <c r="K102" s="42">
        <f t="shared" si="12"/>
        <v>0.29183012334026803</v>
      </c>
      <c r="L102" s="11">
        <f t="shared" si="8"/>
        <v>846.30735768677732</v>
      </c>
      <c r="M102" s="11">
        <f t="shared" si="13"/>
        <v>716236.14367477479</v>
      </c>
      <c r="N102" s="11">
        <f t="shared" si="14"/>
        <v>16926.147153735546</v>
      </c>
      <c r="O102" s="11">
        <v>1313</v>
      </c>
      <c r="P102" s="4">
        <f t="shared" si="15"/>
        <v>26260</v>
      </c>
    </row>
    <row r="103" spans="1:16" x14ac:dyDescent="0.35">
      <c r="A103" s="3">
        <v>41017</v>
      </c>
      <c r="B103" s="11">
        <v>2827</v>
      </c>
      <c r="C103" s="11">
        <v>3</v>
      </c>
      <c r="D103" s="11">
        <v>3136</v>
      </c>
      <c r="E103" s="11">
        <v>4</v>
      </c>
      <c r="F103" s="11">
        <v>0</v>
      </c>
      <c r="G103" s="11">
        <v>3827.1666666666665</v>
      </c>
      <c r="H103" s="11">
        <f t="shared" si="9"/>
        <v>3968.6270067248133</v>
      </c>
      <c r="I103" s="11">
        <f t="shared" si="10"/>
        <v>1141.6270067248133</v>
      </c>
      <c r="J103" s="11">
        <f t="shared" si="11"/>
        <v>1141.6270067248133</v>
      </c>
      <c r="K103" s="42">
        <f t="shared" si="12"/>
        <v>0.40382985734871357</v>
      </c>
      <c r="L103" s="11">
        <f t="shared" si="8"/>
        <v>1141.6270067248133</v>
      </c>
      <c r="M103" s="11">
        <f t="shared" si="13"/>
        <v>1303312.2224834571</v>
      </c>
      <c r="N103" s="11">
        <f t="shared" si="14"/>
        <v>22832.540134496267</v>
      </c>
      <c r="O103" s="11">
        <v>818</v>
      </c>
      <c r="P103" s="4">
        <f t="shared" si="15"/>
        <v>16360</v>
      </c>
    </row>
    <row r="104" spans="1:16" x14ac:dyDescent="0.35">
      <c r="A104" s="3">
        <v>41018</v>
      </c>
      <c r="B104" s="11">
        <v>3146</v>
      </c>
      <c r="C104" s="11">
        <v>4</v>
      </c>
      <c r="D104" s="11">
        <v>3088</v>
      </c>
      <c r="E104" s="11">
        <v>4</v>
      </c>
      <c r="F104" s="11">
        <v>0</v>
      </c>
      <c r="G104" s="11">
        <v>3451.8333333333335</v>
      </c>
      <c r="H104" s="11">
        <f t="shared" si="9"/>
        <v>3953.3511439416898</v>
      </c>
      <c r="I104" s="11">
        <f t="shared" si="10"/>
        <v>807.35114394168977</v>
      </c>
      <c r="J104" s="11">
        <f t="shared" si="11"/>
        <v>807.35114394168977</v>
      </c>
      <c r="K104" s="42">
        <f t="shared" si="12"/>
        <v>0.2566278270634742</v>
      </c>
      <c r="L104" s="11">
        <f t="shared" si="8"/>
        <v>807.35114394168977</v>
      </c>
      <c r="M104" s="11">
        <f t="shared" si="13"/>
        <v>651815.86962395511</v>
      </c>
      <c r="N104" s="11">
        <f t="shared" si="14"/>
        <v>16147.022878833795</v>
      </c>
      <c r="O104" s="11">
        <v>888</v>
      </c>
      <c r="P104" s="4">
        <f t="shared" si="15"/>
        <v>17760</v>
      </c>
    </row>
    <row r="105" spans="1:16" x14ac:dyDescent="0.35">
      <c r="A105" s="3">
        <v>41019</v>
      </c>
      <c r="B105" s="11">
        <v>3377</v>
      </c>
      <c r="C105" s="11">
        <v>5</v>
      </c>
      <c r="D105" s="11">
        <v>3198</v>
      </c>
      <c r="E105" s="11">
        <v>4</v>
      </c>
      <c r="F105" s="11">
        <v>0</v>
      </c>
      <c r="G105" s="11">
        <v>2957.6666666666665</v>
      </c>
      <c r="H105" s="11">
        <f t="shared" si="9"/>
        <v>3905.7542825064384</v>
      </c>
      <c r="I105" s="11">
        <f t="shared" si="10"/>
        <v>528.75428250643836</v>
      </c>
      <c r="J105" s="11">
        <f t="shared" si="11"/>
        <v>528.75428250643836</v>
      </c>
      <c r="K105" s="42">
        <f t="shared" si="12"/>
        <v>0.1565751502832213</v>
      </c>
      <c r="L105" s="11">
        <f t="shared" si="8"/>
        <v>528.75428250643836</v>
      </c>
      <c r="M105" s="11">
        <f t="shared" si="13"/>
        <v>279581.09126889845</v>
      </c>
      <c r="N105" s="11">
        <f t="shared" si="14"/>
        <v>10575.085650128767</v>
      </c>
      <c r="O105" s="11">
        <v>1039</v>
      </c>
      <c r="P105" s="4">
        <f t="shared" si="15"/>
        <v>20780</v>
      </c>
    </row>
    <row r="106" spans="1:16" x14ac:dyDescent="0.35">
      <c r="A106" s="3">
        <v>41020</v>
      </c>
      <c r="B106" s="11">
        <v>3394</v>
      </c>
      <c r="C106" s="11">
        <v>6</v>
      </c>
      <c r="D106" s="11">
        <v>3595</v>
      </c>
      <c r="E106" s="11">
        <v>4</v>
      </c>
      <c r="F106" s="11">
        <v>1</v>
      </c>
      <c r="G106" s="11">
        <v>3116.6666666666665</v>
      </c>
      <c r="H106" s="11">
        <f t="shared" si="9"/>
        <v>4676.8523144983947</v>
      </c>
      <c r="I106" s="11">
        <f t="shared" si="10"/>
        <v>1282.8523144983947</v>
      </c>
      <c r="J106" s="11">
        <f t="shared" si="11"/>
        <v>1282.8523144983947</v>
      </c>
      <c r="K106" s="42">
        <f t="shared" si="12"/>
        <v>0.37797652165539031</v>
      </c>
      <c r="L106" s="11">
        <f t="shared" si="8"/>
        <v>1282.8523144983947</v>
      </c>
      <c r="M106" s="11">
        <f t="shared" si="13"/>
        <v>1645710.060813888</v>
      </c>
      <c r="N106" s="11">
        <f t="shared" si="14"/>
        <v>25657.046289967893</v>
      </c>
      <c r="O106" s="11">
        <v>922</v>
      </c>
      <c r="P106" s="4">
        <f t="shared" si="15"/>
        <v>18440</v>
      </c>
    </row>
    <row r="107" spans="1:16" x14ac:dyDescent="0.35">
      <c r="A107" s="3">
        <v>41021</v>
      </c>
      <c r="B107" s="11">
        <v>3905</v>
      </c>
      <c r="C107" s="11">
        <v>7</v>
      </c>
      <c r="D107" s="11">
        <v>3953</v>
      </c>
      <c r="E107" s="11">
        <v>4</v>
      </c>
      <c r="F107" s="11">
        <v>1</v>
      </c>
      <c r="G107" s="11">
        <v>3305.6666666666665</v>
      </c>
      <c r="H107" s="11">
        <f t="shared" si="9"/>
        <v>5161.2954006899608</v>
      </c>
      <c r="I107" s="11">
        <f t="shared" si="10"/>
        <v>1256.2954006899608</v>
      </c>
      <c r="J107" s="11">
        <f t="shared" si="11"/>
        <v>1256.2954006899608</v>
      </c>
      <c r="K107" s="42">
        <f t="shared" si="12"/>
        <v>0.32171457123942659</v>
      </c>
      <c r="L107" s="11">
        <f t="shared" si="8"/>
        <v>1256.2954006899608</v>
      </c>
      <c r="M107" s="11">
        <f t="shared" si="13"/>
        <v>1578278.1337947492</v>
      </c>
      <c r="N107" s="11">
        <f t="shared" si="14"/>
        <v>25125.908013799217</v>
      </c>
      <c r="O107" s="11">
        <v>743</v>
      </c>
      <c r="P107" s="4">
        <f t="shared" si="15"/>
        <v>14860</v>
      </c>
    </row>
    <row r="108" spans="1:16" x14ac:dyDescent="0.35">
      <c r="A108" s="3">
        <v>41022</v>
      </c>
      <c r="B108" s="11">
        <v>4628.5</v>
      </c>
      <c r="C108" s="11">
        <v>1</v>
      </c>
      <c r="D108" s="11">
        <v>4628.5</v>
      </c>
      <c r="E108" s="11">
        <v>4</v>
      </c>
      <c r="F108" s="11">
        <v>0</v>
      </c>
      <c r="G108" s="11">
        <v>3558.6666666666665</v>
      </c>
      <c r="H108" s="11">
        <f t="shared" si="9"/>
        <v>3734.3824924210385</v>
      </c>
      <c r="I108" s="11">
        <f t="shared" si="10"/>
        <v>-894.11750757896152</v>
      </c>
      <c r="J108" s="11">
        <f t="shared" si="11"/>
        <v>894.11750757896152</v>
      </c>
      <c r="K108" s="42">
        <f t="shared" si="12"/>
        <v>0.19317651670713223</v>
      </c>
      <c r="L108" s="11">
        <f t="shared" si="8"/>
        <v>-3576.4700303158461</v>
      </c>
      <c r="M108" s="11">
        <f t="shared" si="13"/>
        <v>12791137.87774743</v>
      </c>
      <c r="N108" s="11">
        <f t="shared" si="14"/>
        <v>71529.400606316922</v>
      </c>
      <c r="O108" s="11">
        <v>1235</v>
      </c>
      <c r="P108" s="4">
        <f t="shared" si="15"/>
        <v>24700</v>
      </c>
    </row>
    <row r="109" spans="1:16" x14ac:dyDescent="0.35">
      <c r="A109" s="3">
        <v>41023</v>
      </c>
      <c r="B109" s="11">
        <v>2751</v>
      </c>
      <c r="C109" s="11">
        <v>2</v>
      </c>
      <c r="D109" s="11">
        <v>2900</v>
      </c>
      <c r="E109" s="11">
        <v>4</v>
      </c>
      <c r="F109" s="11">
        <v>0</v>
      </c>
      <c r="G109" s="11">
        <v>3975.8333333333335</v>
      </c>
      <c r="H109" s="11">
        <f t="shared" si="9"/>
        <v>3746.9805321655003</v>
      </c>
      <c r="I109" s="11">
        <f t="shared" si="10"/>
        <v>995.98053216550034</v>
      </c>
      <c r="J109" s="11">
        <f t="shared" si="11"/>
        <v>995.98053216550034</v>
      </c>
      <c r="K109" s="42">
        <f t="shared" si="12"/>
        <v>0.36204308693765913</v>
      </c>
      <c r="L109" s="11">
        <f t="shared" si="8"/>
        <v>995.98053216550034</v>
      </c>
      <c r="M109" s="11">
        <f t="shared" si="13"/>
        <v>991977.22045267327</v>
      </c>
      <c r="N109" s="11">
        <f t="shared" si="14"/>
        <v>19919.610643310007</v>
      </c>
      <c r="O109" s="11">
        <v>845</v>
      </c>
      <c r="P109" s="4">
        <f t="shared" si="15"/>
        <v>16900</v>
      </c>
    </row>
    <row r="110" spans="1:16" x14ac:dyDescent="0.35">
      <c r="A110" s="3">
        <v>41024</v>
      </c>
      <c r="B110" s="11">
        <v>3050</v>
      </c>
      <c r="C110" s="11">
        <v>3</v>
      </c>
      <c r="D110" s="11">
        <v>2827</v>
      </c>
      <c r="E110" s="11">
        <v>4</v>
      </c>
      <c r="F110" s="11">
        <v>0</v>
      </c>
      <c r="G110" s="11">
        <v>3761.5</v>
      </c>
      <c r="H110" s="11">
        <f t="shared" si="9"/>
        <v>3832.1039004021004</v>
      </c>
      <c r="I110" s="11">
        <f t="shared" si="10"/>
        <v>782.10390040210041</v>
      </c>
      <c r="J110" s="11">
        <f t="shared" si="11"/>
        <v>782.10390040210041</v>
      </c>
      <c r="K110" s="42">
        <f t="shared" si="12"/>
        <v>0.25642750832855749</v>
      </c>
      <c r="L110" s="11">
        <f t="shared" si="8"/>
        <v>782.10390040210041</v>
      </c>
      <c r="M110" s="11">
        <f t="shared" si="13"/>
        <v>611686.51102417859</v>
      </c>
      <c r="N110" s="11">
        <f t="shared" si="14"/>
        <v>15642.078008042008</v>
      </c>
      <c r="O110" s="11">
        <v>876</v>
      </c>
      <c r="P110" s="4">
        <f t="shared" si="15"/>
        <v>17520</v>
      </c>
    </row>
    <row r="111" spans="1:16" x14ac:dyDescent="0.35">
      <c r="A111" s="3">
        <v>41025</v>
      </c>
      <c r="B111" s="11">
        <v>3207</v>
      </c>
      <c r="C111" s="11">
        <v>4</v>
      </c>
      <c r="D111" s="11">
        <v>3146</v>
      </c>
      <c r="E111" s="11">
        <v>4</v>
      </c>
      <c r="F111" s="11">
        <v>0</v>
      </c>
      <c r="G111" s="11">
        <v>3476.5</v>
      </c>
      <c r="H111" s="11">
        <f t="shared" si="9"/>
        <v>3987.2463599996445</v>
      </c>
      <c r="I111" s="11">
        <f t="shared" si="10"/>
        <v>780.24635999964448</v>
      </c>
      <c r="J111" s="11">
        <f t="shared" si="11"/>
        <v>780.24635999964448</v>
      </c>
      <c r="K111" s="42">
        <f t="shared" si="12"/>
        <v>0.2432947801682708</v>
      </c>
      <c r="L111" s="11">
        <f t="shared" si="8"/>
        <v>780.24635999964448</v>
      </c>
      <c r="M111" s="11">
        <f t="shared" si="13"/>
        <v>608784.38229269476</v>
      </c>
      <c r="N111" s="11">
        <f t="shared" si="14"/>
        <v>15604.92719999289</v>
      </c>
      <c r="O111" s="11">
        <v>605</v>
      </c>
      <c r="P111" s="4">
        <f t="shared" si="15"/>
        <v>12100</v>
      </c>
    </row>
    <row r="112" spans="1:16" x14ac:dyDescent="0.35">
      <c r="A112" s="3">
        <v>41026</v>
      </c>
      <c r="B112" s="11">
        <v>3271</v>
      </c>
      <c r="C112" s="11">
        <v>5</v>
      </c>
      <c r="D112" s="11">
        <v>3377</v>
      </c>
      <c r="E112" s="11">
        <v>4</v>
      </c>
      <c r="F112" s="11">
        <v>0</v>
      </c>
      <c r="G112" s="11">
        <v>3002.6666666666665</v>
      </c>
      <c r="H112" s="11">
        <f t="shared" si="9"/>
        <v>3989.5043767240732</v>
      </c>
      <c r="I112" s="11">
        <f t="shared" si="10"/>
        <v>718.50437672407315</v>
      </c>
      <c r="J112" s="11">
        <f t="shared" si="11"/>
        <v>718.50437672407315</v>
      </c>
      <c r="K112" s="42">
        <f t="shared" si="12"/>
        <v>0.21965893510366039</v>
      </c>
      <c r="L112" s="11">
        <f t="shared" si="8"/>
        <v>718.50437672407315</v>
      </c>
      <c r="M112" s="11">
        <f t="shared" si="13"/>
        <v>516248.53937164886</v>
      </c>
      <c r="N112" s="11">
        <f t="shared" si="14"/>
        <v>14370.087534481463</v>
      </c>
      <c r="O112" s="11">
        <v>838</v>
      </c>
      <c r="P112" s="4">
        <f t="shared" si="15"/>
        <v>16760</v>
      </c>
    </row>
    <row r="113" spans="1:16" x14ac:dyDescent="0.35">
      <c r="A113" s="3">
        <v>41027</v>
      </c>
      <c r="B113" s="11">
        <v>3536</v>
      </c>
      <c r="C113" s="11">
        <v>6</v>
      </c>
      <c r="D113" s="11">
        <v>3394</v>
      </c>
      <c r="E113" s="11">
        <v>4</v>
      </c>
      <c r="F113" s="11">
        <v>1</v>
      </c>
      <c r="G113" s="11">
        <v>3176</v>
      </c>
      <c r="H113" s="11">
        <f t="shared" si="9"/>
        <v>4656.4278661371036</v>
      </c>
      <c r="I113" s="11">
        <f t="shared" si="10"/>
        <v>1120.4278661371036</v>
      </c>
      <c r="J113" s="11">
        <f t="shared" si="11"/>
        <v>1120.4278661371036</v>
      </c>
      <c r="K113" s="42">
        <f t="shared" si="12"/>
        <v>0.31686308431479177</v>
      </c>
      <c r="L113" s="11">
        <f t="shared" si="8"/>
        <v>1120.4278661371036</v>
      </c>
      <c r="M113" s="11">
        <f t="shared" si="13"/>
        <v>1255358.6032165433</v>
      </c>
      <c r="N113" s="11">
        <f t="shared" si="14"/>
        <v>22408.557322742072</v>
      </c>
      <c r="O113" s="11">
        <v>970</v>
      </c>
      <c r="P113" s="4">
        <f t="shared" si="15"/>
        <v>19400</v>
      </c>
    </row>
    <row r="114" spans="1:16" x14ac:dyDescent="0.35">
      <c r="A114" s="3">
        <v>41028</v>
      </c>
      <c r="B114" s="11">
        <v>3774</v>
      </c>
      <c r="C114" s="11">
        <v>7</v>
      </c>
      <c r="D114" s="11">
        <v>3905</v>
      </c>
      <c r="E114" s="11">
        <v>4</v>
      </c>
      <c r="F114" s="11">
        <v>1</v>
      </c>
      <c r="G114" s="11">
        <v>3338</v>
      </c>
      <c r="H114" s="11">
        <f t="shared" si="9"/>
        <v>5168.5895793717154</v>
      </c>
      <c r="I114" s="11">
        <f t="shared" si="10"/>
        <v>1394.5895793717154</v>
      </c>
      <c r="J114" s="11">
        <f t="shared" si="11"/>
        <v>1394.5895793717154</v>
      </c>
      <c r="K114" s="42">
        <f t="shared" si="12"/>
        <v>0.36952559071852553</v>
      </c>
      <c r="L114" s="11">
        <f t="shared" si="8"/>
        <v>1394.5895793717154</v>
      </c>
      <c r="M114" s="11">
        <f t="shared" si="13"/>
        <v>1944880.0948921782</v>
      </c>
      <c r="N114" s="11">
        <f t="shared" si="14"/>
        <v>27891.791587434309</v>
      </c>
      <c r="O114" s="11">
        <v>980</v>
      </c>
      <c r="P114" s="4">
        <f t="shared" si="15"/>
        <v>19600</v>
      </c>
    </row>
    <row r="115" spans="1:16" x14ac:dyDescent="0.35">
      <c r="A115" s="3">
        <v>41029</v>
      </c>
      <c r="B115" s="11">
        <v>2954</v>
      </c>
      <c r="C115" s="11">
        <v>1</v>
      </c>
      <c r="D115" s="11">
        <v>4628.5</v>
      </c>
      <c r="E115" s="11">
        <v>4</v>
      </c>
      <c r="F115" s="11">
        <v>0</v>
      </c>
      <c r="G115" s="11">
        <v>3527</v>
      </c>
      <c r="H115" s="11">
        <f t="shared" si="9"/>
        <v>3713.1629337197155</v>
      </c>
      <c r="I115" s="11">
        <f t="shared" si="10"/>
        <v>759.16293371971551</v>
      </c>
      <c r="J115" s="11">
        <f t="shared" si="11"/>
        <v>759.16293371971551</v>
      </c>
      <c r="K115" s="42">
        <f t="shared" si="12"/>
        <v>0.25699489970200257</v>
      </c>
      <c r="L115" s="11">
        <f t="shared" si="8"/>
        <v>759.16293371971551</v>
      </c>
      <c r="M115" s="11">
        <f t="shared" si="13"/>
        <v>576328.35993392521</v>
      </c>
      <c r="N115" s="11">
        <f t="shared" si="14"/>
        <v>15183.25867439431</v>
      </c>
      <c r="O115" s="11">
        <v>1058</v>
      </c>
      <c r="P115" s="4">
        <f t="shared" si="15"/>
        <v>21160</v>
      </c>
    </row>
    <row r="116" spans="1:16" x14ac:dyDescent="0.35">
      <c r="A116" s="3">
        <v>41030</v>
      </c>
      <c r="B116" s="11">
        <v>4732</v>
      </c>
      <c r="C116" s="11">
        <v>2</v>
      </c>
      <c r="D116" s="11">
        <v>2751</v>
      </c>
      <c r="E116" s="11">
        <v>5</v>
      </c>
      <c r="F116" s="11">
        <v>0</v>
      </c>
      <c r="G116" s="11">
        <v>3421.3333333333335</v>
      </c>
      <c r="H116" s="11">
        <f t="shared" si="9"/>
        <v>3359.2331576204642</v>
      </c>
      <c r="I116" s="11">
        <f t="shared" si="10"/>
        <v>-1372.7668423795358</v>
      </c>
      <c r="J116" s="11">
        <f t="shared" si="11"/>
        <v>1372.7668423795358</v>
      </c>
      <c r="K116" s="42">
        <f t="shared" si="12"/>
        <v>0.29010288300497372</v>
      </c>
      <c r="L116" s="11">
        <f t="shared" si="8"/>
        <v>-5491.0673695181431</v>
      </c>
      <c r="M116" s="11">
        <f t="shared" si="13"/>
        <v>30151820.8565869</v>
      </c>
      <c r="N116" s="11">
        <f t="shared" si="14"/>
        <v>109821.34739036286</v>
      </c>
      <c r="O116" s="11">
        <v>819</v>
      </c>
      <c r="P116" s="4">
        <f t="shared" si="15"/>
        <v>16380</v>
      </c>
    </row>
    <row r="117" spans="1:16" x14ac:dyDescent="0.35">
      <c r="A117" s="3">
        <v>41031</v>
      </c>
      <c r="B117" s="11">
        <v>4151</v>
      </c>
      <c r="C117" s="11">
        <v>3</v>
      </c>
      <c r="D117" s="11">
        <v>3050</v>
      </c>
      <c r="E117" s="11">
        <v>5</v>
      </c>
      <c r="F117" s="11">
        <v>0</v>
      </c>
      <c r="G117" s="11">
        <v>3820</v>
      </c>
      <c r="H117" s="11">
        <f t="shared" si="9"/>
        <v>3966.5063432361349</v>
      </c>
      <c r="I117" s="11">
        <f t="shared" si="10"/>
        <v>-184.49365676386515</v>
      </c>
      <c r="J117" s="11">
        <f t="shared" si="11"/>
        <v>184.49365676386515</v>
      </c>
      <c r="K117" s="42">
        <f t="shared" si="12"/>
        <v>4.4445593053207694E-2</v>
      </c>
      <c r="L117" s="11">
        <f t="shared" si="8"/>
        <v>-737.97462705546059</v>
      </c>
      <c r="M117" s="11">
        <f t="shared" si="13"/>
        <v>544606.5501776461</v>
      </c>
      <c r="N117" s="11">
        <f t="shared" si="14"/>
        <v>14759.492541109212</v>
      </c>
      <c r="O117" s="11">
        <v>798</v>
      </c>
      <c r="P117" s="4">
        <f t="shared" si="15"/>
        <v>15960</v>
      </c>
    </row>
    <row r="118" spans="1:16" x14ac:dyDescent="0.35">
      <c r="A118" s="3">
        <v>41032</v>
      </c>
      <c r="B118" s="11">
        <v>4833</v>
      </c>
      <c r="C118" s="11">
        <v>4</v>
      </c>
      <c r="D118" s="11">
        <v>3207</v>
      </c>
      <c r="E118" s="11">
        <v>5</v>
      </c>
      <c r="F118" s="11">
        <v>0</v>
      </c>
      <c r="G118" s="11">
        <v>3945.6666666666665</v>
      </c>
      <c r="H118" s="11">
        <f t="shared" si="9"/>
        <v>4348.3271115707557</v>
      </c>
      <c r="I118" s="11">
        <f t="shared" si="10"/>
        <v>-484.67288842924427</v>
      </c>
      <c r="J118" s="11">
        <f t="shared" si="11"/>
        <v>484.67288842924427</v>
      </c>
      <c r="K118" s="42">
        <f t="shared" si="12"/>
        <v>0.10028406547263485</v>
      </c>
      <c r="L118" s="11">
        <f t="shared" si="8"/>
        <v>-1938.6915537169771</v>
      </c>
      <c r="M118" s="11">
        <f t="shared" si="13"/>
        <v>3758524.9404535466</v>
      </c>
      <c r="N118" s="11">
        <f t="shared" si="14"/>
        <v>38773.831074339541</v>
      </c>
      <c r="O118" s="11">
        <v>772</v>
      </c>
      <c r="P118" s="4">
        <f t="shared" si="15"/>
        <v>15440</v>
      </c>
    </row>
    <row r="119" spans="1:16" x14ac:dyDescent="0.35">
      <c r="A119" s="3">
        <v>41033</v>
      </c>
      <c r="B119" s="11">
        <v>4881</v>
      </c>
      <c r="C119" s="11">
        <v>5</v>
      </c>
      <c r="D119" s="11">
        <v>3271</v>
      </c>
      <c r="E119" s="11">
        <v>5</v>
      </c>
      <c r="F119" s="11">
        <v>0</v>
      </c>
      <c r="G119" s="11">
        <v>4572</v>
      </c>
      <c r="H119" s="11">
        <f t="shared" si="9"/>
        <v>5037.7943127429389</v>
      </c>
      <c r="I119" s="11">
        <f t="shared" si="10"/>
        <v>156.79431274293893</v>
      </c>
      <c r="J119" s="11">
        <f t="shared" si="11"/>
        <v>156.79431274293893</v>
      </c>
      <c r="K119" s="42">
        <f t="shared" si="12"/>
        <v>3.2123399455631821E-2</v>
      </c>
      <c r="L119" s="11">
        <f t="shared" si="8"/>
        <v>156.79431274293893</v>
      </c>
      <c r="M119" s="11">
        <f t="shared" si="13"/>
        <v>24584.45650853054</v>
      </c>
      <c r="N119" s="11">
        <f t="shared" si="14"/>
        <v>3135.8862548587786</v>
      </c>
      <c r="O119" s="11">
        <v>1055</v>
      </c>
      <c r="P119" s="4">
        <f t="shared" si="15"/>
        <v>21100</v>
      </c>
    </row>
    <row r="120" spans="1:16" x14ac:dyDescent="0.35">
      <c r="A120" s="3">
        <v>41034</v>
      </c>
      <c r="B120" s="11">
        <v>4563</v>
      </c>
      <c r="C120" s="11">
        <v>6</v>
      </c>
      <c r="D120" s="11">
        <v>3536</v>
      </c>
      <c r="E120" s="11">
        <v>5</v>
      </c>
      <c r="F120" s="11">
        <v>1</v>
      </c>
      <c r="G120" s="11">
        <v>4621.666666666667</v>
      </c>
      <c r="H120" s="11">
        <f t="shared" si="9"/>
        <v>5696.1057304506458</v>
      </c>
      <c r="I120" s="11">
        <f t="shared" si="10"/>
        <v>1133.1057304506458</v>
      </c>
      <c r="J120" s="11">
        <f t="shared" si="11"/>
        <v>1133.1057304506458</v>
      </c>
      <c r="K120" s="42">
        <f t="shared" si="12"/>
        <v>0.24832472725194954</v>
      </c>
      <c r="L120" s="11">
        <f t="shared" si="8"/>
        <v>1133.1057304506458</v>
      </c>
      <c r="M120" s="11">
        <f t="shared" si="13"/>
        <v>1283928.5963800915</v>
      </c>
      <c r="N120" s="11">
        <f t="shared" si="14"/>
        <v>22662.114609012915</v>
      </c>
      <c r="O120" s="11">
        <v>945</v>
      </c>
      <c r="P120" s="4">
        <f t="shared" si="15"/>
        <v>18900</v>
      </c>
    </row>
    <row r="121" spans="1:16" x14ac:dyDescent="0.35">
      <c r="A121" s="3">
        <v>41035</v>
      </c>
      <c r="B121" s="11">
        <v>5394</v>
      </c>
      <c r="C121" s="11">
        <v>7</v>
      </c>
      <c r="D121" s="11">
        <v>3774</v>
      </c>
      <c r="E121" s="11">
        <v>5</v>
      </c>
      <c r="F121" s="11">
        <v>1</v>
      </c>
      <c r="G121" s="11">
        <v>4759</v>
      </c>
      <c r="H121" s="11">
        <f t="shared" si="9"/>
        <v>6109.9971624647451</v>
      </c>
      <c r="I121" s="11">
        <f t="shared" si="10"/>
        <v>715.99716246474509</v>
      </c>
      <c r="J121" s="11">
        <f t="shared" si="11"/>
        <v>715.99716246474509</v>
      </c>
      <c r="K121" s="42">
        <f t="shared" si="12"/>
        <v>0.13273955551812108</v>
      </c>
      <c r="L121" s="11">
        <f t="shared" si="8"/>
        <v>715.99716246474509</v>
      </c>
      <c r="M121" s="11">
        <f t="shared" si="13"/>
        <v>512651.93665756658</v>
      </c>
      <c r="N121" s="11">
        <f t="shared" si="14"/>
        <v>14319.943249294902</v>
      </c>
      <c r="O121" s="11">
        <v>1056</v>
      </c>
      <c r="P121" s="4">
        <f t="shared" si="15"/>
        <v>21120</v>
      </c>
    </row>
    <row r="122" spans="1:16" x14ac:dyDescent="0.35">
      <c r="A122" s="3">
        <v>41036</v>
      </c>
      <c r="B122" s="11">
        <v>4018</v>
      </c>
      <c r="C122" s="11">
        <v>1</v>
      </c>
      <c r="D122" s="11">
        <v>2954</v>
      </c>
      <c r="E122" s="11">
        <v>5</v>
      </c>
      <c r="F122" s="11">
        <v>0</v>
      </c>
      <c r="G122" s="11">
        <v>4946</v>
      </c>
      <c r="H122" s="11">
        <f t="shared" si="9"/>
        <v>4191.0772500723124</v>
      </c>
      <c r="I122" s="11">
        <f t="shared" si="10"/>
        <v>173.07725007231238</v>
      </c>
      <c r="J122" s="11">
        <f t="shared" si="11"/>
        <v>173.07725007231238</v>
      </c>
      <c r="K122" s="42">
        <f t="shared" si="12"/>
        <v>4.3075472890072769E-2</v>
      </c>
      <c r="L122" s="11">
        <f t="shared" si="8"/>
        <v>173.07725007231238</v>
      </c>
      <c r="M122" s="11">
        <f t="shared" si="13"/>
        <v>29955.734492593758</v>
      </c>
      <c r="N122" s="11">
        <f t="shared" si="14"/>
        <v>3461.5450014462476</v>
      </c>
      <c r="O122" s="11">
        <v>698</v>
      </c>
      <c r="P122" s="4">
        <f t="shared" si="15"/>
        <v>13960</v>
      </c>
    </row>
    <row r="123" spans="1:16" x14ac:dyDescent="0.35">
      <c r="A123" s="3">
        <v>41037</v>
      </c>
      <c r="B123" s="11">
        <v>4112</v>
      </c>
      <c r="C123" s="11">
        <v>2</v>
      </c>
      <c r="D123" s="11">
        <v>4732</v>
      </c>
      <c r="E123" s="11">
        <v>5</v>
      </c>
      <c r="F123" s="11">
        <v>0</v>
      </c>
      <c r="G123" s="11">
        <v>4658.333333333333</v>
      </c>
      <c r="H123" s="11">
        <f t="shared" si="9"/>
        <v>4781.2849858456193</v>
      </c>
      <c r="I123" s="11">
        <f t="shared" si="10"/>
        <v>669.2849858456193</v>
      </c>
      <c r="J123" s="11">
        <f t="shared" si="11"/>
        <v>669.2849858456193</v>
      </c>
      <c r="K123" s="42">
        <f t="shared" si="12"/>
        <v>0.16276385842549107</v>
      </c>
      <c r="L123" s="11">
        <f t="shared" si="8"/>
        <v>669.2849858456193</v>
      </c>
      <c r="M123" s="11">
        <f t="shared" si="13"/>
        <v>447942.39227837085</v>
      </c>
      <c r="N123" s="11">
        <f t="shared" si="14"/>
        <v>13385.699716912386</v>
      </c>
      <c r="O123" s="11">
        <v>701</v>
      </c>
      <c r="P123" s="4">
        <f t="shared" si="15"/>
        <v>14020</v>
      </c>
    </row>
    <row r="124" spans="1:16" x14ac:dyDescent="0.35">
      <c r="A124" s="3">
        <v>41038</v>
      </c>
      <c r="B124" s="11">
        <v>4315</v>
      </c>
      <c r="C124" s="11">
        <v>3</v>
      </c>
      <c r="D124" s="11">
        <v>4151</v>
      </c>
      <c r="E124" s="11">
        <v>5</v>
      </c>
      <c r="F124" s="11">
        <v>0</v>
      </c>
      <c r="G124" s="11">
        <v>4508</v>
      </c>
      <c r="H124" s="11">
        <f t="shared" si="9"/>
        <v>4757.1893939081983</v>
      </c>
      <c r="I124" s="11">
        <f t="shared" si="10"/>
        <v>442.18939390819833</v>
      </c>
      <c r="J124" s="11">
        <f t="shared" si="11"/>
        <v>442.18939390819833</v>
      </c>
      <c r="K124" s="42">
        <f t="shared" si="12"/>
        <v>0.10247726394164504</v>
      </c>
      <c r="L124" s="11">
        <f t="shared" si="8"/>
        <v>442.18939390819833</v>
      </c>
      <c r="M124" s="11">
        <f t="shared" si="13"/>
        <v>195531.46008489979</v>
      </c>
      <c r="N124" s="11">
        <f t="shared" si="14"/>
        <v>8843.7878781639665</v>
      </c>
      <c r="O124" s="11">
        <v>1152</v>
      </c>
      <c r="P124" s="4">
        <f t="shared" si="15"/>
        <v>23040</v>
      </c>
    </row>
    <row r="125" spans="1:16" x14ac:dyDescent="0.35">
      <c r="A125" s="3">
        <v>41039</v>
      </c>
      <c r="B125" s="11">
        <v>4869</v>
      </c>
      <c r="C125" s="11">
        <v>4</v>
      </c>
      <c r="D125" s="11">
        <v>4833</v>
      </c>
      <c r="E125" s="11">
        <v>5</v>
      </c>
      <c r="F125" s="11">
        <v>0</v>
      </c>
      <c r="G125" s="11">
        <v>4148.333333333333</v>
      </c>
      <c r="H125" s="11">
        <f t="shared" si="9"/>
        <v>4970.9874312327956</v>
      </c>
      <c r="I125" s="11">
        <f t="shared" si="10"/>
        <v>101.98743123279564</v>
      </c>
      <c r="J125" s="11">
        <f t="shared" si="11"/>
        <v>101.98743123279564</v>
      </c>
      <c r="K125" s="42">
        <f t="shared" si="12"/>
        <v>2.0946278749803992E-2</v>
      </c>
      <c r="L125" s="11">
        <f t="shared" si="8"/>
        <v>101.98743123279564</v>
      </c>
      <c r="M125" s="11">
        <f t="shared" si="13"/>
        <v>10401.43612946422</v>
      </c>
      <c r="N125" s="11">
        <f t="shared" si="14"/>
        <v>2039.7486246559129</v>
      </c>
      <c r="O125" s="11">
        <v>369</v>
      </c>
      <c r="P125" s="4">
        <f t="shared" si="15"/>
        <v>7380</v>
      </c>
    </row>
    <row r="126" spans="1:16" x14ac:dyDescent="0.35">
      <c r="A126" s="3">
        <v>41040</v>
      </c>
      <c r="B126" s="11">
        <v>4844</v>
      </c>
      <c r="C126" s="11">
        <v>5</v>
      </c>
      <c r="D126" s="11">
        <v>4881</v>
      </c>
      <c r="E126" s="11">
        <v>5</v>
      </c>
      <c r="F126" s="11">
        <v>0</v>
      </c>
      <c r="G126" s="11">
        <v>4432</v>
      </c>
      <c r="H126" s="11">
        <f t="shared" si="9"/>
        <v>5426.0459683553527</v>
      </c>
      <c r="I126" s="11">
        <f t="shared" si="10"/>
        <v>582.04596835535267</v>
      </c>
      <c r="J126" s="11">
        <f t="shared" si="11"/>
        <v>582.04596835535267</v>
      </c>
      <c r="K126" s="42">
        <f t="shared" si="12"/>
        <v>0.1201581272409894</v>
      </c>
      <c r="L126" s="11">
        <f t="shared" si="8"/>
        <v>582.04596835535267</v>
      </c>
      <c r="M126" s="11">
        <f t="shared" si="13"/>
        <v>338777.50927872019</v>
      </c>
      <c r="N126" s="11">
        <f t="shared" si="14"/>
        <v>11640.919367107053</v>
      </c>
      <c r="O126" s="11">
        <v>1188</v>
      </c>
      <c r="P126" s="4">
        <f t="shared" si="15"/>
        <v>23760</v>
      </c>
    </row>
    <row r="127" spans="1:16" x14ac:dyDescent="0.35">
      <c r="A127" s="3">
        <v>41041</v>
      </c>
      <c r="B127" s="11">
        <v>5278</v>
      </c>
      <c r="C127" s="11">
        <v>6</v>
      </c>
      <c r="D127" s="11">
        <v>4563</v>
      </c>
      <c r="E127" s="11">
        <v>5</v>
      </c>
      <c r="F127" s="11">
        <v>1</v>
      </c>
      <c r="G127" s="11">
        <v>4676</v>
      </c>
      <c r="H127" s="11">
        <f t="shared" si="9"/>
        <v>6040.0172441482091</v>
      </c>
      <c r="I127" s="11">
        <f t="shared" si="10"/>
        <v>762.0172441482091</v>
      </c>
      <c r="J127" s="11">
        <f t="shared" si="11"/>
        <v>762.0172441482091</v>
      </c>
      <c r="K127" s="42">
        <f t="shared" si="12"/>
        <v>0.14437613568552654</v>
      </c>
      <c r="L127" s="11">
        <f t="shared" si="8"/>
        <v>762.0172441482091</v>
      </c>
      <c r="M127" s="11">
        <f t="shared" si="13"/>
        <v>580670.28037923132</v>
      </c>
      <c r="N127" s="11">
        <f t="shared" si="14"/>
        <v>15240.344882964182</v>
      </c>
      <c r="O127" s="11">
        <v>1440</v>
      </c>
      <c r="P127" s="4">
        <f t="shared" si="15"/>
        <v>28800</v>
      </c>
    </row>
    <row r="128" spans="1:16" x14ac:dyDescent="0.35">
      <c r="A128" s="3">
        <v>41042</v>
      </c>
      <c r="B128" s="11">
        <v>7177</v>
      </c>
      <c r="C128" s="11">
        <v>7</v>
      </c>
      <c r="D128" s="11">
        <v>5394</v>
      </c>
      <c r="E128" s="11">
        <v>5</v>
      </c>
      <c r="F128" s="11">
        <v>1</v>
      </c>
      <c r="G128" s="11">
        <v>4997</v>
      </c>
      <c r="H128" s="11">
        <f t="shared" si="9"/>
        <v>6754.5375289155481</v>
      </c>
      <c r="I128" s="11">
        <f t="shared" si="10"/>
        <v>-422.46247108445186</v>
      </c>
      <c r="J128" s="11">
        <f t="shared" si="11"/>
        <v>422.46247108445186</v>
      </c>
      <c r="K128" s="42">
        <f t="shared" si="12"/>
        <v>5.8863379000202297E-2</v>
      </c>
      <c r="L128" s="11">
        <f t="shared" si="8"/>
        <v>-1689.8498843378075</v>
      </c>
      <c r="M128" s="11">
        <f t="shared" si="13"/>
        <v>2855592.6315965015</v>
      </c>
      <c r="N128" s="11">
        <f t="shared" si="14"/>
        <v>33796.997686756149</v>
      </c>
      <c r="O128" s="11">
        <v>1295</v>
      </c>
      <c r="P128" s="4">
        <f t="shared" si="15"/>
        <v>25900</v>
      </c>
    </row>
    <row r="129" spans="1:16" x14ac:dyDescent="0.35">
      <c r="A129" s="3">
        <v>41043</v>
      </c>
      <c r="B129" s="11">
        <v>3609</v>
      </c>
      <c r="C129" s="11">
        <v>1</v>
      </c>
      <c r="D129" s="11">
        <v>4018</v>
      </c>
      <c r="E129" s="11">
        <v>5</v>
      </c>
      <c r="F129" s="11">
        <v>0</v>
      </c>
      <c r="G129" s="11">
        <v>5766.333333333333</v>
      </c>
      <c r="H129" s="11">
        <f t="shared" si="9"/>
        <v>5059.3572201522138</v>
      </c>
      <c r="I129" s="11">
        <f t="shared" si="10"/>
        <v>1450.3572201522138</v>
      </c>
      <c r="J129" s="11">
        <f t="shared" si="11"/>
        <v>1450.3572201522138</v>
      </c>
      <c r="K129" s="42">
        <f t="shared" si="12"/>
        <v>0.40187232478587248</v>
      </c>
      <c r="L129" s="11">
        <f t="shared" si="8"/>
        <v>1450.3572201522138</v>
      </c>
      <c r="M129" s="11">
        <f t="shared" si="13"/>
        <v>2103536.0660476573</v>
      </c>
      <c r="N129" s="11">
        <f t="shared" si="14"/>
        <v>29007.144403044276</v>
      </c>
      <c r="O129" s="11">
        <v>913</v>
      </c>
      <c r="P129" s="4">
        <f t="shared" si="15"/>
        <v>18260</v>
      </c>
    </row>
    <row r="130" spans="1:16" x14ac:dyDescent="0.35">
      <c r="A130" s="3">
        <v>41044</v>
      </c>
      <c r="B130" s="11">
        <v>4596</v>
      </c>
      <c r="C130" s="11">
        <v>2</v>
      </c>
      <c r="D130" s="11">
        <v>4112</v>
      </c>
      <c r="E130" s="11">
        <v>5</v>
      </c>
      <c r="F130" s="11">
        <v>0</v>
      </c>
      <c r="G130" s="11">
        <v>5354.666666666667</v>
      </c>
      <c r="H130" s="11">
        <f t="shared" si="9"/>
        <v>5062.2521907045812</v>
      </c>
      <c r="I130" s="11">
        <f t="shared" si="10"/>
        <v>466.25219070458115</v>
      </c>
      <c r="J130" s="11">
        <f t="shared" si="11"/>
        <v>466.25219070458115</v>
      </c>
      <c r="K130" s="42">
        <f t="shared" si="12"/>
        <v>0.10144738701144064</v>
      </c>
      <c r="L130" s="11">
        <f t="shared" ref="L130:L193" si="16">IF(I130&lt;1,I130*4,I130)</f>
        <v>466.25219070458115</v>
      </c>
      <c r="M130" s="11">
        <f t="shared" si="13"/>
        <v>217391.10533682111</v>
      </c>
      <c r="N130" s="11">
        <f t="shared" si="14"/>
        <v>9325.0438140916231</v>
      </c>
      <c r="O130" s="11">
        <v>955</v>
      </c>
      <c r="P130" s="4">
        <f t="shared" si="15"/>
        <v>19100</v>
      </c>
    </row>
    <row r="131" spans="1:16" x14ac:dyDescent="0.35">
      <c r="A131" s="3">
        <v>41045</v>
      </c>
      <c r="B131" s="11">
        <v>4910</v>
      </c>
      <c r="C131" s="11">
        <v>3</v>
      </c>
      <c r="D131" s="11">
        <v>4315</v>
      </c>
      <c r="E131" s="11">
        <v>5</v>
      </c>
      <c r="F131" s="11">
        <v>0</v>
      </c>
      <c r="G131" s="11">
        <v>5127.333333333333</v>
      </c>
      <c r="H131" s="11">
        <f t="shared" ref="H131:H194" si="17">S$2+SUMPRODUCT(T$2:X$2,C131:G131)</f>
        <v>5221.3039902191067</v>
      </c>
      <c r="I131" s="11">
        <f t="shared" ref="I131:I194" si="18">H131-B131</f>
        <v>311.30399021910671</v>
      </c>
      <c r="J131" s="11">
        <f t="shared" ref="J131:J194" si="19">ABS(I131)</f>
        <v>311.30399021910671</v>
      </c>
      <c r="K131" s="42">
        <f t="shared" ref="K131:K194" si="20">J131/B131</f>
        <v>6.3402034667842513E-2</v>
      </c>
      <c r="L131" s="11">
        <f t="shared" si="16"/>
        <v>311.30399021910671</v>
      </c>
      <c r="M131" s="11">
        <f t="shared" ref="M131:M194" si="21">L131^2</f>
        <v>96910.174326337685</v>
      </c>
      <c r="N131" s="11">
        <f t="shared" ref="N131:N194" si="22">IF(I131&gt;0,I131*20,I131*-80)</f>
        <v>6226.0798043821342</v>
      </c>
      <c r="O131" s="11">
        <v>902</v>
      </c>
      <c r="P131" s="4">
        <f t="shared" ref="P131:P194" si="23">O131*20</f>
        <v>18040</v>
      </c>
    </row>
    <row r="132" spans="1:16" x14ac:dyDescent="0.35">
      <c r="A132" s="3">
        <v>41046</v>
      </c>
      <c r="B132" s="11">
        <v>5297</v>
      </c>
      <c r="C132" s="11">
        <v>4</v>
      </c>
      <c r="D132" s="11">
        <v>4869</v>
      </c>
      <c r="E132" s="11">
        <v>5</v>
      </c>
      <c r="F132" s="11">
        <v>0</v>
      </c>
      <c r="G132" s="11">
        <v>4371.666666666667</v>
      </c>
      <c r="H132" s="11">
        <f t="shared" si="17"/>
        <v>5131.4202416994585</v>
      </c>
      <c r="I132" s="11">
        <f t="shared" si="18"/>
        <v>-165.57975830054147</v>
      </c>
      <c r="J132" s="11">
        <f t="shared" si="19"/>
        <v>165.57975830054147</v>
      </c>
      <c r="K132" s="42">
        <f t="shared" si="20"/>
        <v>3.1259157693136017E-2</v>
      </c>
      <c r="L132" s="11">
        <f t="shared" si="16"/>
        <v>-662.31903320216588</v>
      </c>
      <c r="M132" s="11">
        <f t="shared" si="21"/>
        <v>438666.50174185174</v>
      </c>
      <c r="N132" s="11">
        <f t="shared" si="22"/>
        <v>13246.380664043318</v>
      </c>
      <c r="O132" s="11">
        <v>777</v>
      </c>
      <c r="P132" s="4">
        <f t="shared" si="23"/>
        <v>15540</v>
      </c>
    </row>
    <row r="133" spans="1:16" x14ac:dyDescent="0.35">
      <c r="A133" s="3">
        <v>41047</v>
      </c>
      <c r="B133" s="11">
        <v>5306</v>
      </c>
      <c r="C133" s="11">
        <v>5</v>
      </c>
      <c r="D133" s="11">
        <v>4844</v>
      </c>
      <c r="E133" s="11">
        <v>5</v>
      </c>
      <c r="F133" s="11">
        <v>0</v>
      </c>
      <c r="G133" s="11">
        <v>4934.333333333333</v>
      </c>
      <c r="H133" s="11">
        <f t="shared" si="17"/>
        <v>5751.5766789049685</v>
      </c>
      <c r="I133" s="11">
        <f t="shared" si="18"/>
        <v>445.5766789049685</v>
      </c>
      <c r="J133" s="11">
        <f t="shared" si="19"/>
        <v>445.5766789049685</v>
      </c>
      <c r="K133" s="42">
        <f t="shared" si="20"/>
        <v>8.3976004316805228E-2</v>
      </c>
      <c r="L133" s="11">
        <f t="shared" si="16"/>
        <v>445.5766789049685</v>
      </c>
      <c r="M133" s="11">
        <f t="shared" si="21"/>
        <v>198538.57678398141</v>
      </c>
      <c r="N133" s="11">
        <f t="shared" si="22"/>
        <v>8911.5335780993701</v>
      </c>
      <c r="O133" s="11">
        <v>1476</v>
      </c>
      <c r="P133" s="4">
        <f t="shared" si="23"/>
        <v>29520</v>
      </c>
    </row>
    <row r="134" spans="1:16" x14ac:dyDescent="0.35">
      <c r="A134" s="3">
        <v>41048</v>
      </c>
      <c r="B134" s="11">
        <v>5362</v>
      </c>
      <c r="C134" s="11">
        <v>6</v>
      </c>
      <c r="D134" s="11">
        <v>5278</v>
      </c>
      <c r="E134" s="11">
        <v>5</v>
      </c>
      <c r="F134" s="11">
        <v>1</v>
      </c>
      <c r="G134" s="11">
        <v>5171</v>
      </c>
      <c r="H134" s="11">
        <f t="shared" si="17"/>
        <v>6585.7969702452328</v>
      </c>
      <c r="I134" s="11">
        <f t="shared" si="18"/>
        <v>1223.7969702452328</v>
      </c>
      <c r="J134" s="11">
        <f t="shared" si="19"/>
        <v>1223.7969702452328</v>
      </c>
      <c r="K134" s="42">
        <f t="shared" si="20"/>
        <v>0.2282351678935533</v>
      </c>
      <c r="L134" s="11">
        <f t="shared" si="16"/>
        <v>1223.7969702452328</v>
      </c>
      <c r="M134" s="11">
        <f t="shared" si="21"/>
        <v>1497679.0243814113</v>
      </c>
      <c r="N134" s="11">
        <f t="shared" si="22"/>
        <v>24475.939404904657</v>
      </c>
      <c r="O134" s="11">
        <v>891</v>
      </c>
      <c r="P134" s="4">
        <f t="shared" si="23"/>
        <v>17820</v>
      </c>
    </row>
    <row r="135" spans="1:16" x14ac:dyDescent="0.35">
      <c r="A135" s="3">
        <v>41049</v>
      </c>
      <c r="B135" s="11">
        <v>5483</v>
      </c>
      <c r="C135" s="11">
        <v>7</v>
      </c>
      <c r="D135" s="11">
        <v>7177</v>
      </c>
      <c r="E135" s="11">
        <v>5</v>
      </c>
      <c r="F135" s="11">
        <v>1</v>
      </c>
      <c r="G135" s="11">
        <v>5321.666666666667</v>
      </c>
      <c r="H135" s="11">
        <f t="shared" si="17"/>
        <v>7505.9577590356857</v>
      </c>
      <c r="I135" s="11">
        <f t="shared" si="18"/>
        <v>2022.9577590356857</v>
      </c>
      <c r="J135" s="11">
        <f t="shared" si="19"/>
        <v>2022.9577590356857</v>
      </c>
      <c r="K135" s="42">
        <f t="shared" si="20"/>
        <v>0.36895089531929343</v>
      </c>
      <c r="L135" s="11">
        <f t="shared" si="16"/>
        <v>2022.9577590356857</v>
      </c>
      <c r="M135" s="11">
        <f t="shared" si="21"/>
        <v>4092358.0948426835</v>
      </c>
      <c r="N135" s="11">
        <f t="shared" si="22"/>
        <v>40459.155180713715</v>
      </c>
      <c r="O135" s="11">
        <v>545</v>
      </c>
      <c r="P135" s="4">
        <f t="shared" si="23"/>
        <v>10900</v>
      </c>
    </row>
    <row r="136" spans="1:16" x14ac:dyDescent="0.35">
      <c r="A136" s="3">
        <v>41050</v>
      </c>
      <c r="B136" s="11">
        <v>3884</v>
      </c>
      <c r="C136" s="11">
        <v>1</v>
      </c>
      <c r="D136" s="11">
        <v>3609</v>
      </c>
      <c r="E136" s="11">
        <v>5</v>
      </c>
      <c r="F136" s="11">
        <v>0</v>
      </c>
      <c r="G136" s="11">
        <v>5383.666666666667</v>
      </c>
      <c r="H136" s="11">
        <f t="shared" si="17"/>
        <v>4680.4732722671815</v>
      </c>
      <c r="I136" s="11">
        <f t="shared" si="18"/>
        <v>796.47327226718153</v>
      </c>
      <c r="J136" s="11">
        <f t="shared" si="19"/>
        <v>796.47327226718153</v>
      </c>
      <c r="K136" s="42">
        <f t="shared" si="20"/>
        <v>0.20506520913161214</v>
      </c>
      <c r="L136" s="11">
        <f t="shared" si="16"/>
        <v>796.47327226718153</v>
      </c>
      <c r="M136" s="11">
        <f t="shared" si="21"/>
        <v>634369.67343599186</v>
      </c>
      <c r="N136" s="11">
        <f t="shared" si="22"/>
        <v>15929.465445343631</v>
      </c>
      <c r="O136" s="11">
        <v>1371</v>
      </c>
      <c r="P136" s="4">
        <f t="shared" si="23"/>
        <v>27420</v>
      </c>
    </row>
    <row r="137" spans="1:16" x14ac:dyDescent="0.35">
      <c r="A137" s="3">
        <v>41051</v>
      </c>
      <c r="B137" s="11">
        <v>4569</v>
      </c>
      <c r="C137" s="11">
        <v>2</v>
      </c>
      <c r="D137" s="11">
        <v>4596</v>
      </c>
      <c r="E137" s="11">
        <v>5</v>
      </c>
      <c r="F137" s="11">
        <v>0</v>
      </c>
      <c r="G137" s="11">
        <v>4909.666666666667</v>
      </c>
      <c r="H137" s="11">
        <f t="shared" si="17"/>
        <v>4908.9803013497221</v>
      </c>
      <c r="I137" s="11">
        <f t="shared" si="18"/>
        <v>339.98030134972214</v>
      </c>
      <c r="J137" s="11">
        <f t="shared" si="19"/>
        <v>339.98030134972214</v>
      </c>
      <c r="K137" s="42">
        <f t="shared" si="20"/>
        <v>7.4410221350344086E-2</v>
      </c>
      <c r="L137" s="11">
        <f t="shared" si="16"/>
        <v>339.98030134972214</v>
      </c>
      <c r="M137" s="11">
        <f t="shared" si="21"/>
        <v>115586.60530584787</v>
      </c>
      <c r="N137" s="11">
        <f t="shared" si="22"/>
        <v>6799.6060269944428</v>
      </c>
      <c r="O137" s="11">
        <v>729</v>
      </c>
      <c r="P137" s="4">
        <f t="shared" si="23"/>
        <v>14580</v>
      </c>
    </row>
    <row r="138" spans="1:16" x14ac:dyDescent="0.35">
      <c r="A138" s="3">
        <v>41052</v>
      </c>
      <c r="B138" s="11">
        <v>4568</v>
      </c>
      <c r="C138" s="11">
        <v>3</v>
      </c>
      <c r="D138" s="11">
        <v>4910</v>
      </c>
      <c r="E138" s="11">
        <v>5</v>
      </c>
      <c r="F138" s="11">
        <v>0</v>
      </c>
      <c r="G138" s="11">
        <v>4645.333333333333</v>
      </c>
      <c r="H138" s="11">
        <f t="shared" si="17"/>
        <v>5076.4742205084131</v>
      </c>
      <c r="I138" s="11">
        <f t="shared" si="18"/>
        <v>508.47422050841305</v>
      </c>
      <c r="J138" s="11">
        <f t="shared" si="19"/>
        <v>508.47422050841305</v>
      </c>
      <c r="K138" s="42">
        <f t="shared" si="20"/>
        <v>0.11131221990114121</v>
      </c>
      <c r="L138" s="11">
        <f t="shared" si="16"/>
        <v>508.47422050841305</v>
      </c>
      <c r="M138" s="11">
        <f t="shared" si="21"/>
        <v>258546.03292163825</v>
      </c>
      <c r="N138" s="11">
        <f t="shared" si="22"/>
        <v>10169.484410168261</v>
      </c>
      <c r="O138" s="11">
        <v>683</v>
      </c>
      <c r="P138" s="4">
        <f t="shared" si="23"/>
        <v>13660</v>
      </c>
    </row>
    <row r="139" spans="1:16" x14ac:dyDescent="0.35">
      <c r="A139" s="3">
        <v>41053</v>
      </c>
      <c r="B139" s="11">
        <v>5522</v>
      </c>
      <c r="C139" s="11">
        <v>4</v>
      </c>
      <c r="D139" s="11">
        <v>5297</v>
      </c>
      <c r="E139" s="11">
        <v>5</v>
      </c>
      <c r="F139" s="11">
        <v>0</v>
      </c>
      <c r="G139" s="11">
        <v>4340.333333333333</v>
      </c>
      <c r="H139" s="11">
        <f t="shared" si="17"/>
        <v>5238.5753392835868</v>
      </c>
      <c r="I139" s="11">
        <f t="shared" si="18"/>
        <v>-283.4246607164132</v>
      </c>
      <c r="J139" s="11">
        <f t="shared" si="19"/>
        <v>283.4246607164132</v>
      </c>
      <c r="K139" s="42">
        <f t="shared" si="20"/>
        <v>5.1326450691128796E-2</v>
      </c>
      <c r="L139" s="11">
        <f t="shared" si="16"/>
        <v>-1133.6986428656528</v>
      </c>
      <c r="M139" s="11">
        <f t="shared" si="21"/>
        <v>1285272.6128354231</v>
      </c>
      <c r="N139" s="11">
        <f t="shared" si="22"/>
        <v>22673.972857313056</v>
      </c>
      <c r="O139" s="11">
        <v>768</v>
      </c>
      <c r="P139" s="4">
        <f t="shared" si="23"/>
        <v>15360</v>
      </c>
    </row>
    <row r="140" spans="1:16" x14ac:dyDescent="0.35">
      <c r="A140" s="3">
        <v>41054</v>
      </c>
      <c r="B140" s="11">
        <v>5481</v>
      </c>
      <c r="C140" s="11">
        <v>5</v>
      </c>
      <c r="D140" s="11">
        <v>5306</v>
      </c>
      <c r="E140" s="11">
        <v>5</v>
      </c>
      <c r="F140" s="11">
        <v>0</v>
      </c>
      <c r="G140" s="11">
        <v>4886.333333333333</v>
      </c>
      <c r="H140" s="11">
        <f t="shared" si="17"/>
        <v>5857.7438305618434</v>
      </c>
      <c r="I140" s="11">
        <f t="shared" si="18"/>
        <v>376.74383056184342</v>
      </c>
      <c r="J140" s="11">
        <f t="shared" si="19"/>
        <v>376.74383056184342</v>
      </c>
      <c r="K140" s="42">
        <f t="shared" si="20"/>
        <v>6.8736331064010836E-2</v>
      </c>
      <c r="L140" s="11">
        <f t="shared" si="16"/>
        <v>376.74383056184342</v>
      </c>
      <c r="M140" s="11">
        <f t="shared" si="21"/>
        <v>141935.91386641099</v>
      </c>
      <c r="N140" s="11">
        <f t="shared" si="22"/>
        <v>7534.8766112368685</v>
      </c>
      <c r="O140" s="11">
        <v>890</v>
      </c>
      <c r="P140" s="4">
        <f t="shared" si="23"/>
        <v>17800</v>
      </c>
    </row>
    <row r="141" spans="1:16" x14ac:dyDescent="0.35">
      <c r="A141" s="3">
        <v>41055</v>
      </c>
      <c r="B141" s="11">
        <v>5617</v>
      </c>
      <c r="C141" s="11">
        <v>6</v>
      </c>
      <c r="D141" s="11">
        <v>5362</v>
      </c>
      <c r="E141" s="11">
        <v>5</v>
      </c>
      <c r="F141" s="11">
        <v>1</v>
      </c>
      <c r="G141" s="11">
        <v>5190.333333333333</v>
      </c>
      <c r="H141" s="11">
        <f t="shared" si="17"/>
        <v>6623.9032574913872</v>
      </c>
      <c r="I141" s="11">
        <f t="shared" si="18"/>
        <v>1006.9032574913872</v>
      </c>
      <c r="J141" s="11">
        <f t="shared" si="19"/>
        <v>1006.9032574913872</v>
      </c>
      <c r="K141" s="42">
        <f t="shared" si="20"/>
        <v>0.17925997106843283</v>
      </c>
      <c r="L141" s="11">
        <f t="shared" si="16"/>
        <v>1006.9032574913872</v>
      </c>
      <c r="M141" s="11">
        <f t="shared" si="21"/>
        <v>1013854.1699467668</v>
      </c>
      <c r="N141" s="11">
        <f t="shared" si="22"/>
        <v>20138.065149827744</v>
      </c>
      <c r="O141" s="11">
        <v>931</v>
      </c>
      <c r="P141" s="4">
        <f t="shared" si="23"/>
        <v>18620</v>
      </c>
    </row>
    <row r="142" spans="1:16" x14ac:dyDescent="0.35">
      <c r="A142" s="3">
        <v>41056</v>
      </c>
      <c r="B142" s="11">
        <v>4964</v>
      </c>
      <c r="C142" s="11">
        <v>7</v>
      </c>
      <c r="D142" s="11">
        <v>5483</v>
      </c>
      <c r="E142" s="11">
        <v>5</v>
      </c>
      <c r="F142" s="11">
        <v>1</v>
      </c>
      <c r="G142" s="11">
        <v>5540</v>
      </c>
      <c r="H142" s="11">
        <f t="shared" si="17"/>
        <v>7145.0454024875144</v>
      </c>
      <c r="I142" s="11">
        <f t="shared" si="18"/>
        <v>2181.0454024875144</v>
      </c>
      <c r="J142" s="11">
        <f t="shared" si="19"/>
        <v>2181.0454024875144</v>
      </c>
      <c r="K142" s="42">
        <f t="shared" si="20"/>
        <v>0.43937256295074828</v>
      </c>
      <c r="L142" s="11">
        <f t="shared" si="16"/>
        <v>2181.0454024875144</v>
      </c>
      <c r="M142" s="11">
        <f t="shared" si="21"/>
        <v>4756959.0477119237</v>
      </c>
      <c r="N142" s="11">
        <f t="shared" si="22"/>
        <v>43620.908049750287</v>
      </c>
      <c r="O142" s="11">
        <v>741</v>
      </c>
      <c r="P142" s="4">
        <f t="shared" si="23"/>
        <v>14820</v>
      </c>
    </row>
    <row r="143" spans="1:16" x14ac:dyDescent="0.35">
      <c r="A143" s="3">
        <v>41057</v>
      </c>
      <c r="B143" s="11">
        <v>3782</v>
      </c>
      <c r="C143" s="11">
        <v>1</v>
      </c>
      <c r="D143" s="11">
        <v>3884</v>
      </c>
      <c r="E143" s="11">
        <v>5</v>
      </c>
      <c r="F143" s="11">
        <v>0</v>
      </c>
      <c r="G143" s="11">
        <v>5354</v>
      </c>
      <c r="H143" s="11">
        <f t="shared" si="17"/>
        <v>4742.9340958472048</v>
      </c>
      <c r="I143" s="11">
        <f t="shared" si="18"/>
        <v>960.93409584720484</v>
      </c>
      <c r="J143" s="11">
        <f t="shared" si="19"/>
        <v>960.93409584720484</v>
      </c>
      <c r="K143" s="42">
        <f t="shared" si="20"/>
        <v>0.25408093491464961</v>
      </c>
      <c r="L143" s="11">
        <f t="shared" si="16"/>
        <v>960.93409584720484</v>
      </c>
      <c r="M143" s="11">
        <f t="shared" si="21"/>
        <v>923394.33656168508</v>
      </c>
      <c r="N143" s="11">
        <f t="shared" si="22"/>
        <v>19218.681916944097</v>
      </c>
      <c r="O143" s="11">
        <v>1133</v>
      </c>
      <c r="P143" s="4">
        <f t="shared" si="23"/>
        <v>22660</v>
      </c>
    </row>
    <row r="144" spans="1:16" x14ac:dyDescent="0.35">
      <c r="A144" s="3">
        <v>41058</v>
      </c>
      <c r="B144" s="11">
        <v>4148</v>
      </c>
      <c r="C144" s="11">
        <v>2</v>
      </c>
      <c r="D144" s="11">
        <v>4569</v>
      </c>
      <c r="E144" s="11">
        <v>5</v>
      </c>
      <c r="F144" s="11">
        <v>0</v>
      </c>
      <c r="G144" s="11">
        <v>4787.666666666667</v>
      </c>
      <c r="H144" s="11">
        <f t="shared" si="17"/>
        <v>4819.1448488968899</v>
      </c>
      <c r="I144" s="11">
        <f t="shared" si="18"/>
        <v>671.14484889688993</v>
      </c>
      <c r="J144" s="11">
        <f t="shared" si="19"/>
        <v>671.14484889688993</v>
      </c>
      <c r="K144" s="42">
        <f t="shared" si="20"/>
        <v>0.16179962606000239</v>
      </c>
      <c r="L144" s="11">
        <f t="shared" si="16"/>
        <v>671.14484889688993</v>
      </c>
      <c r="M144" s="11">
        <f t="shared" si="21"/>
        <v>450435.40820082923</v>
      </c>
      <c r="N144" s="11">
        <f t="shared" si="22"/>
        <v>13422.896977937799</v>
      </c>
      <c r="O144" s="11">
        <v>876</v>
      </c>
      <c r="P144" s="4">
        <f t="shared" si="23"/>
        <v>17520</v>
      </c>
    </row>
    <row r="145" spans="1:16" x14ac:dyDescent="0.35">
      <c r="A145" s="3">
        <v>41059</v>
      </c>
      <c r="B145" s="11">
        <v>4465</v>
      </c>
      <c r="C145" s="11">
        <v>3</v>
      </c>
      <c r="D145" s="11">
        <v>4568</v>
      </c>
      <c r="E145" s="11">
        <v>5</v>
      </c>
      <c r="F145" s="11">
        <v>0</v>
      </c>
      <c r="G145" s="11">
        <v>4298</v>
      </c>
      <c r="H145" s="11">
        <f t="shared" si="17"/>
        <v>4741.3278996766412</v>
      </c>
      <c r="I145" s="11">
        <f t="shared" si="18"/>
        <v>276.32789967664121</v>
      </c>
      <c r="J145" s="11">
        <f t="shared" si="19"/>
        <v>276.32789967664121</v>
      </c>
      <c r="K145" s="42">
        <f t="shared" si="20"/>
        <v>6.1887547519964434E-2</v>
      </c>
      <c r="L145" s="11">
        <f t="shared" si="16"/>
        <v>276.32789967664121</v>
      </c>
      <c r="M145" s="11">
        <f t="shared" si="21"/>
        <v>76357.108139703894</v>
      </c>
      <c r="N145" s="11">
        <f t="shared" si="22"/>
        <v>5526.5579935328242</v>
      </c>
      <c r="O145" s="11">
        <v>914</v>
      </c>
      <c r="P145" s="4">
        <f t="shared" si="23"/>
        <v>18280</v>
      </c>
    </row>
    <row r="146" spans="1:16" x14ac:dyDescent="0.35">
      <c r="A146" s="3">
        <v>41060</v>
      </c>
      <c r="B146" s="11">
        <v>4885</v>
      </c>
      <c r="C146" s="11">
        <v>4</v>
      </c>
      <c r="D146" s="11">
        <v>5522</v>
      </c>
      <c r="E146" s="11">
        <v>5</v>
      </c>
      <c r="F146" s="11">
        <v>0</v>
      </c>
      <c r="G146" s="11">
        <v>4131.666666666667</v>
      </c>
      <c r="H146" s="11">
        <f t="shared" si="17"/>
        <v>5166.1188698705409</v>
      </c>
      <c r="I146" s="11">
        <f t="shared" si="18"/>
        <v>281.11886987054095</v>
      </c>
      <c r="J146" s="11">
        <f t="shared" si="19"/>
        <v>281.11886987054095</v>
      </c>
      <c r="K146" s="42">
        <f t="shared" si="20"/>
        <v>5.7547363330714627E-2</v>
      </c>
      <c r="L146" s="11">
        <f t="shared" si="16"/>
        <v>281.11886987054095</v>
      </c>
      <c r="M146" s="11">
        <f t="shared" si="21"/>
        <v>79027.818997290131</v>
      </c>
      <c r="N146" s="11">
        <f t="shared" si="22"/>
        <v>5622.377397410819</v>
      </c>
      <c r="O146" s="11">
        <v>227</v>
      </c>
      <c r="P146" s="4">
        <f t="shared" si="23"/>
        <v>4540</v>
      </c>
    </row>
    <row r="147" spans="1:16" x14ac:dyDescent="0.35">
      <c r="A147" s="3">
        <v>41061</v>
      </c>
      <c r="B147" s="11">
        <v>6633</v>
      </c>
      <c r="C147" s="11">
        <v>5</v>
      </c>
      <c r="D147" s="11">
        <v>5481</v>
      </c>
      <c r="E147" s="11">
        <v>6</v>
      </c>
      <c r="F147" s="11">
        <v>0</v>
      </c>
      <c r="G147" s="11">
        <v>4499.333333333333</v>
      </c>
      <c r="H147" s="11">
        <f t="shared" si="17"/>
        <v>5679.2484794634529</v>
      </c>
      <c r="I147" s="11">
        <f t="shared" si="18"/>
        <v>-953.7515205365471</v>
      </c>
      <c r="J147" s="11">
        <f t="shared" si="19"/>
        <v>953.7515205365471</v>
      </c>
      <c r="K147" s="42">
        <f t="shared" si="20"/>
        <v>0.1437888618327374</v>
      </c>
      <c r="L147" s="11">
        <f t="shared" si="16"/>
        <v>-3815.0060821461884</v>
      </c>
      <c r="M147" s="11">
        <f t="shared" si="21"/>
        <v>14554271.406812411</v>
      </c>
      <c r="N147" s="11">
        <f t="shared" si="22"/>
        <v>76300.121642923768</v>
      </c>
      <c r="O147" s="11">
        <v>959</v>
      </c>
      <c r="P147" s="4">
        <f t="shared" si="23"/>
        <v>19180</v>
      </c>
    </row>
    <row r="148" spans="1:16" x14ac:dyDescent="0.35">
      <c r="A148" s="3">
        <v>41062</v>
      </c>
      <c r="B148" s="11">
        <v>5081</v>
      </c>
      <c r="C148" s="11">
        <v>6</v>
      </c>
      <c r="D148" s="11">
        <v>5617</v>
      </c>
      <c r="E148" s="11">
        <v>6</v>
      </c>
      <c r="F148" s="11">
        <v>1</v>
      </c>
      <c r="G148" s="11">
        <v>5327.666666666667</v>
      </c>
      <c r="H148" s="11">
        <f t="shared" si="17"/>
        <v>6820.7126383503783</v>
      </c>
      <c r="I148" s="11">
        <f t="shared" si="18"/>
        <v>1739.7126383503783</v>
      </c>
      <c r="J148" s="11">
        <f t="shared" si="19"/>
        <v>1739.7126383503783</v>
      </c>
      <c r="K148" s="42">
        <f t="shared" si="20"/>
        <v>0.34239571705380401</v>
      </c>
      <c r="L148" s="11">
        <f t="shared" si="16"/>
        <v>1739.7126383503783</v>
      </c>
      <c r="M148" s="11">
        <f t="shared" si="21"/>
        <v>3026600.064036034</v>
      </c>
      <c r="N148" s="11">
        <f t="shared" si="22"/>
        <v>34794.252767007565</v>
      </c>
      <c r="O148" s="11">
        <v>1070</v>
      </c>
      <c r="P148" s="4">
        <f t="shared" si="23"/>
        <v>21400</v>
      </c>
    </row>
    <row r="149" spans="1:16" x14ac:dyDescent="0.35">
      <c r="A149" s="3">
        <v>41063</v>
      </c>
      <c r="B149" s="11">
        <v>4951</v>
      </c>
      <c r="C149" s="11">
        <v>7</v>
      </c>
      <c r="D149" s="11">
        <v>4964</v>
      </c>
      <c r="E149" s="11">
        <v>6</v>
      </c>
      <c r="F149" s="11">
        <v>1</v>
      </c>
      <c r="G149" s="11">
        <v>5533</v>
      </c>
      <c r="H149" s="11">
        <f t="shared" si="17"/>
        <v>7013.3880338384261</v>
      </c>
      <c r="I149" s="11">
        <f t="shared" si="18"/>
        <v>2062.3880338384261</v>
      </c>
      <c r="J149" s="11">
        <f t="shared" si="19"/>
        <v>2062.3880338384261</v>
      </c>
      <c r="K149" s="42">
        <f t="shared" si="20"/>
        <v>0.416559893726202</v>
      </c>
      <c r="L149" s="11">
        <f t="shared" si="16"/>
        <v>2062.3880338384261</v>
      </c>
      <c r="M149" s="11">
        <f t="shared" si="21"/>
        <v>4253444.402119929</v>
      </c>
      <c r="N149" s="11">
        <f t="shared" si="22"/>
        <v>41247.760676768521</v>
      </c>
      <c r="O149" s="11">
        <v>1623</v>
      </c>
      <c r="P149" s="4">
        <f t="shared" si="23"/>
        <v>32460</v>
      </c>
    </row>
    <row r="150" spans="1:16" x14ac:dyDescent="0.35">
      <c r="A150" s="3">
        <v>41064</v>
      </c>
      <c r="B150" s="11">
        <v>4124</v>
      </c>
      <c r="C150" s="11">
        <v>1</v>
      </c>
      <c r="D150" s="11">
        <v>3782</v>
      </c>
      <c r="E150" s="11">
        <v>6</v>
      </c>
      <c r="F150" s="11">
        <v>0</v>
      </c>
      <c r="G150" s="11">
        <v>5555</v>
      </c>
      <c r="H150" s="11">
        <f t="shared" si="17"/>
        <v>4875.5134078240271</v>
      </c>
      <c r="I150" s="11">
        <f t="shared" si="18"/>
        <v>751.51340782402713</v>
      </c>
      <c r="J150" s="11">
        <f t="shared" si="19"/>
        <v>751.51340782402713</v>
      </c>
      <c r="K150" s="42">
        <f t="shared" si="20"/>
        <v>0.18222924535015206</v>
      </c>
      <c r="L150" s="11">
        <f t="shared" si="16"/>
        <v>751.51340782402713</v>
      </c>
      <c r="M150" s="11">
        <f t="shared" si="21"/>
        <v>564772.40213928255</v>
      </c>
      <c r="N150" s="11">
        <f t="shared" si="22"/>
        <v>15030.268156480543</v>
      </c>
      <c r="O150" s="11">
        <v>1334</v>
      </c>
      <c r="P150" s="4">
        <f t="shared" si="23"/>
        <v>26680</v>
      </c>
    </row>
    <row r="151" spans="1:16" x14ac:dyDescent="0.35">
      <c r="A151" s="3">
        <v>41065</v>
      </c>
      <c r="B151" s="11">
        <v>4156</v>
      </c>
      <c r="C151" s="11">
        <v>2</v>
      </c>
      <c r="D151" s="11">
        <v>4148</v>
      </c>
      <c r="E151" s="11">
        <v>6</v>
      </c>
      <c r="F151" s="11">
        <v>0</v>
      </c>
      <c r="G151" s="11">
        <v>4718.666666666667</v>
      </c>
      <c r="H151" s="11">
        <f t="shared" si="17"/>
        <v>4675.2848709061846</v>
      </c>
      <c r="I151" s="11">
        <f t="shared" si="18"/>
        <v>519.28487090618455</v>
      </c>
      <c r="J151" s="11">
        <f t="shared" si="19"/>
        <v>519.28487090618455</v>
      </c>
      <c r="K151" s="42">
        <f t="shared" si="20"/>
        <v>0.1249482365029318</v>
      </c>
      <c r="L151" s="11">
        <f t="shared" si="16"/>
        <v>519.28487090618455</v>
      </c>
      <c r="M151" s="11">
        <f t="shared" si="21"/>
        <v>269656.77715205273</v>
      </c>
      <c r="N151" s="11">
        <f t="shared" si="22"/>
        <v>10385.697418123691</v>
      </c>
      <c r="O151" s="11">
        <v>1221</v>
      </c>
      <c r="P151" s="4">
        <f t="shared" si="23"/>
        <v>24420</v>
      </c>
    </row>
    <row r="152" spans="1:16" x14ac:dyDescent="0.35">
      <c r="A152" s="3">
        <v>41066</v>
      </c>
      <c r="B152" s="11">
        <v>4261</v>
      </c>
      <c r="C152" s="11">
        <v>3</v>
      </c>
      <c r="D152" s="11">
        <v>4465</v>
      </c>
      <c r="E152" s="11">
        <v>6</v>
      </c>
      <c r="F152" s="11">
        <v>0</v>
      </c>
      <c r="G152" s="11">
        <v>4410.333333333333</v>
      </c>
      <c r="H152" s="11">
        <f t="shared" si="17"/>
        <v>4814.1930283820257</v>
      </c>
      <c r="I152" s="11">
        <f t="shared" si="18"/>
        <v>553.19302838202566</v>
      </c>
      <c r="J152" s="11">
        <f t="shared" si="19"/>
        <v>553.19302838202566</v>
      </c>
      <c r="K152" s="42">
        <f t="shared" si="20"/>
        <v>0.12982704256794783</v>
      </c>
      <c r="L152" s="11">
        <f t="shared" si="16"/>
        <v>553.19302838202566</v>
      </c>
      <c r="M152" s="11">
        <f t="shared" si="21"/>
        <v>306022.52665047662</v>
      </c>
      <c r="N152" s="11">
        <f t="shared" si="22"/>
        <v>11063.860567640513</v>
      </c>
      <c r="O152" s="11">
        <v>731</v>
      </c>
      <c r="P152" s="4">
        <f t="shared" si="23"/>
        <v>14620</v>
      </c>
    </row>
    <row r="153" spans="1:16" x14ac:dyDescent="0.35">
      <c r="A153" s="3">
        <v>41067</v>
      </c>
      <c r="B153" s="11">
        <v>3967</v>
      </c>
      <c r="C153" s="11">
        <v>4</v>
      </c>
      <c r="D153" s="11">
        <v>4885</v>
      </c>
      <c r="E153" s="11">
        <v>6</v>
      </c>
      <c r="F153" s="11">
        <v>0</v>
      </c>
      <c r="G153" s="11">
        <v>4180.333333333333</v>
      </c>
      <c r="H153" s="11">
        <f t="shared" si="17"/>
        <v>5036.4318206681473</v>
      </c>
      <c r="I153" s="11">
        <f t="shared" si="18"/>
        <v>1069.4318206681473</v>
      </c>
      <c r="J153" s="11">
        <f t="shared" si="19"/>
        <v>1069.4318206681473</v>
      </c>
      <c r="K153" s="42">
        <f t="shared" si="20"/>
        <v>0.26958200672249744</v>
      </c>
      <c r="L153" s="11">
        <f t="shared" si="16"/>
        <v>1069.4318206681473</v>
      </c>
      <c r="M153" s="11">
        <f t="shared" si="21"/>
        <v>1143684.4190575886</v>
      </c>
      <c r="N153" s="11">
        <f t="shared" si="22"/>
        <v>21388.636413362947</v>
      </c>
      <c r="O153" s="11">
        <v>546</v>
      </c>
      <c r="P153" s="4">
        <f t="shared" si="23"/>
        <v>10920</v>
      </c>
    </row>
    <row r="154" spans="1:16" x14ac:dyDescent="0.35">
      <c r="A154" s="3">
        <v>41068</v>
      </c>
      <c r="B154" s="11">
        <v>4510</v>
      </c>
      <c r="C154" s="11">
        <v>5</v>
      </c>
      <c r="D154" s="11">
        <v>6633</v>
      </c>
      <c r="E154" s="11">
        <v>6</v>
      </c>
      <c r="F154" s="11">
        <v>0</v>
      </c>
      <c r="G154" s="11">
        <v>4128</v>
      </c>
      <c r="H154" s="11">
        <f t="shared" si="17"/>
        <v>5775.3518149266729</v>
      </c>
      <c r="I154" s="11">
        <f t="shared" si="18"/>
        <v>1265.3518149266729</v>
      </c>
      <c r="J154" s="11">
        <f t="shared" si="19"/>
        <v>1265.3518149266729</v>
      </c>
      <c r="K154" s="42">
        <f t="shared" si="20"/>
        <v>0.28056581262232216</v>
      </c>
      <c r="L154" s="11">
        <f t="shared" si="16"/>
        <v>1265.3518149266729</v>
      </c>
      <c r="M154" s="11">
        <f t="shared" si="21"/>
        <v>1601115.2155382251</v>
      </c>
      <c r="N154" s="11">
        <f t="shared" si="22"/>
        <v>25307.036298533458</v>
      </c>
      <c r="O154" s="11">
        <v>2869</v>
      </c>
      <c r="P154" s="4">
        <f t="shared" si="23"/>
        <v>57380</v>
      </c>
    </row>
    <row r="155" spans="1:16" x14ac:dyDescent="0.35">
      <c r="A155" s="3">
        <v>41069</v>
      </c>
      <c r="B155" s="11">
        <v>4355</v>
      </c>
      <c r="C155" s="11">
        <v>6</v>
      </c>
      <c r="D155" s="11">
        <v>5081</v>
      </c>
      <c r="E155" s="11">
        <v>6</v>
      </c>
      <c r="F155" s="11">
        <v>1</v>
      </c>
      <c r="G155" s="11">
        <v>4246</v>
      </c>
      <c r="H155" s="11">
        <f t="shared" si="17"/>
        <v>5935.4086513235379</v>
      </c>
      <c r="I155" s="11">
        <f t="shared" si="18"/>
        <v>1580.4086513235379</v>
      </c>
      <c r="J155" s="11">
        <f t="shared" si="19"/>
        <v>1580.4086513235379</v>
      </c>
      <c r="K155" s="42">
        <f t="shared" si="20"/>
        <v>0.36289521270345304</v>
      </c>
      <c r="L155" s="11">
        <f t="shared" si="16"/>
        <v>1580.4086513235379</v>
      </c>
      <c r="M155" s="11">
        <f t="shared" si="21"/>
        <v>2497691.5051782839</v>
      </c>
      <c r="N155" s="11">
        <f t="shared" si="22"/>
        <v>31608.173026470758</v>
      </c>
      <c r="O155" s="11">
        <v>1212</v>
      </c>
      <c r="P155" s="4">
        <f t="shared" si="23"/>
        <v>24240</v>
      </c>
    </row>
    <row r="156" spans="1:16" x14ac:dyDescent="0.35">
      <c r="A156" s="3">
        <v>41070</v>
      </c>
      <c r="B156" s="11">
        <v>4852</v>
      </c>
      <c r="C156" s="11">
        <v>7</v>
      </c>
      <c r="D156" s="11">
        <v>4951</v>
      </c>
      <c r="E156" s="11">
        <v>6</v>
      </c>
      <c r="F156" s="11">
        <v>1</v>
      </c>
      <c r="G156" s="11">
        <v>4277.333333333333</v>
      </c>
      <c r="H156" s="11">
        <f t="shared" si="17"/>
        <v>6168.0842445864764</v>
      </c>
      <c r="I156" s="11">
        <f t="shared" si="18"/>
        <v>1316.0842445864764</v>
      </c>
      <c r="J156" s="11">
        <f t="shared" si="19"/>
        <v>1316.0842445864764</v>
      </c>
      <c r="K156" s="42">
        <f t="shared" si="20"/>
        <v>0.27124572229729521</v>
      </c>
      <c r="L156" s="11">
        <f t="shared" si="16"/>
        <v>1316.0842445864764</v>
      </c>
      <c r="M156" s="11">
        <f t="shared" si="21"/>
        <v>1732077.7388487563</v>
      </c>
      <c r="N156" s="11">
        <f t="shared" si="22"/>
        <v>26321.684891729528</v>
      </c>
      <c r="O156" s="11">
        <v>1540</v>
      </c>
      <c r="P156" s="4">
        <f t="shared" si="23"/>
        <v>30800</v>
      </c>
    </row>
    <row r="157" spans="1:16" x14ac:dyDescent="0.35">
      <c r="A157" s="3">
        <v>41071</v>
      </c>
      <c r="B157" s="11">
        <v>3423</v>
      </c>
      <c r="C157" s="11">
        <v>1</v>
      </c>
      <c r="D157" s="11">
        <v>4124</v>
      </c>
      <c r="E157" s="11">
        <v>6</v>
      </c>
      <c r="F157" s="11">
        <v>0</v>
      </c>
      <c r="G157" s="11">
        <v>4572.333333333333</v>
      </c>
      <c r="H157" s="11">
        <f t="shared" si="17"/>
        <v>4319.4382632002171</v>
      </c>
      <c r="I157" s="11">
        <f t="shared" si="18"/>
        <v>896.43826320021708</v>
      </c>
      <c r="J157" s="11">
        <f t="shared" si="19"/>
        <v>896.43826320021708</v>
      </c>
      <c r="K157" s="42">
        <f t="shared" si="20"/>
        <v>0.26188672602986185</v>
      </c>
      <c r="L157" s="11">
        <f t="shared" si="16"/>
        <v>896.43826320021708</v>
      </c>
      <c r="M157" s="11">
        <f t="shared" si="21"/>
        <v>803601.55972942163</v>
      </c>
      <c r="N157" s="11">
        <f t="shared" si="22"/>
        <v>17928.765264004342</v>
      </c>
      <c r="O157" s="11">
        <v>1023</v>
      </c>
      <c r="P157" s="4">
        <f t="shared" si="23"/>
        <v>20460</v>
      </c>
    </row>
    <row r="158" spans="1:16" x14ac:dyDescent="0.35">
      <c r="A158" s="3">
        <v>41072</v>
      </c>
      <c r="B158" s="11">
        <v>3820</v>
      </c>
      <c r="C158" s="11">
        <v>2</v>
      </c>
      <c r="D158" s="11">
        <v>4156</v>
      </c>
      <c r="E158" s="11">
        <v>6</v>
      </c>
      <c r="F158" s="11">
        <v>0</v>
      </c>
      <c r="G158" s="11">
        <v>4210</v>
      </c>
      <c r="H158" s="11">
        <f t="shared" si="17"/>
        <v>4336.8271002920519</v>
      </c>
      <c r="I158" s="11">
        <f t="shared" si="18"/>
        <v>516.82710029205191</v>
      </c>
      <c r="J158" s="11">
        <f t="shared" si="19"/>
        <v>516.82710029205191</v>
      </c>
      <c r="K158" s="42">
        <f t="shared" si="20"/>
        <v>0.13529505243247433</v>
      </c>
      <c r="L158" s="11">
        <f t="shared" si="16"/>
        <v>516.82710029205191</v>
      </c>
      <c r="M158" s="11">
        <f t="shared" si="21"/>
        <v>267110.25159629068</v>
      </c>
      <c r="N158" s="11">
        <f t="shared" si="22"/>
        <v>10336.542005841038</v>
      </c>
      <c r="O158" s="11">
        <v>1406</v>
      </c>
      <c r="P158" s="4">
        <f t="shared" si="23"/>
        <v>28120</v>
      </c>
    </row>
    <row r="159" spans="1:16" x14ac:dyDescent="0.35">
      <c r="A159" s="3">
        <v>41073</v>
      </c>
      <c r="B159" s="11">
        <v>3285</v>
      </c>
      <c r="C159" s="11">
        <v>3</v>
      </c>
      <c r="D159" s="11">
        <v>4261</v>
      </c>
      <c r="E159" s="11">
        <v>6</v>
      </c>
      <c r="F159" s="11">
        <v>0</v>
      </c>
      <c r="G159" s="11">
        <v>4031.6666666666665</v>
      </c>
      <c r="H159" s="11">
        <f t="shared" si="17"/>
        <v>4499.3703218918617</v>
      </c>
      <c r="I159" s="11">
        <f t="shared" si="18"/>
        <v>1214.3703218918617</v>
      </c>
      <c r="J159" s="11">
        <f t="shared" si="19"/>
        <v>1214.3703218918617</v>
      </c>
      <c r="K159" s="42">
        <f t="shared" si="20"/>
        <v>0.36967133086510251</v>
      </c>
      <c r="L159" s="11">
        <f t="shared" si="16"/>
        <v>1214.3703218918617</v>
      </c>
      <c r="M159" s="11">
        <f t="shared" si="21"/>
        <v>1474695.278691744</v>
      </c>
      <c r="N159" s="11">
        <f t="shared" si="22"/>
        <v>24287.406437837235</v>
      </c>
      <c r="O159" s="11">
        <v>1465</v>
      </c>
      <c r="P159" s="4">
        <f t="shared" si="23"/>
        <v>29300</v>
      </c>
    </row>
    <row r="160" spans="1:16" x14ac:dyDescent="0.35">
      <c r="A160" s="3">
        <v>41074</v>
      </c>
      <c r="B160" s="11">
        <v>3967</v>
      </c>
      <c r="C160" s="11">
        <v>4</v>
      </c>
      <c r="D160" s="11">
        <v>3967</v>
      </c>
      <c r="E160" s="11">
        <v>6</v>
      </c>
      <c r="F160" s="11">
        <v>0</v>
      </c>
      <c r="G160" s="11">
        <v>3509.3333333333335</v>
      </c>
      <c r="H160" s="11">
        <f t="shared" si="17"/>
        <v>4311.9339826771629</v>
      </c>
      <c r="I160" s="11">
        <f t="shared" si="18"/>
        <v>344.93398267716293</v>
      </c>
      <c r="J160" s="11">
        <f t="shared" si="19"/>
        <v>344.93398267716293</v>
      </c>
      <c r="K160" s="42">
        <f t="shared" si="20"/>
        <v>8.6950840100116694E-2</v>
      </c>
      <c r="L160" s="11">
        <f t="shared" si="16"/>
        <v>344.93398267716293</v>
      </c>
      <c r="M160" s="11">
        <f t="shared" si="21"/>
        <v>118979.45240552933</v>
      </c>
      <c r="N160" s="11">
        <f t="shared" si="22"/>
        <v>6898.6796535432586</v>
      </c>
      <c r="O160" s="11">
        <v>1760</v>
      </c>
      <c r="P160" s="4">
        <f t="shared" si="23"/>
        <v>35200</v>
      </c>
    </row>
    <row r="161" spans="1:16" x14ac:dyDescent="0.35">
      <c r="A161" s="3">
        <v>41075</v>
      </c>
      <c r="B161" s="11">
        <v>3700</v>
      </c>
      <c r="C161" s="11">
        <v>5</v>
      </c>
      <c r="D161" s="11">
        <v>4510</v>
      </c>
      <c r="E161" s="11">
        <v>6</v>
      </c>
      <c r="F161" s="11">
        <v>0</v>
      </c>
      <c r="G161" s="11">
        <v>3690.6666666666665</v>
      </c>
      <c r="H161" s="11">
        <f t="shared" si="17"/>
        <v>4846.6321999558231</v>
      </c>
      <c r="I161" s="11">
        <f t="shared" si="18"/>
        <v>1146.6321999558231</v>
      </c>
      <c r="J161" s="11">
        <f t="shared" si="19"/>
        <v>1146.6321999558231</v>
      </c>
      <c r="K161" s="42">
        <f t="shared" si="20"/>
        <v>0.3099005945826549</v>
      </c>
      <c r="L161" s="11">
        <f t="shared" si="16"/>
        <v>1146.6321999558231</v>
      </c>
      <c r="M161" s="11">
        <f t="shared" si="21"/>
        <v>1314765.4019755307</v>
      </c>
      <c r="N161" s="11">
        <f t="shared" si="22"/>
        <v>22932.643999116463</v>
      </c>
      <c r="O161" s="11">
        <v>1099</v>
      </c>
      <c r="P161" s="4">
        <f t="shared" si="23"/>
        <v>21980</v>
      </c>
    </row>
    <row r="162" spans="1:16" x14ac:dyDescent="0.35">
      <c r="A162" s="3">
        <v>41076</v>
      </c>
      <c r="B162" s="11">
        <v>4320</v>
      </c>
      <c r="C162" s="11">
        <v>6</v>
      </c>
      <c r="D162" s="11">
        <v>4355</v>
      </c>
      <c r="E162" s="11">
        <v>6</v>
      </c>
      <c r="F162" s="11">
        <v>1</v>
      </c>
      <c r="G162" s="11">
        <v>3650.6666666666665</v>
      </c>
      <c r="H162" s="11">
        <f t="shared" si="17"/>
        <v>5319.1028207246291</v>
      </c>
      <c r="I162" s="11">
        <f t="shared" si="18"/>
        <v>999.10282072462905</v>
      </c>
      <c r="J162" s="11">
        <f t="shared" si="19"/>
        <v>999.10282072462905</v>
      </c>
      <c r="K162" s="42">
        <f t="shared" si="20"/>
        <v>0.23127380109366413</v>
      </c>
      <c r="L162" s="11">
        <f t="shared" si="16"/>
        <v>999.10282072462905</v>
      </c>
      <c r="M162" s="11">
        <f t="shared" si="21"/>
        <v>998206.44637991022</v>
      </c>
      <c r="N162" s="11">
        <f t="shared" si="22"/>
        <v>19982.056414492581</v>
      </c>
      <c r="O162" s="11">
        <v>1772</v>
      </c>
      <c r="P162" s="4">
        <f t="shared" si="23"/>
        <v>35440</v>
      </c>
    </row>
    <row r="163" spans="1:16" x14ac:dyDescent="0.35">
      <c r="A163" s="3">
        <v>41077</v>
      </c>
      <c r="B163" s="11">
        <v>6134</v>
      </c>
      <c r="C163" s="11">
        <v>7</v>
      </c>
      <c r="D163" s="11">
        <v>4852</v>
      </c>
      <c r="E163" s="11">
        <v>6</v>
      </c>
      <c r="F163" s="11">
        <v>1</v>
      </c>
      <c r="G163" s="11">
        <v>3995.6666666666665</v>
      </c>
      <c r="H163" s="11">
        <f t="shared" si="17"/>
        <v>5949.6993821670503</v>
      </c>
      <c r="I163" s="11">
        <f t="shared" si="18"/>
        <v>-184.30061783294968</v>
      </c>
      <c r="J163" s="11">
        <f t="shared" si="19"/>
        <v>184.30061783294968</v>
      </c>
      <c r="K163" s="42">
        <f t="shared" si="20"/>
        <v>3.0045747934944519E-2</v>
      </c>
      <c r="L163" s="11">
        <f t="shared" si="16"/>
        <v>-737.20247133179873</v>
      </c>
      <c r="M163" s="11">
        <f t="shared" si="21"/>
        <v>543467.48373771156</v>
      </c>
      <c r="N163" s="11">
        <f t="shared" si="22"/>
        <v>14744.049426635975</v>
      </c>
      <c r="O163" s="11">
        <v>1224</v>
      </c>
      <c r="P163" s="4">
        <f t="shared" si="23"/>
        <v>24480</v>
      </c>
    </row>
    <row r="164" spans="1:16" x14ac:dyDescent="0.35">
      <c r="A164" s="3">
        <v>41078</v>
      </c>
      <c r="B164" s="11">
        <v>3468</v>
      </c>
      <c r="C164" s="11">
        <v>1</v>
      </c>
      <c r="D164" s="11">
        <v>3423</v>
      </c>
      <c r="E164" s="11">
        <v>6</v>
      </c>
      <c r="F164" s="11">
        <v>0</v>
      </c>
      <c r="G164" s="11">
        <v>4718</v>
      </c>
      <c r="H164" s="11">
        <f t="shared" si="17"/>
        <v>4207.1555789055965</v>
      </c>
      <c r="I164" s="11">
        <f t="shared" si="18"/>
        <v>739.15557890559649</v>
      </c>
      <c r="J164" s="11">
        <f t="shared" si="19"/>
        <v>739.15557890559649</v>
      </c>
      <c r="K164" s="42">
        <f t="shared" si="20"/>
        <v>0.21313598007658491</v>
      </c>
      <c r="L164" s="11">
        <f t="shared" si="16"/>
        <v>739.15557890559649</v>
      </c>
      <c r="M164" s="11">
        <f t="shared" si="21"/>
        <v>546350.96982726746</v>
      </c>
      <c r="N164" s="11">
        <f t="shared" si="22"/>
        <v>14783.11157811193</v>
      </c>
      <c r="O164" s="11">
        <v>1556</v>
      </c>
      <c r="P164" s="4">
        <f t="shared" si="23"/>
        <v>31120</v>
      </c>
    </row>
    <row r="165" spans="1:16" x14ac:dyDescent="0.35">
      <c r="A165" s="3">
        <v>41079</v>
      </c>
      <c r="B165" s="11">
        <v>3583</v>
      </c>
      <c r="C165" s="11">
        <v>2</v>
      </c>
      <c r="D165" s="11">
        <v>3820</v>
      </c>
      <c r="E165" s="11">
        <v>6</v>
      </c>
      <c r="F165" s="11">
        <v>0</v>
      </c>
      <c r="G165" s="11">
        <v>4640.666666666667</v>
      </c>
      <c r="H165" s="11">
        <f t="shared" si="17"/>
        <v>4524.8083456318227</v>
      </c>
      <c r="I165" s="11">
        <f t="shared" si="18"/>
        <v>941.8083456318227</v>
      </c>
      <c r="J165" s="11">
        <f t="shared" si="19"/>
        <v>941.8083456318227</v>
      </c>
      <c r="K165" s="42">
        <f t="shared" si="20"/>
        <v>0.26285468758912162</v>
      </c>
      <c r="L165" s="11">
        <f t="shared" si="16"/>
        <v>941.8083456318227</v>
      </c>
      <c r="M165" s="11">
        <f t="shared" si="21"/>
        <v>887002.95990175079</v>
      </c>
      <c r="N165" s="11">
        <f t="shared" si="22"/>
        <v>18836.166912636454</v>
      </c>
      <c r="O165" s="11">
        <v>1367</v>
      </c>
      <c r="P165" s="4">
        <f t="shared" si="23"/>
        <v>27340</v>
      </c>
    </row>
    <row r="166" spans="1:16" x14ac:dyDescent="0.35">
      <c r="A166" s="3">
        <v>41080</v>
      </c>
      <c r="B166" s="11">
        <v>3633</v>
      </c>
      <c r="C166" s="11">
        <v>3</v>
      </c>
      <c r="D166" s="11">
        <v>3285</v>
      </c>
      <c r="E166" s="11">
        <v>6</v>
      </c>
      <c r="F166" s="11">
        <v>0</v>
      </c>
      <c r="G166" s="11">
        <v>4395</v>
      </c>
      <c r="H166" s="11">
        <f t="shared" si="17"/>
        <v>4450.6039835703377</v>
      </c>
      <c r="I166" s="11">
        <f t="shared" si="18"/>
        <v>817.60398357033773</v>
      </c>
      <c r="J166" s="11">
        <f t="shared" si="19"/>
        <v>817.60398357033773</v>
      </c>
      <c r="K166" s="42">
        <f t="shared" si="20"/>
        <v>0.22504926605294184</v>
      </c>
      <c r="L166" s="11">
        <f t="shared" si="16"/>
        <v>817.60398357033773</v>
      </c>
      <c r="M166" s="11">
        <f t="shared" si="21"/>
        <v>668476.27395008504</v>
      </c>
      <c r="N166" s="11">
        <f t="shared" si="22"/>
        <v>16352.079671406755</v>
      </c>
      <c r="O166" s="11">
        <v>1013</v>
      </c>
      <c r="P166" s="4">
        <f t="shared" si="23"/>
        <v>20260</v>
      </c>
    </row>
    <row r="167" spans="1:16" x14ac:dyDescent="0.35">
      <c r="A167" s="3">
        <v>41081</v>
      </c>
      <c r="B167" s="11">
        <v>3800</v>
      </c>
      <c r="C167" s="11">
        <v>4</v>
      </c>
      <c r="D167" s="11">
        <v>3967</v>
      </c>
      <c r="E167" s="11">
        <v>6</v>
      </c>
      <c r="F167" s="11">
        <v>0</v>
      </c>
      <c r="G167" s="11">
        <v>3561.3333333333335</v>
      </c>
      <c r="H167" s="11">
        <f t="shared" si="17"/>
        <v>4346.778731702494</v>
      </c>
      <c r="I167" s="11">
        <f t="shared" si="18"/>
        <v>546.77873170249404</v>
      </c>
      <c r="J167" s="11">
        <f t="shared" si="19"/>
        <v>546.77873170249404</v>
      </c>
      <c r="K167" s="42">
        <f t="shared" si="20"/>
        <v>0.14388913992170896</v>
      </c>
      <c r="L167" s="11">
        <f t="shared" si="16"/>
        <v>546.77873170249404</v>
      </c>
      <c r="M167" s="11">
        <f t="shared" si="21"/>
        <v>298966.98144218797</v>
      </c>
      <c r="N167" s="11">
        <f t="shared" si="22"/>
        <v>10935.574634049881</v>
      </c>
      <c r="O167" s="11">
        <v>1306</v>
      </c>
      <c r="P167" s="4">
        <f t="shared" si="23"/>
        <v>26120</v>
      </c>
    </row>
    <row r="168" spans="1:16" x14ac:dyDescent="0.35">
      <c r="A168" s="3">
        <v>41082</v>
      </c>
      <c r="B168" s="11">
        <v>3843</v>
      </c>
      <c r="C168" s="11">
        <v>5</v>
      </c>
      <c r="D168" s="11">
        <v>3700</v>
      </c>
      <c r="E168" s="11">
        <v>6</v>
      </c>
      <c r="F168" s="11">
        <v>0</v>
      </c>
      <c r="G168" s="11">
        <v>3672</v>
      </c>
      <c r="H168" s="11">
        <f t="shared" si="17"/>
        <v>4591.5945132472461</v>
      </c>
      <c r="I168" s="11">
        <f t="shared" si="18"/>
        <v>748.59451324724614</v>
      </c>
      <c r="J168" s="11">
        <f t="shared" si="19"/>
        <v>748.59451324724614</v>
      </c>
      <c r="K168" s="42">
        <f t="shared" si="20"/>
        <v>0.19479430477419885</v>
      </c>
      <c r="L168" s="11">
        <f t="shared" si="16"/>
        <v>748.59451324724614</v>
      </c>
      <c r="M168" s="11">
        <f t="shared" si="21"/>
        <v>560393.7452638814</v>
      </c>
      <c r="N168" s="11">
        <f t="shared" si="22"/>
        <v>14971.890264944923</v>
      </c>
      <c r="O168" s="11">
        <v>1626</v>
      </c>
      <c r="P168" s="4">
        <f t="shared" si="23"/>
        <v>32520</v>
      </c>
    </row>
    <row r="169" spans="1:16" x14ac:dyDescent="0.35">
      <c r="A169" s="3">
        <v>41083</v>
      </c>
      <c r="B169" s="11">
        <v>4580</v>
      </c>
      <c r="C169" s="11">
        <v>6</v>
      </c>
      <c r="D169" s="11">
        <v>4320</v>
      </c>
      <c r="E169" s="11">
        <v>6</v>
      </c>
      <c r="F169" s="11">
        <v>1</v>
      </c>
      <c r="G169" s="11">
        <v>3758.6666666666665</v>
      </c>
      <c r="H169" s="11">
        <f t="shared" si="17"/>
        <v>5380.9930223142837</v>
      </c>
      <c r="I169" s="11">
        <f t="shared" si="18"/>
        <v>800.99302231428373</v>
      </c>
      <c r="J169" s="11">
        <f t="shared" si="19"/>
        <v>800.99302231428373</v>
      </c>
      <c r="K169" s="42">
        <f t="shared" si="20"/>
        <v>0.17488930618215803</v>
      </c>
      <c r="L169" s="11">
        <f t="shared" si="16"/>
        <v>800.99302231428373</v>
      </c>
      <c r="M169" s="11">
        <f t="shared" si="21"/>
        <v>641589.82179617067</v>
      </c>
      <c r="N169" s="11">
        <f t="shared" si="22"/>
        <v>16019.860446285675</v>
      </c>
      <c r="O169" s="11">
        <v>1457</v>
      </c>
      <c r="P169" s="4">
        <f t="shared" si="23"/>
        <v>29140</v>
      </c>
    </row>
    <row r="170" spans="1:16" x14ac:dyDescent="0.35">
      <c r="A170" s="3">
        <v>41084</v>
      </c>
      <c r="B170" s="11">
        <v>4592</v>
      </c>
      <c r="C170" s="11">
        <v>7</v>
      </c>
      <c r="D170" s="11">
        <v>6134</v>
      </c>
      <c r="E170" s="11">
        <v>6</v>
      </c>
      <c r="F170" s="11">
        <v>1</v>
      </c>
      <c r="G170" s="11">
        <v>4074.3333333333335</v>
      </c>
      <c r="H170" s="11">
        <f t="shared" si="17"/>
        <v>6386.2682729701328</v>
      </c>
      <c r="I170" s="11">
        <f t="shared" si="18"/>
        <v>1794.2682729701328</v>
      </c>
      <c r="J170" s="11">
        <f t="shared" si="19"/>
        <v>1794.2682729701328</v>
      </c>
      <c r="K170" s="42">
        <f t="shared" si="20"/>
        <v>0.39073786432276408</v>
      </c>
      <c r="L170" s="11">
        <f t="shared" si="16"/>
        <v>1794.2682729701328</v>
      </c>
      <c r="M170" s="11">
        <f t="shared" si="21"/>
        <v>3219398.6353872227</v>
      </c>
      <c r="N170" s="11">
        <f t="shared" si="22"/>
        <v>35885.365459402659</v>
      </c>
      <c r="O170" s="11">
        <v>748</v>
      </c>
      <c r="P170" s="4">
        <f t="shared" si="23"/>
        <v>14960</v>
      </c>
    </row>
    <row r="171" spans="1:16" x14ac:dyDescent="0.35">
      <c r="A171" s="3">
        <v>41085</v>
      </c>
      <c r="B171" s="11">
        <v>3615</v>
      </c>
      <c r="C171" s="11">
        <v>1</v>
      </c>
      <c r="D171" s="11">
        <v>3468</v>
      </c>
      <c r="E171" s="11">
        <v>6</v>
      </c>
      <c r="F171" s="11">
        <v>0</v>
      </c>
      <c r="G171" s="11">
        <v>4338.333333333333</v>
      </c>
      <c r="H171" s="11">
        <f t="shared" si="17"/>
        <v>3966.2180891134958</v>
      </c>
      <c r="I171" s="11">
        <f t="shared" si="18"/>
        <v>351.21808911349581</v>
      </c>
      <c r="J171" s="11">
        <f t="shared" si="19"/>
        <v>351.21808911349581</v>
      </c>
      <c r="K171" s="42">
        <f t="shared" si="20"/>
        <v>9.7155764623373664E-2</v>
      </c>
      <c r="L171" s="11">
        <f t="shared" si="16"/>
        <v>351.21808911349581</v>
      </c>
      <c r="M171" s="11">
        <f t="shared" si="21"/>
        <v>123354.14612053549</v>
      </c>
      <c r="N171" s="11">
        <f t="shared" si="22"/>
        <v>7024.3617822699161</v>
      </c>
      <c r="O171" s="11">
        <v>1249</v>
      </c>
      <c r="P171" s="4">
        <f t="shared" si="23"/>
        <v>24980</v>
      </c>
    </row>
    <row r="172" spans="1:16" x14ac:dyDescent="0.35">
      <c r="A172" s="3">
        <v>41086</v>
      </c>
      <c r="B172" s="11">
        <v>3596</v>
      </c>
      <c r="C172" s="11">
        <v>2</v>
      </c>
      <c r="D172" s="11">
        <v>3583</v>
      </c>
      <c r="E172" s="11">
        <v>6</v>
      </c>
      <c r="F172" s="11">
        <v>0</v>
      </c>
      <c r="G172" s="11">
        <v>4262.333333333333</v>
      </c>
      <c r="H172" s="11">
        <f t="shared" si="17"/>
        <v>4200.3281789622788</v>
      </c>
      <c r="I172" s="11">
        <f t="shared" si="18"/>
        <v>604.3281789622788</v>
      </c>
      <c r="J172" s="11">
        <f t="shared" si="19"/>
        <v>604.3281789622788</v>
      </c>
      <c r="K172" s="42">
        <f t="shared" si="20"/>
        <v>0.16805566711965483</v>
      </c>
      <c r="L172" s="11">
        <f t="shared" si="16"/>
        <v>604.3281789622788</v>
      </c>
      <c r="M172" s="11">
        <f t="shared" si="21"/>
        <v>365212.54788786406</v>
      </c>
      <c r="N172" s="11">
        <f t="shared" si="22"/>
        <v>12086.563579245576</v>
      </c>
      <c r="O172" s="11">
        <v>1678</v>
      </c>
      <c r="P172" s="4">
        <f t="shared" si="23"/>
        <v>33560</v>
      </c>
    </row>
    <row r="173" spans="1:16" x14ac:dyDescent="0.35">
      <c r="A173" s="3">
        <v>41087</v>
      </c>
      <c r="B173" s="11">
        <v>3909</v>
      </c>
      <c r="C173" s="11">
        <v>3</v>
      </c>
      <c r="D173" s="11">
        <v>3633</v>
      </c>
      <c r="E173" s="11">
        <v>6</v>
      </c>
      <c r="F173" s="11">
        <v>0</v>
      </c>
      <c r="G173" s="11">
        <v>3934.3333333333335</v>
      </c>
      <c r="H173" s="11">
        <f t="shared" si="17"/>
        <v>4246.113025301056</v>
      </c>
      <c r="I173" s="11">
        <f t="shared" si="18"/>
        <v>337.11302530105604</v>
      </c>
      <c r="J173" s="11">
        <f t="shared" si="19"/>
        <v>337.11302530105604</v>
      </c>
      <c r="K173" s="42">
        <f t="shared" si="20"/>
        <v>8.6240221361232036E-2</v>
      </c>
      <c r="L173" s="11">
        <f t="shared" si="16"/>
        <v>337.11302530105604</v>
      </c>
      <c r="M173" s="11">
        <f t="shared" si="21"/>
        <v>113645.19182763045</v>
      </c>
      <c r="N173" s="11">
        <f t="shared" si="22"/>
        <v>6742.2605060211208</v>
      </c>
      <c r="O173" s="11">
        <v>1398</v>
      </c>
      <c r="P173" s="4">
        <f t="shared" si="23"/>
        <v>27960</v>
      </c>
    </row>
    <row r="174" spans="1:16" x14ac:dyDescent="0.35">
      <c r="A174" s="3">
        <v>41088</v>
      </c>
      <c r="B174" s="11">
        <v>4080</v>
      </c>
      <c r="C174" s="11">
        <v>4</v>
      </c>
      <c r="D174" s="11">
        <v>3800</v>
      </c>
      <c r="E174" s="11">
        <v>6</v>
      </c>
      <c r="F174" s="11">
        <v>0</v>
      </c>
      <c r="G174" s="11">
        <v>3706.6666666666665</v>
      </c>
      <c r="H174" s="11">
        <f t="shared" si="17"/>
        <v>4394.1623803613966</v>
      </c>
      <c r="I174" s="11">
        <f t="shared" si="18"/>
        <v>314.16238036139657</v>
      </c>
      <c r="J174" s="11">
        <f t="shared" si="19"/>
        <v>314.16238036139657</v>
      </c>
      <c r="K174" s="42">
        <f t="shared" si="20"/>
        <v>7.700058342191092E-2</v>
      </c>
      <c r="L174" s="11">
        <f t="shared" si="16"/>
        <v>314.16238036139657</v>
      </c>
      <c r="M174" s="11">
        <f t="shared" si="21"/>
        <v>98698.001234338808</v>
      </c>
      <c r="N174" s="11">
        <f t="shared" si="22"/>
        <v>6283.2476072279314</v>
      </c>
      <c r="O174" s="11">
        <v>1141</v>
      </c>
      <c r="P174" s="4">
        <f t="shared" si="23"/>
        <v>22820</v>
      </c>
    </row>
    <row r="175" spans="1:16" x14ac:dyDescent="0.35">
      <c r="A175" s="3">
        <v>41089</v>
      </c>
      <c r="B175" s="11">
        <v>4686</v>
      </c>
      <c r="C175" s="11">
        <v>5</v>
      </c>
      <c r="D175" s="11">
        <v>3843</v>
      </c>
      <c r="E175" s="11">
        <v>6</v>
      </c>
      <c r="F175" s="11">
        <v>0</v>
      </c>
      <c r="G175" s="11">
        <v>3861.6666666666665</v>
      </c>
      <c r="H175" s="11">
        <f t="shared" si="17"/>
        <v>4761.5054054851771</v>
      </c>
      <c r="I175" s="11">
        <f t="shared" si="18"/>
        <v>75.505405485177107</v>
      </c>
      <c r="J175" s="11">
        <f t="shared" si="19"/>
        <v>75.505405485177107</v>
      </c>
      <c r="K175" s="42">
        <f t="shared" si="20"/>
        <v>1.6112975989154312E-2</v>
      </c>
      <c r="L175" s="11">
        <f t="shared" si="16"/>
        <v>75.505405485177107</v>
      </c>
      <c r="M175" s="11">
        <f t="shared" si="21"/>
        <v>5701.0662574810131</v>
      </c>
      <c r="N175" s="11">
        <f t="shared" si="22"/>
        <v>1510.1081097035421</v>
      </c>
      <c r="O175" s="11">
        <v>1124</v>
      </c>
      <c r="P175" s="4">
        <f t="shared" si="23"/>
        <v>22480</v>
      </c>
    </row>
    <row r="176" spans="1:16" x14ac:dyDescent="0.35">
      <c r="A176" s="3">
        <v>41090</v>
      </c>
      <c r="B176" s="11">
        <v>4815</v>
      </c>
      <c r="C176" s="11">
        <v>6</v>
      </c>
      <c r="D176" s="11">
        <v>4580</v>
      </c>
      <c r="E176" s="11">
        <v>6</v>
      </c>
      <c r="F176" s="11">
        <v>1</v>
      </c>
      <c r="G176" s="11">
        <v>4225</v>
      </c>
      <c r="H176" s="11">
        <f t="shared" si="17"/>
        <v>5771.3278606737795</v>
      </c>
      <c r="I176" s="11">
        <f t="shared" si="18"/>
        <v>956.32786067377947</v>
      </c>
      <c r="J176" s="11">
        <f t="shared" si="19"/>
        <v>956.32786067377947</v>
      </c>
      <c r="K176" s="42">
        <f t="shared" si="20"/>
        <v>0.1986143012821972</v>
      </c>
      <c r="L176" s="11">
        <f t="shared" si="16"/>
        <v>956.32786067377947</v>
      </c>
      <c r="M176" s="11">
        <f t="shared" si="21"/>
        <v>914562.9771008878</v>
      </c>
      <c r="N176" s="11">
        <f t="shared" si="22"/>
        <v>19126.557213475589</v>
      </c>
      <c r="O176" s="11">
        <v>922</v>
      </c>
      <c r="P176" s="4">
        <f t="shared" si="23"/>
        <v>18440</v>
      </c>
    </row>
    <row r="177" spans="1:16" x14ac:dyDescent="0.35">
      <c r="A177" s="3">
        <v>41091</v>
      </c>
      <c r="B177" s="11">
        <v>4948</v>
      </c>
      <c r="C177" s="11">
        <v>7</v>
      </c>
      <c r="D177" s="11">
        <v>4592</v>
      </c>
      <c r="E177" s="11">
        <v>7</v>
      </c>
      <c r="F177" s="11">
        <v>1</v>
      </c>
      <c r="G177" s="11">
        <v>4527</v>
      </c>
      <c r="H177" s="11">
        <f t="shared" si="17"/>
        <v>6256.3240085432599</v>
      </c>
      <c r="I177" s="11">
        <f t="shared" si="18"/>
        <v>1308.3240085432599</v>
      </c>
      <c r="J177" s="11">
        <f t="shared" si="19"/>
        <v>1308.3240085432599</v>
      </c>
      <c r="K177" s="42">
        <f t="shared" si="20"/>
        <v>0.26441471474196843</v>
      </c>
      <c r="L177" s="11">
        <f t="shared" si="16"/>
        <v>1308.3240085432599</v>
      </c>
      <c r="M177" s="11">
        <f t="shared" si="21"/>
        <v>1711711.7113307039</v>
      </c>
      <c r="N177" s="11">
        <f t="shared" si="22"/>
        <v>26166.480170865198</v>
      </c>
      <c r="O177" s="11">
        <v>790</v>
      </c>
      <c r="P177" s="4">
        <f t="shared" si="23"/>
        <v>15800</v>
      </c>
    </row>
    <row r="178" spans="1:16" x14ac:dyDescent="0.35">
      <c r="A178" s="3">
        <v>41092</v>
      </c>
      <c r="B178" s="11">
        <v>3637</v>
      </c>
      <c r="C178" s="11">
        <v>1</v>
      </c>
      <c r="D178" s="11">
        <v>3615</v>
      </c>
      <c r="E178" s="11">
        <v>7</v>
      </c>
      <c r="F178" s="11">
        <v>0</v>
      </c>
      <c r="G178" s="11">
        <v>4816.333333333333</v>
      </c>
      <c r="H178" s="11">
        <f t="shared" si="17"/>
        <v>4358.9680068084199</v>
      </c>
      <c r="I178" s="11">
        <f t="shared" si="18"/>
        <v>721.96800680841989</v>
      </c>
      <c r="J178" s="11">
        <f t="shared" si="19"/>
        <v>721.96800680841989</v>
      </c>
      <c r="K178" s="42">
        <f t="shared" si="20"/>
        <v>0.19850646324124824</v>
      </c>
      <c r="L178" s="11">
        <f t="shared" si="16"/>
        <v>721.96800680841989</v>
      </c>
      <c r="M178" s="11">
        <f t="shared" si="21"/>
        <v>521237.8028549226</v>
      </c>
      <c r="N178" s="11">
        <f t="shared" si="22"/>
        <v>14439.360136168398</v>
      </c>
      <c r="O178" s="11">
        <v>1081</v>
      </c>
      <c r="P178" s="4">
        <f t="shared" si="23"/>
        <v>21620</v>
      </c>
    </row>
    <row r="179" spans="1:16" x14ac:dyDescent="0.35">
      <c r="A179" s="3">
        <v>41093</v>
      </c>
      <c r="B179" s="11">
        <v>4048</v>
      </c>
      <c r="C179" s="11">
        <v>2</v>
      </c>
      <c r="D179" s="11">
        <v>3596</v>
      </c>
      <c r="E179" s="11">
        <v>7</v>
      </c>
      <c r="F179" s="11">
        <v>0</v>
      </c>
      <c r="G179" s="11">
        <v>4466.666666666667</v>
      </c>
      <c r="H179" s="11">
        <f t="shared" si="17"/>
        <v>4369.5743030864105</v>
      </c>
      <c r="I179" s="11">
        <f t="shared" si="18"/>
        <v>321.57430308641051</v>
      </c>
      <c r="J179" s="11">
        <f t="shared" si="19"/>
        <v>321.57430308641051</v>
      </c>
      <c r="K179" s="42">
        <f t="shared" si="20"/>
        <v>7.9440292264429474E-2</v>
      </c>
      <c r="L179" s="11">
        <f t="shared" si="16"/>
        <v>321.57430308641051</v>
      </c>
      <c r="M179" s="11">
        <f t="shared" si="21"/>
        <v>103410.0324055106</v>
      </c>
      <c r="N179" s="11">
        <f t="shared" si="22"/>
        <v>6431.4860617282102</v>
      </c>
      <c r="O179" s="11">
        <v>1278</v>
      </c>
      <c r="P179" s="4">
        <f t="shared" si="23"/>
        <v>25560</v>
      </c>
    </row>
    <row r="180" spans="1:16" x14ac:dyDescent="0.35">
      <c r="A180" s="3">
        <v>41094</v>
      </c>
      <c r="B180" s="11">
        <v>3795</v>
      </c>
      <c r="C180" s="11">
        <v>3</v>
      </c>
      <c r="D180" s="11">
        <v>3909</v>
      </c>
      <c r="E180" s="11">
        <v>7</v>
      </c>
      <c r="F180" s="11">
        <v>0</v>
      </c>
      <c r="G180" s="11">
        <v>4211</v>
      </c>
      <c r="H180" s="11">
        <f t="shared" si="17"/>
        <v>4542.5762615082585</v>
      </c>
      <c r="I180" s="11">
        <f t="shared" si="18"/>
        <v>747.57626150825854</v>
      </c>
      <c r="J180" s="11">
        <f t="shared" si="19"/>
        <v>747.57626150825854</v>
      </c>
      <c r="K180" s="42">
        <f t="shared" si="20"/>
        <v>0.19698979222879012</v>
      </c>
      <c r="L180" s="11">
        <f t="shared" si="16"/>
        <v>747.57626150825854</v>
      </c>
      <c r="M180" s="11">
        <f t="shared" si="21"/>
        <v>558870.26677066414</v>
      </c>
      <c r="N180" s="11">
        <f t="shared" si="22"/>
        <v>14951.525230165171</v>
      </c>
      <c r="O180" s="11">
        <v>879</v>
      </c>
      <c r="P180" s="4">
        <f t="shared" si="23"/>
        <v>17580</v>
      </c>
    </row>
    <row r="181" spans="1:16" x14ac:dyDescent="0.35">
      <c r="A181" s="3">
        <v>41095</v>
      </c>
      <c r="B181" s="11">
        <v>3891</v>
      </c>
      <c r="C181" s="11">
        <v>4</v>
      </c>
      <c r="D181" s="11">
        <v>4080</v>
      </c>
      <c r="E181" s="11">
        <v>7</v>
      </c>
      <c r="F181" s="11">
        <v>0</v>
      </c>
      <c r="G181" s="11">
        <v>3826.6666666666665</v>
      </c>
      <c r="H181" s="11">
        <f t="shared" si="17"/>
        <v>4586.8423175719308</v>
      </c>
      <c r="I181" s="11">
        <f t="shared" si="18"/>
        <v>695.84231757193083</v>
      </c>
      <c r="J181" s="11">
        <f t="shared" si="19"/>
        <v>695.84231757193083</v>
      </c>
      <c r="K181" s="42">
        <f t="shared" si="20"/>
        <v>0.17883380045539216</v>
      </c>
      <c r="L181" s="11">
        <f t="shared" si="16"/>
        <v>695.84231757193083</v>
      </c>
      <c r="M181" s="11">
        <f t="shared" si="21"/>
        <v>484196.53092387586</v>
      </c>
      <c r="N181" s="11">
        <f t="shared" si="22"/>
        <v>13916.846351438617</v>
      </c>
      <c r="O181" s="11">
        <v>755</v>
      </c>
      <c r="P181" s="4">
        <f t="shared" si="23"/>
        <v>15100</v>
      </c>
    </row>
    <row r="182" spans="1:16" x14ac:dyDescent="0.35">
      <c r="A182" s="3">
        <v>41096</v>
      </c>
      <c r="B182" s="11">
        <v>3962</v>
      </c>
      <c r="C182" s="11">
        <v>5</v>
      </c>
      <c r="D182" s="11">
        <v>4686</v>
      </c>
      <c r="E182" s="11">
        <v>7</v>
      </c>
      <c r="F182" s="11">
        <v>0</v>
      </c>
      <c r="G182" s="11">
        <v>3911.3333333333335</v>
      </c>
      <c r="H182" s="11">
        <f t="shared" si="17"/>
        <v>5075.6284310547717</v>
      </c>
      <c r="I182" s="11">
        <f t="shared" si="18"/>
        <v>1113.6284310547717</v>
      </c>
      <c r="J182" s="11">
        <f t="shared" si="19"/>
        <v>1113.6284310547717</v>
      </c>
      <c r="K182" s="42">
        <f t="shared" si="20"/>
        <v>0.28107734251761024</v>
      </c>
      <c r="L182" s="11">
        <f t="shared" si="16"/>
        <v>1113.6284310547717</v>
      </c>
      <c r="M182" s="11">
        <f t="shared" si="21"/>
        <v>1240168.2824535123</v>
      </c>
      <c r="N182" s="11">
        <f t="shared" si="22"/>
        <v>22272.568621095434</v>
      </c>
      <c r="O182" s="11">
        <v>923</v>
      </c>
      <c r="P182" s="4">
        <f t="shared" si="23"/>
        <v>18460</v>
      </c>
    </row>
    <row r="183" spans="1:16" x14ac:dyDescent="0.35">
      <c r="A183" s="3">
        <v>41097</v>
      </c>
      <c r="B183" s="11">
        <v>4371</v>
      </c>
      <c r="C183" s="11">
        <v>6</v>
      </c>
      <c r="D183" s="11">
        <v>4815</v>
      </c>
      <c r="E183" s="11">
        <v>7</v>
      </c>
      <c r="F183" s="11">
        <v>1</v>
      </c>
      <c r="G183" s="11">
        <v>3882.6666666666665</v>
      </c>
      <c r="H183" s="11">
        <f t="shared" si="17"/>
        <v>5640.7283899970143</v>
      </c>
      <c r="I183" s="11">
        <f t="shared" si="18"/>
        <v>1269.7283899970143</v>
      </c>
      <c r="J183" s="11">
        <f t="shared" si="19"/>
        <v>1269.7283899970143</v>
      </c>
      <c r="K183" s="42">
        <f t="shared" si="20"/>
        <v>0.29048922214527895</v>
      </c>
      <c r="L183" s="11">
        <f t="shared" si="16"/>
        <v>1269.7283899970143</v>
      </c>
      <c r="M183" s="11">
        <f t="shared" si="21"/>
        <v>1612210.1843644101</v>
      </c>
      <c r="N183" s="11">
        <f t="shared" si="22"/>
        <v>25394.567799940287</v>
      </c>
      <c r="O183" s="11">
        <v>828</v>
      </c>
      <c r="P183" s="4">
        <f t="shared" si="23"/>
        <v>16560</v>
      </c>
    </row>
    <row r="184" spans="1:16" x14ac:dyDescent="0.35">
      <c r="A184" s="3">
        <v>41098</v>
      </c>
      <c r="B184" s="11">
        <v>5165</v>
      </c>
      <c r="C184" s="11">
        <v>7</v>
      </c>
      <c r="D184" s="11">
        <v>4948</v>
      </c>
      <c r="E184" s="11">
        <v>7</v>
      </c>
      <c r="F184" s="11">
        <v>1</v>
      </c>
      <c r="G184" s="11">
        <v>4074.6666666666665</v>
      </c>
      <c r="H184" s="11">
        <f t="shared" si="17"/>
        <v>6059.8124959309262</v>
      </c>
      <c r="I184" s="11">
        <f t="shared" si="18"/>
        <v>894.81249593092616</v>
      </c>
      <c r="J184" s="11">
        <f t="shared" si="19"/>
        <v>894.81249593092616</v>
      </c>
      <c r="K184" s="42">
        <f t="shared" si="20"/>
        <v>0.17324540095468077</v>
      </c>
      <c r="L184" s="11">
        <f t="shared" si="16"/>
        <v>894.81249593092616</v>
      </c>
      <c r="M184" s="11">
        <f t="shared" si="21"/>
        <v>800689.40287413378</v>
      </c>
      <c r="N184" s="11">
        <f t="shared" si="22"/>
        <v>17896.249918618523</v>
      </c>
      <c r="O184" s="11">
        <v>687</v>
      </c>
      <c r="P184" s="4">
        <f t="shared" si="23"/>
        <v>13740</v>
      </c>
    </row>
    <row r="185" spans="1:16" x14ac:dyDescent="0.35">
      <c r="A185" s="3">
        <v>41099</v>
      </c>
      <c r="B185" s="11">
        <v>3698</v>
      </c>
      <c r="C185" s="11">
        <v>1</v>
      </c>
      <c r="D185" s="11">
        <v>3637</v>
      </c>
      <c r="E185" s="11">
        <v>7</v>
      </c>
      <c r="F185" s="11">
        <v>0</v>
      </c>
      <c r="G185" s="11">
        <v>4499.333333333333</v>
      </c>
      <c r="H185" s="11">
        <f t="shared" si="17"/>
        <v>4153.1362719895051</v>
      </c>
      <c r="I185" s="11">
        <f t="shared" si="18"/>
        <v>455.13627198950508</v>
      </c>
      <c r="J185" s="11">
        <f t="shared" si="19"/>
        <v>455.13627198950508</v>
      </c>
      <c r="K185" s="42">
        <f t="shared" si="20"/>
        <v>0.12307633098688618</v>
      </c>
      <c r="L185" s="11">
        <f t="shared" si="16"/>
        <v>455.13627198950508</v>
      </c>
      <c r="M185" s="11">
        <f t="shared" si="21"/>
        <v>207149.02608050473</v>
      </c>
      <c r="N185" s="11">
        <f t="shared" si="22"/>
        <v>9102.7254397901015</v>
      </c>
      <c r="O185" s="11">
        <v>1215</v>
      </c>
      <c r="P185" s="4">
        <f t="shared" si="23"/>
        <v>24300</v>
      </c>
    </row>
    <row r="186" spans="1:16" x14ac:dyDescent="0.35">
      <c r="A186" s="3">
        <v>41100</v>
      </c>
      <c r="B186" s="11">
        <v>4292</v>
      </c>
      <c r="C186" s="11">
        <v>2</v>
      </c>
      <c r="D186" s="11">
        <v>4048</v>
      </c>
      <c r="E186" s="11">
        <v>7</v>
      </c>
      <c r="F186" s="11">
        <v>0</v>
      </c>
      <c r="G186" s="11">
        <v>4411.333333333333</v>
      </c>
      <c r="H186" s="11">
        <f t="shared" si="17"/>
        <v>4467.8332625982812</v>
      </c>
      <c r="I186" s="11">
        <f t="shared" si="18"/>
        <v>175.83326259828118</v>
      </c>
      <c r="J186" s="11">
        <f t="shared" si="19"/>
        <v>175.83326259828118</v>
      </c>
      <c r="K186" s="42">
        <f t="shared" si="20"/>
        <v>4.0967675349086949E-2</v>
      </c>
      <c r="L186" s="11">
        <f t="shared" si="16"/>
        <v>175.83326259828118</v>
      </c>
      <c r="M186" s="11">
        <f t="shared" si="21"/>
        <v>30917.336235956107</v>
      </c>
      <c r="N186" s="11">
        <f t="shared" si="22"/>
        <v>3516.6652519656236</v>
      </c>
      <c r="O186" s="11">
        <v>918</v>
      </c>
      <c r="P186" s="4">
        <f t="shared" si="23"/>
        <v>18360</v>
      </c>
    </row>
    <row r="187" spans="1:16" x14ac:dyDescent="0.35">
      <c r="A187" s="3">
        <v>41101</v>
      </c>
      <c r="B187" s="11">
        <v>4362</v>
      </c>
      <c r="C187" s="11">
        <v>3</v>
      </c>
      <c r="D187" s="11">
        <v>3795</v>
      </c>
      <c r="E187" s="11">
        <v>7</v>
      </c>
      <c r="F187" s="11">
        <v>0</v>
      </c>
      <c r="G187" s="11">
        <v>4385</v>
      </c>
      <c r="H187" s="11">
        <f t="shared" si="17"/>
        <v>4625.0383969960931</v>
      </c>
      <c r="I187" s="11">
        <f t="shared" si="18"/>
        <v>263.03839699609307</v>
      </c>
      <c r="J187" s="11">
        <f t="shared" si="19"/>
        <v>263.03839699609307</v>
      </c>
      <c r="K187" s="42">
        <f t="shared" si="20"/>
        <v>6.0302245987183187E-2</v>
      </c>
      <c r="L187" s="11">
        <f t="shared" si="16"/>
        <v>263.03839699609307</v>
      </c>
      <c r="M187" s="11">
        <f t="shared" si="21"/>
        <v>69189.198294274262</v>
      </c>
      <c r="N187" s="11">
        <f t="shared" si="22"/>
        <v>5260.7679399218614</v>
      </c>
      <c r="O187" s="11">
        <v>1364</v>
      </c>
      <c r="P187" s="4">
        <f t="shared" si="23"/>
        <v>27280</v>
      </c>
    </row>
    <row r="188" spans="1:16" x14ac:dyDescent="0.35">
      <c r="A188" s="3">
        <v>41102</v>
      </c>
      <c r="B188" s="11">
        <v>4619</v>
      </c>
      <c r="C188" s="11">
        <v>4</v>
      </c>
      <c r="D188" s="11">
        <v>3891</v>
      </c>
      <c r="E188" s="11">
        <v>7</v>
      </c>
      <c r="F188" s="11">
        <v>0</v>
      </c>
      <c r="G188" s="11">
        <v>4117.333333333333</v>
      </c>
      <c r="H188" s="11">
        <f t="shared" si="17"/>
        <v>4725.0253565109961</v>
      </c>
      <c r="I188" s="11">
        <f t="shared" si="18"/>
        <v>106.02535651099606</v>
      </c>
      <c r="J188" s="11">
        <f t="shared" si="19"/>
        <v>106.02535651099606</v>
      </c>
      <c r="K188" s="42">
        <f t="shared" si="20"/>
        <v>2.2954179803203304E-2</v>
      </c>
      <c r="L188" s="11">
        <f t="shared" si="16"/>
        <v>106.02535651099606</v>
      </c>
      <c r="M188" s="11">
        <f t="shared" si="21"/>
        <v>11241.376223283814</v>
      </c>
      <c r="N188" s="11">
        <f t="shared" si="22"/>
        <v>2120.5071302199212</v>
      </c>
      <c r="O188" s="11">
        <v>1221</v>
      </c>
      <c r="P188" s="4">
        <f t="shared" si="23"/>
        <v>24420</v>
      </c>
    </row>
    <row r="189" spans="1:16" x14ac:dyDescent="0.35">
      <c r="A189" s="3">
        <v>41103</v>
      </c>
      <c r="B189" s="11">
        <v>4451</v>
      </c>
      <c r="C189" s="11">
        <v>5</v>
      </c>
      <c r="D189" s="11">
        <v>3962</v>
      </c>
      <c r="E189" s="11">
        <v>7</v>
      </c>
      <c r="F189" s="11">
        <v>0</v>
      </c>
      <c r="G189" s="11">
        <v>4424.333333333333</v>
      </c>
      <c r="H189" s="11">
        <f t="shared" si="17"/>
        <v>5202.6059928176473</v>
      </c>
      <c r="I189" s="11">
        <f t="shared" si="18"/>
        <v>751.60599281764735</v>
      </c>
      <c r="J189" s="11">
        <f t="shared" si="19"/>
        <v>751.60599281764735</v>
      </c>
      <c r="K189" s="42">
        <f t="shared" si="20"/>
        <v>0.16886227652609467</v>
      </c>
      <c r="L189" s="11">
        <f t="shared" si="16"/>
        <v>751.60599281764735</v>
      </c>
      <c r="M189" s="11">
        <f t="shared" si="21"/>
        <v>564911.56843940134</v>
      </c>
      <c r="N189" s="11">
        <f t="shared" si="22"/>
        <v>15032.119856352947</v>
      </c>
      <c r="O189" s="11">
        <v>1257</v>
      </c>
      <c r="P189" s="4">
        <f t="shared" si="23"/>
        <v>25140</v>
      </c>
    </row>
    <row r="190" spans="1:16" x14ac:dyDescent="0.35">
      <c r="A190" s="3">
        <v>41104</v>
      </c>
      <c r="B190" s="11">
        <v>5277</v>
      </c>
      <c r="C190" s="11">
        <v>6</v>
      </c>
      <c r="D190" s="11">
        <v>4371</v>
      </c>
      <c r="E190" s="11">
        <v>7</v>
      </c>
      <c r="F190" s="11">
        <v>1</v>
      </c>
      <c r="G190" s="11">
        <v>4477.333333333333</v>
      </c>
      <c r="H190" s="11">
        <f t="shared" si="17"/>
        <v>5906.267370996914</v>
      </c>
      <c r="I190" s="11">
        <f t="shared" si="18"/>
        <v>629.267370996914</v>
      </c>
      <c r="J190" s="11">
        <f t="shared" si="19"/>
        <v>629.267370996914</v>
      </c>
      <c r="K190" s="42">
        <f t="shared" si="20"/>
        <v>0.11924718040494864</v>
      </c>
      <c r="L190" s="11">
        <f t="shared" si="16"/>
        <v>629.267370996914</v>
      </c>
      <c r="M190" s="11">
        <f t="shared" si="21"/>
        <v>395977.42420136777</v>
      </c>
      <c r="N190" s="11">
        <f t="shared" si="22"/>
        <v>12585.34741993828</v>
      </c>
      <c r="O190" s="11">
        <v>1250</v>
      </c>
      <c r="P190" s="4">
        <f t="shared" si="23"/>
        <v>25000</v>
      </c>
    </row>
    <row r="191" spans="1:16" x14ac:dyDescent="0.35">
      <c r="A191" s="3">
        <v>41105</v>
      </c>
      <c r="B191" s="11">
        <v>5596</v>
      </c>
      <c r="C191" s="11">
        <v>7</v>
      </c>
      <c r="D191" s="11">
        <v>5165</v>
      </c>
      <c r="E191" s="11">
        <v>7</v>
      </c>
      <c r="F191" s="11">
        <v>1</v>
      </c>
      <c r="G191" s="11">
        <v>4782.333333333333</v>
      </c>
      <c r="H191" s="11">
        <f t="shared" si="17"/>
        <v>6598.9876949395748</v>
      </c>
      <c r="I191" s="11">
        <f t="shared" si="18"/>
        <v>1002.9876949395748</v>
      </c>
      <c r="J191" s="11">
        <f t="shared" si="19"/>
        <v>1002.9876949395748</v>
      </c>
      <c r="K191" s="42">
        <f t="shared" si="20"/>
        <v>0.17923296907426284</v>
      </c>
      <c r="L191" s="11">
        <f t="shared" si="16"/>
        <v>1002.9876949395748</v>
      </c>
      <c r="M191" s="11">
        <f t="shared" si="21"/>
        <v>1005984.3162002015</v>
      </c>
      <c r="N191" s="11">
        <f t="shared" si="22"/>
        <v>20059.753898791496</v>
      </c>
      <c r="O191" s="11">
        <v>790</v>
      </c>
      <c r="P191" s="4">
        <f t="shared" si="23"/>
        <v>15800</v>
      </c>
    </row>
    <row r="192" spans="1:16" x14ac:dyDescent="0.35">
      <c r="A192" s="3">
        <v>41106</v>
      </c>
      <c r="B192" s="11">
        <v>4242</v>
      </c>
      <c r="C192" s="11">
        <v>1</v>
      </c>
      <c r="D192" s="11">
        <v>3698</v>
      </c>
      <c r="E192" s="11">
        <v>7</v>
      </c>
      <c r="F192" s="11">
        <v>0</v>
      </c>
      <c r="G192" s="11">
        <v>5108</v>
      </c>
      <c r="H192" s="11">
        <f t="shared" si="17"/>
        <v>4579.2630799782237</v>
      </c>
      <c r="I192" s="11">
        <f t="shared" si="18"/>
        <v>337.26307997822369</v>
      </c>
      <c r="J192" s="11">
        <f t="shared" si="19"/>
        <v>337.26307997822369</v>
      </c>
      <c r="K192" s="42">
        <f t="shared" si="20"/>
        <v>7.9505676562523261E-2</v>
      </c>
      <c r="L192" s="11">
        <f t="shared" si="16"/>
        <v>337.26307997822369</v>
      </c>
      <c r="M192" s="11">
        <f t="shared" si="21"/>
        <v>113746.38511639771</v>
      </c>
      <c r="N192" s="11">
        <f t="shared" si="22"/>
        <v>6745.2615995644737</v>
      </c>
      <c r="O192" s="11">
        <v>1162</v>
      </c>
      <c r="P192" s="4">
        <f t="shared" si="23"/>
        <v>23240</v>
      </c>
    </row>
    <row r="193" spans="1:16" x14ac:dyDescent="0.35">
      <c r="A193" s="3">
        <v>41107</v>
      </c>
      <c r="B193" s="11">
        <v>4394</v>
      </c>
      <c r="C193" s="11">
        <v>2</v>
      </c>
      <c r="D193" s="11">
        <v>4292</v>
      </c>
      <c r="E193" s="11">
        <v>7</v>
      </c>
      <c r="F193" s="11">
        <v>0</v>
      </c>
      <c r="G193" s="11">
        <v>5038.333333333333</v>
      </c>
      <c r="H193" s="11">
        <f t="shared" si="17"/>
        <v>4961.0387383712932</v>
      </c>
      <c r="I193" s="11">
        <f t="shared" si="18"/>
        <v>567.03873837129322</v>
      </c>
      <c r="J193" s="11">
        <f t="shared" si="19"/>
        <v>567.03873837129322</v>
      </c>
      <c r="K193" s="42">
        <f t="shared" si="20"/>
        <v>0.12904841565118189</v>
      </c>
      <c r="L193" s="11">
        <f t="shared" si="16"/>
        <v>567.03873837129322</v>
      </c>
      <c r="M193" s="11">
        <f t="shared" si="21"/>
        <v>321532.93081370794</v>
      </c>
      <c r="N193" s="11">
        <f t="shared" si="22"/>
        <v>11340.774767425864</v>
      </c>
      <c r="O193" s="11">
        <v>637</v>
      </c>
      <c r="P193" s="4">
        <f t="shared" si="23"/>
        <v>12740</v>
      </c>
    </row>
    <row r="194" spans="1:16" x14ac:dyDescent="0.35">
      <c r="A194" s="3">
        <v>41108</v>
      </c>
      <c r="B194" s="11">
        <v>4551</v>
      </c>
      <c r="C194" s="11">
        <v>3</v>
      </c>
      <c r="D194" s="11">
        <v>4362</v>
      </c>
      <c r="E194" s="11">
        <v>7</v>
      </c>
      <c r="F194" s="11">
        <v>0</v>
      </c>
      <c r="G194" s="11">
        <v>4744</v>
      </c>
      <c r="H194" s="11">
        <f t="shared" si="17"/>
        <v>5035.37170422087</v>
      </c>
      <c r="I194" s="11">
        <f t="shared" si="18"/>
        <v>484.37170422087001</v>
      </c>
      <c r="J194" s="11">
        <f t="shared" si="19"/>
        <v>484.37170422087001</v>
      </c>
      <c r="K194" s="42">
        <f t="shared" si="20"/>
        <v>0.10643192797646012</v>
      </c>
      <c r="L194" s="11">
        <f t="shared" ref="L194:L257" si="24">IF(I194&lt;1,I194*4,I194)</f>
        <v>484.37170422087001</v>
      </c>
      <c r="M194" s="11">
        <f t="shared" si="21"/>
        <v>234615.94784983</v>
      </c>
      <c r="N194" s="11">
        <f t="shared" si="22"/>
        <v>9687.4340844174003</v>
      </c>
      <c r="O194" s="11">
        <v>630</v>
      </c>
      <c r="P194" s="4">
        <f t="shared" si="23"/>
        <v>12600</v>
      </c>
    </row>
    <row r="195" spans="1:16" x14ac:dyDescent="0.35">
      <c r="A195" s="3">
        <v>41109</v>
      </c>
      <c r="B195" s="11">
        <v>4973</v>
      </c>
      <c r="C195" s="11">
        <v>4</v>
      </c>
      <c r="D195" s="11">
        <v>4619</v>
      </c>
      <c r="E195" s="11">
        <v>7</v>
      </c>
      <c r="F195" s="11">
        <v>0</v>
      </c>
      <c r="G195" s="11">
        <v>4395.666666666667</v>
      </c>
      <c r="H195" s="11">
        <f t="shared" ref="H195:H258" si="25">S$2+SUMPRODUCT(T$2:X$2,C195:G195)</f>
        <v>5129.5110741363333</v>
      </c>
      <c r="I195" s="11">
        <f t="shared" ref="I195:I258" si="26">H195-B195</f>
        <v>156.51107413633326</v>
      </c>
      <c r="J195" s="11">
        <f t="shared" ref="J195:J258" si="27">ABS(I195)</f>
        <v>156.51107413633326</v>
      </c>
      <c r="K195" s="42">
        <f t="shared" ref="K195:K258" si="28">J195/B195</f>
        <v>3.1472164515651171E-2</v>
      </c>
      <c r="L195" s="11">
        <f t="shared" si="24"/>
        <v>156.51107413633326</v>
      </c>
      <c r="M195" s="11">
        <f t="shared" ref="M195:M258" si="29">L195^2</f>
        <v>24495.716327308808</v>
      </c>
      <c r="N195" s="11">
        <f t="shared" ref="N195:N258" si="30">IF(I195&gt;0,I195*20,I195*-80)</f>
        <v>3130.2214827266653</v>
      </c>
      <c r="O195" s="11">
        <v>616</v>
      </c>
      <c r="P195" s="4">
        <f t="shared" ref="P195:P258" si="31">O195*20</f>
        <v>12320</v>
      </c>
    </row>
    <row r="196" spans="1:16" x14ac:dyDescent="0.35">
      <c r="A196" s="3">
        <v>41110</v>
      </c>
      <c r="B196" s="11">
        <v>4931</v>
      </c>
      <c r="C196" s="11">
        <v>5</v>
      </c>
      <c r="D196" s="11">
        <v>4451</v>
      </c>
      <c r="E196" s="11">
        <v>7</v>
      </c>
      <c r="F196" s="11">
        <v>0</v>
      </c>
      <c r="G196" s="11">
        <v>4639.333333333333</v>
      </c>
      <c r="H196" s="11">
        <f t="shared" si="25"/>
        <v>5493.0914740921926</v>
      </c>
      <c r="I196" s="11">
        <f t="shared" si="26"/>
        <v>562.09147409219258</v>
      </c>
      <c r="J196" s="11">
        <f t="shared" si="27"/>
        <v>562.09147409219258</v>
      </c>
      <c r="K196" s="42">
        <f t="shared" si="28"/>
        <v>0.11399137580454119</v>
      </c>
      <c r="L196" s="11">
        <f t="shared" si="24"/>
        <v>562.09147409219258</v>
      </c>
      <c r="M196" s="11">
        <f t="shared" si="29"/>
        <v>315946.82524713402</v>
      </c>
      <c r="N196" s="11">
        <f t="shared" si="30"/>
        <v>11241.829481843852</v>
      </c>
      <c r="O196" s="11">
        <v>924</v>
      </c>
      <c r="P196" s="4">
        <f t="shared" si="31"/>
        <v>18480</v>
      </c>
    </row>
    <row r="197" spans="1:16" x14ac:dyDescent="0.35">
      <c r="A197" s="3">
        <v>41111</v>
      </c>
      <c r="B197" s="11">
        <v>4628.5</v>
      </c>
      <c r="C197" s="11">
        <v>6</v>
      </c>
      <c r="D197" s="11">
        <v>5277</v>
      </c>
      <c r="E197" s="11">
        <v>7</v>
      </c>
      <c r="F197" s="11">
        <v>1</v>
      </c>
      <c r="G197" s="11">
        <v>4818.333333333333</v>
      </c>
      <c r="H197" s="11">
        <f t="shared" si="25"/>
        <v>6406.0420440497337</v>
      </c>
      <c r="I197" s="11">
        <f t="shared" si="26"/>
        <v>1777.5420440497337</v>
      </c>
      <c r="J197" s="11">
        <f t="shared" si="27"/>
        <v>1777.5420440497337</v>
      </c>
      <c r="K197" s="42">
        <f t="shared" si="28"/>
        <v>0.38404278795500352</v>
      </c>
      <c r="L197" s="11">
        <f t="shared" si="24"/>
        <v>1777.5420440497337</v>
      </c>
      <c r="M197" s="11">
        <f t="shared" si="29"/>
        <v>3159655.7183645056</v>
      </c>
      <c r="N197" s="11">
        <f t="shared" si="30"/>
        <v>35550.84088099467</v>
      </c>
      <c r="O197" s="11">
        <v>667</v>
      </c>
      <c r="P197" s="4">
        <f t="shared" si="31"/>
        <v>13340</v>
      </c>
    </row>
    <row r="198" spans="1:16" x14ac:dyDescent="0.35">
      <c r="A198" s="3">
        <v>41112</v>
      </c>
      <c r="B198" s="11">
        <v>2695</v>
      </c>
      <c r="C198" s="11">
        <v>7</v>
      </c>
      <c r="D198" s="11">
        <v>5596</v>
      </c>
      <c r="E198" s="11">
        <v>7</v>
      </c>
      <c r="F198" s="11">
        <v>1</v>
      </c>
      <c r="G198" s="11">
        <v>4844.166666666667</v>
      </c>
      <c r="H198" s="11">
        <f t="shared" si="25"/>
        <v>6769.4712245839528</v>
      </c>
      <c r="I198" s="11">
        <f t="shared" si="26"/>
        <v>4074.4712245839528</v>
      </c>
      <c r="J198" s="11">
        <f t="shared" si="27"/>
        <v>4074.4712245839528</v>
      </c>
      <c r="K198" s="42">
        <f t="shared" si="28"/>
        <v>1.5118631631109287</v>
      </c>
      <c r="L198" s="11">
        <f t="shared" si="24"/>
        <v>4074.4712245839528</v>
      </c>
      <c r="M198" s="11">
        <f t="shared" si="29"/>
        <v>16601315.759962656</v>
      </c>
      <c r="N198" s="11">
        <f t="shared" si="30"/>
        <v>81489.424491679063</v>
      </c>
      <c r="O198" s="11">
        <v>719</v>
      </c>
      <c r="P198" s="4">
        <f t="shared" si="31"/>
        <v>14380</v>
      </c>
    </row>
    <row r="199" spans="1:16" x14ac:dyDescent="0.35">
      <c r="A199" s="3">
        <v>41113</v>
      </c>
      <c r="B199" s="11">
        <v>2673</v>
      </c>
      <c r="C199" s="11">
        <v>1</v>
      </c>
      <c r="D199" s="11">
        <v>4242</v>
      </c>
      <c r="E199" s="11">
        <v>7</v>
      </c>
      <c r="F199" s="11">
        <v>0</v>
      </c>
      <c r="G199" s="11">
        <v>4084.8333333333335</v>
      </c>
      <c r="H199" s="11">
        <f t="shared" si="25"/>
        <v>4056.5318559563293</v>
      </c>
      <c r="I199" s="11">
        <f t="shared" si="26"/>
        <v>1383.5318559563293</v>
      </c>
      <c r="J199" s="11">
        <f t="shared" si="27"/>
        <v>1383.5318559563293</v>
      </c>
      <c r="K199" s="42">
        <f t="shared" si="28"/>
        <v>0.51759515748459761</v>
      </c>
      <c r="L199" s="11">
        <f t="shared" si="24"/>
        <v>1383.5318559563293</v>
      </c>
      <c r="M199" s="11">
        <f t="shared" si="29"/>
        <v>1914160.3964459652</v>
      </c>
      <c r="N199" s="11">
        <f t="shared" si="30"/>
        <v>27670.637119126586</v>
      </c>
      <c r="O199" s="11">
        <v>624</v>
      </c>
      <c r="P199" s="4">
        <f t="shared" si="31"/>
        <v>12480</v>
      </c>
    </row>
    <row r="200" spans="1:16" x14ac:dyDescent="0.35">
      <c r="A200" s="3">
        <v>41114</v>
      </c>
      <c r="B200" s="11">
        <v>2758</v>
      </c>
      <c r="C200" s="11">
        <v>2</v>
      </c>
      <c r="D200" s="11">
        <v>4394</v>
      </c>
      <c r="E200" s="11">
        <v>7</v>
      </c>
      <c r="F200" s="11">
        <v>0</v>
      </c>
      <c r="G200" s="11">
        <v>3332.1666666666665</v>
      </c>
      <c r="H200" s="11">
        <f t="shared" si="25"/>
        <v>3848.2919805103174</v>
      </c>
      <c r="I200" s="11">
        <f t="shared" si="26"/>
        <v>1090.2919805103174</v>
      </c>
      <c r="J200" s="11">
        <f t="shared" si="27"/>
        <v>1090.2919805103174</v>
      </c>
      <c r="K200" s="42">
        <f t="shared" si="28"/>
        <v>0.39531978988771482</v>
      </c>
      <c r="L200" s="11">
        <f t="shared" si="24"/>
        <v>1090.2919805103174</v>
      </c>
      <c r="M200" s="11">
        <f t="shared" si="29"/>
        <v>1188736.6027651103</v>
      </c>
      <c r="N200" s="11">
        <f t="shared" si="30"/>
        <v>21805.839610206349</v>
      </c>
      <c r="O200" s="11">
        <v>756</v>
      </c>
      <c r="P200" s="4">
        <f t="shared" si="31"/>
        <v>15120</v>
      </c>
    </row>
    <row r="201" spans="1:16" x14ac:dyDescent="0.35">
      <c r="A201" s="3">
        <v>41115</v>
      </c>
      <c r="B201" s="11">
        <v>3261</v>
      </c>
      <c r="C201" s="11">
        <v>3</v>
      </c>
      <c r="D201" s="11">
        <v>4551</v>
      </c>
      <c r="E201" s="11">
        <v>7</v>
      </c>
      <c r="F201" s="11">
        <v>0</v>
      </c>
      <c r="G201" s="11">
        <v>2708.6666666666665</v>
      </c>
      <c r="H201" s="11">
        <f t="shared" si="25"/>
        <v>3728.1026627267875</v>
      </c>
      <c r="I201" s="11">
        <f t="shared" si="26"/>
        <v>467.10266272678746</v>
      </c>
      <c r="J201" s="11">
        <f t="shared" si="27"/>
        <v>467.10266272678746</v>
      </c>
      <c r="K201" s="42">
        <f t="shared" si="28"/>
        <v>0.14323908700606791</v>
      </c>
      <c r="L201" s="11">
        <f t="shared" si="24"/>
        <v>467.10266272678746</v>
      </c>
      <c r="M201" s="11">
        <f t="shared" si="29"/>
        <v>218184.89752645497</v>
      </c>
      <c r="N201" s="11">
        <f t="shared" si="30"/>
        <v>9342.0532545357491</v>
      </c>
      <c r="O201" s="11">
        <v>700</v>
      </c>
      <c r="P201" s="4">
        <f t="shared" si="31"/>
        <v>14000</v>
      </c>
    </row>
    <row r="202" spans="1:16" x14ac:dyDescent="0.35">
      <c r="A202" s="3">
        <v>41116</v>
      </c>
      <c r="B202" s="11">
        <v>3045</v>
      </c>
      <c r="C202" s="11">
        <v>4</v>
      </c>
      <c r="D202" s="11">
        <v>4973</v>
      </c>
      <c r="E202" s="11">
        <v>7</v>
      </c>
      <c r="F202" s="11">
        <v>0</v>
      </c>
      <c r="G202" s="11">
        <v>2897.3333333333335</v>
      </c>
      <c r="H202" s="11">
        <f t="shared" si="25"/>
        <v>4231.4851952374511</v>
      </c>
      <c r="I202" s="11">
        <f t="shared" si="26"/>
        <v>1186.4851952374511</v>
      </c>
      <c r="J202" s="11">
        <f t="shared" si="27"/>
        <v>1186.4851952374511</v>
      </c>
      <c r="K202" s="42">
        <f t="shared" si="28"/>
        <v>0.38965031042280823</v>
      </c>
      <c r="L202" s="11">
        <f t="shared" si="24"/>
        <v>1186.4851952374511</v>
      </c>
      <c r="M202" s="11">
        <f t="shared" si="29"/>
        <v>1407747.1185176524</v>
      </c>
      <c r="N202" s="11">
        <f t="shared" si="30"/>
        <v>23729.703904749022</v>
      </c>
      <c r="O202" s="11">
        <v>467</v>
      </c>
      <c r="P202" s="4">
        <f t="shared" si="31"/>
        <v>9340</v>
      </c>
    </row>
    <row r="203" spans="1:16" x14ac:dyDescent="0.35">
      <c r="A203" s="3">
        <v>41117</v>
      </c>
      <c r="B203" s="11">
        <v>3783</v>
      </c>
      <c r="C203" s="11">
        <v>5</v>
      </c>
      <c r="D203" s="11">
        <v>4931</v>
      </c>
      <c r="E203" s="11">
        <v>7</v>
      </c>
      <c r="F203" s="11">
        <v>0</v>
      </c>
      <c r="G203" s="11">
        <v>3021.3333333333335</v>
      </c>
      <c r="H203" s="11">
        <f t="shared" si="25"/>
        <v>4552.6047820542244</v>
      </c>
      <c r="I203" s="11">
        <f t="shared" si="26"/>
        <v>769.60478205422442</v>
      </c>
      <c r="J203" s="11">
        <f t="shared" si="27"/>
        <v>769.60478205422442</v>
      </c>
      <c r="K203" s="42">
        <f t="shared" si="28"/>
        <v>0.20343769020730226</v>
      </c>
      <c r="L203" s="11">
        <f t="shared" si="24"/>
        <v>769.60478205422442</v>
      </c>
      <c r="M203" s="11">
        <f t="shared" si="29"/>
        <v>592291.52056073025</v>
      </c>
      <c r="N203" s="11">
        <f t="shared" si="30"/>
        <v>15392.095641084488</v>
      </c>
      <c r="O203" s="11">
        <v>1209</v>
      </c>
      <c r="P203" s="4">
        <f t="shared" si="31"/>
        <v>24180</v>
      </c>
    </row>
    <row r="204" spans="1:16" x14ac:dyDescent="0.35">
      <c r="A204" s="3">
        <v>41118</v>
      </c>
      <c r="B204" s="11">
        <v>3997</v>
      </c>
      <c r="C204" s="11">
        <v>6</v>
      </c>
      <c r="D204" s="11">
        <v>4628.5</v>
      </c>
      <c r="E204" s="11">
        <v>7</v>
      </c>
      <c r="F204" s="11">
        <v>1</v>
      </c>
      <c r="G204" s="11">
        <v>3363</v>
      </c>
      <c r="H204" s="11">
        <f t="shared" si="25"/>
        <v>5236.6626372273358</v>
      </c>
      <c r="I204" s="11">
        <f t="shared" si="26"/>
        <v>1239.6626372273358</v>
      </c>
      <c r="J204" s="11">
        <f t="shared" si="27"/>
        <v>1239.6626372273358</v>
      </c>
      <c r="K204" s="42">
        <f t="shared" si="28"/>
        <v>0.31014827050971627</v>
      </c>
      <c r="L204" s="11">
        <f t="shared" si="24"/>
        <v>1239.6626372273358</v>
      </c>
      <c r="M204" s="11">
        <f t="shared" si="29"/>
        <v>1536763.4541374333</v>
      </c>
      <c r="N204" s="11">
        <f t="shared" si="30"/>
        <v>24793.252744546717</v>
      </c>
      <c r="O204" s="11">
        <v>2035</v>
      </c>
      <c r="P204" s="4">
        <f t="shared" si="31"/>
        <v>40700</v>
      </c>
    </row>
    <row r="205" spans="1:16" x14ac:dyDescent="0.35">
      <c r="A205" s="3">
        <v>41119</v>
      </c>
      <c r="B205" s="11">
        <v>4547</v>
      </c>
      <c r="C205" s="11">
        <v>7</v>
      </c>
      <c r="D205" s="11">
        <v>2695</v>
      </c>
      <c r="E205" s="11">
        <v>7</v>
      </c>
      <c r="F205" s="11">
        <v>1</v>
      </c>
      <c r="G205" s="11">
        <v>3608.3333333333335</v>
      </c>
      <c r="H205" s="11">
        <f t="shared" si="25"/>
        <v>5072.735774459914</v>
      </c>
      <c r="I205" s="11">
        <f t="shared" si="26"/>
        <v>525.73577445991396</v>
      </c>
      <c r="J205" s="11">
        <f t="shared" si="27"/>
        <v>525.73577445991396</v>
      </c>
      <c r="K205" s="42">
        <f t="shared" si="28"/>
        <v>0.11562255871121925</v>
      </c>
      <c r="L205" s="11">
        <f t="shared" si="24"/>
        <v>525.73577445991396</v>
      </c>
      <c r="M205" s="11">
        <f t="shared" si="29"/>
        <v>276398.10454696551</v>
      </c>
      <c r="N205" s="11">
        <f t="shared" si="30"/>
        <v>10514.715489198279</v>
      </c>
      <c r="O205" s="11">
        <v>1331</v>
      </c>
      <c r="P205" s="4">
        <f t="shared" si="31"/>
        <v>26620</v>
      </c>
    </row>
    <row r="206" spans="1:16" x14ac:dyDescent="0.35">
      <c r="A206" s="3">
        <v>41120</v>
      </c>
      <c r="B206" s="11">
        <v>3646</v>
      </c>
      <c r="C206" s="11">
        <v>1</v>
      </c>
      <c r="D206" s="11">
        <v>2673</v>
      </c>
      <c r="E206" s="11">
        <v>7</v>
      </c>
      <c r="F206" s="11">
        <v>0</v>
      </c>
      <c r="G206" s="11">
        <v>4109</v>
      </c>
      <c r="H206" s="11">
        <f t="shared" si="25"/>
        <v>3602.9374634692776</v>
      </c>
      <c r="I206" s="11">
        <f t="shared" si="26"/>
        <v>-43.062536530722355</v>
      </c>
      <c r="J206" s="11">
        <f t="shared" si="27"/>
        <v>43.062536530722355</v>
      </c>
      <c r="K206" s="42">
        <f t="shared" si="28"/>
        <v>1.1810898664487755E-2</v>
      </c>
      <c r="L206" s="11">
        <f t="shared" si="24"/>
        <v>-172.25014612288942</v>
      </c>
      <c r="M206" s="11">
        <f t="shared" si="29"/>
        <v>29670.112839356756</v>
      </c>
      <c r="N206" s="11">
        <f t="shared" si="30"/>
        <v>3445.0029224577884</v>
      </c>
      <c r="O206" s="11">
        <v>985</v>
      </c>
      <c r="P206" s="4">
        <f t="shared" si="31"/>
        <v>19700</v>
      </c>
    </row>
    <row r="207" spans="1:16" x14ac:dyDescent="0.35">
      <c r="A207" s="3">
        <v>41121</v>
      </c>
      <c r="B207" s="11">
        <v>4104</v>
      </c>
      <c r="C207" s="11">
        <v>2</v>
      </c>
      <c r="D207" s="11">
        <v>2758</v>
      </c>
      <c r="E207" s="11">
        <v>7</v>
      </c>
      <c r="F207" s="11">
        <v>0</v>
      </c>
      <c r="G207" s="11">
        <v>4063.3333333333335</v>
      </c>
      <c r="H207" s="11">
        <f t="shared" si="25"/>
        <v>3848.3910896841862</v>
      </c>
      <c r="I207" s="11">
        <f t="shared" si="26"/>
        <v>-255.60891031581377</v>
      </c>
      <c r="J207" s="11">
        <f t="shared" si="27"/>
        <v>255.60891031581377</v>
      </c>
      <c r="K207" s="42">
        <f t="shared" si="28"/>
        <v>6.2282872883970219E-2</v>
      </c>
      <c r="L207" s="11">
        <f t="shared" si="24"/>
        <v>-1022.4356412632551</v>
      </c>
      <c r="M207" s="11">
        <f t="shared" si="29"/>
        <v>1045374.6405254037</v>
      </c>
      <c r="N207" s="11">
        <f t="shared" si="30"/>
        <v>20448.712825265102</v>
      </c>
      <c r="O207" s="11">
        <v>745</v>
      </c>
      <c r="P207" s="4">
        <f t="shared" si="31"/>
        <v>14900</v>
      </c>
    </row>
    <row r="208" spans="1:16" x14ac:dyDescent="0.35">
      <c r="A208" s="3">
        <v>41122</v>
      </c>
      <c r="B208" s="11">
        <v>3818</v>
      </c>
      <c r="C208" s="11">
        <v>3</v>
      </c>
      <c r="D208" s="11">
        <v>3261</v>
      </c>
      <c r="E208" s="11">
        <v>8</v>
      </c>
      <c r="F208" s="11">
        <v>0</v>
      </c>
      <c r="G208" s="11">
        <v>4099</v>
      </c>
      <c r="H208" s="11">
        <f t="shared" si="25"/>
        <v>4301.9342643835635</v>
      </c>
      <c r="I208" s="11">
        <f t="shared" si="26"/>
        <v>483.93426438356346</v>
      </c>
      <c r="J208" s="11">
        <f t="shared" si="27"/>
        <v>483.93426438356346</v>
      </c>
      <c r="K208" s="42">
        <f t="shared" si="28"/>
        <v>0.12675072403969709</v>
      </c>
      <c r="L208" s="11">
        <f t="shared" si="24"/>
        <v>483.93426438356346</v>
      </c>
      <c r="M208" s="11">
        <f t="shared" si="29"/>
        <v>234192.37224446068</v>
      </c>
      <c r="N208" s="11">
        <f t="shared" si="30"/>
        <v>9678.6852876712692</v>
      </c>
      <c r="O208" s="11">
        <v>478</v>
      </c>
      <c r="P208" s="4">
        <f t="shared" si="31"/>
        <v>9560</v>
      </c>
    </row>
    <row r="209" spans="1:16" x14ac:dyDescent="0.35">
      <c r="A209" s="3">
        <v>41123</v>
      </c>
      <c r="B209" s="11">
        <v>3859</v>
      </c>
      <c r="C209" s="11">
        <v>4</v>
      </c>
      <c r="D209" s="11">
        <v>3045</v>
      </c>
      <c r="E209" s="11">
        <v>8</v>
      </c>
      <c r="F209" s="11">
        <v>0</v>
      </c>
      <c r="G209" s="11">
        <v>3856</v>
      </c>
      <c r="H209" s="11">
        <f t="shared" si="25"/>
        <v>4325.031444095277</v>
      </c>
      <c r="I209" s="11">
        <f t="shared" si="26"/>
        <v>466.03144409527704</v>
      </c>
      <c r="J209" s="11">
        <f t="shared" si="27"/>
        <v>466.03144409527704</v>
      </c>
      <c r="K209" s="42">
        <f t="shared" si="28"/>
        <v>0.12076482096275643</v>
      </c>
      <c r="L209" s="11">
        <f t="shared" si="24"/>
        <v>466.03144409527704</v>
      </c>
      <c r="M209" s="11">
        <f t="shared" si="29"/>
        <v>217185.30688552934</v>
      </c>
      <c r="N209" s="11">
        <f t="shared" si="30"/>
        <v>9320.6288819055408</v>
      </c>
      <c r="O209" s="11">
        <v>988</v>
      </c>
      <c r="P209" s="4">
        <f t="shared" si="31"/>
        <v>19760</v>
      </c>
    </row>
    <row r="210" spans="1:16" x14ac:dyDescent="0.35">
      <c r="A210" s="3">
        <v>41124</v>
      </c>
      <c r="B210" s="11">
        <v>4182</v>
      </c>
      <c r="C210" s="11">
        <v>5</v>
      </c>
      <c r="D210" s="11">
        <v>3783</v>
      </c>
      <c r="E210" s="11">
        <v>8</v>
      </c>
      <c r="F210" s="11">
        <v>0</v>
      </c>
      <c r="G210" s="11">
        <v>3927</v>
      </c>
      <c r="H210" s="11">
        <f t="shared" si="25"/>
        <v>4844.1829385909095</v>
      </c>
      <c r="I210" s="11">
        <f t="shared" si="26"/>
        <v>662.18293859090954</v>
      </c>
      <c r="J210" s="11">
        <f t="shared" si="27"/>
        <v>662.18293859090954</v>
      </c>
      <c r="K210" s="42">
        <f t="shared" si="28"/>
        <v>0.15834120961045184</v>
      </c>
      <c r="L210" s="11">
        <f t="shared" si="24"/>
        <v>662.18293859090954</v>
      </c>
      <c r="M210" s="11">
        <f t="shared" si="29"/>
        <v>438486.24416089227</v>
      </c>
      <c r="N210" s="11">
        <f t="shared" si="30"/>
        <v>13243.658771818191</v>
      </c>
      <c r="O210" s="11">
        <v>656</v>
      </c>
      <c r="P210" s="4">
        <f t="shared" si="31"/>
        <v>13120</v>
      </c>
    </row>
    <row r="211" spans="1:16" x14ac:dyDescent="0.35">
      <c r="A211" s="3">
        <v>41125</v>
      </c>
      <c r="B211" s="11">
        <v>5052</v>
      </c>
      <c r="C211" s="11">
        <v>6</v>
      </c>
      <c r="D211" s="11">
        <v>3997</v>
      </c>
      <c r="E211" s="11">
        <v>8</v>
      </c>
      <c r="F211" s="11">
        <v>1</v>
      </c>
      <c r="G211" s="11">
        <v>3953</v>
      </c>
      <c r="H211" s="11">
        <f t="shared" si="25"/>
        <v>5471.3651639222007</v>
      </c>
      <c r="I211" s="11">
        <f t="shared" si="26"/>
        <v>419.36516392220074</v>
      </c>
      <c r="J211" s="11">
        <f t="shared" si="27"/>
        <v>419.36516392220074</v>
      </c>
      <c r="K211" s="42">
        <f t="shared" si="28"/>
        <v>8.3009731576049239E-2</v>
      </c>
      <c r="L211" s="11">
        <f t="shared" si="24"/>
        <v>419.36516392220074</v>
      </c>
      <c r="M211" s="11">
        <f t="shared" si="29"/>
        <v>175867.14071149428</v>
      </c>
      <c r="N211" s="11">
        <f t="shared" si="30"/>
        <v>8387.3032784440147</v>
      </c>
      <c r="O211" s="11">
        <v>1210</v>
      </c>
      <c r="P211" s="4">
        <f t="shared" si="31"/>
        <v>24200</v>
      </c>
    </row>
    <row r="212" spans="1:16" x14ac:dyDescent="0.35">
      <c r="A212" s="3">
        <v>41126</v>
      </c>
      <c r="B212" s="11">
        <v>4950</v>
      </c>
      <c r="C212" s="11">
        <v>7</v>
      </c>
      <c r="D212" s="11">
        <v>4547</v>
      </c>
      <c r="E212" s="11">
        <v>8</v>
      </c>
      <c r="F212" s="11">
        <v>1</v>
      </c>
      <c r="G212" s="11">
        <v>4364.333333333333</v>
      </c>
      <c r="H212" s="11">
        <f t="shared" si="25"/>
        <v>6162.2803188593398</v>
      </c>
      <c r="I212" s="11">
        <f t="shared" si="26"/>
        <v>1212.2803188593398</v>
      </c>
      <c r="J212" s="11">
        <f t="shared" si="27"/>
        <v>1212.2803188593398</v>
      </c>
      <c r="K212" s="42">
        <f t="shared" si="28"/>
        <v>0.24490511492107875</v>
      </c>
      <c r="L212" s="11">
        <f t="shared" si="24"/>
        <v>1212.2803188593398</v>
      </c>
      <c r="M212" s="11">
        <f t="shared" si="29"/>
        <v>1469623.5714937025</v>
      </c>
      <c r="N212" s="11">
        <f t="shared" si="30"/>
        <v>24245.606377186796</v>
      </c>
      <c r="O212" s="11">
        <v>663</v>
      </c>
      <c r="P212" s="4">
        <f t="shared" si="31"/>
        <v>13260</v>
      </c>
    </row>
    <row r="213" spans="1:16" x14ac:dyDescent="0.35">
      <c r="A213" s="3">
        <v>41127</v>
      </c>
      <c r="B213" s="11">
        <v>3960</v>
      </c>
      <c r="C213" s="11">
        <v>1</v>
      </c>
      <c r="D213" s="11">
        <v>3646</v>
      </c>
      <c r="E213" s="11">
        <v>8</v>
      </c>
      <c r="F213" s="11">
        <v>0</v>
      </c>
      <c r="G213" s="11">
        <v>4728</v>
      </c>
      <c r="H213" s="11">
        <f t="shared" si="25"/>
        <v>4337.490276116353</v>
      </c>
      <c r="I213" s="11">
        <f t="shared" si="26"/>
        <v>377.49027611635302</v>
      </c>
      <c r="J213" s="11">
        <f t="shared" si="27"/>
        <v>377.49027611635302</v>
      </c>
      <c r="K213" s="42">
        <f t="shared" si="28"/>
        <v>9.5325827302109353E-2</v>
      </c>
      <c r="L213" s="11">
        <f t="shared" si="24"/>
        <v>377.49027611635302</v>
      </c>
      <c r="M213" s="11">
        <f t="shared" si="29"/>
        <v>142498.90856240044</v>
      </c>
      <c r="N213" s="11">
        <f t="shared" si="30"/>
        <v>7549.8055223270603</v>
      </c>
      <c r="O213" s="11">
        <v>944</v>
      </c>
      <c r="P213" s="4">
        <f t="shared" si="31"/>
        <v>18880</v>
      </c>
    </row>
    <row r="214" spans="1:16" x14ac:dyDescent="0.35">
      <c r="A214" s="3">
        <v>41128</v>
      </c>
      <c r="B214" s="11">
        <v>3968</v>
      </c>
      <c r="C214" s="11">
        <v>2</v>
      </c>
      <c r="D214" s="11">
        <v>4104</v>
      </c>
      <c r="E214" s="11">
        <v>8</v>
      </c>
      <c r="F214" s="11">
        <v>0</v>
      </c>
      <c r="G214" s="11">
        <v>4654</v>
      </c>
      <c r="H214" s="11">
        <f t="shared" si="25"/>
        <v>4675.6412339723156</v>
      </c>
      <c r="I214" s="11">
        <f t="shared" si="26"/>
        <v>707.6412339723156</v>
      </c>
      <c r="J214" s="11">
        <f t="shared" si="27"/>
        <v>707.6412339723156</v>
      </c>
      <c r="K214" s="42">
        <f t="shared" si="28"/>
        <v>0.17833700452931342</v>
      </c>
      <c r="L214" s="11">
        <f t="shared" si="24"/>
        <v>707.6412339723156</v>
      </c>
      <c r="M214" s="11">
        <f t="shared" si="29"/>
        <v>500756.11601786152</v>
      </c>
      <c r="N214" s="11">
        <f t="shared" si="30"/>
        <v>14152.824679446312</v>
      </c>
      <c r="O214" s="11">
        <v>1034</v>
      </c>
      <c r="P214" s="4">
        <f t="shared" si="31"/>
        <v>20680</v>
      </c>
    </row>
    <row r="215" spans="1:16" x14ac:dyDescent="0.35">
      <c r="A215" s="3">
        <v>41129</v>
      </c>
      <c r="B215" s="11">
        <v>4133</v>
      </c>
      <c r="C215" s="11">
        <v>3</v>
      </c>
      <c r="D215" s="11">
        <v>3818</v>
      </c>
      <c r="E215" s="11">
        <v>8</v>
      </c>
      <c r="F215" s="11">
        <v>0</v>
      </c>
      <c r="G215" s="11">
        <v>4292.666666666667</v>
      </c>
      <c r="H215" s="11">
        <f t="shared" si="25"/>
        <v>4598.4849497325231</v>
      </c>
      <c r="I215" s="11">
        <f t="shared" si="26"/>
        <v>465.48494973252309</v>
      </c>
      <c r="J215" s="11">
        <f t="shared" si="27"/>
        <v>465.48494973252309</v>
      </c>
      <c r="K215" s="42">
        <f t="shared" si="28"/>
        <v>0.11262640932313649</v>
      </c>
      <c r="L215" s="11">
        <f t="shared" si="24"/>
        <v>465.48494973252309</v>
      </c>
      <c r="M215" s="11">
        <f t="shared" si="29"/>
        <v>216676.23842748956</v>
      </c>
      <c r="N215" s="11">
        <f t="shared" si="30"/>
        <v>9309.6989946504618</v>
      </c>
      <c r="O215" s="11">
        <v>1417</v>
      </c>
      <c r="P215" s="4">
        <f t="shared" si="31"/>
        <v>28340</v>
      </c>
    </row>
    <row r="216" spans="1:16" x14ac:dyDescent="0.35">
      <c r="A216" s="3">
        <v>41130</v>
      </c>
      <c r="B216" s="11">
        <v>4408</v>
      </c>
      <c r="C216" s="11">
        <v>4</v>
      </c>
      <c r="D216" s="11">
        <v>3859</v>
      </c>
      <c r="E216" s="11">
        <v>8</v>
      </c>
      <c r="F216" s="11">
        <v>0</v>
      </c>
      <c r="G216" s="11">
        <v>4020.3333333333335</v>
      </c>
      <c r="H216" s="11">
        <f t="shared" si="25"/>
        <v>4678.8767764608729</v>
      </c>
      <c r="I216" s="11">
        <f t="shared" si="26"/>
        <v>270.87677646087286</v>
      </c>
      <c r="J216" s="11">
        <f t="shared" si="27"/>
        <v>270.87677646087286</v>
      </c>
      <c r="K216" s="42">
        <f t="shared" si="28"/>
        <v>6.1451174333228872E-2</v>
      </c>
      <c r="L216" s="11">
        <f t="shared" si="24"/>
        <v>270.87677646087286</v>
      </c>
      <c r="M216" s="11">
        <f t="shared" si="29"/>
        <v>73374.228025833683</v>
      </c>
      <c r="N216" s="11">
        <f t="shared" si="30"/>
        <v>5417.5355292174572</v>
      </c>
      <c r="O216" s="11">
        <v>1345</v>
      </c>
      <c r="P216" s="4">
        <f t="shared" si="31"/>
        <v>26900</v>
      </c>
    </row>
    <row r="217" spans="1:16" x14ac:dyDescent="0.35">
      <c r="A217" s="3">
        <v>41131</v>
      </c>
      <c r="B217" s="11">
        <v>5050</v>
      </c>
      <c r="C217" s="11">
        <v>5</v>
      </c>
      <c r="D217" s="11">
        <v>4182</v>
      </c>
      <c r="E217" s="11">
        <v>8</v>
      </c>
      <c r="F217" s="11">
        <v>0</v>
      </c>
      <c r="G217" s="11">
        <v>4169.666666666667</v>
      </c>
      <c r="H217" s="11">
        <f t="shared" si="25"/>
        <v>5126.2599115611847</v>
      </c>
      <c r="I217" s="11">
        <f t="shared" si="26"/>
        <v>76.259911561184708</v>
      </c>
      <c r="J217" s="11">
        <f t="shared" si="27"/>
        <v>76.259911561184708</v>
      </c>
      <c r="K217" s="42">
        <f t="shared" si="28"/>
        <v>1.5100972586373209E-2</v>
      </c>
      <c r="L217" s="11">
        <f t="shared" si="24"/>
        <v>76.259911561184708</v>
      </c>
      <c r="M217" s="11">
        <f t="shared" si="29"/>
        <v>5815.5741113197128</v>
      </c>
      <c r="N217" s="11">
        <f t="shared" si="30"/>
        <v>1525.1982312236942</v>
      </c>
      <c r="O217" s="11">
        <v>1129</v>
      </c>
      <c r="P217" s="4">
        <f t="shared" si="31"/>
        <v>22580</v>
      </c>
    </row>
    <row r="218" spans="1:16" x14ac:dyDescent="0.35">
      <c r="A218" s="3">
        <v>41132</v>
      </c>
      <c r="B218" s="11">
        <v>5490</v>
      </c>
      <c r="C218" s="11">
        <v>6</v>
      </c>
      <c r="D218" s="11">
        <v>5052</v>
      </c>
      <c r="E218" s="11">
        <v>8</v>
      </c>
      <c r="F218" s="11">
        <v>1</v>
      </c>
      <c r="G218" s="11">
        <v>4530.333333333333</v>
      </c>
      <c r="H218" s="11">
        <f t="shared" si="25"/>
        <v>6174.1181712718262</v>
      </c>
      <c r="I218" s="11">
        <f t="shared" si="26"/>
        <v>684.11817127182621</v>
      </c>
      <c r="J218" s="11">
        <f t="shared" si="27"/>
        <v>684.11817127182621</v>
      </c>
      <c r="K218" s="42">
        <f t="shared" si="28"/>
        <v>0.1246116887562525</v>
      </c>
      <c r="L218" s="11">
        <f t="shared" si="24"/>
        <v>684.11817127182621</v>
      </c>
      <c r="M218" s="11">
        <f t="shared" si="29"/>
        <v>468017.67226430774</v>
      </c>
      <c r="N218" s="11">
        <f t="shared" si="30"/>
        <v>13682.363425436524</v>
      </c>
      <c r="O218" s="11">
        <v>346</v>
      </c>
      <c r="P218" s="4">
        <f t="shared" si="31"/>
        <v>6920</v>
      </c>
    </row>
    <row r="219" spans="1:16" x14ac:dyDescent="0.35">
      <c r="A219" s="3">
        <v>41133</v>
      </c>
      <c r="B219" s="11">
        <v>5736</v>
      </c>
      <c r="C219" s="11">
        <v>7</v>
      </c>
      <c r="D219" s="11">
        <v>4950</v>
      </c>
      <c r="E219" s="11">
        <v>8</v>
      </c>
      <c r="F219" s="11">
        <v>1</v>
      </c>
      <c r="G219" s="11">
        <v>4982.666666666667</v>
      </c>
      <c r="H219" s="11">
        <f t="shared" si="25"/>
        <v>6697.2859427909825</v>
      </c>
      <c r="I219" s="11">
        <f t="shared" si="26"/>
        <v>961.28594279098252</v>
      </c>
      <c r="J219" s="11">
        <f t="shared" si="27"/>
        <v>961.28594279098252</v>
      </c>
      <c r="K219" s="42">
        <f t="shared" si="28"/>
        <v>0.16758820481014339</v>
      </c>
      <c r="L219" s="11">
        <f t="shared" si="24"/>
        <v>961.28594279098252</v>
      </c>
      <c r="M219" s="11">
        <f t="shared" si="29"/>
        <v>924070.66380754812</v>
      </c>
      <c r="N219" s="11">
        <f t="shared" si="30"/>
        <v>19225.71885581965</v>
      </c>
      <c r="O219" s="11">
        <v>782</v>
      </c>
      <c r="P219" s="4">
        <f t="shared" si="31"/>
        <v>15640</v>
      </c>
    </row>
    <row r="220" spans="1:16" x14ac:dyDescent="0.35">
      <c r="A220" s="3">
        <v>41134</v>
      </c>
      <c r="B220" s="11">
        <v>5580</v>
      </c>
      <c r="C220" s="11">
        <v>1</v>
      </c>
      <c r="D220" s="11">
        <v>3960</v>
      </c>
      <c r="E220" s="11">
        <v>8</v>
      </c>
      <c r="F220" s="11">
        <v>0</v>
      </c>
      <c r="G220" s="11">
        <v>5425.333333333333</v>
      </c>
      <c r="H220" s="11">
        <f t="shared" si="25"/>
        <v>4898.7848321251813</v>
      </c>
      <c r="I220" s="11">
        <f t="shared" si="26"/>
        <v>-681.21516787481869</v>
      </c>
      <c r="J220" s="11">
        <f t="shared" si="27"/>
        <v>681.21516787481869</v>
      </c>
      <c r="K220" s="42">
        <f t="shared" si="28"/>
        <v>0.12208157130373094</v>
      </c>
      <c r="L220" s="11">
        <f t="shared" si="24"/>
        <v>-2724.8606714992748</v>
      </c>
      <c r="M220" s="11">
        <f t="shared" si="29"/>
        <v>7424865.6790834786</v>
      </c>
      <c r="N220" s="11">
        <f t="shared" si="30"/>
        <v>54497.213429985495</v>
      </c>
      <c r="O220" s="11">
        <v>974</v>
      </c>
      <c r="P220" s="4">
        <f t="shared" si="31"/>
        <v>19480</v>
      </c>
    </row>
    <row r="221" spans="1:16" x14ac:dyDescent="0.35">
      <c r="A221" s="3">
        <v>41135</v>
      </c>
      <c r="B221" s="11">
        <v>5663</v>
      </c>
      <c r="C221" s="11">
        <v>2</v>
      </c>
      <c r="D221" s="11">
        <v>3968</v>
      </c>
      <c r="E221" s="11">
        <v>8</v>
      </c>
      <c r="F221" s="11">
        <v>0</v>
      </c>
      <c r="G221" s="11">
        <v>5602</v>
      </c>
      <c r="H221" s="11">
        <f t="shared" si="25"/>
        <v>5270.1668409055328</v>
      </c>
      <c r="I221" s="11">
        <f t="shared" si="26"/>
        <v>-392.83315909446719</v>
      </c>
      <c r="J221" s="11">
        <f t="shared" si="27"/>
        <v>392.83315909446719</v>
      </c>
      <c r="K221" s="42">
        <f t="shared" si="28"/>
        <v>6.9368384088728099E-2</v>
      </c>
      <c r="L221" s="11">
        <f t="shared" si="24"/>
        <v>-1571.3326363778688</v>
      </c>
      <c r="M221" s="11">
        <f t="shared" si="29"/>
        <v>2469086.2541462234</v>
      </c>
      <c r="N221" s="11">
        <f t="shared" si="30"/>
        <v>31426.652727557375</v>
      </c>
      <c r="O221" s="11">
        <v>1453</v>
      </c>
      <c r="P221" s="4">
        <f t="shared" si="31"/>
        <v>29060</v>
      </c>
    </row>
    <row r="222" spans="1:16" x14ac:dyDescent="0.35">
      <c r="A222" s="3">
        <v>41136</v>
      </c>
      <c r="B222" s="11">
        <v>3655</v>
      </c>
      <c r="C222" s="11">
        <v>3</v>
      </c>
      <c r="D222" s="11">
        <v>4133</v>
      </c>
      <c r="E222" s="11">
        <v>8</v>
      </c>
      <c r="F222" s="11">
        <v>0</v>
      </c>
      <c r="G222" s="11">
        <v>5659.666666666667</v>
      </c>
      <c r="H222" s="11">
        <f t="shared" si="25"/>
        <v>5608.816750238122</v>
      </c>
      <c r="I222" s="11">
        <f t="shared" si="26"/>
        <v>1953.816750238122</v>
      </c>
      <c r="J222" s="11">
        <f t="shared" si="27"/>
        <v>1953.816750238122</v>
      </c>
      <c r="K222" s="42">
        <f t="shared" si="28"/>
        <v>0.53455998638525914</v>
      </c>
      <c r="L222" s="11">
        <f t="shared" si="24"/>
        <v>1953.816750238122</v>
      </c>
      <c r="M222" s="11">
        <f t="shared" si="29"/>
        <v>3817399.893511056</v>
      </c>
      <c r="N222" s="11">
        <f t="shared" si="30"/>
        <v>39076.335004762441</v>
      </c>
      <c r="O222" s="11">
        <v>1286</v>
      </c>
      <c r="P222" s="4">
        <f t="shared" si="31"/>
        <v>25720</v>
      </c>
    </row>
    <row r="223" spans="1:16" x14ac:dyDescent="0.35">
      <c r="A223" s="3">
        <v>41137</v>
      </c>
      <c r="B223" s="11">
        <v>6616</v>
      </c>
      <c r="C223" s="11">
        <v>4</v>
      </c>
      <c r="D223" s="11">
        <v>4408</v>
      </c>
      <c r="E223" s="11">
        <v>8</v>
      </c>
      <c r="F223" s="11">
        <v>0</v>
      </c>
      <c r="G223" s="11">
        <v>4966</v>
      </c>
      <c r="H223" s="11">
        <f t="shared" si="25"/>
        <v>5476.9407887604502</v>
      </c>
      <c r="I223" s="11">
        <f t="shared" si="26"/>
        <v>-1139.0592112395498</v>
      </c>
      <c r="J223" s="11">
        <f t="shared" si="27"/>
        <v>1139.0592112395498</v>
      </c>
      <c r="K223" s="42">
        <f t="shared" si="28"/>
        <v>0.17216735357308793</v>
      </c>
      <c r="L223" s="11">
        <f t="shared" si="24"/>
        <v>-4556.2368449581991</v>
      </c>
      <c r="M223" s="11">
        <f t="shared" si="29"/>
        <v>20759294.187354643</v>
      </c>
      <c r="N223" s="11">
        <f t="shared" si="30"/>
        <v>91124.736899163981</v>
      </c>
      <c r="O223" s="11">
        <v>1232</v>
      </c>
      <c r="P223" s="4">
        <f t="shared" si="31"/>
        <v>24640</v>
      </c>
    </row>
    <row r="224" spans="1:16" x14ac:dyDescent="0.35">
      <c r="A224" s="3">
        <v>41138</v>
      </c>
      <c r="B224" s="11">
        <v>6646</v>
      </c>
      <c r="C224" s="11">
        <v>5</v>
      </c>
      <c r="D224" s="11">
        <v>5050</v>
      </c>
      <c r="E224" s="11">
        <v>8</v>
      </c>
      <c r="F224" s="11">
        <v>0</v>
      </c>
      <c r="G224" s="11">
        <v>5311.333333333333</v>
      </c>
      <c r="H224" s="11">
        <f t="shared" si="25"/>
        <v>6151.1764555999343</v>
      </c>
      <c r="I224" s="11">
        <f t="shared" si="26"/>
        <v>-494.82354440006566</v>
      </c>
      <c r="J224" s="11">
        <f t="shared" si="27"/>
        <v>494.82354440006566</v>
      </c>
      <c r="K224" s="42">
        <f t="shared" si="28"/>
        <v>7.4454340114364373E-2</v>
      </c>
      <c r="L224" s="11">
        <f t="shared" si="24"/>
        <v>-1979.2941776002626</v>
      </c>
      <c r="M224" s="11">
        <f t="shared" si="29"/>
        <v>3917605.4414822999</v>
      </c>
      <c r="N224" s="11">
        <f t="shared" si="30"/>
        <v>39585.883552005253</v>
      </c>
      <c r="O224" s="11">
        <v>1233</v>
      </c>
      <c r="P224" s="4">
        <f t="shared" si="31"/>
        <v>24660</v>
      </c>
    </row>
    <row r="225" spans="1:16" x14ac:dyDescent="0.35">
      <c r="A225" s="3">
        <v>41139</v>
      </c>
      <c r="B225" s="11">
        <v>7997</v>
      </c>
      <c r="C225" s="11">
        <v>6</v>
      </c>
      <c r="D225" s="11">
        <v>5490</v>
      </c>
      <c r="E225" s="11">
        <v>8</v>
      </c>
      <c r="F225" s="11">
        <v>1</v>
      </c>
      <c r="G225" s="11">
        <v>5639</v>
      </c>
      <c r="H225" s="11">
        <f t="shared" si="25"/>
        <v>7048.1715711809238</v>
      </c>
      <c r="I225" s="11">
        <f t="shared" si="26"/>
        <v>-948.82842881907618</v>
      </c>
      <c r="J225" s="11">
        <f t="shared" si="27"/>
        <v>948.82842881907618</v>
      </c>
      <c r="K225" s="42">
        <f t="shared" si="28"/>
        <v>0.11864804661986697</v>
      </c>
      <c r="L225" s="11">
        <f t="shared" si="24"/>
        <v>-3795.3137152763047</v>
      </c>
      <c r="M225" s="11">
        <f t="shared" si="29"/>
        <v>14404406.197364427</v>
      </c>
      <c r="N225" s="11">
        <f t="shared" si="30"/>
        <v>75906.274305526094</v>
      </c>
      <c r="O225" s="11">
        <v>1154</v>
      </c>
      <c r="P225" s="4">
        <f t="shared" si="31"/>
        <v>23080</v>
      </c>
    </row>
    <row r="226" spans="1:16" x14ac:dyDescent="0.35">
      <c r="A226" s="3">
        <v>41140</v>
      </c>
      <c r="B226" s="11">
        <v>4628.5</v>
      </c>
      <c r="C226" s="11">
        <v>7</v>
      </c>
      <c r="D226" s="11">
        <v>5736</v>
      </c>
      <c r="E226" s="11">
        <v>8</v>
      </c>
      <c r="F226" s="11">
        <v>1</v>
      </c>
      <c r="G226" s="11">
        <v>7086.333333333333</v>
      </c>
      <c r="H226" s="11">
        <f t="shared" si="25"/>
        <v>8342.2779933642632</v>
      </c>
      <c r="I226" s="11">
        <f t="shared" si="26"/>
        <v>3713.7779933642632</v>
      </c>
      <c r="J226" s="11">
        <f t="shared" si="27"/>
        <v>3713.7779933642632</v>
      </c>
      <c r="K226" s="42">
        <f t="shared" si="28"/>
        <v>0.80237182529205209</v>
      </c>
      <c r="L226" s="11">
        <f t="shared" si="24"/>
        <v>3713.7779933642632</v>
      </c>
      <c r="M226" s="11">
        <f t="shared" si="29"/>
        <v>13792146.983996693</v>
      </c>
      <c r="N226" s="11">
        <f t="shared" si="30"/>
        <v>74275.559867285265</v>
      </c>
      <c r="O226" s="11">
        <v>1053</v>
      </c>
      <c r="P226" s="4">
        <f t="shared" si="31"/>
        <v>21060</v>
      </c>
    </row>
    <row r="227" spans="1:16" x14ac:dyDescent="0.35">
      <c r="A227" s="3">
        <v>41141</v>
      </c>
      <c r="B227" s="11">
        <v>4628.5</v>
      </c>
      <c r="C227" s="11">
        <v>1</v>
      </c>
      <c r="D227" s="11">
        <v>5580</v>
      </c>
      <c r="E227" s="11">
        <v>8</v>
      </c>
      <c r="F227" s="11">
        <v>0</v>
      </c>
      <c r="G227" s="11">
        <v>6423.833333333333</v>
      </c>
      <c r="H227" s="11">
        <f t="shared" si="25"/>
        <v>6052.929653071451</v>
      </c>
      <c r="I227" s="11">
        <f t="shared" si="26"/>
        <v>1424.429653071451</v>
      </c>
      <c r="J227" s="11">
        <f t="shared" si="27"/>
        <v>1424.429653071451</v>
      </c>
      <c r="K227" s="42">
        <f t="shared" si="28"/>
        <v>0.30775189652618579</v>
      </c>
      <c r="L227" s="11">
        <f t="shared" si="24"/>
        <v>1424.429653071451</v>
      </c>
      <c r="M227" s="11">
        <f t="shared" si="29"/>
        <v>2028999.8365492541</v>
      </c>
      <c r="N227" s="11">
        <f t="shared" si="30"/>
        <v>28488.593061429019</v>
      </c>
      <c r="O227" s="11">
        <v>374</v>
      </c>
      <c r="P227" s="4">
        <f t="shared" si="31"/>
        <v>7480</v>
      </c>
    </row>
    <row r="228" spans="1:16" x14ac:dyDescent="0.35">
      <c r="A228" s="3">
        <v>41142</v>
      </c>
      <c r="B228" s="11">
        <v>4628.5</v>
      </c>
      <c r="C228" s="11">
        <v>2</v>
      </c>
      <c r="D228" s="11">
        <v>5663</v>
      </c>
      <c r="E228" s="11">
        <v>8</v>
      </c>
      <c r="F228" s="11">
        <v>0</v>
      </c>
      <c r="G228" s="11">
        <v>5751.333333333333</v>
      </c>
      <c r="H228" s="11">
        <f t="shared" si="25"/>
        <v>5877.7488610725923</v>
      </c>
      <c r="I228" s="11">
        <f t="shared" si="26"/>
        <v>1249.2488610725923</v>
      </c>
      <c r="J228" s="11">
        <f t="shared" si="27"/>
        <v>1249.2488610725923</v>
      </c>
      <c r="K228" s="42">
        <f t="shared" si="28"/>
        <v>0.26990361047263522</v>
      </c>
      <c r="L228" s="11">
        <f t="shared" si="24"/>
        <v>1249.2488610725923</v>
      </c>
      <c r="M228" s="11">
        <f t="shared" si="29"/>
        <v>1560622.7168911688</v>
      </c>
      <c r="N228" s="11">
        <f t="shared" si="30"/>
        <v>24984.977221451845</v>
      </c>
      <c r="O228" s="11">
        <v>806</v>
      </c>
      <c r="P228" s="4">
        <f t="shared" si="31"/>
        <v>16120</v>
      </c>
    </row>
    <row r="229" spans="1:16" x14ac:dyDescent="0.35">
      <c r="A229" s="3">
        <v>41143</v>
      </c>
      <c r="B229" s="11">
        <v>4628.5</v>
      </c>
      <c r="C229" s="11">
        <v>3</v>
      </c>
      <c r="D229" s="11">
        <v>3655</v>
      </c>
      <c r="E229" s="11">
        <v>8</v>
      </c>
      <c r="F229" s="11">
        <v>0</v>
      </c>
      <c r="G229" s="11">
        <v>4628.5</v>
      </c>
      <c r="H229" s="11">
        <f t="shared" si="25"/>
        <v>4774.7186718940029</v>
      </c>
      <c r="I229" s="11">
        <f t="shared" si="26"/>
        <v>146.21867189400291</v>
      </c>
      <c r="J229" s="11">
        <f t="shared" si="27"/>
        <v>146.21867189400291</v>
      </c>
      <c r="K229" s="42">
        <f t="shared" si="28"/>
        <v>3.1590941318786411E-2</v>
      </c>
      <c r="L229" s="11">
        <f t="shared" si="24"/>
        <v>146.21867189400291</v>
      </c>
      <c r="M229" s="11">
        <f t="shared" si="29"/>
        <v>21379.900010446076</v>
      </c>
      <c r="N229" s="11">
        <f t="shared" si="30"/>
        <v>2924.3734378800582</v>
      </c>
      <c r="O229" s="11">
        <v>2392</v>
      </c>
      <c r="P229" s="4">
        <f t="shared" si="31"/>
        <v>47840</v>
      </c>
    </row>
    <row r="230" spans="1:16" x14ac:dyDescent="0.35">
      <c r="A230" s="3">
        <v>41144</v>
      </c>
      <c r="B230" s="11">
        <v>8932</v>
      </c>
      <c r="C230" s="11">
        <v>4</v>
      </c>
      <c r="D230" s="11">
        <v>6616</v>
      </c>
      <c r="E230" s="11">
        <v>8</v>
      </c>
      <c r="F230" s="11">
        <v>0</v>
      </c>
      <c r="G230" s="11">
        <v>4628.5</v>
      </c>
      <c r="H230" s="11">
        <f t="shared" si="25"/>
        <v>5911.9019140335758</v>
      </c>
      <c r="I230" s="11">
        <f t="shared" si="26"/>
        <v>-3020.0980859664242</v>
      </c>
      <c r="J230" s="11">
        <f t="shared" si="27"/>
        <v>3020.0980859664242</v>
      </c>
      <c r="K230" s="42">
        <f t="shared" si="28"/>
        <v>0.33812114710775015</v>
      </c>
      <c r="L230" s="11">
        <f t="shared" si="24"/>
        <v>-12080.392343865697</v>
      </c>
      <c r="M230" s="11">
        <f t="shared" si="29"/>
        <v>145935879.18172893</v>
      </c>
      <c r="N230" s="11">
        <f t="shared" si="30"/>
        <v>241607.84687731392</v>
      </c>
      <c r="O230" s="11">
        <v>1441</v>
      </c>
      <c r="P230" s="4">
        <f t="shared" si="31"/>
        <v>28820</v>
      </c>
    </row>
    <row r="231" spans="1:16" x14ac:dyDescent="0.35">
      <c r="A231" s="3">
        <v>41145</v>
      </c>
      <c r="B231" s="11">
        <v>4628.5</v>
      </c>
      <c r="C231" s="11">
        <v>5</v>
      </c>
      <c r="D231" s="11">
        <v>6646</v>
      </c>
      <c r="E231" s="11">
        <v>8</v>
      </c>
      <c r="F231" s="11">
        <v>0</v>
      </c>
      <c r="G231" s="11">
        <v>6063</v>
      </c>
      <c r="H231" s="11">
        <f t="shared" si="25"/>
        <v>7132.7343467781957</v>
      </c>
      <c r="I231" s="11">
        <f t="shared" si="26"/>
        <v>2504.2343467781957</v>
      </c>
      <c r="J231" s="11">
        <f t="shared" si="27"/>
        <v>2504.2343467781957</v>
      </c>
      <c r="K231" s="42">
        <f t="shared" si="28"/>
        <v>0.54104663428285527</v>
      </c>
      <c r="L231" s="11">
        <f t="shared" si="24"/>
        <v>2504.2343467781957</v>
      </c>
      <c r="M231" s="11">
        <f t="shared" si="29"/>
        <v>6271189.6635836167</v>
      </c>
      <c r="N231" s="11">
        <f t="shared" si="30"/>
        <v>50084.686935563914</v>
      </c>
      <c r="O231" s="11">
        <v>564</v>
      </c>
      <c r="P231" s="4">
        <f t="shared" si="31"/>
        <v>11280</v>
      </c>
    </row>
    <row r="232" spans="1:16" x14ac:dyDescent="0.35">
      <c r="A232" s="3">
        <v>41146</v>
      </c>
      <c r="B232" s="11">
        <v>8831</v>
      </c>
      <c r="C232" s="11">
        <v>6</v>
      </c>
      <c r="D232" s="11">
        <v>7997</v>
      </c>
      <c r="E232" s="11">
        <v>8</v>
      </c>
      <c r="F232" s="11">
        <v>1</v>
      </c>
      <c r="G232" s="11">
        <v>6063</v>
      </c>
      <c r="H232" s="11">
        <f t="shared" si="25"/>
        <v>8082.9334956890416</v>
      </c>
      <c r="I232" s="11">
        <f t="shared" si="26"/>
        <v>-748.06650431095841</v>
      </c>
      <c r="J232" s="11">
        <f t="shared" si="27"/>
        <v>748.06650431095841</v>
      </c>
      <c r="K232" s="42">
        <f t="shared" si="28"/>
        <v>8.4709150074845252E-2</v>
      </c>
      <c r="L232" s="11">
        <f t="shared" si="24"/>
        <v>-2992.2660172438336</v>
      </c>
      <c r="M232" s="11">
        <f t="shared" si="29"/>
        <v>8953655.9179522749</v>
      </c>
      <c r="N232" s="11">
        <f t="shared" si="30"/>
        <v>59845.320344876673</v>
      </c>
      <c r="O232" s="11">
        <v>302</v>
      </c>
      <c r="P232" s="4">
        <f t="shared" si="31"/>
        <v>6040</v>
      </c>
    </row>
    <row r="233" spans="1:16" x14ac:dyDescent="0.35">
      <c r="A233" s="3">
        <v>41147</v>
      </c>
      <c r="B233" s="11">
        <v>8547</v>
      </c>
      <c r="C233" s="11">
        <v>7</v>
      </c>
      <c r="D233" s="11">
        <v>4628.5</v>
      </c>
      <c r="E233" s="11">
        <v>8</v>
      </c>
      <c r="F233" s="11">
        <v>1</v>
      </c>
      <c r="G233" s="11">
        <v>7463.833333333333</v>
      </c>
      <c r="H233" s="11">
        <f t="shared" si="25"/>
        <v>8263.6310291475183</v>
      </c>
      <c r="I233" s="11">
        <f t="shared" si="26"/>
        <v>-283.36897085248165</v>
      </c>
      <c r="J233" s="11">
        <f t="shared" si="27"/>
        <v>283.36897085248165</v>
      </c>
      <c r="K233" s="42">
        <f t="shared" si="28"/>
        <v>3.3154202743943095E-2</v>
      </c>
      <c r="L233" s="11">
        <f t="shared" si="24"/>
        <v>-1133.4758834099266</v>
      </c>
      <c r="M233" s="11">
        <f t="shared" si="29"/>
        <v>1284767.5782719136</v>
      </c>
      <c r="N233" s="11">
        <f t="shared" si="30"/>
        <v>22669.517668198532</v>
      </c>
      <c r="O233" s="11">
        <v>3550</v>
      </c>
      <c r="P233" s="4">
        <f t="shared" si="31"/>
        <v>71000</v>
      </c>
    </row>
    <row r="234" spans="1:16" x14ac:dyDescent="0.35">
      <c r="A234" s="3">
        <v>41148</v>
      </c>
      <c r="B234" s="11">
        <v>6839</v>
      </c>
      <c r="C234" s="11">
        <v>1</v>
      </c>
      <c r="D234" s="11">
        <v>4628.5</v>
      </c>
      <c r="E234" s="11">
        <v>8</v>
      </c>
      <c r="F234" s="11">
        <v>0</v>
      </c>
      <c r="G234" s="11">
        <v>7335.5</v>
      </c>
      <c r="H234" s="11">
        <f t="shared" si="25"/>
        <v>6378.9324891859796</v>
      </c>
      <c r="I234" s="11">
        <f t="shared" si="26"/>
        <v>-460.06751081402035</v>
      </c>
      <c r="J234" s="11">
        <f t="shared" si="27"/>
        <v>460.06751081402035</v>
      </c>
      <c r="K234" s="42">
        <f t="shared" si="28"/>
        <v>6.7271166956283129E-2</v>
      </c>
      <c r="L234" s="11">
        <f t="shared" si="24"/>
        <v>-1840.2700432560814</v>
      </c>
      <c r="M234" s="11">
        <f t="shared" si="29"/>
        <v>3386593.8321057395</v>
      </c>
      <c r="N234" s="11">
        <f t="shared" si="30"/>
        <v>36805.400865121628</v>
      </c>
      <c r="O234" s="11">
        <v>564</v>
      </c>
      <c r="P234" s="4">
        <f t="shared" si="31"/>
        <v>11280</v>
      </c>
    </row>
    <row r="235" spans="1:16" x14ac:dyDescent="0.35">
      <c r="A235" s="3">
        <v>41149</v>
      </c>
      <c r="B235" s="11">
        <v>6209</v>
      </c>
      <c r="C235" s="11">
        <v>2</v>
      </c>
      <c r="D235" s="11">
        <v>4628.5</v>
      </c>
      <c r="E235" s="11">
        <v>8</v>
      </c>
      <c r="F235" s="11">
        <v>0</v>
      </c>
      <c r="G235" s="11">
        <v>8072.333333333333</v>
      </c>
      <c r="H235" s="11">
        <f t="shared" si="25"/>
        <v>7123.2819719420904</v>
      </c>
      <c r="I235" s="11">
        <f t="shared" si="26"/>
        <v>914.28197194209042</v>
      </c>
      <c r="J235" s="11">
        <f t="shared" si="27"/>
        <v>914.28197194209042</v>
      </c>
      <c r="K235" s="42">
        <f t="shared" si="28"/>
        <v>0.14725108261267361</v>
      </c>
      <c r="L235" s="11">
        <f t="shared" si="24"/>
        <v>914.28197194209042</v>
      </c>
      <c r="M235" s="11">
        <f t="shared" si="29"/>
        <v>835911.52421831747</v>
      </c>
      <c r="N235" s="11">
        <f t="shared" si="30"/>
        <v>18285.639438841808</v>
      </c>
      <c r="O235" s="11">
        <v>1221</v>
      </c>
      <c r="P235" s="4">
        <f t="shared" si="31"/>
        <v>24420</v>
      </c>
    </row>
    <row r="236" spans="1:16" x14ac:dyDescent="0.35">
      <c r="A236" s="3">
        <v>41150</v>
      </c>
      <c r="B236" s="11">
        <v>6414</v>
      </c>
      <c r="C236" s="11">
        <v>3</v>
      </c>
      <c r="D236" s="11">
        <v>4628.5</v>
      </c>
      <c r="E236" s="11">
        <v>8</v>
      </c>
      <c r="F236" s="11">
        <v>0</v>
      </c>
      <c r="G236" s="11">
        <v>7198.333333333333</v>
      </c>
      <c r="H236" s="11">
        <f t="shared" si="25"/>
        <v>6788.2260081282493</v>
      </c>
      <c r="I236" s="11">
        <f t="shared" si="26"/>
        <v>374.2260081282493</v>
      </c>
      <c r="J236" s="11">
        <f t="shared" si="27"/>
        <v>374.2260081282493</v>
      </c>
      <c r="K236" s="42">
        <f t="shared" si="28"/>
        <v>5.8345183680737343E-2</v>
      </c>
      <c r="L236" s="11">
        <f t="shared" si="24"/>
        <v>374.2260081282493</v>
      </c>
      <c r="M236" s="11">
        <f t="shared" si="29"/>
        <v>140045.10515960451</v>
      </c>
      <c r="N236" s="11">
        <f t="shared" si="30"/>
        <v>7484.5201625649861</v>
      </c>
      <c r="O236" s="11">
        <v>242</v>
      </c>
      <c r="P236" s="4">
        <f t="shared" si="31"/>
        <v>4840</v>
      </c>
    </row>
    <row r="237" spans="1:16" x14ac:dyDescent="0.35">
      <c r="A237" s="3">
        <v>41151</v>
      </c>
      <c r="B237" s="11">
        <v>7412</v>
      </c>
      <c r="C237" s="11">
        <v>4</v>
      </c>
      <c r="D237" s="11">
        <v>8932</v>
      </c>
      <c r="E237" s="11">
        <v>8</v>
      </c>
      <c r="F237" s="11">
        <v>0</v>
      </c>
      <c r="G237" s="11">
        <v>6487.333333333333</v>
      </c>
      <c r="H237" s="11">
        <f t="shared" si="25"/>
        <v>7850.9442001104762</v>
      </c>
      <c r="I237" s="11">
        <f t="shared" si="26"/>
        <v>438.94420011047623</v>
      </c>
      <c r="J237" s="11">
        <f t="shared" si="27"/>
        <v>438.94420011047623</v>
      </c>
      <c r="K237" s="42">
        <f t="shared" si="28"/>
        <v>5.9220750149821401E-2</v>
      </c>
      <c r="L237" s="11">
        <f t="shared" si="24"/>
        <v>438.94420011047623</v>
      </c>
      <c r="M237" s="11">
        <f t="shared" si="29"/>
        <v>192672.0108106258</v>
      </c>
      <c r="N237" s="11">
        <f t="shared" si="30"/>
        <v>8778.8840022095246</v>
      </c>
      <c r="O237" s="11">
        <v>256</v>
      </c>
      <c r="P237" s="4">
        <f t="shared" si="31"/>
        <v>5120</v>
      </c>
    </row>
    <row r="238" spans="1:16" x14ac:dyDescent="0.35">
      <c r="A238" s="3">
        <v>41152</v>
      </c>
      <c r="B238" s="11">
        <v>8691</v>
      </c>
      <c r="C238" s="11">
        <v>5</v>
      </c>
      <c r="D238" s="11">
        <v>4628.5</v>
      </c>
      <c r="E238" s="11">
        <v>8</v>
      </c>
      <c r="F238" s="11">
        <v>0</v>
      </c>
      <c r="G238" s="11">
        <v>6678.333333333333</v>
      </c>
      <c r="H238" s="11">
        <f t="shared" si="25"/>
        <v>6940.9862305603092</v>
      </c>
      <c r="I238" s="11">
        <f t="shared" si="26"/>
        <v>-1750.0137694396908</v>
      </c>
      <c r="J238" s="11">
        <f t="shared" si="27"/>
        <v>1750.0137694396908</v>
      </c>
      <c r="K238" s="42">
        <f t="shared" si="28"/>
        <v>0.20135931071679794</v>
      </c>
      <c r="L238" s="11">
        <f t="shared" si="24"/>
        <v>-7000.0550777587632</v>
      </c>
      <c r="M238" s="11">
        <f t="shared" si="29"/>
        <v>49000771.091656245</v>
      </c>
      <c r="N238" s="11">
        <f t="shared" si="30"/>
        <v>140001.10155517526</v>
      </c>
      <c r="O238" s="11">
        <v>1510</v>
      </c>
      <c r="P238" s="4">
        <f t="shared" si="31"/>
        <v>30200</v>
      </c>
    </row>
    <row r="239" spans="1:16" x14ac:dyDescent="0.35">
      <c r="A239" s="3">
        <v>41153</v>
      </c>
      <c r="B239" s="11">
        <v>8447</v>
      </c>
      <c r="C239" s="11">
        <v>6</v>
      </c>
      <c r="D239" s="11">
        <v>8831</v>
      </c>
      <c r="E239" s="11">
        <v>9</v>
      </c>
      <c r="F239" s="11">
        <v>1</v>
      </c>
      <c r="G239" s="11">
        <v>7505.666666666667</v>
      </c>
      <c r="H239" s="11">
        <f t="shared" si="25"/>
        <v>9327.7989701714669</v>
      </c>
      <c r="I239" s="11">
        <f t="shared" si="26"/>
        <v>880.79897017146686</v>
      </c>
      <c r="J239" s="11">
        <f t="shared" si="27"/>
        <v>880.79897017146686</v>
      </c>
      <c r="K239" s="42">
        <f t="shared" si="28"/>
        <v>0.10427358472492801</v>
      </c>
      <c r="L239" s="11">
        <f t="shared" si="24"/>
        <v>880.79897017146686</v>
      </c>
      <c r="M239" s="11">
        <f t="shared" si="29"/>
        <v>775806.82585511659</v>
      </c>
      <c r="N239" s="11">
        <f t="shared" si="30"/>
        <v>17615.979403429337</v>
      </c>
      <c r="O239" s="11">
        <v>1237</v>
      </c>
      <c r="P239" s="4">
        <f t="shared" si="31"/>
        <v>24740</v>
      </c>
    </row>
    <row r="240" spans="1:16" x14ac:dyDescent="0.35">
      <c r="A240" s="3">
        <v>41154</v>
      </c>
      <c r="B240" s="11">
        <v>7848</v>
      </c>
      <c r="C240" s="11">
        <v>7</v>
      </c>
      <c r="D240" s="11">
        <v>8547</v>
      </c>
      <c r="E240" s="11">
        <v>9</v>
      </c>
      <c r="F240" s="11">
        <v>1</v>
      </c>
      <c r="G240" s="11">
        <v>8183.333333333333</v>
      </c>
      <c r="H240" s="11">
        <f t="shared" si="25"/>
        <v>9947.466412926351</v>
      </c>
      <c r="I240" s="11">
        <f t="shared" si="26"/>
        <v>2099.466412926351</v>
      </c>
      <c r="J240" s="11">
        <f t="shared" si="27"/>
        <v>2099.466412926351</v>
      </c>
      <c r="K240" s="42">
        <f t="shared" si="28"/>
        <v>0.26751610766135969</v>
      </c>
      <c r="L240" s="11">
        <f t="shared" si="24"/>
        <v>2099.466412926351</v>
      </c>
      <c r="M240" s="11">
        <f t="shared" si="29"/>
        <v>4407759.2190058399</v>
      </c>
      <c r="N240" s="11">
        <f t="shared" si="30"/>
        <v>41989.328258527021</v>
      </c>
      <c r="O240" s="11">
        <v>942</v>
      </c>
      <c r="P240" s="4">
        <f t="shared" si="31"/>
        <v>18840</v>
      </c>
    </row>
    <row r="241" spans="1:16" x14ac:dyDescent="0.35">
      <c r="A241" s="3">
        <v>41155</v>
      </c>
      <c r="B241" s="11">
        <v>5397</v>
      </c>
      <c r="C241" s="11">
        <v>1</v>
      </c>
      <c r="D241" s="11">
        <v>6839</v>
      </c>
      <c r="E241" s="11">
        <v>9</v>
      </c>
      <c r="F241" s="11">
        <v>0</v>
      </c>
      <c r="G241" s="11">
        <v>8328.6666666666661</v>
      </c>
      <c r="H241" s="11">
        <f t="shared" si="25"/>
        <v>7734.742038491745</v>
      </c>
      <c r="I241" s="11">
        <f t="shared" si="26"/>
        <v>2337.742038491745</v>
      </c>
      <c r="J241" s="11">
        <f t="shared" si="27"/>
        <v>2337.742038491745</v>
      </c>
      <c r="K241" s="42">
        <f t="shared" si="28"/>
        <v>0.43315583444353251</v>
      </c>
      <c r="L241" s="11">
        <f t="shared" si="24"/>
        <v>2337.742038491745</v>
      </c>
      <c r="M241" s="11">
        <f t="shared" si="29"/>
        <v>5465037.8385315398</v>
      </c>
      <c r="N241" s="11">
        <f t="shared" si="30"/>
        <v>46754.840769834904</v>
      </c>
      <c r="O241" s="11">
        <v>489</v>
      </c>
      <c r="P241" s="4">
        <f t="shared" si="31"/>
        <v>9780</v>
      </c>
    </row>
    <row r="242" spans="1:16" x14ac:dyDescent="0.35">
      <c r="A242" s="3">
        <v>41156</v>
      </c>
      <c r="B242" s="11">
        <v>5752</v>
      </c>
      <c r="C242" s="11">
        <v>2</v>
      </c>
      <c r="D242" s="11">
        <v>6209</v>
      </c>
      <c r="E242" s="11">
        <v>9</v>
      </c>
      <c r="F242" s="11">
        <v>0</v>
      </c>
      <c r="G242" s="11">
        <v>7230.666666666667</v>
      </c>
      <c r="H242" s="11">
        <f t="shared" si="25"/>
        <v>7060.9517054663393</v>
      </c>
      <c r="I242" s="11">
        <f t="shared" si="26"/>
        <v>1308.9517054663393</v>
      </c>
      <c r="J242" s="11">
        <f t="shared" si="27"/>
        <v>1308.9517054663393</v>
      </c>
      <c r="K242" s="42">
        <f t="shared" si="28"/>
        <v>0.22756462195172797</v>
      </c>
      <c r="L242" s="11">
        <f t="shared" si="24"/>
        <v>1308.9517054663393</v>
      </c>
      <c r="M242" s="11">
        <f t="shared" si="29"/>
        <v>1713354.5672432382</v>
      </c>
      <c r="N242" s="11">
        <f t="shared" si="30"/>
        <v>26179.034109326785</v>
      </c>
      <c r="O242" s="11">
        <v>1543</v>
      </c>
      <c r="P242" s="4">
        <f t="shared" si="31"/>
        <v>30860</v>
      </c>
    </row>
    <row r="243" spans="1:16" x14ac:dyDescent="0.35">
      <c r="A243" s="3">
        <v>41157</v>
      </c>
      <c r="B243" s="11">
        <v>5373</v>
      </c>
      <c r="C243" s="11">
        <v>3</v>
      </c>
      <c r="D243" s="11">
        <v>6414</v>
      </c>
      <c r="E243" s="11">
        <v>9</v>
      </c>
      <c r="F243" s="11">
        <v>0</v>
      </c>
      <c r="G243" s="11">
        <v>6332.333333333333</v>
      </c>
      <c r="H243" s="11">
        <f t="shared" si="25"/>
        <v>6770.9710621040786</v>
      </c>
      <c r="I243" s="11">
        <f t="shared" si="26"/>
        <v>1397.9710621040786</v>
      </c>
      <c r="J243" s="11">
        <f t="shared" si="27"/>
        <v>1397.9710621040786</v>
      </c>
      <c r="K243" s="42">
        <f t="shared" si="28"/>
        <v>0.26018445228067721</v>
      </c>
      <c r="L243" s="11">
        <f t="shared" si="24"/>
        <v>1397.9710621040786</v>
      </c>
      <c r="M243" s="11">
        <f t="shared" si="29"/>
        <v>1954323.0904804054</v>
      </c>
      <c r="N243" s="11">
        <f t="shared" si="30"/>
        <v>27959.421242081571</v>
      </c>
      <c r="O243" s="11">
        <v>1461</v>
      </c>
      <c r="P243" s="4">
        <f t="shared" si="31"/>
        <v>29220</v>
      </c>
    </row>
    <row r="244" spans="1:16" x14ac:dyDescent="0.35">
      <c r="A244" s="3">
        <v>41158</v>
      </c>
      <c r="B244" s="11">
        <v>5436</v>
      </c>
      <c r="C244" s="11">
        <v>4</v>
      </c>
      <c r="D244" s="11">
        <v>7412</v>
      </c>
      <c r="E244" s="11">
        <v>9</v>
      </c>
      <c r="F244" s="11">
        <v>0</v>
      </c>
      <c r="G244" s="11">
        <v>5507.333333333333</v>
      </c>
      <c r="H244" s="11">
        <f t="shared" si="25"/>
        <v>6767.5696432506957</v>
      </c>
      <c r="I244" s="11">
        <f t="shared" si="26"/>
        <v>1331.5696432506957</v>
      </c>
      <c r="J244" s="11">
        <f t="shared" si="27"/>
        <v>1331.5696432506957</v>
      </c>
      <c r="K244" s="42">
        <f t="shared" si="28"/>
        <v>0.24495394467452092</v>
      </c>
      <c r="L244" s="11">
        <f t="shared" si="24"/>
        <v>1331.5696432506957</v>
      </c>
      <c r="M244" s="11">
        <f t="shared" si="29"/>
        <v>1773077.714826785</v>
      </c>
      <c r="N244" s="11">
        <f t="shared" si="30"/>
        <v>26631.392865013913</v>
      </c>
      <c r="O244" s="11">
        <v>188</v>
      </c>
      <c r="P244" s="4">
        <f t="shared" si="31"/>
        <v>3760</v>
      </c>
    </row>
    <row r="245" spans="1:16" x14ac:dyDescent="0.35">
      <c r="A245" s="3">
        <v>41159</v>
      </c>
      <c r="B245" s="11">
        <v>7263</v>
      </c>
      <c r="C245" s="11">
        <v>5</v>
      </c>
      <c r="D245" s="11">
        <v>8691</v>
      </c>
      <c r="E245" s="11">
        <v>9</v>
      </c>
      <c r="F245" s="11">
        <v>0</v>
      </c>
      <c r="G245" s="11">
        <v>5520.333333333333</v>
      </c>
      <c r="H245" s="11">
        <f t="shared" si="25"/>
        <v>7409.8414698399938</v>
      </c>
      <c r="I245" s="11">
        <f t="shared" si="26"/>
        <v>146.84146983999381</v>
      </c>
      <c r="J245" s="11">
        <f t="shared" si="27"/>
        <v>146.84146983999381</v>
      </c>
      <c r="K245" s="42">
        <f t="shared" si="28"/>
        <v>2.0217743334709323E-2</v>
      </c>
      <c r="L245" s="11">
        <f t="shared" si="24"/>
        <v>146.84146983999381</v>
      </c>
      <c r="M245" s="11">
        <f t="shared" si="29"/>
        <v>21562.417264769811</v>
      </c>
      <c r="N245" s="11">
        <f t="shared" si="30"/>
        <v>2936.8293967998761</v>
      </c>
      <c r="O245" s="11">
        <v>387</v>
      </c>
      <c r="P245" s="4">
        <f t="shared" si="31"/>
        <v>7740</v>
      </c>
    </row>
    <row r="246" spans="1:16" x14ac:dyDescent="0.35">
      <c r="A246" s="3">
        <v>41160</v>
      </c>
      <c r="B246" s="11">
        <v>7986</v>
      </c>
      <c r="C246" s="11">
        <v>6</v>
      </c>
      <c r="D246" s="11">
        <v>8447</v>
      </c>
      <c r="E246" s="11">
        <v>9</v>
      </c>
      <c r="F246" s="11">
        <v>1</v>
      </c>
      <c r="G246" s="11">
        <v>6024</v>
      </c>
      <c r="H246" s="11">
        <f t="shared" si="25"/>
        <v>8219.9701261559312</v>
      </c>
      <c r="I246" s="11">
        <f t="shared" si="26"/>
        <v>233.97012615593121</v>
      </c>
      <c r="J246" s="11">
        <f t="shared" si="27"/>
        <v>233.97012615593121</v>
      </c>
      <c r="K246" s="42">
        <f t="shared" si="28"/>
        <v>2.9297536458293416E-2</v>
      </c>
      <c r="L246" s="11">
        <f t="shared" si="24"/>
        <v>233.97012615593121</v>
      </c>
      <c r="M246" s="11">
        <f t="shared" si="29"/>
        <v>54742.019933422365</v>
      </c>
      <c r="N246" s="11">
        <f t="shared" si="30"/>
        <v>4679.4025231186242</v>
      </c>
      <c r="O246" s="11">
        <v>1113</v>
      </c>
      <c r="P246" s="4">
        <f t="shared" si="31"/>
        <v>22260</v>
      </c>
    </row>
    <row r="247" spans="1:16" x14ac:dyDescent="0.35">
      <c r="A247" s="3">
        <v>41161</v>
      </c>
      <c r="B247" s="11">
        <v>7444</v>
      </c>
      <c r="C247" s="11">
        <v>7</v>
      </c>
      <c r="D247" s="11">
        <v>7848</v>
      </c>
      <c r="E247" s="11">
        <v>9</v>
      </c>
      <c r="F247" s="11">
        <v>1</v>
      </c>
      <c r="G247" s="11">
        <v>6895</v>
      </c>
      <c r="H247" s="11">
        <f t="shared" si="25"/>
        <v>8874.8716029409497</v>
      </c>
      <c r="I247" s="11">
        <f t="shared" si="26"/>
        <v>1430.8716029409497</v>
      </c>
      <c r="J247" s="11">
        <f t="shared" si="27"/>
        <v>1430.8716029409497</v>
      </c>
      <c r="K247" s="42">
        <f t="shared" si="28"/>
        <v>0.1922181089388702</v>
      </c>
      <c r="L247" s="11">
        <f t="shared" si="24"/>
        <v>1430.8716029409497</v>
      </c>
      <c r="M247" s="11">
        <f t="shared" si="29"/>
        <v>2047393.5441028029</v>
      </c>
      <c r="N247" s="11">
        <f t="shared" si="30"/>
        <v>28617.432058818995</v>
      </c>
      <c r="O247" s="11">
        <v>1581</v>
      </c>
      <c r="P247" s="4">
        <f t="shared" si="31"/>
        <v>31620</v>
      </c>
    </row>
    <row r="248" spans="1:16" x14ac:dyDescent="0.35">
      <c r="A248" s="3">
        <v>41162</v>
      </c>
      <c r="B248" s="11">
        <v>5029</v>
      </c>
      <c r="C248" s="11">
        <v>1</v>
      </c>
      <c r="D248" s="11">
        <v>5397</v>
      </c>
      <c r="E248" s="11">
        <v>9</v>
      </c>
      <c r="F248" s="11">
        <v>0</v>
      </c>
      <c r="G248" s="11">
        <v>7564.333333333333</v>
      </c>
      <c r="H248" s="11">
        <f t="shared" si="25"/>
        <v>6790.8068356238091</v>
      </c>
      <c r="I248" s="11">
        <f t="shared" si="26"/>
        <v>1761.8068356238091</v>
      </c>
      <c r="J248" s="11">
        <f t="shared" si="27"/>
        <v>1761.8068356238091</v>
      </c>
      <c r="K248" s="42">
        <f t="shared" si="28"/>
        <v>0.35032945627834738</v>
      </c>
      <c r="L248" s="11">
        <f t="shared" si="24"/>
        <v>1761.8068356238091</v>
      </c>
      <c r="M248" s="11">
        <f t="shared" si="29"/>
        <v>3103963.3260507793</v>
      </c>
      <c r="N248" s="11">
        <f t="shared" si="30"/>
        <v>35236.136712476182</v>
      </c>
      <c r="O248" s="11">
        <v>2340</v>
      </c>
      <c r="P248" s="4">
        <f t="shared" si="31"/>
        <v>46800</v>
      </c>
    </row>
    <row r="249" spans="1:16" x14ac:dyDescent="0.35">
      <c r="A249" s="3">
        <v>41163</v>
      </c>
      <c r="B249" s="11">
        <v>5327</v>
      </c>
      <c r="C249" s="11">
        <v>2</v>
      </c>
      <c r="D249" s="11">
        <v>5752</v>
      </c>
      <c r="E249" s="11">
        <v>9</v>
      </c>
      <c r="F249" s="11">
        <v>0</v>
      </c>
      <c r="G249" s="11">
        <v>6819.666666666667</v>
      </c>
      <c r="H249" s="11">
        <f t="shared" si="25"/>
        <v>6648.7097290668426</v>
      </c>
      <c r="I249" s="11">
        <f t="shared" si="26"/>
        <v>1321.7097290668426</v>
      </c>
      <c r="J249" s="11">
        <f t="shared" si="27"/>
        <v>1321.7097290668426</v>
      </c>
      <c r="K249" s="42">
        <f t="shared" si="28"/>
        <v>0.24811521101311104</v>
      </c>
      <c r="L249" s="11">
        <f t="shared" si="24"/>
        <v>1321.7097290668426</v>
      </c>
      <c r="M249" s="11">
        <f t="shared" si="29"/>
        <v>1746916.6079099465</v>
      </c>
      <c r="N249" s="11">
        <f t="shared" si="30"/>
        <v>26434.194581336851</v>
      </c>
      <c r="O249" s="11">
        <v>1289</v>
      </c>
      <c r="P249" s="4">
        <f t="shared" si="31"/>
        <v>25780</v>
      </c>
    </row>
    <row r="250" spans="1:16" x14ac:dyDescent="0.35">
      <c r="A250" s="3">
        <v>41164</v>
      </c>
      <c r="B250" s="11">
        <v>5012</v>
      </c>
      <c r="C250" s="11">
        <v>3</v>
      </c>
      <c r="D250" s="11">
        <v>5373</v>
      </c>
      <c r="E250" s="11">
        <v>9</v>
      </c>
      <c r="F250" s="11">
        <v>0</v>
      </c>
      <c r="G250" s="11">
        <v>5933.333333333333</v>
      </c>
      <c r="H250" s="11">
        <f t="shared" si="25"/>
        <v>6191.9095395175354</v>
      </c>
      <c r="I250" s="11">
        <f t="shared" si="26"/>
        <v>1179.9095395175354</v>
      </c>
      <c r="J250" s="11">
        <f t="shared" si="27"/>
        <v>1179.9095395175354</v>
      </c>
      <c r="K250" s="42">
        <f t="shared" si="28"/>
        <v>0.23541690732592488</v>
      </c>
      <c r="L250" s="11">
        <f t="shared" si="24"/>
        <v>1179.9095395175354</v>
      </c>
      <c r="M250" s="11">
        <f t="shared" si="29"/>
        <v>1392186.5214444825</v>
      </c>
      <c r="N250" s="11">
        <f t="shared" si="30"/>
        <v>23598.190790350709</v>
      </c>
      <c r="O250" s="11">
        <v>2262</v>
      </c>
      <c r="P250" s="4">
        <f t="shared" si="31"/>
        <v>45240</v>
      </c>
    </row>
    <row r="251" spans="1:16" x14ac:dyDescent="0.35">
      <c r="A251" s="3">
        <v>41165</v>
      </c>
      <c r="B251" s="11">
        <v>6084</v>
      </c>
      <c r="C251" s="11">
        <v>4</v>
      </c>
      <c r="D251" s="11">
        <v>5436</v>
      </c>
      <c r="E251" s="11">
        <v>9</v>
      </c>
      <c r="F251" s="11">
        <v>0</v>
      </c>
      <c r="G251" s="11">
        <v>5122.666666666667</v>
      </c>
      <c r="H251" s="11">
        <f t="shared" si="25"/>
        <v>5918.1560842935105</v>
      </c>
      <c r="I251" s="11">
        <f t="shared" si="26"/>
        <v>-165.8439157064895</v>
      </c>
      <c r="J251" s="11">
        <f t="shared" si="27"/>
        <v>165.8439157064895</v>
      </c>
      <c r="K251" s="42">
        <f t="shared" si="28"/>
        <v>2.7259026250244824E-2</v>
      </c>
      <c r="L251" s="11">
        <f t="shared" si="24"/>
        <v>-663.37566282595799</v>
      </c>
      <c r="M251" s="11">
        <f t="shared" si="29"/>
        <v>440067.27002977912</v>
      </c>
      <c r="N251" s="11">
        <f t="shared" si="30"/>
        <v>13267.51325651916</v>
      </c>
      <c r="O251" s="11">
        <v>2233</v>
      </c>
      <c r="P251" s="4">
        <f t="shared" si="31"/>
        <v>44660</v>
      </c>
    </row>
    <row r="252" spans="1:16" x14ac:dyDescent="0.35">
      <c r="A252" s="3">
        <v>41166</v>
      </c>
      <c r="B252" s="11">
        <v>6172</v>
      </c>
      <c r="C252" s="11">
        <v>5</v>
      </c>
      <c r="D252" s="11">
        <v>7263</v>
      </c>
      <c r="E252" s="11">
        <v>9</v>
      </c>
      <c r="F252" s="11">
        <v>0</v>
      </c>
      <c r="G252" s="11">
        <v>5474.333333333333</v>
      </c>
      <c r="H252" s="11">
        <f t="shared" si="25"/>
        <v>6951.4470685366532</v>
      </c>
      <c r="I252" s="11">
        <f t="shared" si="26"/>
        <v>779.44706853665321</v>
      </c>
      <c r="J252" s="11">
        <f t="shared" si="27"/>
        <v>779.44706853665321</v>
      </c>
      <c r="K252" s="42">
        <f t="shared" si="28"/>
        <v>0.12628760021656726</v>
      </c>
      <c r="L252" s="11">
        <f t="shared" si="24"/>
        <v>779.44706853665321</v>
      </c>
      <c r="M252" s="11">
        <f t="shared" si="29"/>
        <v>607537.73265038221</v>
      </c>
      <c r="N252" s="11">
        <f t="shared" si="30"/>
        <v>15588.941370733064</v>
      </c>
      <c r="O252" s="11">
        <v>603</v>
      </c>
      <c r="P252" s="4">
        <f t="shared" si="31"/>
        <v>12060</v>
      </c>
    </row>
    <row r="253" spans="1:16" x14ac:dyDescent="0.35">
      <c r="A253" s="3">
        <v>41167</v>
      </c>
      <c r="B253" s="11">
        <v>7222</v>
      </c>
      <c r="C253" s="11">
        <v>6</v>
      </c>
      <c r="D253" s="11">
        <v>7986</v>
      </c>
      <c r="E253" s="11">
        <v>9</v>
      </c>
      <c r="F253" s="11">
        <v>1</v>
      </c>
      <c r="G253" s="11">
        <v>5756</v>
      </c>
      <c r="H253" s="11">
        <f t="shared" si="25"/>
        <v>7902.3535339451628</v>
      </c>
      <c r="I253" s="11">
        <f t="shared" si="26"/>
        <v>680.35353394516278</v>
      </c>
      <c r="J253" s="11">
        <f t="shared" si="27"/>
        <v>680.35353394516278</v>
      </c>
      <c r="K253" s="42">
        <f t="shared" si="28"/>
        <v>9.4205695644580839E-2</v>
      </c>
      <c r="L253" s="11">
        <f t="shared" si="24"/>
        <v>680.35353394516278</v>
      </c>
      <c r="M253" s="11">
        <f t="shared" si="29"/>
        <v>462880.93115167174</v>
      </c>
      <c r="N253" s="11">
        <f t="shared" si="30"/>
        <v>13607.070678903256</v>
      </c>
      <c r="O253" s="11">
        <v>980</v>
      </c>
      <c r="P253" s="4">
        <f t="shared" si="31"/>
        <v>19600</v>
      </c>
    </row>
    <row r="254" spans="1:16" x14ac:dyDescent="0.35">
      <c r="A254" s="3">
        <v>41168</v>
      </c>
      <c r="B254" s="11">
        <v>6819</v>
      </c>
      <c r="C254" s="11">
        <v>7</v>
      </c>
      <c r="D254" s="11">
        <v>7444</v>
      </c>
      <c r="E254" s="11">
        <v>9</v>
      </c>
      <c r="F254" s="11">
        <v>1</v>
      </c>
      <c r="G254" s="11">
        <v>6492.666666666667</v>
      </c>
      <c r="H254" s="11">
        <f t="shared" si="25"/>
        <v>8484.3062868221805</v>
      </c>
      <c r="I254" s="11">
        <f t="shared" si="26"/>
        <v>1665.3062868221805</v>
      </c>
      <c r="J254" s="11">
        <f t="shared" si="27"/>
        <v>1665.3062868221805</v>
      </c>
      <c r="K254" s="42">
        <f t="shared" si="28"/>
        <v>0.24421561619330995</v>
      </c>
      <c r="L254" s="11">
        <f t="shared" si="24"/>
        <v>1665.3062868221805</v>
      </c>
      <c r="M254" s="11">
        <f t="shared" si="29"/>
        <v>2773245.0289294785</v>
      </c>
      <c r="N254" s="11">
        <f t="shared" si="30"/>
        <v>33306.12573644361</v>
      </c>
      <c r="O254" s="11">
        <v>1321</v>
      </c>
      <c r="P254" s="4">
        <f t="shared" si="31"/>
        <v>26420</v>
      </c>
    </row>
    <row r="255" spans="1:16" x14ac:dyDescent="0.35">
      <c r="A255" s="3">
        <v>41169</v>
      </c>
      <c r="B255" s="11">
        <v>5059</v>
      </c>
      <c r="C255" s="11">
        <v>1</v>
      </c>
      <c r="D255" s="11">
        <v>5029</v>
      </c>
      <c r="E255" s="11">
        <v>9</v>
      </c>
      <c r="F255" s="11">
        <v>0</v>
      </c>
      <c r="G255" s="11">
        <v>6737.666666666667</v>
      </c>
      <c r="H255" s="11">
        <f t="shared" si="25"/>
        <v>6126.6785135856881</v>
      </c>
      <c r="I255" s="11">
        <f t="shared" si="26"/>
        <v>1067.6785135856881</v>
      </c>
      <c r="J255" s="11">
        <f t="shared" si="27"/>
        <v>1067.6785135856881</v>
      </c>
      <c r="K255" s="42">
        <f t="shared" si="28"/>
        <v>0.21104536738202967</v>
      </c>
      <c r="L255" s="11">
        <f t="shared" si="24"/>
        <v>1067.6785135856881</v>
      </c>
      <c r="M255" s="11">
        <f t="shared" si="29"/>
        <v>1139937.4083725442</v>
      </c>
      <c r="N255" s="11">
        <f t="shared" si="30"/>
        <v>21353.570271713761</v>
      </c>
      <c r="O255" s="11">
        <v>1989</v>
      </c>
      <c r="P255" s="4">
        <f t="shared" si="31"/>
        <v>39780</v>
      </c>
    </row>
    <row r="256" spans="1:16" x14ac:dyDescent="0.35">
      <c r="A256" s="3">
        <v>41170</v>
      </c>
      <c r="B256" s="11">
        <v>4676</v>
      </c>
      <c r="C256" s="11">
        <v>2</v>
      </c>
      <c r="D256" s="11">
        <v>5327</v>
      </c>
      <c r="E256" s="11">
        <v>9</v>
      </c>
      <c r="F256" s="11">
        <v>0</v>
      </c>
      <c r="G256" s="11">
        <v>6366.666666666667</v>
      </c>
      <c r="H256" s="11">
        <f t="shared" si="25"/>
        <v>6217.9053219635662</v>
      </c>
      <c r="I256" s="11">
        <f t="shared" si="26"/>
        <v>1541.9053219635662</v>
      </c>
      <c r="J256" s="11">
        <f t="shared" si="27"/>
        <v>1541.9053219635662</v>
      </c>
      <c r="K256" s="42">
        <f t="shared" si="28"/>
        <v>0.32974878570649407</v>
      </c>
      <c r="L256" s="11">
        <f t="shared" si="24"/>
        <v>1541.9053219635662</v>
      </c>
      <c r="M256" s="11">
        <f t="shared" si="29"/>
        <v>2377472.0218995688</v>
      </c>
      <c r="N256" s="11">
        <f t="shared" si="30"/>
        <v>30838.106439271323</v>
      </c>
      <c r="O256" s="11">
        <v>1892</v>
      </c>
      <c r="P256" s="4">
        <f t="shared" si="31"/>
        <v>37840</v>
      </c>
    </row>
    <row r="257" spans="1:16" x14ac:dyDescent="0.35">
      <c r="A257" s="3">
        <v>41171</v>
      </c>
      <c r="B257" s="11">
        <v>3000</v>
      </c>
      <c r="C257" s="11">
        <v>3</v>
      </c>
      <c r="D257" s="11">
        <v>5012</v>
      </c>
      <c r="E257" s="11">
        <v>9</v>
      </c>
      <c r="F257" s="11">
        <v>0</v>
      </c>
      <c r="G257" s="11">
        <v>5518</v>
      </c>
      <c r="H257" s="11">
        <f t="shared" si="25"/>
        <v>5805.508049174945</v>
      </c>
      <c r="I257" s="11">
        <f t="shared" si="26"/>
        <v>2805.508049174945</v>
      </c>
      <c r="J257" s="11">
        <f t="shared" si="27"/>
        <v>2805.508049174945</v>
      </c>
      <c r="K257" s="42">
        <f t="shared" si="28"/>
        <v>0.93516934972498167</v>
      </c>
      <c r="L257" s="11">
        <f t="shared" si="24"/>
        <v>2805.508049174945</v>
      </c>
      <c r="M257" s="11">
        <f t="shared" si="29"/>
        <v>7870875.4139854051</v>
      </c>
      <c r="N257" s="11">
        <f t="shared" si="30"/>
        <v>56110.160983498899</v>
      </c>
      <c r="O257" s="11">
        <v>2102</v>
      </c>
      <c r="P257" s="4">
        <f t="shared" si="31"/>
        <v>42040</v>
      </c>
    </row>
    <row r="258" spans="1:16" x14ac:dyDescent="0.35">
      <c r="A258" s="3">
        <v>41172</v>
      </c>
      <c r="B258" s="11">
        <v>5739</v>
      </c>
      <c r="C258" s="11">
        <v>4</v>
      </c>
      <c r="D258" s="11">
        <v>6084</v>
      </c>
      <c r="E258" s="11">
        <v>9</v>
      </c>
      <c r="F258" s="11">
        <v>0</v>
      </c>
      <c r="G258" s="11">
        <v>4245</v>
      </c>
      <c r="H258" s="11">
        <f t="shared" si="25"/>
        <v>5524.0627148140156</v>
      </c>
      <c r="I258" s="11">
        <f t="shared" si="26"/>
        <v>-214.93728518598436</v>
      </c>
      <c r="J258" s="11">
        <f t="shared" si="27"/>
        <v>214.93728518598436</v>
      </c>
      <c r="K258" s="42">
        <f t="shared" si="28"/>
        <v>3.7452044813727887E-2</v>
      </c>
      <c r="L258" s="11">
        <f t="shared" ref="L258:L321" si="32">IF(I258&lt;1,I258*4,I258)</f>
        <v>-859.74914074393746</v>
      </c>
      <c r="M258" s="11">
        <f t="shared" si="29"/>
        <v>739168.5850099388</v>
      </c>
      <c r="N258" s="11">
        <f t="shared" si="30"/>
        <v>17194.982814878749</v>
      </c>
      <c r="O258" s="11">
        <v>1186</v>
      </c>
      <c r="P258" s="4">
        <f t="shared" si="31"/>
        <v>23720</v>
      </c>
    </row>
    <row r="259" spans="1:16" x14ac:dyDescent="0.35">
      <c r="A259" s="3">
        <v>41173</v>
      </c>
      <c r="B259" s="11">
        <v>4628.5</v>
      </c>
      <c r="C259" s="11">
        <v>5</v>
      </c>
      <c r="D259" s="11">
        <v>6172</v>
      </c>
      <c r="E259" s="11">
        <v>9</v>
      </c>
      <c r="F259" s="11">
        <v>0</v>
      </c>
      <c r="G259" s="11">
        <v>4471.666666666667</v>
      </c>
      <c r="H259" s="11">
        <f t="shared" ref="H259:H322" si="33">S$2+SUMPRODUCT(T$2:X$2,C259:G259)</f>
        <v>5952.9028025835041</v>
      </c>
      <c r="I259" s="11">
        <f t="shared" ref="I259:I322" si="34">H259-B259</f>
        <v>1324.4028025835041</v>
      </c>
      <c r="J259" s="11">
        <f t="shared" ref="J259:J322" si="35">ABS(I259)</f>
        <v>1324.4028025835041</v>
      </c>
      <c r="K259" s="42">
        <f t="shared" ref="K259:K322" si="36">J259/B259</f>
        <v>0.28614082371902433</v>
      </c>
      <c r="L259" s="11">
        <f t="shared" si="32"/>
        <v>1324.4028025835041</v>
      </c>
      <c r="M259" s="11">
        <f t="shared" ref="M259:M322" si="37">L259^2</f>
        <v>1754042.7834910401</v>
      </c>
      <c r="N259" s="11">
        <f t="shared" ref="N259:N322" si="38">IF(I259&gt;0,I259*20,I259*-80)</f>
        <v>26488.056051670083</v>
      </c>
      <c r="O259" s="11">
        <v>1219</v>
      </c>
      <c r="P259" s="4">
        <f t="shared" ref="P259:P322" si="39">O259*20</f>
        <v>24380</v>
      </c>
    </row>
    <row r="260" spans="1:16" x14ac:dyDescent="0.35">
      <c r="A260" s="3">
        <v>41174</v>
      </c>
      <c r="B260" s="11">
        <v>6288</v>
      </c>
      <c r="C260" s="11">
        <v>6</v>
      </c>
      <c r="D260" s="11">
        <v>7222</v>
      </c>
      <c r="E260" s="11">
        <v>9</v>
      </c>
      <c r="F260" s="11">
        <v>1</v>
      </c>
      <c r="G260" s="11">
        <v>4455.833333333333</v>
      </c>
      <c r="H260" s="11">
        <f t="shared" si="33"/>
        <v>6802.3670809161085</v>
      </c>
      <c r="I260" s="11">
        <f t="shared" si="34"/>
        <v>514.36708091610853</v>
      </c>
      <c r="J260" s="11">
        <f t="shared" si="35"/>
        <v>514.36708091610853</v>
      </c>
      <c r="K260" s="42">
        <f t="shared" si="36"/>
        <v>8.1801380552816244E-2</v>
      </c>
      <c r="L260" s="11">
        <f t="shared" si="32"/>
        <v>514.36708091610853</v>
      </c>
      <c r="M260" s="11">
        <f t="shared" si="37"/>
        <v>264573.49393015855</v>
      </c>
      <c r="N260" s="11">
        <f t="shared" si="38"/>
        <v>10287.341618322171</v>
      </c>
      <c r="O260" s="11">
        <v>1451</v>
      </c>
      <c r="P260" s="4">
        <f t="shared" si="39"/>
        <v>29020</v>
      </c>
    </row>
    <row r="261" spans="1:16" x14ac:dyDescent="0.35">
      <c r="A261" s="3">
        <v>41175</v>
      </c>
      <c r="B261" s="11">
        <v>6844</v>
      </c>
      <c r="C261" s="11">
        <v>7</v>
      </c>
      <c r="D261" s="11">
        <v>6819</v>
      </c>
      <c r="E261" s="11">
        <v>9</v>
      </c>
      <c r="F261" s="11">
        <v>1</v>
      </c>
      <c r="G261" s="11">
        <v>5551.833333333333</v>
      </c>
      <c r="H261" s="11">
        <f t="shared" si="33"/>
        <v>7666.7252122840582</v>
      </c>
      <c r="I261" s="11">
        <f t="shared" si="34"/>
        <v>822.72521228405822</v>
      </c>
      <c r="J261" s="11">
        <f t="shared" si="35"/>
        <v>822.72521228405822</v>
      </c>
      <c r="K261" s="42">
        <f t="shared" si="36"/>
        <v>0.12021116485740184</v>
      </c>
      <c r="L261" s="11">
        <f t="shared" si="32"/>
        <v>822.72521228405822</v>
      </c>
      <c r="M261" s="11">
        <f t="shared" si="37"/>
        <v>676876.7749278486</v>
      </c>
      <c r="N261" s="11">
        <f t="shared" si="38"/>
        <v>16454.504245681164</v>
      </c>
      <c r="O261" s="11">
        <v>1712</v>
      </c>
      <c r="P261" s="4">
        <f t="shared" si="39"/>
        <v>34240</v>
      </c>
    </row>
    <row r="262" spans="1:16" x14ac:dyDescent="0.35">
      <c r="A262" s="3">
        <v>41176</v>
      </c>
      <c r="B262" s="11">
        <v>4615</v>
      </c>
      <c r="C262" s="11">
        <v>1</v>
      </c>
      <c r="D262" s="11">
        <v>5059</v>
      </c>
      <c r="E262" s="11">
        <v>9</v>
      </c>
      <c r="F262" s="11">
        <v>0</v>
      </c>
      <c r="G262" s="11">
        <v>5920.166666666667</v>
      </c>
      <c r="H262" s="11">
        <f t="shared" si="33"/>
        <v>5587.8614206598249</v>
      </c>
      <c r="I262" s="11">
        <f t="shared" si="34"/>
        <v>972.86142065982494</v>
      </c>
      <c r="J262" s="11">
        <f t="shared" si="35"/>
        <v>972.86142065982494</v>
      </c>
      <c r="K262" s="42">
        <f t="shared" si="36"/>
        <v>0.21080420816030876</v>
      </c>
      <c r="L262" s="11">
        <f t="shared" si="32"/>
        <v>972.86142065982494</v>
      </c>
      <c r="M262" s="11">
        <f t="shared" si="37"/>
        <v>946459.34380825283</v>
      </c>
      <c r="N262" s="11">
        <f t="shared" si="38"/>
        <v>19457.228413196499</v>
      </c>
      <c r="O262" s="11">
        <v>1575</v>
      </c>
      <c r="P262" s="4">
        <f t="shared" si="39"/>
        <v>31500</v>
      </c>
    </row>
    <row r="263" spans="1:16" x14ac:dyDescent="0.35">
      <c r="A263" s="3">
        <v>41177</v>
      </c>
      <c r="B263" s="11">
        <v>5412</v>
      </c>
      <c r="C263" s="11">
        <v>2</v>
      </c>
      <c r="D263" s="11">
        <v>4676</v>
      </c>
      <c r="E263" s="11">
        <v>9</v>
      </c>
      <c r="F263" s="11">
        <v>0</v>
      </c>
      <c r="G263" s="11">
        <v>5915.666666666667</v>
      </c>
      <c r="H263" s="11">
        <f t="shared" si="33"/>
        <v>5720.7724243674929</v>
      </c>
      <c r="I263" s="11">
        <f t="shared" si="34"/>
        <v>308.77242436749293</v>
      </c>
      <c r="J263" s="11">
        <f t="shared" si="35"/>
        <v>308.77242436749293</v>
      </c>
      <c r="K263" s="42">
        <f t="shared" si="36"/>
        <v>5.7053293489928478E-2</v>
      </c>
      <c r="L263" s="11">
        <f t="shared" si="32"/>
        <v>308.77242436749293</v>
      </c>
      <c r="M263" s="11">
        <f t="shared" si="37"/>
        <v>95340.410049779137</v>
      </c>
      <c r="N263" s="11">
        <f t="shared" si="38"/>
        <v>6175.4484873498586</v>
      </c>
      <c r="O263" s="11">
        <v>2240</v>
      </c>
      <c r="P263" s="4">
        <f t="shared" si="39"/>
        <v>44800</v>
      </c>
    </row>
    <row r="264" spans="1:16" x14ac:dyDescent="0.35">
      <c r="A264" s="3">
        <v>41178</v>
      </c>
      <c r="B264" s="11">
        <v>5273</v>
      </c>
      <c r="C264" s="11">
        <v>3</v>
      </c>
      <c r="D264" s="11">
        <v>3000</v>
      </c>
      <c r="E264" s="11">
        <v>9</v>
      </c>
      <c r="F264" s="11">
        <v>0</v>
      </c>
      <c r="G264" s="11">
        <v>5623.666666666667</v>
      </c>
      <c r="H264" s="11">
        <f t="shared" si="33"/>
        <v>5273.8835237461853</v>
      </c>
      <c r="I264" s="11">
        <f t="shared" si="34"/>
        <v>0.88352374618534668</v>
      </c>
      <c r="J264" s="11">
        <f t="shared" si="35"/>
        <v>0.88352374618534668</v>
      </c>
      <c r="K264" s="42">
        <f t="shared" si="36"/>
        <v>1.6755618171540807E-4</v>
      </c>
      <c r="L264" s="11">
        <f t="shared" si="32"/>
        <v>3.5340949847413867</v>
      </c>
      <c r="M264" s="11">
        <f t="shared" si="37"/>
        <v>12.489827361174223</v>
      </c>
      <c r="N264" s="11">
        <f t="shared" si="38"/>
        <v>17.670474923706934</v>
      </c>
      <c r="O264" s="11">
        <v>272</v>
      </c>
      <c r="P264" s="4">
        <f t="shared" si="39"/>
        <v>5440</v>
      </c>
    </row>
    <row r="265" spans="1:16" x14ac:dyDescent="0.35">
      <c r="A265" s="3">
        <v>41179</v>
      </c>
      <c r="B265" s="11">
        <v>4996</v>
      </c>
      <c r="C265" s="11">
        <v>4</v>
      </c>
      <c r="D265" s="11">
        <v>5739</v>
      </c>
      <c r="E265" s="11">
        <v>9</v>
      </c>
      <c r="F265" s="11">
        <v>0</v>
      </c>
      <c r="G265" s="11">
        <v>5100</v>
      </c>
      <c r="H265" s="11">
        <f t="shared" si="33"/>
        <v>5993.6912765819234</v>
      </c>
      <c r="I265" s="11">
        <f t="shared" si="34"/>
        <v>997.69127658192338</v>
      </c>
      <c r="J265" s="11">
        <f t="shared" si="35"/>
        <v>997.69127658192338</v>
      </c>
      <c r="K265" s="42">
        <f t="shared" si="36"/>
        <v>0.19969801372736656</v>
      </c>
      <c r="L265" s="11">
        <f t="shared" si="32"/>
        <v>997.69127658192338</v>
      </c>
      <c r="M265" s="11">
        <f t="shared" si="37"/>
        <v>995387.88336766791</v>
      </c>
      <c r="N265" s="11">
        <f t="shared" si="38"/>
        <v>19953.825531638468</v>
      </c>
      <c r="O265" s="11">
        <v>1134</v>
      </c>
      <c r="P265" s="4">
        <f t="shared" si="39"/>
        <v>22680</v>
      </c>
    </row>
    <row r="266" spans="1:16" x14ac:dyDescent="0.35">
      <c r="A266" s="3">
        <v>41180</v>
      </c>
      <c r="B266" s="11">
        <v>5590</v>
      </c>
      <c r="C266" s="11">
        <v>5</v>
      </c>
      <c r="D266" s="11">
        <v>4628.5</v>
      </c>
      <c r="E266" s="11">
        <v>9</v>
      </c>
      <c r="F266" s="11">
        <v>0</v>
      </c>
      <c r="G266" s="11">
        <v>5227</v>
      </c>
      <c r="H266" s="11">
        <f t="shared" si="33"/>
        <v>5996.8920344684057</v>
      </c>
      <c r="I266" s="11">
        <f t="shared" si="34"/>
        <v>406.89203446840565</v>
      </c>
      <c r="J266" s="11">
        <f t="shared" si="35"/>
        <v>406.89203446840565</v>
      </c>
      <c r="K266" s="42">
        <f t="shared" si="36"/>
        <v>7.2789272713489381E-2</v>
      </c>
      <c r="L266" s="11">
        <f t="shared" si="32"/>
        <v>406.89203446840565</v>
      </c>
      <c r="M266" s="11">
        <f t="shared" si="37"/>
        <v>165561.12771383821</v>
      </c>
      <c r="N266" s="11">
        <f t="shared" si="38"/>
        <v>8137.8406893681131</v>
      </c>
      <c r="O266" s="11">
        <v>4162</v>
      </c>
      <c r="P266" s="4">
        <f t="shared" si="39"/>
        <v>83240</v>
      </c>
    </row>
    <row r="267" spans="1:16" x14ac:dyDescent="0.35">
      <c r="A267" s="3">
        <v>41181</v>
      </c>
      <c r="B267" s="11">
        <v>6648</v>
      </c>
      <c r="C267" s="11">
        <v>6</v>
      </c>
      <c r="D267" s="11">
        <v>6288</v>
      </c>
      <c r="E267" s="11">
        <v>9</v>
      </c>
      <c r="F267" s="11">
        <v>1</v>
      </c>
      <c r="G267" s="11">
        <v>5286.333333333333</v>
      </c>
      <c r="H267" s="11">
        <f t="shared" si="33"/>
        <v>7079.2206685078327</v>
      </c>
      <c r="I267" s="11">
        <f t="shared" si="34"/>
        <v>431.22066850783267</v>
      </c>
      <c r="J267" s="11">
        <f t="shared" si="35"/>
        <v>431.22066850783267</v>
      </c>
      <c r="K267" s="42">
        <f t="shared" si="36"/>
        <v>6.4864721496364727E-2</v>
      </c>
      <c r="L267" s="11">
        <f t="shared" si="32"/>
        <v>431.22066850783267</v>
      </c>
      <c r="M267" s="11">
        <f t="shared" si="37"/>
        <v>185951.26494834211</v>
      </c>
      <c r="N267" s="11">
        <f t="shared" si="38"/>
        <v>8624.4133701566534</v>
      </c>
      <c r="O267" s="11">
        <v>836</v>
      </c>
      <c r="P267" s="4">
        <f t="shared" si="39"/>
        <v>16720</v>
      </c>
    </row>
    <row r="268" spans="1:16" x14ac:dyDescent="0.35">
      <c r="A268" s="3">
        <v>41182</v>
      </c>
      <c r="B268" s="11">
        <v>6569</v>
      </c>
      <c r="C268" s="11">
        <v>7</v>
      </c>
      <c r="D268" s="11">
        <v>6844</v>
      </c>
      <c r="E268" s="11">
        <v>9</v>
      </c>
      <c r="F268" s="11">
        <v>1</v>
      </c>
      <c r="G268" s="11">
        <v>5744.666666666667</v>
      </c>
      <c r="H268" s="11">
        <f t="shared" si="33"/>
        <v>7803.4266292796492</v>
      </c>
      <c r="I268" s="11">
        <f t="shared" si="34"/>
        <v>1234.4266292796492</v>
      </c>
      <c r="J268" s="11">
        <f t="shared" si="35"/>
        <v>1234.4266292796492</v>
      </c>
      <c r="K268" s="42">
        <f t="shared" si="36"/>
        <v>0.18791697812142627</v>
      </c>
      <c r="L268" s="11">
        <f t="shared" si="32"/>
        <v>1234.4266292796492</v>
      </c>
      <c r="M268" s="11">
        <f t="shared" si="37"/>
        <v>1523809.1030747164</v>
      </c>
      <c r="N268" s="11">
        <f t="shared" si="38"/>
        <v>24688.532585592984</v>
      </c>
      <c r="O268" s="11">
        <v>1051</v>
      </c>
      <c r="P268" s="4">
        <f t="shared" si="39"/>
        <v>21020</v>
      </c>
    </row>
    <row r="269" spans="1:16" x14ac:dyDescent="0.35">
      <c r="A269" s="3">
        <v>41183</v>
      </c>
      <c r="B269" s="11">
        <v>4396</v>
      </c>
      <c r="C269" s="11">
        <v>1</v>
      </c>
      <c r="D269" s="11">
        <v>4615</v>
      </c>
      <c r="E269" s="11">
        <v>10</v>
      </c>
      <c r="F269" s="11">
        <v>0</v>
      </c>
      <c r="G269" s="11">
        <v>6269</v>
      </c>
      <c r="H269" s="11">
        <f t="shared" si="33"/>
        <v>5717.1013007608308</v>
      </c>
      <c r="I269" s="11">
        <f t="shared" si="34"/>
        <v>1321.1013007608308</v>
      </c>
      <c r="J269" s="11">
        <f t="shared" si="35"/>
        <v>1321.1013007608308</v>
      </c>
      <c r="K269" s="42">
        <f t="shared" si="36"/>
        <v>0.30052349880819629</v>
      </c>
      <c r="L269" s="11">
        <f t="shared" si="32"/>
        <v>1321.1013007608308</v>
      </c>
      <c r="M269" s="11">
        <f t="shared" si="37"/>
        <v>1745308.6468719591</v>
      </c>
      <c r="N269" s="11">
        <f t="shared" si="38"/>
        <v>26422.026015216616</v>
      </c>
      <c r="O269" s="11">
        <v>1840</v>
      </c>
      <c r="P269" s="4">
        <f t="shared" si="39"/>
        <v>36800</v>
      </c>
    </row>
    <row r="270" spans="1:16" x14ac:dyDescent="0.35">
      <c r="A270" s="3">
        <v>41184</v>
      </c>
      <c r="B270" s="11">
        <v>5205</v>
      </c>
      <c r="C270" s="11">
        <v>2</v>
      </c>
      <c r="D270" s="11">
        <v>5412</v>
      </c>
      <c r="E270" s="11">
        <v>10</v>
      </c>
      <c r="F270" s="11">
        <v>0</v>
      </c>
      <c r="G270" s="11">
        <v>5871</v>
      </c>
      <c r="H270" s="11">
        <f t="shared" si="33"/>
        <v>5939.6456782573114</v>
      </c>
      <c r="I270" s="11">
        <f t="shared" si="34"/>
        <v>734.64567825731137</v>
      </c>
      <c r="J270" s="11">
        <f t="shared" si="35"/>
        <v>734.64567825731137</v>
      </c>
      <c r="K270" s="42">
        <f t="shared" si="36"/>
        <v>0.14114230129823466</v>
      </c>
      <c r="L270" s="11">
        <f t="shared" si="32"/>
        <v>734.64567825731137</v>
      </c>
      <c r="M270" s="11">
        <f t="shared" si="37"/>
        <v>539704.27258214506</v>
      </c>
      <c r="N270" s="11">
        <f t="shared" si="38"/>
        <v>14692.913565146227</v>
      </c>
      <c r="O270" s="11">
        <v>2027</v>
      </c>
      <c r="P270" s="4">
        <f t="shared" si="39"/>
        <v>40540</v>
      </c>
    </row>
    <row r="271" spans="1:16" x14ac:dyDescent="0.35">
      <c r="A271" s="3">
        <v>41185</v>
      </c>
      <c r="B271" s="11">
        <v>5350</v>
      </c>
      <c r="C271" s="11">
        <v>3</v>
      </c>
      <c r="D271" s="11">
        <v>5273</v>
      </c>
      <c r="E271" s="11">
        <v>10</v>
      </c>
      <c r="F271" s="11">
        <v>0</v>
      </c>
      <c r="G271" s="11">
        <v>5390</v>
      </c>
      <c r="H271" s="11">
        <f t="shared" si="33"/>
        <v>5826.3163779408223</v>
      </c>
      <c r="I271" s="11">
        <f t="shared" si="34"/>
        <v>476.31637794082235</v>
      </c>
      <c r="J271" s="11">
        <f t="shared" si="35"/>
        <v>476.31637794082235</v>
      </c>
      <c r="K271" s="42">
        <f t="shared" si="36"/>
        <v>8.903109868052754E-2</v>
      </c>
      <c r="L271" s="11">
        <f t="shared" si="32"/>
        <v>476.31637794082235</v>
      </c>
      <c r="M271" s="11">
        <f t="shared" si="37"/>
        <v>226877.29189466432</v>
      </c>
      <c r="N271" s="11">
        <f t="shared" si="38"/>
        <v>9526.327558816447</v>
      </c>
      <c r="O271" s="11">
        <v>1856</v>
      </c>
      <c r="P271" s="4">
        <f t="shared" si="39"/>
        <v>37120</v>
      </c>
    </row>
    <row r="272" spans="1:16" x14ac:dyDescent="0.35">
      <c r="A272" s="3">
        <v>41186</v>
      </c>
      <c r="B272" s="11">
        <v>4939</v>
      </c>
      <c r="C272" s="11">
        <v>4</v>
      </c>
      <c r="D272" s="11">
        <v>4996</v>
      </c>
      <c r="E272" s="11">
        <v>10</v>
      </c>
      <c r="F272" s="11">
        <v>0</v>
      </c>
      <c r="G272" s="11">
        <v>4983.666666666667</v>
      </c>
      <c r="H272" s="11">
        <f t="shared" si="33"/>
        <v>5721.7007541371659</v>
      </c>
      <c r="I272" s="11">
        <f t="shared" si="34"/>
        <v>782.70075413716586</v>
      </c>
      <c r="J272" s="11">
        <f t="shared" si="35"/>
        <v>782.70075413716586</v>
      </c>
      <c r="K272" s="42">
        <f t="shared" si="36"/>
        <v>0.15847352786741564</v>
      </c>
      <c r="L272" s="11">
        <f t="shared" si="32"/>
        <v>782.70075413716586</v>
      </c>
      <c r="M272" s="11">
        <f t="shared" si="37"/>
        <v>612620.47052688815</v>
      </c>
      <c r="N272" s="11">
        <f t="shared" si="38"/>
        <v>15654.015082743317</v>
      </c>
      <c r="O272" s="11">
        <v>1961</v>
      </c>
      <c r="P272" s="4">
        <f t="shared" si="39"/>
        <v>39220</v>
      </c>
    </row>
    <row r="273" spans="1:16" x14ac:dyDescent="0.35">
      <c r="A273" s="3">
        <v>41187</v>
      </c>
      <c r="B273" s="11">
        <v>6693</v>
      </c>
      <c r="C273" s="11">
        <v>5</v>
      </c>
      <c r="D273" s="11">
        <v>5590</v>
      </c>
      <c r="E273" s="11">
        <v>10</v>
      </c>
      <c r="F273" s="11">
        <v>0</v>
      </c>
      <c r="G273" s="11">
        <v>5164.666666666667</v>
      </c>
      <c r="H273" s="11">
        <f t="shared" si="33"/>
        <v>6271.4459719343959</v>
      </c>
      <c r="I273" s="11">
        <f t="shared" si="34"/>
        <v>-421.55402806560414</v>
      </c>
      <c r="J273" s="11">
        <f t="shared" si="35"/>
        <v>421.55402806560414</v>
      </c>
      <c r="K273" s="42">
        <f t="shared" si="36"/>
        <v>6.2984316161004653E-2</v>
      </c>
      <c r="L273" s="11">
        <f t="shared" si="32"/>
        <v>-1686.2161122624166</v>
      </c>
      <c r="M273" s="11">
        <f t="shared" si="37"/>
        <v>2843324.7772533786</v>
      </c>
      <c r="N273" s="11">
        <f t="shared" si="38"/>
        <v>33724.322245248331</v>
      </c>
      <c r="O273" s="11">
        <v>835</v>
      </c>
      <c r="P273" s="4">
        <f t="shared" si="39"/>
        <v>16700</v>
      </c>
    </row>
    <row r="274" spans="1:16" x14ac:dyDescent="0.35">
      <c r="A274" s="3">
        <v>41188</v>
      </c>
      <c r="B274" s="11">
        <v>7112</v>
      </c>
      <c r="C274" s="11">
        <v>6</v>
      </c>
      <c r="D274" s="11">
        <v>6648</v>
      </c>
      <c r="E274" s="11">
        <v>10</v>
      </c>
      <c r="F274" s="11">
        <v>1</v>
      </c>
      <c r="G274" s="11">
        <v>5660.666666666667</v>
      </c>
      <c r="H274" s="11">
        <f t="shared" si="33"/>
        <v>7466.2806792749889</v>
      </c>
      <c r="I274" s="11">
        <f t="shared" si="34"/>
        <v>354.28067927498887</v>
      </c>
      <c r="J274" s="11">
        <f t="shared" si="35"/>
        <v>354.28067927498887</v>
      </c>
      <c r="K274" s="42">
        <f t="shared" si="36"/>
        <v>4.9814493711331391E-2</v>
      </c>
      <c r="L274" s="11">
        <f t="shared" si="32"/>
        <v>354.28067927498887</v>
      </c>
      <c r="M274" s="11">
        <f t="shared" si="37"/>
        <v>125514.79970754753</v>
      </c>
      <c r="N274" s="11">
        <f t="shared" si="38"/>
        <v>7085.6135854997774</v>
      </c>
      <c r="O274" s="11">
        <v>1478</v>
      </c>
      <c r="P274" s="4">
        <f t="shared" si="39"/>
        <v>29560</v>
      </c>
    </row>
    <row r="275" spans="1:16" x14ac:dyDescent="0.35">
      <c r="A275" s="3">
        <v>41189</v>
      </c>
      <c r="B275" s="11">
        <v>6933</v>
      </c>
      <c r="C275" s="11">
        <v>7</v>
      </c>
      <c r="D275" s="11">
        <v>6569</v>
      </c>
      <c r="E275" s="11">
        <v>10</v>
      </c>
      <c r="F275" s="11">
        <v>1</v>
      </c>
      <c r="G275" s="11">
        <v>6248</v>
      </c>
      <c r="H275" s="11">
        <f t="shared" si="33"/>
        <v>8086.7974148723806</v>
      </c>
      <c r="I275" s="11">
        <f t="shared" si="34"/>
        <v>1153.7974148723806</v>
      </c>
      <c r="J275" s="11">
        <f t="shared" si="35"/>
        <v>1153.7974148723806</v>
      </c>
      <c r="K275" s="42">
        <f t="shared" si="36"/>
        <v>0.16642108969744421</v>
      </c>
      <c r="L275" s="11">
        <f t="shared" si="32"/>
        <v>1153.7974148723806</v>
      </c>
      <c r="M275" s="11">
        <f t="shared" si="37"/>
        <v>1331248.4745661884</v>
      </c>
      <c r="N275" s="11">
        <f t="shared" si="38"/>
        <v>23075.948297447612</v>
      </c>
      <c r="O275" s="11">
        <v>1075</v>
      </c>
      <c r="P275" s="4">
        <f t="shared" si="39"/>
        <v>21500</v>
      </c>
    </row>
    <row r="276" spans="1:16" x14ac:dyDescent="0.35">
      <c r="A276" s="3">
        <v>41190</v>
      </c>
      <c r="B276" s="11">
        <v>4621</v>
      </c>
      <c r="C276" s="11">
        <v>1</v>
      </c>
      <c r="D276" s="11">
        <v>4396</v>
      </c>
      <c r="E276" s="11">
        <v>10</v>
      </c>
      <c r="F276" s="11">
        <v>0</v>
      </c>
      <c r="G276" s="11">
        <v>6912.666666666667</v>
      </c>
      <c r="H276" s="11">
        <f t="shared" si="33"/>
        <v>6082.8440110437168</v>
      </c>
      <c r="I276" s="11">
        <f t="shared" si="34"/>
        <v>1461.8440110437168</v>
      </c>
      <c r="J276" s="11">
        <f t="shared" si="35"/>
        <v>1461.8440110437168</v>
      </c>
      <c r="K276" s="42">
        <f t="shared" si="36"/>
        <v>0.316347979018333</v>
      </c>
      <c r="L276" s="11">
        <f t="shared" si="32"/>
        <v>1461.8440110437168</v>
      </c>
      <c r="M276" s="11">
        <f t="shared" si="37"/>
        <v>2136987.9126243824</v>
      </c>
      <c r="N276" s="11">
        <f t="shared" si="38"/>
        <v>29236.880220874336</v>
      </c>
      <c r="O276" s="11">
        <v>1808</v>
      </c>
      <c r="P276" s="4">
        <f t="shared" si="39"/>
        <v>36160</v>
      </c>
    </row>
    <row r="277" spans="1:16" x14ac:dyDescent="0.35">
      <c r="A277" s="3">
        <v>41191</v>
      </c>
      <c r="B277" s="11">
        <v>5251</v>
      </c>
      <c r="C277" s="11">
        <v>2</v>
      </c>
      <c r="D277" s="11">
        <v>5205</v>
      </c>
      <c r="E277" s="11">
        <v>10</v>
      </c>
      <c r="F277" s="11">
        <v>0</v>
      </c>
      <c r="G277" s="11">
        <v>6222</v>
      </c>
      <c r="H277" s="11">
        <f t="shared" si="33"/>
        <v>6112.8680202776022</v>
      </c>
      <c r="I277" s="11">
        <f t="shared" si="34"/>
        <v>861.86802027760223</v>
      </c>
      <c r="J277" s="11">
        <f t="shared" si="35"/>
        <v>861.86802027760223</v>
      </c>
      <c r="K277" s="42">
        <f t="shared" si="36"/>
        <v>0.1641340735626742</v>
      </c>
      <c r="L277" s="11">
        <f t="shared" si="32"/>
        <v>861.86802027760223</v>
      </c>
      <c r="M277" s="11">
        <f t="shared" si="37"/>
        <v>742816.48437723331</v>
      </c>
      <c r="N277" s="11">
        <f t="shared" si="38"/>
        <v>17237.360405552045</v>
      </c>
      <c r="O277" s="11">
        <v>1511</v>
      </c>
      <c r="P277" s="4">
        <f t="shared" si="39"/>
        <v>30220</v>
      </c>
    </row>
    <row r="278" spans="1:16" x14ac:dyDescent="0.35">
      <c r="A278" s="3">
        <v>41192</v>
      </c>
      <c r="B278" s="11">
        <v>5459</v>
      </c>
      <c r="C278" s="11">
        <v>3</v>
      </c>
      <c r="D278" s="11">
        <v>5350</v>
      </c>
      <c r="E278" s="11">
        <v>10</v>
      </c>
      <c r="F278" s="11">
        <v>0</v>
      </c>
      <c r="G278" s="11">
        <v>5601.666666666667</v>
      </c>
      <c r="H278" s="11">
        <f t="shared" si="33"/>
        <v>5991.2076314714113</v>
      </c>
      <c r="I278" s="11">
        <f t="shared" si="34"/>
        <v>532.20763147141133</v>
      </c>
      <c r="J278" s="11">
        <f t="shared" si="35"/>
        <v>532.20763147141133</v>
      </c>
      <c r="K278" s="42">
        <f t="shared" si="36"/>
        <v>9.7491780815426143E-2</v>
      </c>
      <c r="L278" s="11">
        <f t="shared" si="32"/>
        <v>532.20763147141133</v>
      </c>
      <c r="M278" s="11">
        <f t="shared" si="37"/>
        <v>283244.96299640957</v>
      </c>
      <c r="N278" s="11">
        <f t="shared" si="38"/>
        <v>10644.152629428227</v>
      </c>
      <c r="O278" s="11">
        <v>1355</v>
      </c>
      <c r="P278" s="4">
        <f t="shared" si="39"/>
        <v>27100</v>
      </c>
    </row>
    <row r="279" spans="1:16" x14ac:dyDescent="0.35">
      <c r="A279" s="3">
        <v>41193</v>
      </c>
      <c r="B279" s="11">
        <v>5194</v>
      </c>
      <c r="C279" s="11">
        <v>4</v>
      </c>
      <c r="D279" s="11">
        <v>4939</v>
      </c>
      <c r="E279" s="11">
        <v>10</v>
      </c>
      <c r="F279" s="11">
        <v>0</v>
      </c>
      <c r="G279" s="11">
        <v>5110.333333333333</v>
      </c>
      <c r="H279" s="11">
        <f t="shared" si="33"/>
        <v>5789.5121112016877</v>
      </c>
      <c r="I279" s="11">
        <f t="shared" si="34"/>
        <v>595.51211120168773</v>
      </c>
      <c r="J279" s="11">
        <f t="shared" si="35"/>
        <v>595.51211120168773</v>
      </c>
      <c r="K279" s="42">
        <f t="shared" si="36"/>
        <v>0.11465385275350168</v>
      </c>
      <c r="L279" s="11">
        <f t="shared" si="32"/>
        <v>595.51211120168773</v>
      </c>
      <c r="M279" s="11">
        <f t="shared" si="37"/>
        <v>354634.67458789132</v>
      </c>
      <c r="N279" s="11">
        <f t="shared" si="38"/>
        <v>11910.242224033755</v>
      </c>
      <c r="O279" s="11">
        <v>1835</v>
      </c>
      <c r="P279" s="4">
        <f t="shared" si="39"/>
        <v>36700</v>
      </c>
    </row>
    <row r="280" spans="1:16" x14ac:dyDescent="0.35">
      <c r="A280" s="3">
        <v>41194</v>
      </c>
      <c r="B280" s="11">
        <v>6255</v>
      </c>
      <c r="C280" s="11">
        <v>5</v>
      </c>
      <c r="D280" s="11">
        <v>6693</v>
      </c>
      <c r="E280" s="11">
        <v>10</v>
      </c>
      <c r="F280" s="11">
        <v>0</v>
      </c>
      <c r="G280" s="11">
        <v>5301.333333333333</v>
      </c>
      <c r="H280" s="11">
        <f t="shared" si="33"/>
        <v>6693.284175243095</v>
      </c>
      <c r="I280" s="11">
        <f t="shared" si="34"/>
        <v>438.28417524309498</v>
      </c>
      <c r="J280" s="11">
        <f t="shared" si="35"/>
        <v>438.28417524309498</v>
      </c>
      <c r="K280" s="42">
        <f t="shared" si="36"/>
        <v>7.0069412508888082E-2</v>
      </c>
      <c r="L280" s="11">
        <f t="shared" si="32"/>
        <v>438.28417524309498</v>
      </c>
      <c r="M280" s="11">
        <f t="shared" si="37"/>
        <v>192093.01826851998</v>
      </c>
      <c r="N280" s="11">
        <f t="shared" si="38"/>
        <v>8765.6835048618996</v>
      </c>
      <c r="O280" s="11">
        <v>671</v>
      </c>
      <c r="P280" s="4">
        <f t="shared" si="39"/>
        <v>13420</v>
      </c>
    </row>
    <row r="281" spans="1:16" x14ac:dyDescent="0.35">
      <c r="A281" s="3">
        <v>41195</v>
      </c>
      <c r="B281" s="11">
        <v>6800</v>
      </c>
      <c r="C281" s="11">
        <v>6</v>
      </c>
      <c r="D281" s="11">
        <v>7112</v>
      </c>
      <c r="E281" s="11">
        <v>10</v>
      </c>
      <c r="F281" s="11">
        <v>1</v>
      </c>
      <c r="G281" s="11">
        <v>5636</v>
      </c>
      <c r="H281" s="11">
        <f t="shared" si="33"/>
        <v>7588.6821330535677</v>
      </c>
      <c r="I281" s="11">
        <f t="shared" si="34"/>
        <v>788.68213305356767</v>
      </c>
      <c r="J281" s="11">
        <f t="shared" si="35"/>
        <v>788.68213305356767</v>
      </c>
      <c r="K281" s="42">
        <f t="shared" si="36"/>
        <v>0.11598266662552466</v>
      </c>
      <c r="L281" s="11">
        <f t="shared" si="32"/>
        <v>788.68213305356767</v>
      </c>
      <c r="M281" s="11">
        <f t="shared" si="37"/>
        <v>622019.50699792546</v>
      </c>
      <c r="N281" s="11">
        <f t="shared" si="38"/>
        <v>15773.642661071353</v>
      </c>
      <c r="O281" s="11">
        <v>885</v>
      </c>
      <c r="P281" s="4">
        <f t="shared" si="39"/>
        <v>17700</v>
      </c>
    </row>
    <row r="282" spans="1:16" x14ac:dyDescent="0.35">
      <c r="A282" s="3">
        <v>41196</v>
      </c>
      <c r="B282" s="11">
        <v>6959</v>
      </c>
      <c r="C282" s="11">
        <v>7</v>
      </c>
      <c r="D282" s="11">
        <v>6933</v>
      </c>
      <c r="E282" s="11">
        <v>10</v>
      </c>
      <c r="F282" s="11">
        <v>1</v>
      </c>
      <c r="G282" s="11">
        <v>6083</v>
      </c>
      <c r="H282" s="11">
        <f t="shared" si="33"/>
        <v>8085.2208282644424</v>
      </c>
      <c r="I282" s="11">
        <f t="shared" si="34"/>
        <v>1126.2208282644424</v>
      </c>
      <c r="J282" s="11">
        <f t="shared" si="35"/>
        <v>1126.2208282644424</v>
      </c>
      <c r="K282" s="42">
        <f t="shared" si="36"/>
        <v>0.16183658977790522</v>
      </c>
      <c r="L282" s="11">
        <f t="shared" si="32"/>
        <v>1126.2208282644424</v>
      </c>
      <c r="M282" s="11">
        <f t="shared" si="37"/>
        <v>1268373.3540166467</v>
      </c>
      <c r="N282" s="11">
        <f t="shared" si="38"/>
        <v>22524.416565288848</v>
      </c>
      <c r="O282" s="11">
        <v>735</v>
      </c>
      <c r="P282" s="4">
        <f t="shared" si="39"/>
        <v>14700</v>
      </c>
    </row>
    <row r="283" spans="1:16" x14ac:dyDescent="0.35">
      <c r="A283" s="3">
        <v>41197</v>
      </c>
      <c r="B283" s="11">
        <v>4404</v>
      </c>
      <c r="C283" s="11">
        <v>1</v>
      </c>
      <c r="D283" s="11">
        <v>4621</v>
      </c>
      <c r="E283" s="11">
        <v>10</v>
      </c>
      <c r="F283" s="11">
        <v>0</v>
      </c>
      <c r="G283" s="11">
        <v>6671.333333333333</v>
      </c>
      <c r="H283" s="11">
        <f t="shared" si="33"/>
        <v>5988.4978916019372</v>
      </c>
      <c r="I283" s="11">
        <f t="shared" si="34"/>
        <v>1584.4978916019372</v>
      </c>
      <c r="J283" s="11">
        <f t="shared" si="35"/>
        <v>1584.4978916019372</v>
      </c>
      <c r="K283" s="42">
        <f t="shared" si="36"/>
        <v>0.35978607892868691</v>
      </c>
      <c r="L283" s="11">
        <f t="shared" si="32"/>
        <v>1584.4978916019372</v>
      </c>
      <c r="M283" s="11">
        <f t="shared" si="37"/>
        <v>2510633.5684909844</v>
      </c>
      <c r="N283" s="11">
        <f t="shared" si="38"/>
        <v>31689.957832038745</v>
      </c>
      <c r="O283" s="11">
        <v>1495</v>
      </c>
      <c r="P283" s="4">
        <f t="shared" si="39"/>
        <v>29900</v>
      </c>
    </row>
    <row r="284" spans="1:16" x14ac:dyDescent="0.35">
      <c r="A284" s="3">
        <v>41198</v>
      </c>
      <c r="B284" s="11">
        <v>4921</v>
      </c>
      <c r="C284" s="11">
        <v>2</v>
      </c>
      <c r="D284" s="11">
        <v>5251</v>
      </c>
      <c r="E284" s="11">
        <v>10</v>
      </c>
      <c r="F284" s="11">
        <v>0</v>
      </c>
      <c r="G284" s="11">
        <v>6054.333333333333</v>
      </c>
      <c r="H284" s="11">
        <f t="shared" si="33"/>
        <v>6014.289310804199</v>
      </c>
      <c r="I284" s="11">
        <f t="shared" si="34"/>
        <v>1093.289310804199</v>
      </c>
      <c r="J284" s="11">
        <f t="shared" si="35"/>
        <v>1093.289310804199</v>
      </c>
      <c r="K284" s="42">
        <f t="shared" si="36"/>
        <v>0.22216811843206644</v>
      </c>
      <c r="L284" s="11">
        <f t="shared" si="32"/>
        <v>1093.289310804199</v>
      </c>
      <c r="M284" s="11">
        <f t="shared" si="37"/>
        <v>1195281.5171187203</v>
      </c>
      <c r="N284" s="11">
        <f t="shared" si="38"/>
        <v>21865.78621608398</v>
      </c>
      <c r="O284" s="11">
        <v>1300</v>
      </c>
      <c r="P284" s="4">
        <f t="shared" si="39"/>
        <v>26000</v>
      </c>
    </row>
    <row r="285" spans="1:16" x14ac:dyDescent="0.35">
      <c r="A285" s="3">
        <v>41199</v>
      </c>
      <c r="B285" s="11">
        <v>5289</v>
      </c>
      <c r="C285" s="11">
        <v>3</v>
      </c>
      <c r="D285" s="11">
        <v>5459</v>
      </c>
      <c r="E285" s="11">
        <v>10</v>
      </c>
      <c r="F285" s="11">
        <v>0</v>
      </c>
      <c r="G285" s="11">
        <v>5428</v>
      </c>
      <c r="H285" s="11">
        <f t="shared" si="33"/>
        <v>5907.4717652207155</v>
      </c>
      <c r="I285" s="11">
        <f t="shared" si="34"/>
        <v>618.4717652207155</v>
      </c>
      <c r="J285" s="11">
        <f t="shared" si="35"/>
        <v>618.4717652207155</v>
      </c>
      <c r="K285" s="42">
        <f t="shared" si="36"/>
        <v>0.11693548217445934</v>
      </c>
      <c r="L285" s="11">
        <f t="shared" si="32"/>
        <v>618.4717652207155</v>
      </c>
      <c r="M285" s="11">
        <f t="shared" si="37"/>
        <v>382507.32437522785</v>
      </c>
      <c r="N285" s="11">
        <f t="shared" si="38"/>
        <v>12369.43530441431</v>
      </c>
      <c r="O285" s="11">
        <v>877</v>
      </c>
      <c r="P285" s="4">
        <f t="shared" si="39"/>
        <v>17540</v>
      </c>
    </row>
    <row r="286" spans="1:16" x14ac:dyDescent="0.35">
      <c r="A286" s="3">
        <v>41200</v>
      </c>
      <c r="B286" s="11">
        <v>5067</v>
      </c>
      <c r="C286" s="11">
        <v>4</v>
      </c>
      <c r="D286" s="11">
        <v>5194</v>
      </c>
      <c r="E286" s="11">
        <v>10</v>
      </c>
      <c r="F286" s="11">
        <v>0</v>
      </c>
      <c r="G286" s="11">
        <v>4871.333333333333</v>
      </c>
      <c r="H286" s="11">
        <f t="shared" si="33"/>
        <v>5705.7121054225172</v>
      </c>
      <c r="I286" s="11">
        <f t="shared" si="34"/>
        <v>638.7121054225172</v>
      </c>
      <c r="J286" s="11">
        <f t="shared" si="35"/>
        <v>638.7121054225172</v>
      </c>
      <c r="K286" s="42">
        <f t="shared" si="36"/>
        <v>0.12605330677373539</v>
      </c>
      <c r="L286" s="11">
        <f t="shared" si="32"/>
        <v>638.7121054225172</v>
      </c>
      <c r="M286" s="11">
        <f t="shared" si="37"/>
        <v>407953.15361326473</v>
      </c>
      <c r="N286" s="11">
        <f t="shared" si="38"/>
        <v>12774.242108450344</v>
      </c>
      <c r="O286" s="11">
        <v>1324</v>
      </c>
      <c r="P286" s="4">
        <f t="shared" si="39"/>
        <v>26480</v>
      </c>
    </row>
    <row r="287" spans="1:16" x14ac:dyDescent="0.35">
      <c r="A287" s="3">
        <v>41201</v>
      </c>
      <c r="B287" s="11">
        <v>6009</v>
      </c>
      <c r="C287" s="11">
        <v>5</v>
      </c>
      <c r="D287" s="11">
        <v>6255</v>
      </c>
      <c r="E287" s="11">
        <v>10</v>
      </c>
      <c r="F287" s="11">
        <v>0</v>
      </c>
      <c r="G287" s="11">
        <v>5092.333333333333</v>
      </c>
      <c r="H287" s="11">
        <f t="shared" si="33"/>
        <v>6422.0896062273841</v>
      </c>
      <c r="I287" s="11">
        <f t="shared" si="34"/>
        <v>413.08960622738414</v>
      </c>
      <c r="J287" s="11">
        <f t="shared" si="35"/>
        <v>413.08960622738414</v>
      </c>
      <c r="K287" s="42">
        <f t="shared" si="36"/>
        <v>6.8745149979594633E-2</v>
      </c>
      <c r="L287" s="11">
        <f t="shared" si="32"/>
        <v>413.08960622738414</v>
      </c>
      <c r="M287" s="11">
        <f t="shared" si="37"/>
        <v>170643.02277309529</v>
      </c>
      <c r="N287" s="11">
        <f t="shared" si="38"/>
        <v>8261.7921245476828</v>
      </c>
      <c r="O287" s="11">
        <v>1152</v>
      </c>
      <c r="P287" s="4">
        <f t="shared" si="39"/>
        <v>23040</v>
      </c>
    </row>
    <row r="288" spans="1:16" x14ac:dyDescent="0.35">
      <c r="A288" s="3">
        <v>41202</v>
      </c>
      <c r="B288" s="11">
        <v>6801</v>
      </c>
      <c r="C288" s="11">
        <v>6</v>
      </c>
      <c r="D288" s="11">
        <v>6800</v>
      </c>
      <c r="E288" s="11">
        <v>10</v>
      </c>
      <c r="F288" s="11">
        <v>1</v>
      </c>
      <c r="G288" s="11">
        <v>5455</v>
      </c>
      <c r="H288" s="11">
        <f t="shared" si="33"/>
        <v>7373.976903579678</v>
      </c>
      <c r="I288" s="11">
        <f t="shared" si="34"/>
        <v>572.97690357967804</v>
      </c>
      <c r="J288" s="11">
        <f t="shared" si="35"/>
        <v>572.97690357967804</v>
      </c>
      <c r="K288" s="42">
        <f t="shared" si="36"/>
        <v>8.4248919802922817E-2</v>
      </c>
      <c r="L288" s="11">
        <f t="shared" si="32"/>
        <v>572.97690357967804</v>
      </c>
      <c r="M288" s="11">
        <f t="shared" si="37"/>
        <v>328302.53203575563</v>
      </c>
      <c r="N288" s="11">
        <f t="shared" si="38"/>
        <v>11459.538071593561</v>
      </c>
      <c r="O288" s="11">
        <v>1105</v>
      </c>
      <c r="P288" s="4">
        <f t="shared" si="39"/>
        <v>22100</v>
      </c>
    </row>
    <row r="289" spans="1:16" x14ac:dyDescent="0.35">
      <c r="A289" s="3">
        <v>41203</v>
      </c>
      <c r="B289" s="11">
        <v>4628.5</v>
      </c>
      <c r="C289" s="11">
        <v>7</v>
      </c>
      <c r="D289" s="11">
        <v>6959</v>
      </c>
      <c r="E289" s="11">
        <v>10</v>
      </c>
      <c r="F289" s="11">
        <v>1</v>
      </c>
      <c r="G289" s="11">
        <v>5959</v>
      </c>
      <c r="H289" s="11">
        <f t="shared" si="33"/>
        <v>8009.9143952666291</v>
      </c>
      <c r="I289" s="11">
        <f t="shared" si="34"/>
        <v>3381.4143952666291</v>
      </c>
      <c r="J289" s="11">
        <f t="shared" si="35"/>
        <v>3381.4143952666291</v>
      </c>
      <c r="K289" s="42">
        <f t="shared" si="36"/>
        <v>0.73056376693672442</v>
      </c>
      <c r="L289" s="11">
        <f t="shared" si="32"/>
        <v>3381.4143952666291</v>
      </c>
      <c r="M289" s="11">
        <f t="shared" si="37"/>
        <v>11433963.312516382</v>
      </c>
      <c r="N289" s="11">
        <f t="shared" si="38"/>
        <v>67628.287905332574</v>
      </c>
      <c r="O289" s="11">
        <v>715</v>
      </c>
      <c r="P289" s="4">
        <f t="shared" si="39"/>
        <v>14300</v>
      </c>
    </row>
    <row r="290" spans="1:16" x14ac:dyDescent="0.35">
      <c r="A290" s="3">
        <v>41204</v>
      </c>
      <c r="B290" s="11">
        <v>3390</v>
      </c>
      <c r="C290" s="11">
        <v>1</v>
      </c>
      <c r="D290" s="11">
        <v>4404</v>
      </c>
      <c r="E290" s="11">
        <v>10</v>
      </c>
      <c r="F290" s="11">
        <v>0</v>
      </c>
      <c r="G290" s="11">
        <v>5812.833333333333</v>
      </c>
      <c r="H290" s="11">
        <f t="shared" si="33"/>
        <v>5348.2505840422473</v>
      </c>
      <c r="I290" s="11">
        <f t="shared" si="34"/>
        <v>1958.2505840422473</v>
      </c>
      <c r="J290" s="11">
        <f t="shared" si="35"/>
        <v>1958.2505840422473</v>
      </c>
      <c r="K290" s="42">
        <f t="shared" si="36"/>
        <v>0.57765503954048592</v>
      </c>
      <c r="L290" s="11">
        <f t="shared" si="32"/>
        <v>1958.2505840422473</v>
      </c>
      <c r="M290" s="11">
        <f t="shared" si="37"/>
        <v>3834745.3499018024</v>
      </c>
      <c r="N290" s="11">
        <f t="shared" si="38"/>
        <v>39165.011680844946</v>
      </c>
      <c r="O290" s="11">
        <v>1726</v>
      </c>
      <c r="P290" s="4">
        <f t="shared" si="39"/>
        <v>34520</v>
      </c>
    </row>
    <row r="291" spans="1:16" x14ac:dyDescent="0.35">
      <c r="A291" s="3">
        <v>41205</v>
      </c>
      <c r="B291" s="11">
        <v>5303</v>
      </c>
      <c r="C291" s="11">
        <v>2</v>
      </c>
      <c r="D291" s="11">
        <v>4921</v>
      </c>
      <c r="E291" s="11">
        <v>10</v>
      </c>
      <c r="F291" s="11">
        <v>0</v>
      </c>
      <c r="G291" s="11">
        <v>4939.833333333333</v>
      </c>
      <c r="H291" s="11">
        <f t="shared" si="33"/>
        <v>5168.6642868536865</v>
      </c>
      <c r="I291" s="11">
        <f t="shared" si="34"/>
        <v>-134.33571314631354</v>
      </c>
      <c r="J291" s="11">
        <f t="shared" si="35"/>
        <v>134.33571314631354</v>
      </c>
      <c r="K291" s="42">
        <f t="shared" si="36"/>
        <v>2.5332022090573926E-2</v>
      </c>
      <c r="L291" s="11">
        <f t="shared" si="32"/>
        <v>-537.34285258525415</v>
      </c>
      <c r="M291" s="11">
        <f t="shared" si="37"/>
        <v>288737.34122445819</v>
      </c>
      <c r="N291" s="11">
        <f t="shared" si="38"/>
        <v>10746.857051705083</v>
      </c>
      <c r="O291" s="11">
        <v>1601</v>
      </c>
      <c r="P291" s="4">
        <f t="shared" si="39"/>
        <v>32020</v>
      </c>
    </row>
    <row r="292" spans="1:16" x14ac:dyDescent="0.35">
      <c r="A292" s="3">
        <v>41206</v>
      </c>
      <c r="B292" s="11">
        <v>5852</v>
      </c>
      <c r="C292" s="11">
        <v>3</v>
      </c>
      <c r="D292" s="11">
        <v>5289</v>
      </c>
      <c r="E292" s="11">
        <v>10</v>
      </c>
      <c r="F292" s="11">
        <v>0</v>
      </c>
      <c r="G292" s="11">
        <v>4440.5</v>
      </c>
      <c r="H292" s="11">
        <f t="shared" si="33"/>
        <v>5194.8553650885506</v>
      </c>
      <c r="I292" s="11">
        <f t="shared" si="34"/>
        <v>-657.14463491144943</v>
      </c>
      <c r="J292" s="11">
        <f t="shared" si="35"/>
        <v>657.14463491144943</v>
      </c>
      <c r="K292" s="42">
        <f t="shared" si="36"/>
        <v>0.11229402510448555</v>
      </c>
      <c r="L292" s="11">
        <f t="shared" si="32"/>
        <v>-2628.5785396457977</v>
      </c>
      <c r="M292" s="11">
        <f t="shared" si="37"/>
        <v>6909425.1390864346</v>
      </c>
      <c r="N292" s="11">
        <f t="shared" si="38"/>
        <v>52571.570792915954</v>
      </c>
      <c r="O292" s="11">
        <v>1185</v>
      </c>
      <c r="P292" s="4">
        <f t="shared" si="39"/>
        <v>23700</v>
      </c>
    </row>
    <row r="293" spans="1:16" x14ac:dyDescent="0.35">
      <c r="A293" s="3">
        <v>41207</v>
      </c>
      <c r="B293" s="11">
        <v>6591</v>
      </c>
      <c r="C293" s="11">
        <v>4</v>
      </c>
      <c r="D293" s="11">
        <v>5067</v>
      </c>
      <c r="E293" s="11">
        <v>10</v>
      </c>
      <c r="F293" s="11">
        <v>0</v>
      </c>
      <c r="G293" s="11">
        <v>4848.333333333333</v>
      </c>
      <c r="H293" s="11">
        <f t="shared" si="33"/>
        <v>5652.2738036100136</v>
      </c>
      <c r="I293" s="11">
        <f t="shared" si="34"/>
        <v>-938.7261963899864</v>
      </c>
      <c r="J293" s="11">
        <f t="shared" si="35"/>
        <v>938.7261963899864</v>
      </c>
      <c r="K293" s="42">
        <f t="shared" si="36"/>
        <v>0.14242545841146811</v>
      </c>
      <c r="L293" s="11">
        <f t="shared" si="32"/>
        <v>-3754.9047855599456</v>
      </c>
      <c r="M293" s="11">
        <f t="shared" si="37"/>
        <v>14099309.948620981</v>
      </c>
      <c r="N293" s="11">
        <f t="shared" si="38"/>
        <v>75098.095711198912</v>
      </c>
      <c r="O293" s="11">
        <v>1309</v>
      </c>
      <c r="P293" s="4">
        <f t="shared" si="39"/>
        <v>26180</v>
      </c>
    </row>
    <row r="294" spans="1:16" x14ac:dyDescent="0.35">
      <c r="A294" s="3">
        <v>41208</v>
      </c>
      <c r="B294" s="11">
        <v>4628.5</v>
      </c>
      <c r="C294" s="11">
        <v>5</v>
      </c>
      <c r="D294" s="11">
        <v>6009</v>
      </c>
      <c r="E294" s="11">
        <v>10</v>
      </c>
      <c r="F294" s="11">
        <v>0</v>
      </c>
      <c r="G294" s="11">
        <v>5915.333333333333</v>
      </c>
      <c r="H294" s="11">
        <f t="shared" si="33"/>
        <v>6899.9177173837143</v>
      </c>
      <c r="I294" s="11">
        <f t="shared" si="34"/>
        <v>2271.4177173837143</v>
      </c>
      <c r="J294" s="11">
        <f t="shared" si="35"/>
        <v>2271.4177173837143</v>
      </c>
      <c r="K294" s="42">
        <f t="shared" si="36"/>
        <v>0.49074596897131129</v>
      </c>
      <c r="L294" s="11">
        <f t="shared" si="32"/>
        <v>2271.4177173837143</v>
      </c>
      <c r="M294" s="11">
        <f t="shared" si="37"/>
        <v>5159338.446844643</v>
      </c>
      <c r="N294" s="11">
        <f t="shared" si="38"/>
        <v>45428.354347674285</v>
      </c>
      <c r="O294" s="11">
        <v>1299</v>
      </c>
      <c r="P294" s="4">
        <f t="shared" si="39"/>
        <v>25980</v>
      </c>
    </row>
    <row r="295" spans="1:16" x14ac:dyDescent="0.35">
      <c r="A295" s="3">
        <v>41209</v>
      </c>
      <c r="B295" s="11">
        <v>4628.5</v>
      </c>
      <c r="C295" s="11">
        <v>6</v>
      </c>
      <c r="D295" s="11">
        <v>6801</v>
      </c>
      <c r="E295" s="11">
        <v>10</v>
      </c>
      <c r="F295" s="11">
        <v>1</v>
      </c>
      <c r="G295" s="11">
        <v>5690.5</v>
      </c>
      <c r="H295" s="11">
        <f t="shared" si="33"/>
        <v>7532.0828300925159</v>
      </c>
      <c r="I295" s="11">
        <f t="shared" si="34"/>
        <v>2903.5828300925159</v>
      </c>
      <c r="J295" s="11">
        <f t="shared" si="35"/>
        <v>2903.5828300925159</v>
      </c>
      <c r="K295" s="42">
        <f t="shared" si="36"/>
        <v>0.62732695907799851</v>
      </c>
      <c r="L295" s="11">
        <f t="shared" si="32"/>
        <v>2903.5828300925159</v>
      </c>
      <c r="M295" s="11">
        <f t="shared" si="37"/>
        <v>8430793.2512080632</v>
      </c>
      <c r="N295" s="11">
        <f t="shared" si="38"/>
        <v>58071.656601850322</v>
      </c>
      <c r="O295" s="11">
        <v>1091</v>
      </c>
      <c r="P295" s="4">
        <f t="shared" si="39"/>
        <v>21820</v>
      </c>
    </row>
    <row r="296" spans="1:16" x14ac:dyDescent="0.35">
      <c r="A296" s="3">
        <v>41210</v>
      </c>
      <c r="B296" s="11">
        <v>4628.5</v>
      </c>
      <c r="C296" s="11">
        <v>7</v>
      </c>
      <c r="D296" s="11">
        <v>4628.5</v>
      </c>
      <c r="E296" s="11">
        <v>10</v>
      </c>
      <c r="F296" s="11">
        <v>1</v>
      </c>
      <c r="G296" s="11">
        <v>5282.666666666667</v>
      </c>
      <c r="H296" s="11">
        <f t="shared" si="33"/>
        <v>6858.9135296901795</v>
      </c>
      <c r="I296" s="11">
        <f t="shared" si="34"/>
        <v>2230.4135296901795</v>
      </c>
      <c r="J296" s="11">
        <f t="shared" si="35"/>
        <v>2230.4135296901795</v>
      </c>
      <c r="K296" s="42">
        <f t="shared" si="36"/>
        <v>0.48188690281736624</v>
      </c>
      <c r="L296" s="11">
        <f t="shared" si="32"/>
        <v>2230.4135296901795</v>
      </c>
      <c r="M296" s="11">
        <f t="shared" si="37"/>
        <v>4974744.5134250056</v>
      </c>
      <c r="N296" s="11">
        <f t="shared" si="38"/>
        <v>44608.270593803594</v>
      </c>
      <c r="O296" s="11">
        <v>339</v>
      </c>
      <c r="P296" s="4">
        <f t="shared" si="39"/>
        <v>6780</v>
      </c>
    </row>
    <row r="297" spans="1:16" x14ac:dyDescent="0.35">
      <c r="A297" s="3">
        <v>41211</v>
      </c>
      <c r="B297" s="11">
        <v>4628.5</v>
      </c>
      <c r="C297" s="11">
        <v>1</v>
      </c>
      <c r="D297" s="11">
        <v>3390</v>
      </c>
      <c r="E297" s="11">
        <v>10</v>
      </c>
      <c r="F297" s="11">
        <v>0</v>
      </c>
      <c r="G297" s="11">
        <v>4628.5</v>
      </c>
      <c r="H297" s="11">
        <f t="shared" si="33"/>
        <v>4251.0283161716707</v>
      </c>
      <c r="I297" s="11">
        <f t="shared" si="34"/>
        <v>-377.47168382832933</v>
      </c>
      <c r="J297" s="11">
        <f t="shared" si="35"/>
        <v>377.47168382832933</v>
      </c>
      <c r="K297" s="42">
        <f t="shared" si="36"/>
        <v>8.1553782829929644E-2</v>
      </c>
      <c r="L297" s="11">
        <f t="shared" si="32"/>
        <v>-1509.8867353133173</v>
      </c>
      <c r="M297" s="11">
        <f t="shared" si="37"/>
        <v>2279757.9534751074</v>
      </c>
      <c r="N297" s="11">
        <f t="shared" si="38"/>
        <v>30197.734706266347</v>
      </c>
      <c r="O297" s="11">
        <v>1549</v>
      </c>
      <c r="P297" s="4">
        <f t="shared" si="39"/>
        <v>30980</v>
      </c>
    </row>
    <row r="298" spans="1:16" x14ac:dyDescent="0.35">
      <c r="A298" s="3">
        <v>41212</v>
      </c>
      <c r="B298" s="11">
        <v>5800</v>
      </c>
      <c r="C298" s="11">
        <v>2</v>
      </c>
      <c r="D298" s="11">
        <v>5303</v>
      </c>
      <c r="E298" s="11">
        <v>10</v>
      </c>
      <c r="F298" s="11">
        <v>0</v>
      </c>
      <c r="G298" s="11">
        <v>4628.5</v>
      </c>
      <c r="H298" s="11">
        <f t="shared" si="33"/>
        <v>5074.4205430072452</v>
      </c>
      <c r="I298" s="11">
        <f t="shared" si="34"/>
        <v>-725.57945699275479</v>
      </c>
      <c r="J298" s="11">
        <f t="shared" si="35"/>
        <v>725.57945699275479</v>
      </c>
      <c r="K298" s="42">
        <f t="shared" si="36"/>
        <v>0.12509990637806118</v>
      </c>
      <c r="L298" s="11">
        <f t="shared" si="32"/>
        <v>-2902.3178279710191</v>
      </c>
      <c r="M298" s="11">
        <f t="shared" si="37"/>
        <v>8423448.7745584138</v>
      </c>
      <c r="N298" s="11">
        <f t="shared" si="38"/>
        <v>58046.356559420383</v>
      </c>
      <c r="O298" s="11">
        <v>1031</v>
      </c>
      <c r="P298" s="4">
        <f t="shared" si="39"/>
        <v>20620</v>
      </c>
    </row>
    <row r="299" spans="1:16" x14ac:dyDescent="0.35">
      <c r="A299" s="3">
        <v>41213</v>
      </c>
      <c r="B299" s="11">
        <v>6353</v>
      </c>
      <c r="C299" s="11">
        <v>3</v>
      </c>
      <c r="D299" s="11">
        <v>5852</v>
      </c>
      <c r="E299" s="11">
        <v>10</v>
      </c>
      <c r="F299" s="11">
        <v>0</v>
      </c>
      <c r="G299" s="11">
        <v>5019</v>
      </c>
      <c r="H299" s="11">
        <f t="shared" si="33"/>
        <v>5751.0760430489381</v>
      </c>
      <c r="I299" s="11">
        <f t="shared" si="34"/>
        <v>-601.92395695106188</v>
      </c>
      <c r="J299" s="11">
        <f t="shared" si="35"/>
        <v>601.92395695106188</v>
      </c>
      <c r="K299" s="42">
        <f t="shared" si="36"/>
        <v>9.4746412238479752E-2</v>
      </c>
      <c r="L299" s="11">
        <f t="shared" si="32"/>
        <v>-2407.6958278042475</v>
      </c>
      <c r="M299" s="11">
        <f t="shared" si="37"/>
        <v>5796999.1992259808</v>
      </c>
      <c r="N299" s="11">
        <f t="shared" si="38"/>
        <v>48153.916556084951</v>
      </c>
      <c r="O299" s="11">
        <v>507</v>
      </c>
      <c r="P299" s="4">
        <f t="shared" si="39"/>
        <v>10140</v>
      </c>
    </row>
    <row r="300" spans="1:16" x14ac:dyDescent="0.35">
      <c r="A300" s="3">
        <v>41214</v>
      </c>
      <c r="B300" s="11">
        <v>6383</v>
      </c>
      <c r="C300" s="11">
        <v>4</v>
      </c>
      <c r="D300" s="11">
        <v>6591</v>
      </c>
      <c r="E300" s="11">
        <v>11</v>
      </c>
      <c r="F300" s="11">
        <v>0</v>
      </c>
      <c r="G300" s="11">
        <v>5593.833333333333</v>
      </c>
      <c r="H300" s="11">
        <f t="shared" si="33"/>
        <v>6636.5729873352666</v>
      </c>
      <c r="I300" s="11">
        <f t="shared" si="34"/>
        <v>253.57298733526659</v>
      </c>
      <c r="J300" s="11">
        <f t="shared" si="35"/>
        <v>253.57298733526659</v>
      </c>
      <c r="K300" s="42">
        <f t="shared" si="36"/>
        <v>3.9726302261517563E-2</v>
      </c>
      <c r="L300" s="11">
        <f t="shared" si="32"/>
        <v>253.57298733526659</v>
      </c>
      <c r="M300" s="11">
        <f t="shared" si="37"/>
        <v>64299.259906131272</v>
      </c>
      <c r="N300" s="11">
        <f t="shared" si="38"/>
        <v>5071.4597467053318</v>
      </c>
      <c r="O300" s="11">
        <v>370</v>
      </c>
      <c r="P300" s="4">
        <f t="shared" si="39"/>
        <v>7400</v>
      </c>
    </row>
    <row r="301" spans="1:16" x14ac:dyDescent="0.35">
      <c r="A301" s="3">
        <v>41215</v>
      </c>
      <c r="B301" s="11">
        <v>6562</v>
      </c>
      <c r="C301" s="11">
        <v>5</v>
      </c>
      <c r="D301" s="11">
        <v>4628.5</v>
      </c>
      <c r="E301" s="11">
        <v>11</v>
      </c>
      <c r="F301" s="11">
        <v>0</v>
      </c>
      <c r="G301" s="11">
        <v>6178.666666666667</v>
      </c>
      <c r="H301" s="11">
        <f t="shared" si="33"/>
        <v>6691.4589818993609</v>
      </c>
      <c r="I301" s="11">
        <f t="shared" si="34"/>
        <v>129.45898189936088</v>
      </c>
      <c r="J301" s="11">
        <f t="shared" si="35"/>
        <v>129.45898189936088</v>
      </c>
      <c r="K301" s="42">
        <f t="shared" si="36"/>
        <v>1.972858608646158E-2</v>
      </c>
      <c r="L301" s="11">
        <f t="shared" si="32"/>
        <v>129.45898189936088</v>
      </c>
      <c r="M301" s="11">
        <f t="shared" si="37"/>
        <v>16759.627994419046</v>
      </c>
      <c r="N301" s="11">
        <f t="shared" si="38"/>
        <v>2589.1796379872176</v>
      </c>
      <c r="O301" s="11">
        <v>3343</v>
      </c>
      <c r="P301" s="4">
        <f t="shared" si="39"/>
        <v>66860</v>
      </c>
    </row>
    <row r="302" spans="1:16" x14ac:dyDescent="0.35">
      <c r="A302" s="3">
        <v>41216</v>
      </c>
      <c r="B302" s="11">
        <v>7628</v>
      </c>
      <c r="C302" s="11">
        <v>6</v>
      </c>
      <c r="D302" s="11">
        <v>4628.5</v>
      </c>
      <c r="E302" s="11">
        <v>11</v>
      </c>
      <c r="F302" s="11">
        <v>1</v>
      </c>
      <c r="G302" s="11">
        <v>6432.666666666667</v>
      </c>
      <c r="H302" s="11">
        <f t="shared" si="33"/>
        <v>7407.3463836253559</v>
      </c>
      <c r="I302" s="11">
        <f t="shared" si="34"/>
        <v>-220.65361637464412</v>
      </c>
      <c r="J302" s="11">
        <f t="shared" si="35"/>
        <v>220.65361637464412</v>
      </c>
      <c r="K302" s="42">
        <f t="shared" si="36"/>
        <v>2.8926798161332475E-2</v>
      </c>
      <c r="L302" s="11">
        <f t="shared" si="32"/>
        <v>-882.61446549857646</v>
      </c>
      <c r="M302" s="11">
        <f t="shared" si="37"/>
        <v>779008.29470733786</v>
      </c>
      <c r="N302" s="11">
        <f t="shared" si="38"/>
        <v>17652.289309971529</v>
      </c>
      <c r="O302" s="11">
        <v>1717</v>
      </c>
      <c r="P302" s="4">
        <f t="shared" si="39"/>
        <v>34340</v>
      </c>
    </row>
    <row r="303" spans="1:16" x14ac:dyDescent="0.35">
      <c r="A303" s="3">
        <v>41217</v>
      </c>
      <c r="B303" s="11">
        <v>7951</v>
      </c>
      <c r="C303" s="11">
        <v>7</v>
      </c>
      <c r="D303" s="11">
        <v>4628.5</v>
      </c>
      <c r="E303" s="11">
        <v>11</v>
      </c>
      <c r="F303" s="11">
        <v>1</v>
      </c>
      <c r="G303" s="11">
        <v>6857.666666666667</v>
      </c>
      <c r="H303" s="11">
        <f t="shared" si="33"/>
        <v>7942.7390541173809</v>
      </c>
      <c r="I303" s="11">
        <f t="shared" si="34"/>
        <v>-8.2609458826191258</v>
      </c>
      <c r="J303" s="11">
        <f t="shared" si="35"/>
        <v>8.2609458826191258</v>
      </c>
      <c r="K303" s="42">
        <f t="shared" si="36"/>
        <v>1.0389820000778678E-3</v>
      </c>
      <c r="L303" s="11">
        <f t="shared" si="32"/>
        <v>-33.043783530476503</v>
      </c>
      <c r="M303" s="11">
        <f t="shared" si="37"/>
        <v>1091.8916300089902</v>
      </c>
      <c r="N303" s="11">
        <f t="shared" si="38"/>
        <v>660.87567060953006</v>
      </c>
      <c r="O303" s="11">
        <v>1525</v>
      </c>
      <c r="P303" s="4">
        <f t="shared" si="39"/>
        <v>30500</v>
      </c>
    </row>
    <row r="304" spans="1:16" x14ac:dyDescent="0.35">
      <c r="A304" s="3">
        <v>41218</v>
      </c>
      <c r="B304" s="11">
        <v>4925</v>
      </c>
      <c r="C304" s="11">
        <v>1</v>
      </c>
      <c r="D304" s="11">
        <v>4628.5</v>
      </c>
      <c r="E304" s="11">
        <v>11</v>
      </c>
      <c r="F304" s="11">
        <v>0</v>
      </c>
      <c r="G304" s="11">
        <v>7380.333333333333</v>
      </c>
      <c r="H304" s="11">
        <f t="shared" si="33"/>
        <v>6494.2699682998909</v>
      </c>
      <c r="I304" s="11">
        <f t="shared" si="34"/>
        <v>1569.2699682998909</v>
      </c>
      <c r="J304" s="11">
        <f t="shared" si="35"/>
        <v>1569.2699682998909</v>
      </c>
      <c r="K304" s="42">
        <f t="shared" si="36"/>
        <v>0.31863349610150071</v>
      </c>
      <c r="L304" s="11">
        <f t="shared" si="32"/>
        <v>1569.2699682998909</v>
      </c>
      <c r="M304" s="11">
        <f t="shared" si="37"/>
        <v>2462608.2334079407</v>
      </c>
      <c r="N304" s="11">
        <f t="shared" si="38"/>
        <v>31385.399365997819</v>
      </c>
      <c r="O304" s="11">
        <v>1934</v>
      </c>
      <c r="P304" s="4">
        <f t="shared" si="39"/>
        <v>38680</v>
      </c>
    </row>
    <row r="305" spans="1:16" x14ac:dyDescent="0.35">
      <c r="A305" s="3">
        <v>41219</v>
      </c>
      <c r="B305" s="11">
        <v>5084</v>
      </c>
      <c r="C305" s="11">
        <v>2</v>
      </c>
      <c r="D305" s="11">
        <v>5800</v>
      </c>
      <c r="E305" s="11">
        <v>11</v>
      </c>
      <c r="F305" s="11">
        <v>0</v>
      </c>
      <c r="G305" s="11">
        <v>6834.666666666667</v>
      </c>
      <c r="H305" s="11">
        <f t="shared" si="33"/>
        <v>6729.9965740614061</v>
      </c>
      <c r="I305" s="11">
        <f t="shared" si="34"/>
        <v>1645.9965740614061</v>
      </c>
      <c r="J305" s="11">
        <f t="shared" si="35"/>
        <v>1645.9965740614061</v>
      </c>
      <c r="K305" s="42">
        <f t="shared" si="36"/>
        <v>0.32376014438658657</v>
      </c>
      <c r="L305" s="11">
        <f t="shared" si="32"/>
        <v>1645.9965740614061</v>
      </c>
      <c r="M305" s="11">
        <f t="shared" si="37"/>
        <v>2709304.721821886</v>
      </c>
      <c r="N305" s="11">
        <f t="shared" si="38"/>
        <v>32919.931481228123</v>
      </c>
      <c r="O305" s="11">
        <v>796</v>
      </c>
      <c r="P305" s="4">
        <f t="shared" si="39"/>
        <v>15920</v>
      </c>
    </row>
    <row r="306" spans="1:16" x14ac:dyDescent="0.35">
      <c r="A306" s="3">
        <v>41220</v>
      </c>
      <c r="B306" s="11">
        <v>5097</v>
      </c>
      <c r="C306" s="11">
        <v>3</v>
      </c>
      <c r="D306" s="11">
        <v>6353</v>
      </c>
      <c r="E306" s="11">
        <v>11</v>
      </c>
      <c r="F306" s="11">
        <v>0</v>
      </c>
      <c r="G306" s="11">
        <v>5986.666666666667</v>
      </c>
      <c r="H306" s="11">
        <f t="shared" si="33"/>
        <v>6577.9416407364824</v>
      </c>
      <c r="I306" s="11">
        <f t="shared" si="34"/>
        <v>1480.9416407364824</v>
      </c>
      <c r="J306" s="11">
        <f t="shared" si="35"/>
        <v>1480.9416407364824</v>
      </c>
      <c r="K306" s="42">
        <f t="shared" si="36"/>
        <v>0.29055162659142286</v>
      </c>
      <c r="L306" s="11">
        <f t="shared" si="32"/>
        <v>1480.9416407364824</v>
      </c>
      <c r="M306" s="11">
        <f t="shared" si="37"/>
        <v>2193188.1432672646</v>
      </c>
      <c r="N306" s="11">
        <f t="shared" si="38"/>
        <v>29618.832814729649</v>
      </c>
      <c r="O306" s="11">
        <v>1172</v>
      </c>
      <c r="P306" s="4">
        <f t="shared" si="39"/>
        <v>23440</v>
      </c>
    </row>
    <row r="307" spans="1:16" x14ac:dyDescent="0.35">
      <c r="A307" s="3">
        <v>41221</v>
      </c>
      <c r="B307" s="11">
        <v>5462</v>
      </c>
      <c r="C307" s="11">
        <v>4</v>
      </c>
      <c r="D307" s="11">
        <v>6383</v>
      </c>
      <c r="E307" s="11">
        <v>11</v>
      </c>
      <c r="F307" s="11">
        <v>0</v>
      </c>
      <c r="G307" s="11">
        <v>5035.333333333333</v>
      </c>
      <c r="H307" s="11">
        <f t="shared" si="33"/>
        <v>6200.0478481682367</v>
      </c>
      <c r="I307" s="11">
        <f t="shared" si="34"/>
        <v>738.04784816823667</v>
      </c>
      <c r="J307" s="11">
        <f t="shared" si="35"/>
        <v>738.04784816823667</v>
      </c>
      <c r="K307" s="42">
        <f t="shared" si="36"/>
        <v>0.13512410255734836</v>
      </c>
      <c r="L307" s="11">
        <f t="shared" si="32"/>
        <v>738.04784816823667</v>
      </c>
      <c r="M307" s="11">
        <f t="shared" si="37"/>
        <v>544714.62618576456</v>
      </c>
      <c r="N307" s="11">
        <f t="shared" si="38"/>
        <v>14760.956963364733</v>
      </c>
      <c r="O307" s="11">
        <v>938</v>
      </c>
      <c r="P307" s="4">
        <f t="shared" si="39"/>
        <v>18760</v>
      </c>
    </row>
    <row r="308" spans="1:16" x14ac:dyDescent="0.35">
      <c r="A308" s="3">
        <v>41222</v>
      </c>
      <c r="B308" s="11">
        <v>6114</v>
      </c>
      <c r="C308" s="11">
        <v>5</v>
      </c>
      <c r="D308" s="11">
        <v>6562</v>
      </c>
      <c r="E308" s="11">
        <v>11</v>
      </c>
      <c r="F308" s="11">
        <v>0</v>
      </c>
      <c r="G308" s="11">
        <v>5214.333333333333</v>
      </c>
      <c r="H308" s="11">
        <f t="shared" si="33"/>
        <v>6624.1940366015242</v>
      </c>
      <c r="I308" s="11">
        <f t="shared" si="34"/>
        <v>510.1940366015242</v>
      </c>
      <c r="J308" s="11">
        <f t="shared" si="35"/>
        <v>510.1940366015242</v>
      </c>
      <c r="K308" s="42">
        <f t="shared" si="36"/>
        <v>8.3446849296945402E-2</v>
      </c>
      <c r="L308" s="11">
        <f t="shared" si="32"/>
        <v>510.1940366015242</v>
      </c>
      <c r="M308" s="11">
        <f t="shared" si="37"/>
        <v>260297.95498375743</v>
      </c>
      <c r="N308" s="11">
        <f t="shared" si="38"/>
        <v>10203.880732030484</v>
      </c>
      <c r="O308" s="11">
        <v>1139</v>
      </c>
      <c r="P308" s="4">
        <f t="shared" si="39"/>
        <v>22780</v>
      </c>
    </row>
    <row r="309" spans="1:16" x14ac:dyDescent="0.35">
      <c r="A309" s="3">
        <v>41223</v>
      </c>
      <c r="B309" s="11">
        <v>6373</v>
      </c>
      <c r="C309" s="11">
        <v>6</v>
      </c>
      <c r="D309" s="11">
        <v>7628</v>
      </c>
      <c r="E309" s="11">
        <v>11</v>
      </c>
      <c r="F309" s="11">
        <v>1</v>
      </c>
      <c r="G309" s="11">
        <v>5557.666666666667</v>
      </c>
      <c r="H309" s="11">
        <f t="shared" si="33"/>
        <v>7719.1234858860225</v>
      </c>
      <c r="I309" s="11">
        <f t="shared" si="34"/>
        <v>1346.1234858860225</v>
      </c>
      <c r="J309" s="11">
        <f t="shared" si="35"/>
        <v>1346.1234858860225</v>
      </c>
      <c r="K309" s="42">
        <f t="shared" si="36"/>
        <v>0.21122289124211871</v>
      </c>
      <c r="L309" s="11">
        <f t="shared" si="32"/>
        <v>1346.1234858860225</v>
      </c>
      <c r="M309" s="11">
        <f t="shared" si="37"/>
        <v>1812048.4392539368</v>
      </c>
      <c r="N309" s="11">
        <f t="shared" si="38"/>
        <v>26922.469717720451</v>
      </c>
      <c r="O309" s="11">
        <v>800</v>
      </c>
      <c r="P309" s="4">
        <f t="shared" si="39"/>
        <v>16000</v>
      </c>
    </row>
    <row r="310" spans="1:16" x14ac:dyDescent="0.35">
      <c r="A310" s="3">
        <v>41224</v>
      </c>
      <c r="B310" s="11">
        <v>6479</v>
      </c>
      <c r="C310" s="11">
        <v>7</v>
      </c>
      <c r="D310" s="11">
        <v>7951</v>
      </c>
      <c r="E310" s="11">
        <v>11</v>
      </c>
      <c r="F310" s="11">
        <v>1</v>
      </c>
      <c r="G310" s="11">
        <v>5983</v>
      </c>
      <c r="H310" s="11">
        <f t="shared" si="33"/>
        <v>8351.4518273515532</v>
      </c>
      <c r="I310" s="11">
        <f t="shared" si="34"/>
        <v>1872.4518273515532</v>
      </c>
      <c r="J310" s="11">
        <f t="shared" si="35"/>
        <v>1872.4518273515532</v>
      </c>
      <c r="K310" s="42">
        <f t="shared" si="36"/>
        <v>0.28900321459354117</v>
      </c>
      <c r="L310" s="11">
        <f t="shared" si="32"/>
        <v>1872.4518273515532</v>
      </c>
      <c r="M310" s="11">
        <f t="shared" si="37"/>
        <v>3506075.8457521708</v>
      </c>
      <c r="N310" s="11">
        <f t="shared" si="38"/>
        <v>37449.036547031064</v>
      </c>
      <c r="O310" s="11">
        <v>385</v>
      </c>
      <c r="P310" s="4">
        <f t="shared" si="39"/>
        <v>7700</v>
      </c>
    </row>
    <row r="311" spans="1:16" x14ac:dyDescent="0.35">
      <c r="A311" s="3">
        <v>41225</v>
      </c>
      <c r="B311" s="11">
        <v>4343</v>
      </c>
      <c r="C311" s="11">
        <v>1</v>
      </c>
      <c r="D311" s="11">
        <v>4925</v>
      </c>
      <c r="E311" s="11">
        <v>11</v>
      </c>
      <c r="F311" s="11">
        <v>0</v>
      </c>
      <c r="G311" s="11">
        <v>6322</v>
      </c>
      <c r="H311" s="11">
        <f t="shared" si="33"/>
        <v>5873.8676862668653</v>
      </c>
      <c r="I311" s="11">
        <f t="shared" si="34"/>
        <v>1530.8676862668653</v>
      </c>
      <c r="J311" s="11">
        <f t="shared" si="35"/>
        <v>1530.8676862668653</v>
      </c>
      <c r="K311" s="42">
        <f t="shared" si="36"/>
        <v>0.35249083266563791</v>
      </c>
      <c r="L311" s="11">
        <f t="shared" si="32"/>
        <v>1530.8676862668653</v>
      </c>
      <c r="M311" s="11">
        <f t="shared" si="37"/>
        <v>2343555.8728560656</v>
      </c>
      <c r="N311" s="11">
        <f t="shared" si="38"/>
        <v>30617.353725337307</v>
      </c>
      <c r="O311" s="11">
        <v>1585</v>
      </c>
      <c r="P311" s="4">
        <f t="shared" si="39"/>
        <v>31700</v>
      </c>
    </row>
    <row r="312" spans="1:16" x14ac:dyDescent="0.35">
      <c r="A312" s="3">
        <v>41226</v>
      </c>
      <c r="B312" s="11">
        <v>5596</v>
      </c>
      <c r="C312" s="11">
        <v>2</v>
      </c>
      <c r="D312" s="11">
        <v>5084</v>
      </c>
      <c r="E312" s="11">
        <v>11</v>
      </c>
      <c r="F312" s="11">
        <v>0</v>
      </c>
      <c r="G312" s="11">
        <v>5731.666666666667</v>
      </c>
      <c r="H312" s="11">
        <f t="shared" si="33"/>
        <v>5776.5019019912415</v>
      </c>
      <c r="I312" s="11">
        <f t="shared" si="34"/>
        <v>180.50190199124154</v>
      </c>
      <c r="J312" s="11">
        <f t="shared" si="35"/>
        <v>180.50190199124154</v>
      </c>
      <c r="K312" s="42">
        <f t="shared" si="36"/>
        <v>3.2255522157119645E-2</v>
      </c>
      <c r="L312" s="11">
        <f t="shared" si="32"/>
        <v>180.50190199124154</v>
      </c>
      <c r="M312" s="11">
        <f t="shared" si="37"/>
        <v>32580.936622455767</v>
      </c>
      <c r="N312" s="11">
        <f t="shared" si="38"/>
        <v>3610.0380398248308</v>
      </c>
      <c r="O312" s="11">
        <v>1921</v>
      </c>
      <c r="P312" s="4">
        <f t="shared" si="39"/>
        <v>38420</v>
      </c>
    </row>
    <row r="313" spans="1:16" x14ac:dyDescent="0.35">
      <c r="A313" s="3">
        <v>41227</v>
      </c>
      <c r="B313" s="11">
        <v>4999</v>
      </c>
      <c r="C313" s="11">
        <v>3</v>
      </c>
      <c r="D313" s="11">
        <v>5097</v>
      </c>
      <c r="E313" s="11">
        <v>11</v>
      </c>
      <c r="F313" s="11">
        <v>0</v>
      </c>
      <c r="G313" s="11">
        <v>5472.666666666667</v>
      </c>
      <c r="H313" s="11">
        <f t="shared" si="33"/>
        <v>5857.4445503352081</v>
      </c>
      <c r="I313" s="11">
        <f t="shared" si="34"/>
        <v>858.44455033520808</v>
      </c>
      <c r="J313" s="11">
        <f t="shared" si="35"/>
        <v>858.44455033520808</v>
      </c>
      <c r="K313" s="42">
        <f t="shared" si="36"/>
        <v>0.17172325471798522</v>
      </c>
      <c r="L313" s="11">
        <f t="shared" si="32"/>
        <v>858.44455033520808</v>
      </c>
      <c r="M313" s="11">
        <f t="shared" si="37"/>
        <v>736927.04600021755</v>
      </c>
      <c r="N313" s="11">
        <f t="shared" si="38"/>
        <v>17168.891006704162</v>
      </c>
      <c r="O313" s="11">
        <v>2653</v>
      </c>
      <c r="P313" s="4">
        <f t="shared" si="39"/>
        <v>53060</v>
      </c>
    </row>
    <row r="314" spans="1:16" x14ac:dyDescent="0.35">
      <c r="A314" s="3">
        <v>41228</v>
      </c>
      <c r="B314" s="11">
        <v>5279</v>
      </c>
      <c r="C314" s="11">
        <v>4</v>
      </c>
      <c r="D314" s="11">
        <v>5462</v>
      </c>
      <c r="E314" s="11">
        <v>11</v>
      </c>
      <c r="F314" s="11">
        <v>0</v>
      </c>
      <c r="G314" s="11">
        <v>4979.333333333333</v>
      </c>
      <c r="H314" s="11">
        <f t="shared" si="33"/>
        <v>5886.7579198113344</v>
      </c>
      <c r="I314" s="11">
        <f t="shared" si="34"/>
        <v>607.75791981133443</v>
      </c>
      <c r="J314" s="11">
        <f t="shared" si="35"/>
        <v>607.75791981133443</v>
      </c>
      <c r="K314" s="42">
        <f t="shared" si="36"/>
        <v>0.11512747107621414</v>
      </c>
      <c r="L314" s="11">
        <f t="shared" si="32"/>
        <v>607.75791981133443</v>
      </c>
      <c r="M314" s="11">
        <f t="shared" si="37"/>
        <v>369369.68909340043</v>
      </c>
      <c r="N314" s="11">
        <f t="shared" si="38"/>
        <v>12155.158396226689</v>
      </c>
      <c r="O314" s="11">
        <v>1188</v>
      </c>
      <c r="P314" s="4">
        <f t="shared" si="39"/>
        <v>23760</v>
      </c>
    </row>
    <row r="315" spans="1:16" x14ac:dyDescent="0.35">
      <c r="A315" s="3">
        <v>41229</v>
      </c>
      <c r="B315" s="11">
        <v>5432</v>
      </c>
      <c r="C315" s="11">
        <v>5</v>
      </c>
      <c r="D315" s="11">
        <v>6114</v>
      </c>
      <c r="E315" s="11">
        <v>11</v>
      </c>
      <c r="F315" s="11">
        <v>0</v>
      </c>
      <c r="G315" s="11">
        <v>5291.333333333333</v>
      </c>
      <c r="H315" s="11">
        <f t="shared" si="33"/>
        <v>6541.6513981478065</v>
      </c>
      <c r="I315" s="11">
        <f t="shared" si="34"/>
        <v>1109.6513981478065</v>
      </c>
      <c r="J315" s="11">
        <f t="shared" si="35"/>
        <v>1109.6513981478065</v>
      </c>
      <c r="K315" s="42">
        <f t="shared" si="36"/>
        <v>0.20428044884900709</v>
      </c>
      <c r="L315" s="11">
        <f t="shared" si="32"/>
        <v>1109.6513981478065</v>
      </c>
      <c r="M315" s="11">
        <f t="shared" si="37"/>
        <v>1231326.2254113818</v>
      </c>
      <c r="N315" s="11">
        <f t="shared" si="38"/>
        <v>22193.02796295613</v>
      </c>
      <c r="O315" s="11">
        <v>578</v>
      </c>
      <c r="P315" s="4">
        <f t="shared" si="39"/>
        <v>11560</v>
      </c>
    </row>
    <row r="316" spans="1:16" x14ac:dyDescent="0.35">
      <c r="A316" s="3">
        <v>41230</v>
      </c>
      <c r="B316" s="11">
        <v>6584</v>
      </c>
      <c r="C316" s="11">
        <v>6</v>
      </c>
      <c r="D316" s="11">
        <v>6373</v>
      </c>
      <c r="E316" s="11">
        <v>11</v>
      </c>
      <c r="F316" s="11">
        <v>1</v>
      </c>
      <c r="G316" s="11">
        <v>5236.666666666667</v>
      </c>
      <c r="H316" s="11">
        <f t="shared" si="33"/>
        <v>7128.2534405826518</v>
      </c>
      <c r="I316" s="11">
        <f t="shared" si="34"/>
        <v>544.25344058265182</v>
      </c>
      <c r="J316" s="11">
        <f t="shared" si="35"/>
        <v>544.25344058265182</v>
      </c>
      <c r="K316" s="42">
        <f t="shared" si="36"/>
        <v>8.2663037755566798E-2</v>
      </c>
      <c r="L316" s="11">
        <f t="shared" si="32"/>
        <v>544.25344058265182</v>
      </c>
      <c r="M316" s="11">
        <f t="shared" si="37"/>
        <v>296211.80758605414</v>
      </c>
      <c r="N316" s="11">
        <f t="shared" si="38"/>
        <v>10885.068811653036</v>
      </c>
      <c r="O316" s="11">
        <v>1160</v>
      </c>
      <c r="P316" s="4">
        <f t="shared" si="39"/>
        <v>23200</v>
      </c>
    </row>
    <row r="317" spans="1:16" x14ac:dyDescent="0.35">
      <c r="A317" s="3">
        <v>41231</v>
      </c>
      <c r="B317" s="11">
        <v>6661</v>
      </c>
      <c r="C317" s="11">
        <v>7</v>
      </c>
      <c r="D317" s="11">
        <v>6479</v>
      </c>
      <c r="E317" s="11">
        <v>11</v>
      </c>
      <c r="F317" s="11">
        <v>1</v>
      </c>
      <c r="G317" s="11">
        <v>5765</v>
      </c>
      <c r="H317" s="11">
        <f t="shared" si="33"/>
        <v>7764.6272857934109</v>
      </c>
      <c r="I317" s="11">
        <f t="shared" si="34"/>
        <v>1103.6272857934109</v>
      </c>
      <c r="J317" s="11">
        <f t="shared" si="35"/>
        <v>1103.6272857934109</v>
      </c>
      <c r="K317" s="42">
        <f t="shared" si="36"/>
        <v>0.16568492505530866</v>
      </c>
      <c r="L317" s="11">
        <f t="shared" si="32"/>
        <v>1103.6272857934109</v>
      </c>
      <c r="M317" s="11">
        <f t="shared" si="37"/>
        <v>1217993.1859477311</v>
      </c>
      <c r="N317" s="11">
        <f t="shared" si="38"/>
        <v>22072.545715868218</v>
      </c>
      <c r="O317" s="11">
        <v>1046</v>
      </c>
      <c r="P317" s="4">
        <f t="shared" si="39"/>
        <v>20920</v>
      </c>
    </row>
    <row r="318" spans="1:16" x14ac:dyDescent="0.35">
      <c r="A318" s="3">
        <v>41232</v>
      </c>
      <c r="B318" s="11">
        <v>4297</v>
      </c>
      <c r="C318" s="11">
        <v>1</v>
      </c>
      <c r="D318" s="11">
        <v>4343</v>
      </c>
      <c r="E318" s="11">
        <v>11</v>
      </c>
      <c r="F318" s="11">
        <v>0</v>
      </c>
      <c r="G318" s="11">
        <v>6225.666666666667</v>
      </c>
      <c r="H318" s="11">
        <f t="shared" si="33"/>
        <v>5635.0537507591789</v>
      </c>
      <c r="I318" s="11">
        <f t="shared" si="34"/>
        <v>1338.0537507591789</v>
      </c>
      <c r="J318" s="11">
        <f t="shared" si="35"/>
        <v>1338.0537507591789</v>
      </c>
      <c r="K318" s="42">
        <f t="shared" si="36"/>
        <v>0.31139254148456574</v>
      </c>
      <c r="L318" s="11">
        <f t="shared" si="32"/>
        <v>1338.0537507591789</v>
      </c>
      <c r="M318" s="11">
        <f t="shared" si="37"/>
        <v>1790387.8399207068</v>
      </c>
      <c r="N318" s="11">
        <f t="shared" si="38"/>
        <v>26761.075015183578</v>
      </c>
      <c r="O318" s="11">
        <v>1677</v>
      </c>
      <c r="P318" s="4">
        <f t="shared" si="39"/>
        <v>33540</v>
      </c>
    </row>
    <row r="319" spans="1:16" x14ac:dyDescent="0.35">
      <c r="A319" s="3">
        <v>41233</v>
      </c>
      <c r="B319" s="11">
        <v>5112</v>
      </c>
      <c r="C319" s="11">
        <v>2</v>
      </c>
      <c r="D319" s="11">
        <v>5596</v>
      </c>
      <c r="E319" s="11">
        <v>11</v>
      </c>
      <c r="F319" s="11">
        <v>0</v>
      </c>
      <c r="G319" s="11">
        <v>5847.333333333333</v>
      </c>
      <c r="H319" s="11">
        <f t="shared" si="33"/>
        <v>6007.3116129542268</v>
      </c>
      <c r="I319" s="11">
        <f t="shared" si="34"/>
        <v>895.3116129542268</v>
      </c>
      <c r="J319" s="11">
        <f t="shared" si="35"/>
        <v>895.3116129542268</v>
      </c>
      <c r="K319" s="42">
        <f t="shared" si="36"/>
        <v>0.17513920441201619</v>
      </c>
      <c r="L319" s="11">
        <f t="shared" si="32"/>
        <v>895.3116129542268</v>
      </c>
      <c r="M319" s="11">
        <f t="shared" si="37"/>
        <v>801582.88429069926</v>
      </c>
      <c r="N319" s="11">
        <f t="shared" si="38"/>
        <v>17906.232259084536</v>
      </c>
      <c r="O319" s="11">
        <v>1166</v>
      </c>
      <c r="P319" s="4">
        <f t="shared" si="39"/>
        <v>23320</v>
      </c>
    </row>
    <row r="320" spans="1:16" x14ac:dyDescent="0.35">
      <c r="A320" s="3">
        <v>41234</v>
      </c>
      <c r="B320" s="11">
        <v>4905</v>
      </c>
      <c r="C320" s="11">
        <v>3</v>
      </c>
      <c r="D320" s="11">
        <v>4999</v>
      </c>
      <c r="E320" s="11">
        <v>11</v>
      </c>
      <c r="F320" s="11">
        <v>0</v>
      </c>
      <c r="G320" s="11">
        <v>5356.666666666667</v>
      </c>
      <c r="H320" s="11">
        <f t="shared" si="33"/>
        <v>5750.3709033978066</v>
      </c>
      <c r="I320" s="11">
        <f t="shared" si="34"/>
        <v>845.37090339780661</v>
      </c>
      <c r="J320" s="11">
        <f t="shared" si="35"/>
        <v>845.37090339780661</v>
      </c>
      <c r="K320" s="42">
        <f t="shared" si="36"/>
        <v>0.17234880803217259</v>
      </c>
      <c r="L320" s="11">
        <f t="shared" si="32"/>
        <v>845.37090339780661</v>
      </c>
      <c r="M320" s="11">
        <f t="shared" si="37"/>
        <v>714651.96431162371</v>
      </c>
      <c r="N320" s="11">
        <f t="shared" si="38"/>
        <v>16907.418067956132</v>
      </c>
      <c r="O320" s="11">
        <v>1322</v>
      </c>
      <c r="P320" s="4">
        <f t="shared" si="39"/>
        <v>26440</v>
      </c>
    </row>
    <row r="321" spans="1:16" x14ac:dyDescent="0.35">
      <c r="A321" s="3">
        <v>41235</v>
      </c>
      <c r="B321" s="11">
        <v>5279</v>
      </c>
      <c r="C321" s="11">
        <v>4</v>
      </c>
      <c r="D321" s="11">
        <v>5279</v>
      </c>
      <c r="E321" s="11">
        <v>11</v>
      </c>
      <c r="F321" s="11">
        <v>0</v>
      </c>
      <c r="G321" s="11">
        <v>4771.333333333333</v>
      </c>
      <c r="H321" s="11">
        <f t="shared" si="33"/>
        <v>5692.5852635949032</v>
      </c>
      <c r="I321" s="11">
        <f t="shared" si="34"/>
        <v>413.58526359490315</v>
      </c>
      <c r="J321" s="11">
        <f t="shared" si="35"/>
        <v>413.58526359490315</v>
      </c>
      <c r="K321" s="42">
        <f t="shared" si="36"/>
        <v>7.8345380487763433E-2</v>
      </c>
      <c r="L321" s="11">
        <f t="shared" si="32"/>
        <v>413.58526359490315</v>
      </c>
      <c r="M321" s="11">
        <f t="shared" si="37"/>
        <v>171052.77026286552</v>
      </c>
      <c r="N321" s="11">
        <f t="shared" si="38"/>
        <v>8271.7052718980631</v>
      </c>
      <c r="O321" s="11">
        <v>1503</v>
      </c>
      <c r="P321" s="4">
        <f t="shared" si="39"/>
        <v>30060</v>
      </c>
    </row>
    <row r="322" spans="1:16" x14ac:dyDescent="0.35">
      <c r="A322" s="3">
        <v>41236</v>
      </c>
      <c r="B322" s="11">
        <v>4632</v>
      </c>
      <c r="C322" s="11">
        <v>5</v>
      </c>
      <c r="D322" s="11">
        <v>5432</v>
      </c>
      <c r="E322" s="11">
        <v>11</v>
      </c>
      <c r="F322" s="11">
        <v>0</v>
      </c>
      <c r="G322" s="11">
        <v>5098.666666666667</v>
      </c>
      <c r="H322" s="11">
        <f t="shared" si="33"/>
        <v>6208.3434406596552</v>
      </c>
      <c r="I322" s="11">
        <f t="shared" si="34"/>
        <v>1576.3434406596552</v>
      </c>
      <c r="J322" s="11">
        <f t="shared" si="35"/>
        <v>1576.3434406596552</v>
      </c>
      <c r="K322" s="42">
        <f t="shared" si="36"/>
        <v>0.34031594142047827</v>
      </c>
      <c r="L322" s="11">
        <f t="shared" ref="L322:L359" si="40">IF(I322&lt;1,I322*4,I322)</f>
        <v>1576.3434406596552</v>
      </c>
      <c r="M322" s="11">
        <f t="shared" si="37"/>
        <v>2484858.6429107198</v>
      </c>
      <c r="N322" s="11">
        <f t="shared" si="38"/>
        <v>31526.868813193105</v>
      </c>
      <c r="O322" s="11">
        <v>1383</v>
      </c>
      <c r="P322" s="4">
        <f t="shared" si="39"/>
        <v>27660</v>
      </c>
    </row>
    <row r="323" spans="1:16" x14ac:dyDescent="0.35">
      <c r="A323" s="3">
        <v>41237</v>
      </c>
      <c r="B323" s="11">
        <v>4628.5</v>
      </c>
      <c r="C323" s="11">
        <v>6</v>
      </c>
      <c r="D323" s="11">
        <v>6584</v>
      </c>
      <c r="E323" s="11">
        <v>11</v>
      </c>
      <c r="F323" s="11">
        <v>1</v>
      </c>
      <c r="G323" s="11">
        <v>4938.666666666667</v>
      </c>
      <c r="H323" s="11">
        <f t="shared" ref="H323:H360" si="41">S$2+SUMPRODUCT(T$2:X$2,C323:G323)</f>
        <v>6991.7436145460342</v>
      </c>
      <c r="I323" s="11">
        <f t="shared" ref="I323:I359" si="42">H323-B323</f>
        <v>2363.2436145460342</v>
      </c>
      <c r="J323" s="11">
        <f t="shared" ref="J323:J360" si="43">ABS(I323)</f>
        <v>2363.2436145460342</v>
      </c>
      <c r="K323" s="42">
        <f t="shared" ref="K323:K360" si="44">J323/B323</f>
        <v>0.51058520353160508</v>
      </c>
      <c r="L323" s="11">
        <f t="shared" si="40"/>
        <v>2363.2436145460342</v>
      </c>
      <c r="M323" s="11">
        <f t="shared" ref="M323:M360" si="45">L323^2</f>
        <v>5584920.3816926051</v>
      </c>
      <c r="N323" s="11">
        <f t="shared" ref="N323:N360" si="46">IF(I323&gt;0,I323*20,I323*-80)</f>
        <v>47264.872290920684</v>
      </c>
      <c r="O323" s="11">
        <v>1212</v>
      </c>
      <c r="P323" s="4">
        <f t="shared" ref="P323:P367" si="47">O323*20</f>
        <v>24240</v>
      </c>
    </row>
    <row r="324" spans="1:16" x14ac:dyDescent="0.35">
      <c r="A324" s="3">
        <v>41238</v>
      </c>
      <c r="B324" s="11">
        <v>4628.5</v>
      </c>
      <c r="C324" s="11">
        <v>7</v>
      </c>
      <c r="D324" s="11">
        <v>6661</v>
      </c>
      <c r="E324" s="11">
        <v>11</v>
      </c>
      <c r="F324" s="11">
        <v>1</v>
      </c>
      <c r="G324" s="11">
        <v>4846.5</v>
      </c>
      <c r="H324" s="11">
        <f t="shared" si="41"/>
        <v>7203.6426427745046</v>
      </c>
      <c r="I324" s="11">
        <f t="shared" si="42"/>
        <v>2575.1426427745046</v>
      </c>
      <c r="J324" s="11">
        <f t="shared" si="43"/>
        <v>2575.1426427745046</v>
      </c>
      <c r="K324" s="42">
        <f t="shared" si="44"/>
        <v>0.55636656428097753</v>
      </c>
      <c r="L324" s="11">
        <f t="shared" si="40"/>
        <v>2575.1426427745046</v>
      </c>
      <c r="M324" s="11">
        <f t="shared" si="45"/>
        <v>6631359.6306356592</v>
      </c>
      <c r="N324" s="11">
        <f t="shared" si="46"/>
        <v>51502.852855490091</v>
      </c>
      <c r="O324" s="11">
        <v>1206</v>
      </c>
      <c r="P324" s="4">
        <f t="shared" si="47"/>
        <v>24120</v>
      </c>
    </row>
    <row r="325" spans="1:16" x14ac:dyDescent="0.35">
      <c r="A325" s="3">
        <v>41239</v>
      </c>
      <c r="B325" s="11">
        <v>4480</v>
      </c>
      <c r="C325" s="11">
        <v>1</v>
      </c>
      <c r="D325" s="11">
        <v>4297</v>
      </c>
      <c r="E325" s="11">
        <v>11</v>
      </c>
      <c r="F325" s="11">
        <v>0</v>
      </c>
      <c r="G325" s="11">
        <v>4629.666666666667</v>
      </c>
      <c r="H325" s="11">
        <f t="shared" si="41"/>
        <v>4551.8147224567701</v>
      </c>
      <c r="I325" s="11">
        <f t="shared" si="42"/>
        <v>71.814722456770141</v>
      </c>
      <c r="J325" s="11">
        <f t="shared" si="43"/>
        <v>71.814722456770141</v>
      </c>
      <c r="K325" s="42">
        <f t="shared" si="44"/>
        <v>1.6030071976957622E-2</v>
      </c>
      <c r="L325" s="11">
        <f t="shared" si="40"/>
        <v>71.814722456770141</v>
      </c>
      <c r="M325" s="11">
        <f t="shared" si="45"/>
        <v>5157.3543615429253</v>
      </c>
      <c r="N325" s="11">
        <f t="shared" si="46"/>
        <v>1436.2944491354028</v>
      </c>
      <c r="O325" s="11">
        <v>1480</v>
      </c>
      <c r="P325" s="4">
        <f t="shared" si="47"/>
        <v>29600</v>
      </c>
    </row>
    <row r="326" spans="1:16" x14ac:dyDescent="0.35">
      <c r="A326" s="3">
        <v>41240</v>
      </c>
      <c r="B326" s="11">
        <v>4565</v>
      </c>
      <c r="C326" s="11">
        <v>2</v>
      </c>
      <c r="D326" s="11">
        <v>5112</v>
      </c>
      <c r="E326" s="11">
        <v>11</v>
      </c>
      <c r="F326" s="11">
        <v>0</v>
      </c>
      <c r="G326" s="11">
        <v>4579</v>
      </c>
      <c r="H326" s="11">
        <f t="shared" si="41"/>
        <v>5012.4936946795879</v>
      </c>
      <c r="I326" s="11">
        <f t="shared" si="42"/>
        <v>447.49369467958786</v>
      </c>
      <c r="J326" s="11">
        <f t="shared" si="43"/>
        <v>447.49369467958786</v>
      </c>
      <c r="K326" s="42">
        <f t="shared" si="44"/>
        <v>9.8027096315353307E-2</v>
      </c>
      <c r="L326" s="11">
        <f t="shared" si="40"/>
        <v>447.49369467958786</v>
      </c>
      <c r="M326" s="11">
        <f t="shared" si="45"/>
        <v>200250.6067779882</v>
      </c>
      <c r="N326" s="11">
        <f t="shared" si="46"/>
        <v>8949.8738935917572</v>
      </c>
      <c r="O326" s="11">
        <v>1683</v>
      </c>
      <c r="P326" s="4">
        <f t="shared" si="47"/>
        <v>33660</v>
      </c>
    </row>
    <row r="327" spans="1:16" x14ac:dyDescent="0.35">
      <c r="A327" s="3">
        <v>41241</v>
      </c>
      <c r="B327" s="11">
        <v>4465</v>
      </c>
      <c r="C327" s="11">
        <v>3</v>
      </c>
      <c r="D327" s="11">
        <v>4905</v>
      </c>
      <c r="E327" s="11">
        <v>11</v>
      </c>
      <c r="F327" s="11">
        <v>0</v>
      </c>
      <c r="G327" s="11">
        <v>4557.833333333333</v>
      </c>
      <c r="H327" s="11">
        <f t="shared" si="41"/>
        <v>5186.934237358063</v>
      </c>
      <c r="I327" s="11">
        <f t="shared" si="42"/>
        <v>721.934237358063</v>
      </c>
      <c r="J327" s="11">
        <f t="shared" si="43"/>
        <v>721.934237358063</v>
      </c>
      <c r="K327" s="42">
        <f t="shared" si="44"/>
        <v>0.16168739918433661</v>
      </c>
      <c r="L327" s="11">
        <f t="shared" si="40"/>
        <v>721.934237358063</v>
      </c>
      <c r="M327" s="11">
        <f t="shared" si="45"/>
        <v>521189.04306976806</v>
      </c>
      <c r="N327" s="11">
        <f t="shared" si="46"/>
        <v>14438.68474716126</v>
      </c>
      <c r="O327" s="11">
        <v>1760</v>
      </c>
      <c r="P327" s="4">
        <f t="shared" si="47"/>
        <v>35200</v>
      </c>
    </row>
    <row r="328" spans="1:16" x14ac:dyDescent="0.35">
      <c r="A328" s="3">
        <v>41242</v>
      </c>
      <c r="B328" s="11">
        <v>4849</v>
      </c>
      <c r="C328" s="11">
        <v>4</v>
      </c>
      <c r="D328" s="11">
        <v>5279</v>
      </c>
      <c r="E328" s="11">
        <v>11</v>
      </c>
      <c r="F328" s="11">
        <v>0</v>
      </c>
      <c r="G328" s="11">
        <v>4503.333333333333</v>
      </c>
      <c r="H328" s="11">
        <f t="shared" si="41"/>
        <v>5513.0007878489669</v>
      </c>
      <c r="I328" s="11">
        <f t="shared" si="42"/>
        <v>664.00078784896687</v>
      </c>
      <c r="J328" s="11">
        <f t="shared" si="43"/>
        <v>664.00078784896687</v>
      </c>
      <c r="K328" s="42">
        <f t="shared" si="44"/>
        <v>0.13693561308495913</v>
      </c>
      <c r="L328" s="11">
        <f t="shared" si="40"/>
        <v>664.00078784896687</v>
      </c>
      <c r="M328" s="11">
        <f t="shared" si="45"/>
        <v>440897.04626404872</v>
      </c>
      <c r="N328" s="11">
        <f t="shared" si="46"/>
        <v>13280.015756979337</v>
      </c>
      <c r="O328" s="11">
        <v>921</v>
      </c>
      <c r="P328" s="4">
        <f t="shared" si="47"/>
        <v>18420</v>
      </c>
    </row>
    <row r="329" spans="1:16" x14ac:dyDescent="0.35">
      <c r="A329" s="3">
        <v>41243</v>
      </c>
      <c r="B329" s="11">
        <v>6084</v>
      </c>
      <c r="C329" s="11">
        <v>5</v>
      </c>
      <c r="D329" s="11">
        <v>4632</v>
      </c>
      <c r="E329" s="11">
        <v>11</v>
      </c>
      <c r="F329" s="11">
        <v>0</v>
      </c>
      <c r="G329" s="11">
        <v>4626.333333333333</v>
      </c>
      <c r="H329" s="11">
        <f t="shared" si="41"/>
        <v>5652.3018441599725</v>
      </c>
      <c r="I329" s="11">
        <f t="shared" si="42"/>
        <v>-431.69815584002754</v>
      </c>
      <c r="J329" s="11">
        <f t="shared" si="43"/>
        <v>431.69815584002754</v>
      </c>
      <c r="K329" s="42">
        <f t="shared" si="44"/>
        <v>7.0956304378702748E-2</v>
      </c>
      <c r="L329" s="11">
        <f t="shared" si="40"/>
        <v>-1726.7926233601102</v>
      </c>
      <c r="M329" s="11">
        <f t="shared" si="45"/>
        <v>2981812.7640908915</v>
      </c>
      <c r="N329" s="11">
        <f t="shared" si="46"/>
        <v>34535.852467202203</v>
      </c>
      <c r="O329" s="11">
        <v>716</v>
      </c>
      <c r="P329" s="4">
        <f t="shared" si="47"/>
        <v>14320</v>
      </c>
    </row>
    <row r="330" spans="1:16" x14ac:dyDescent="0.35">
      <c r="A330" s="3">
        <v>41244</v>
      </c>
      <c r="B330" s="11">
        <v>6609</v>
      </c>
      <c r="C330" s="11">
        <v>6</v>
      </c>
      <c r="D330" s="11">
        <v>4628.5</v>
      </c>
      <c r="E330" s="11">
        <v>12</v>
      </c>
      <c r="F330" s="11">
        <v>1</v>
      </c>
      <c r="G330" s="11">
        <v>5132.666666666667</v>
      </c>
      <c r="H330" s="11">
        <f t="shared" si="41"/>
        <v>6564.6593417481981</v>
      </c>
      <c r="I330" s="11">
        <f t="shared" si="42"/>
        <v>-44.340658251801869</v>
      </c>
      <c r="J330" s="11">
        <f t="shared" si="43"/>
        <v>44.340658251801869</v>
      </c>
      <c r="K330" s="42">
        <f t="shared" si="44"/>
        <v>6.7091327359361276E-3</v>
      </c>
      <c r="L330" s="11">
        <f t="shared" si="40"/>
        <v>-177.36263300720748</v>
      </c>
      <c r="M330" s="11">
        <f t="shared" si="45"/>
        <v>31457.503587249365</v>
      </c>
      <c r="N330" s="11">
        <f t="shared" si="46"/>
        <v>3547.2526601441496</v>
      </c>
      <c r="O330" s="11">
        <v>1149</v>
      </c>
      <c r="P330" s="4">
        <f t="shared" si="47"/>
        <v>22980</v>
      </c>
    </row>
    <row r="331" spans="1:16" x14ac:dyDescent="0.35">
      <c r="A331" s="3">
        <v>41245</v>
      </c>
      <c r="B331" s="11">
        <v>6482</v>
      </c>
      <c r="C331" s="11">
        <v>7</v>
      </c>
      <c r="D331" s="11">
        <v>4628.5</v>
      </c>
      <c r="E331" s="11">
        <v>12</v>
      </c>
      <c r="F331" s="11">
        <v>1</v>
      </c>
      <c r="G331" s="11">
        <v>5847.333333333333</v>
      </c>
      <c r="H331" s="11">
        <f t="shared" si="41"/>
        <v>7294.155133413381</v>
      </c>
      <c r="I331" s="11">
        <f t="shared" si="42"/>
        <v>812.15513341338101</v>
      </c>
      <c r="J331" s="11">
        <f t="shared" si="43"/>
        <v>812.15513341338101</v>
      </c>
      <c r="K331" s="42">
        <f t="shared" si="44"/>
        <v>0.12529391135658455</v>
      </c>
      <c r="L331" s="11">
        <f t="shared" si="40"/>
        <v>812.15513341338101</v>
      </c>
      <c r="M331" s="11">
        <f t="shared" si="45"/>
        <v>659595.96072970668</v>
      </c>
      <c r="N331" s="11">
        <f t="shared" si="46"/>
        <v>16243.10266826762</v>
      </c>
      <c r="O331" s="11">
        <v>0</v>
      </c>
      <c r="P331" s="4">
        <f t="shared" si="47"/>
        <v>0</v>
      </c>
    </row>
    <row r="332" spans="1:16" x14ac:dyDescent="0.35">
      <c r="A332" s="3">
        <v>41246</v>
      </c>
      <c r="B332" s="11">
        <v>4308</v>
      </c>
      <c r="C332" s="11">
        <v>1</v>
      </c>
      <c r="D332" s="11">
        <v>4480</v>
      </c>
      <c r="E332" s="11">
        <v>12</v>
      </c>
      <c r="F332" s="11">
        <v>0</v>
      </c>
      <c r="G332" s="11">
        <v>6391.666666666667</v>
      </c>
      <c r="H332" s="11">
        <f t="shared" si="41"/>
        <v>5815.7409852247893</v>
      </c>
      <c r="I332" s="11">
        <f t="shared" si="42"/>
        <v>1507.7409852247893</v>
      </c>
      <c r="J332" s="11">
        <f t="shared" si="43"/>
        <v>1507.7409852247893</v>
      </c>
      <c r="K332" s="42">
        <f t="shared" si="44"/>
        <v>0.34998630111996037</v>
      </c>
      <c r="L332" s="11">
        <f t="shared" si="40"/>
        <v>1507.7409852247893</v>
      </c>
      <c r="M332" s="11">
        <f t="shared" si="45"/>
        <v>2273282.8785266182</v>
      </c>
      <c r="N332" s="11">
        <f t="shared" si="46"/>
        <v>30154.819704495785</v>
      </c>
      <c r="O332" s="11">
        <v>1541</v>
      </c>
      <c r="P332" s="4">
        <f t="shared" si="47"/>
        <v>30820</v>
      </c>
    </row>
    <row r="333" spans="1:16" x14ac:dyDescent="0.35">
      <c r="A333" s="3">
        <v>41247</v>
      </c>
      <c r="B333" s="11">
        <v>4580</v>
      </c>
      <c r="C333" s="11">
        <v>2</v>
      </c>
      <c r="D333" s="11">
        <v>4565</v>
      </c>
      <c r="E333" s="11">
        <v>12</v>
      </c>
      <c r="F333" s="11">
        <v>0</v>
      </c>
      <c r="G333" s="11">
        <v>5799.666666666667</v>
      </c>
      <c r="H333" s="11">
        <f t="shared" si="41"/>
        <v>5695.1013828979185</v>
      </c>
      <c r="I333" s="11">
        <f t="shared" si="42"/>
        <v>1115.1013828979185</v>
      </c>
      <c r="J333" s="11">
        <f t="shared" si="43"/>
        <v>1115.1013828979185</v>
      </c>
      <c r="K333" s="42">
        <f t="shared" si="44"/>
        <v>0.24347191766330098</v>
      </c>
      <c r="L333" s="11">
        <f t="shared" si="40"/>
        <v>1115.1013828979185</v>
      </c>
      <c r="M333" s="11">
        <f t="shared" si="45"/>
        <v>1243451.0941408502</v>
      </c>
      <c r="N333" s="11">
        <f t="shared" si="46"/>
        <v>22302.02765795837</v>
      </c>
      <c r="O333" s="11">
        <v>1815</v>
      </c>
      <c r="P333" s="4">
        <f t="shared" si="47"/>
        <v>36300</v>
      </c>
    </row>
    <row r="334" spans="1:16" x14ac:dyDescent="0.35">
      <c r="A334" s="3">
        <v>41248</v>
      </c>
      <c r="B334" s="11">
        <v>4827</v>
      </c>
      <c r="C334" s="11">
        <v>3</v>
      </c>
      <c r="D334" s="11">
        <v>4465</v>
      </c>
      <c r="E334" s="11">
        <v>12</v>
      </c>
      <c r="F334" s="11">
        <v>0</v>
      </c>
      <c r="G334" s="11">
        <v>5123.333333333333</v>
      </c>
      <c r="H334" s="11">
        <f t="shared" si="41"/>
        <v>5462.5582473622135</v>
      </c>
      <c r="I334" s="11">
        <f t="shared" si="42"/>
        <v>635.55824736221348</v>
      </c>
      <c r="J334" s="11">
        <f t="shared" si="43"/>
        <v>635.55824736221348</v>
      </c>
      <c r="K334" s="42">
        <f t="shared" si="44"/>
        <v>0.13166733941624476</v>
      </c>
      <c r="L334" s="11">
        <f t="shared" si="40"/>
        <v>635.55824736221348</v>
      </c>
      <c r="M334" s="11">
        <f t="shared" si="45"/>
        <v>403934.28579012852</v>
      </c>
      <c r="N334" s="11">
        <f t="shared" si="46"/>
        <v>12711.16494724427</v>
      </c>
      <c r="O334" s="11">
        <v>1875</v>
      </c>
      <c r="P334" s="4">
        <f t="shared" si="47"/>
        <v>37500</v>
      </c>
    </row>
    <row r="335" spans="1:16" x14ac:dyDescent="0.35">
      <c r="A335" s="3">
        <v>41249</v>
      </c>
      <c r="B335" s="11">
        <v>5214</v>
      </c>
      <c r="C335" s="11">
        <v>4</v>
      </c>
      <c r="D335" s="11">
        <v>4849</v>
      </c>
      <c r="E335" s="11">
        <v>12</v>
      </c>
      <c r="F335" s="11">
        <v>0</v>
      </c>
      <c r="G335" s="11">
        <v>4571.666666666667</v>
      </c>
      <c r="H335" s="11">
        <f t="shared" si="41"/>
        <v>5458.4719153196693</v>
      </c>
      <c r="I335" s="11">
        <f t="shared" si="42"/>
        <v>244.47191531966928</v>
      </c>
      <c r="J335" s="11">
        <f t="shared" si="43"/>
        <v>244.47191531966928</v>
      </c>
      <c r="K335" s="42">
        <f t="shared" si="44"/>
        <v>4.6887594039062001E-2</v>
      </c>
      <c r="L335" s="11">
        <f t="shared" si="40"/>
        <v>244.47191531966928</v>
      </c>
      <c r="M335" s="11">
        <f t="shared" si="45"/>
        <v>59766.517380067547</v>
      </c>
      <c r="N335" s="11">
        <f t="shared" si="46"/>
        <v>4889.4383063933856</v>
      </c>
      <c r="O335" s="11">
        <v>1360</v>
      </c>
      <c r="P335" s="4">
        <f t="shared" si="47"/>
        <v>27200</v>
      </c>
    </row>
    <row r="336" spans="1:16" x14ac:dyDescent="0.35">
      <c r="A336" s="3">
        <v>41250</v>
      </c>
      <c r="B336" s="11">
        <v>5733</v>
      </c>
      <c r="C336" s="11">
        <v>5</v>
      </c>
      <c r="D336" s="11">
        <v>6084</v>
      </c>
      <c r="E336" s="11">
        <v>12</v>
      </c>
      <c r="F336" s="11">
        <v>0</v>
      </c>
      <c r="G336" s="11">
        <v>4873.666666666667</v>
      </c>
      <c r="H336" s="11">
        <f t="shared" si="41"/>
        <v>6281.2257035902749</v>
      </c>
      <c r="I336" s="11">
        <f t="shared" si="42"/>
        <v>548.22570359027486</v>
      </c>
      <c r="J336" s="11">
        <f t="shared" si="43"/>
        <v>548.22570359027486</v>
      </c>
      <c r="K336" s="42">
        <f t="shared" si="44"/>
        <v>9.5626321923997004E-2</v>
      </c>
      <c r="L336" s="11">
        <f t="shared" si="40"/>
        <v>548.22570359027486</v>
      </c>
      <c r="M336" s="11">
        <f t="shared" si="45"/>
        <v>300551.42207705189</v>
      </c>
      <c r="N336" s="11">
        <f t="shared" si="46"/>
        <v>10964.514071805497</v>
      </c>
      <c r="O336" s="11">
        <v>757</v>
      </c>
      <c r="P336" s="4">
        <f t="shared" si="47"/>
        <v>15140</v>
      </c>
    </row>
    <row r="337" spans="1:16" x14ac:dyDescent="0.35">
      <c r="A337" s="3">
        <v>41251</v>
      </c>
      <c r="B337" s="11">
        <v>6245</v>
      </c>
      <c r="C337" s="11">
        <v>6</v>
      </c>
      <c r="D337" s="11">
        <v>6609</v>
      </c>
      <c r="E337" s="11">
        <v>12</v>
      </c>
      <c r="F337" s="11">
        <v>1</v>
      </c>
      <c r="G337" s="11">
        <v>5258</v>
      </c>
      <c r="H337" s="11">
        <f t="shared" si="41"/>
        <v>7241.6432682151335</v>
      </c>
      <c r="I337" s="11">
        <f t="shared" si="42"/>
        <v>996.6432682151335</v>
      </c>
      <c r="J337" s="11">
        <f t="shared" si="43"/>
        <v>996.6432682151335</v>
      </c>
      <c r="K337" s="42">
        <f t="shared" si="44"/>
        <v>0.15959059539073395</v>
      </c>
      <c r="L337" s="11">
        <f t="shared" si="40"/>
        <v>996.6432682151335</v>
      </c>
      <c r="M337" s="11">
        <f t="shared" si="45"/>
        <v>993297.80407854251</v>
      </c>
      <c r="N337" s="11">
        <f t="shared" si="46"/>
        <v>19932.86536430267</v>
      </c>
      <c r="O337" s="11">
        <v>800</v>
      </c>
      <c r="P337" s="4">
        <f t="shared" si="47"/>
        <v>16000</v>
      </c>
    </row>
    <row r="338" spans="1:16" x14ac:dyDescent="0.35">
      <c r="A338" s="3">
        <v>41252</v>
      </c>
      <c r="B338" s="11">
        <v>6423</v>
      </c>
      <c r="C338" s="11">
        <v>7</v>
      </c>
      <c r="D338" s="11">
        <v>6482</v>
      </c>
      <c r="E338" s="11">
        <v>12</v>
      </c>
      <c r="F338" s="11">
        <v>1</v>
      </c>
      <c r="G338" s="11">
        <v>5730.666666666667</v>
      </c>
      <c r="H338" s="11">
        <f t="shared" si="41"/>
        <v>7770.9507573649771</v>
      </c>
      <c r="I338" s="11">
        <f t="shared" si="42"/>
        <v>1347.9507573649771</v>
      </c>
      <c r="J338" s="11">
        <f t="shared" si="43"/>
        <v>1347.9507573649771</v>
      </c>
      <c r="K338" s="42">
        <f t="shared" si="44"/>
        <v>0.20986311028568849</v>
      </c>
      <c r="L338" s="11">
        <f t="shared" si="40"/>
        <v>1347.9507573649771</v>
      </c>
      <c r="M338" s="11">
        <f t="shared" si="45"/>
        <v>1816971.2442808154</v>
      </c>
      <c r="N338" s="11">
        <f t="shared" si="46"/>
        <v>26959.015147299542</v>
      </c>
      <c r="O338" s="11">
        <v>1117</v>
      </c>
      <c r="P338" s="4">
        <f t="shared" si="47"/>
        <v>22340</v>
      </c>
    </row>
    <row r="339" spans="1:16" x14ac:dyDescent="0.35">
      <c r="A339" s="3">
        <v>41253</v>
      </c>
      <c r="B339" s="11">
        <v>4249</v>
      </c>
      <c r="C339" s="11">
        <v>1</v>
      </c>
      <c r="D339" s="11">
        <v>4308</v>
      </c>
      <c r="E339" s="11">
        <v>12</v>
      </c>
      <c r="F339" s="11">
        <v>0</v>
      </c>
      <c r="G339" s="11">
        <v>6133.666666666667</v>
      </c>
      <c r="H339" s="11">
        <f t="shared" si="41"/>
        <v>5591.357370622909</v>
      </c>
      <c r="I339" s="11">
        <f t="shared" si="42"/>
        <v>1342.357370622909</v>
      </c>
      <c r="J339" s="11">
        <f t="shared" si="43"/>
        <v>1342.357370622909</v>
      </c>
      <c r="K339" s="42">
        <f t="shared" si="44"/>
        <v>0.31592312794137656</v>
      </c>
      <c r="L339" s="11">
        <f t="shared" si="40"/>
        <v>1342.357370622909</v>
      </c>
      <c r="M339" s="11">
        <f t="shared" si="45"/>
        <v>1801923.3104656499</v>
      </c>
      <c r="N339" s="11">
        <f t="shared" si="46"/>
        <v>26847.14741245818</v>
      </c>
      <c r="O339" s="11">
        <v>1852</v>
      </c>
      <c r="P339" s="4">
        <f t="shared" si="47"/>
        <v>37040</v>
      </c>
    </row>
    <row r="340" spans="1:16" x14ac:dyDescent="0.35">
      <c r="A340" s="3">
        <v>41254</v>
      </c>
      <c r="B340" s="11">
        <v>5191</v>
      </c>
      <c r="C340" s="11">
        <v>2</v>
      </c>
      <c r="D340" s="11">
        <v>4580</v>
      </c>
      <c r="E340" s="11">
        <v>12</v>
      </c>
      <c r="F340" s="11">
        <v>0</v>
      </c>
      <c r="G340" s="11">
        <v>5639</v>
      </c>
      <c r="H340" s="11">
        <f t="shared" si="41"/>
        <v>5591.9313265766687</v>
      </c>
      <c r="I340" s="11">
        <f t="shared" si="42"/>
        <v>400.93132657666865</v>
      </c>
      <c r="J340" s="11">
        <f t="shared" si="43"/>
        <v>400.93132657666865</v>
      </c>
      <c r="K340" s="42">
        <f t="shared" si="44"/>
        <v>7.723585563025788E-2</v>
      </c>
      <c r="L340" s="11">
        <f t="shared" si="40"/>
        <v>400.93132657666865</v>
      </c>
      <c r="M340" s="11">
        <f t="shared" si="45"/>
        <v>160745.92863052734</v>
      </c>
      <c r="N340" s="11">
        <f t="shared" si="46"/>
        <v>8018.6265315333731</v>
      </c>
      <c r="O340" s="11">
        <v>1941</v>
      </c>
      <c r="P340" s="4">
        <f t="shared" si="47"/>
        <v>38820</v>
      </c>
    </row>
    <row r="341" spans="1:16" x14ac:dyDescent="0.35">
      <c r="A341" s="3">
        <v>41255</v>
      </c>
      <c r="B341" s="11">
        <v>5345</v>
      </c>
      <c r="C341" s="11">
        <v>3</v>
      </c>
      <c r="D341" s="11">
        <v>4827</v>
      </c>
      <c r="E341" s="11">
        <v>12</v>
      </c>
      <c r="F341" s="11">
        <v>0</v>
      </c>
      <c r="G341" s="11">
        <v>5287.666666666667</v>
      </c>
      <c r="H341" s="11">
        <f t="shared" si="41"/>
        <v>5681.0662334325734</v>
      </c>
      <c r="I341" s="11">
        <f t="shared" si="42"/>
        <v>336.06623343257343</v>
      </c>
      <c r="J341" s="11">
        <f t="shared" si="43"/>
        <v>336.06623343257343</v>
      </c>
      <c r="K341" s="42">
        <f t="shared" si="44"/>
        <v>6.2874879968676037E-2</v>
      </c>
      <c r="L341" s="11">
        <f t="shared" si="40"/>
        <v>336.06623343257343</v>
      </c>
      <c r="M341" s="11">
        <f t="shared" si="45"/>
        <v>112940.51325355693</v>
      </c>
      <c r="N341" s="11">
        <f t="shared" si="46"/>
        <v>6721.3246686514685</v>
      </c>
      <c r="O341" s="11">
        <v>1585</v>
      </c>
      <c r="P341" s="4">
        <f t="shared" si="47"/>
        <v>31700</v>
      </c>
    </row>
    <row r="342" spans="1:16" x14ac:dyDescent="0.35">
      <c r="A342" s="3">
        <v>41256</v>
      </c>
      <c r="B342" s="11">
        <v>5545</v>
      </c>
      <c r="C342" s="11">
        <v>4</v>
      </c>
      <c r="D342" s="11">
        <v>5214</v>
      </c>
      <c r="E342" s="11">
        <v>12</v>
      </c>
      <c r="F342" s="11">
        <v>0</v>
      </c>
      <c r="G342" s="11">
        <v>4928.333333333333</v>
      </c>
      <c r="H342" s="11">
        <f t="shared" si="41"/>
        <v>5806.7590567517918</v>
      </c>
      <c r="I342" s="11">
        <f t="shared" si="42"/>
        <v>261.75905675179183</v>
      </c>
      <c r="J342" s="11">
        <f t="shared" si="43"/>
        <v>261.75905675179183</v>
      </c>
      <c r="K342" s="42">
        <f t="shared" si="44"/>
        <v>4.7206322227554887E-2</v>
      </c>
      <c r="L342" s="11">
        <f t="shared" si="40"/>
        <v>261.75905675179183</v>
      </c>
      <c r="M342" s="11">
        <f t="shared" si="45"/>
        <v>68517.803791587779</v>
      </c>
      <c r="N342" s="11">
        <f t="shared" si="46"/>
        <v>5235.1811350358366</v>
      </c>
      <c r="O342" s="11">
        <v>1523</v>
      </c>
      <c r="P342" s="4">
        <f t="shared" si="47"/>
        <v>30460</v>
      </c>
    </row>
    <row r="343" spans="1:16" x14ac:dyDescent="0.35">
      <c r="A343" s="3">
        <v>41257</v>
      </c>
      <c r="B343" s="11">
        <v>5341</v>
      </c>
      <c r="C343" s="11">
        <v>5</v>
      </c>
      <c r="D343" s="11">
        <v>5733</v>
      </c>
      <c r="E343" s="11">
        <v>12</v>
      </c>
      <c r="F343" s="11">
        <v>0</v>
      </c>
      <c r="G343" s="11">
        <v>5360.333333333333</v>
      </c>
      <c r="H343" s="11">
        <f t="shared" si="41"/>
        <v>6502.2407796490234</v>
      </c>
      <c r="I343" s="11">
        <f t="shared" si="42"/>
        <v>1161.2407796490234</v>
      </c>
      <c r="J343" s="11">
        <f t="shared" si="43"/>
        <v>1161.2407796490234</v>
      </c>
      <c r="K343" s="42">
        <f t="shared" si="44"/>
        <v>0.21742010478356549</v>
      </c>
      <c r="L343" s="11">
        <f t="shared" si="40"/>
        <v>1161.2407796490234</v>
      </c>
      <c r="M343" s="11">
        <f t="shared" si="45"/>
        <v>1348480.1483198716</v>
      </c>
      <c r="N343" s="11">
        <f t="shared" si="46"/>
        <v>23224.815592980467</v>
      </c>
      <c r="O343" s="11">
        <v>1531</v>
      </c>
      <c r="P343" s="4">
        <f t="shared" si="47"/>
        <v>30620</v>
      </c>
    </row>
    <row r="344" spans="1:16" x14ac:dyDescent="0.35">
      <c r="A344" s="3">
        <v>41258</v>
      </c>
      <c r="B344" s="11">
        <v>4501</v>
      </c>
      <c r="C344" s="11">
        <v>6</v>
      </c>
      <c r="D344" s="11">
        <v>6245</v>
      </c>
      <c r="E344" s="11">
        <v>12</v>
      </c>
      <c r="F344" s="11">
        <v>1</v>
      </c>
      <c r="G344" s="11">
        <v>5410.333333333333</v>
      </c>
      <c r="H344" s="11">
        <f t="shared" si="41"/>
        <v>7234.7320313425407</v>
      </c>
      <c r="I344" s="11">
        <f t="shared" si="42"/>
        <v>2733.7320313425407</v>
      </c>
      <c r="J344" s="11">
        <f t="shared" si="43"/>
        <v>2733.7320313425407</v>
      </c>
      <c r="K344" s="42">
        <f t="shared" si="44"/>
        <v>0.60736103784548778</v>
      </c>
      <c r="L344" s="11">
        <f t="shared" si="40"/>
        <v>2733.7320313425407</v>
      </c>
      <c r="M344" s="11">
        <f t="shared" si="45"/>
        <v>7473290.8191882139</v>
      </c>
      <c r="N344" s="11">
        <f t="shared" si="46"/>
        <v>54674.640626850814</v>
      </c>
      <c r="O344" s="11">
        <v>1202</v>
      </c>
      <c r="P344" s="4">
        <f t="shared" si="47"/>
        <v>24040</v>
      </c>
    </row>
    <row r="345" spans="1:16" x14ac:dyDescent="0.35">
      <c r="A345" s="3">
        <v>41259</v>
      </c>
      <c r="B345" s="11">
        <v>6753</v>
      </c>
      <c r="C345" s="11">
        <v>7</v>
      </c>
      <c r="D345" s="11">
        <v>6423</v>
      </c>
      <c r="E345" s="11">
        <v>12</v>
      </c>
      <c r="F345" s="11">
        <v>1</v>
      </c>
      <c r="G345" s="11">
        <v>5129</v>
      </c>
      <c r="H345" s="11">
        <f t="shared" si="41"/>
        <v>7350.1134264835964</v>
      </c>
      <c r="I345" s="11">
        <f t="shared" si="42"/>
        <v>597.11342648359641</v>
      </c>
      <c r="J345" s="11">
        <f t="shared" si="43"/>
        <v>597.11342648359641</v>
      </c>
      <c r="K345" s="42">
        <f t="shared" si="44"/>
        <v>8.8421949723618595E-2</v>
      </c>
      <c r="L345" s="11">
        <f t="shared" si="40"/>
        <v>597.11342648359641</v>
      </c>
      <c r="M345" s="11">
        <f t="shared" si="45"/>
        <v>356544.4440869813</v>
      </c>
      <c r="N345" s="11">
        <f t="shared" si="46"/>
        <v>11942.268529671928</v>
      </c>
      <c r="O345" s="11">
        <v>989</v>
      </c>
      <c r="P345" s="4">
        <f t="shared" si="47"/>
        <v>19780</v>
      </c>
    </row>
    <row r="346" spans="1:16" x14ac:dyDescent="0.35">
      <c r="A346" s="3">
        <v>41260</v>
      </c>
      <c r="B346" s="11">
        <v>5214</v>
      </c>
      <c r="C346" s="11">
        <v>1</v>
      </c>
      <c r="D346" s="11">
        <v>4249</v>
      </c>
      <c r="E346" s="11">
        <v>12</v>
      </c>
      <c r="F346" s="11">
        <v>0</v>
      </c>
      <c r="G346" s="11">
        <v>5531.666666666667</v>
      </c>
      <c r="H346" s="11">
        <f t="shared" si="41"/>
        <v>5170.2966759657238</v>
      </c>
      <c r="I346" s="11">
        <f t="shared" si="42"/>
        <v>-43.703324034276193</v>
      </c>
      <c r="J346" s="11">
        <f t="shared" si="43"/>
        <v>43.703324034276193</v>
      </c>
      <c r="K346" s="42">
        <f t="shared" si="44"/>
        <v>8.3819186870495183E-3</v>
      </c>
      <c r="L346" s="11">
        <f t="shared" si="40"/>
        <v>-174.81329613710477</v>
      </c>
      <c r="M346" s="11">
        <f t="shared" si="45"/>
        <v>30559.688506319089</v>
      </c>
      <c r="N346" s="11">
        <f t="shared" si="46"/>
        <v>3496.2659227420954</v>
      </c>
      <c r="O346" s="11">
        <v>1642</v>
      </c>
      <c r="P346" s="4">
        <f t="shared" si="47"/>
        <v>32840</v>
      </c>
    </row>
    <row r="347" spans="1:16" x14ac:dyDescent="0.35">
      <c r="A347" s="3">
        <v>41261</v>
      </c>
      <c r="B347" s="11">
        <v>6300</v>
      </c>
      <c r="C347" s="11">
        <v>2</v>
      </c>
      <c r="D347" s="11">
        <v>5191</v>
      </c>
      <c r="E347" s="11">
        <v>12</v>
      </c>
      <c r="F347" s="11">
        <v>0</v>
      </c>
      <c r="G347" s="11">
        <v>5489.333333333333</v>
      </c>
      <c r="H347" s="11">
        <f t="shared" si="41"/>
        <v>5674.5859438656953</v>
      </c>
      <c r="I347" s="11">
        <f t="shared" si="42"/>
        <v>-625.4140561343047</v>
      </c>
      <c r="J347" s="11">
        <f t="shared" si="43"/>
        <v>625.4140561343047</v>
      </c>
      <c r="K347" s="42">
        <f t="shared" si="44"/>
        <v>9.9272072402270581E-2</v>
      </c>
      <c r="L347" s="11">
        <f t="shared" si="40"/>
        <v>-2501.6562245372188</v>
      </c>
      <c r="M347" s="11">
        <f t="shared" si="45"/>
        <v>6258283.8657658119</v>
      </c>
      <c r="N347" s="11">
        <f t="shared" si="46"/>
        <v>50033.124490744376</v>
      </c>
      <c r="O347" s="11">
        <v>1239</v>
      </c>
      <c r="P347" s="4">
        <f t="shared" si="47"/>
        <v>24780</v>
      </c>
    </row>
    <row r="348" spans="1:16" x14ac:dyDescent="0.35">
      <c r="A348" s="3">
        <v>41262</v>
      </c>
      <c r="B348" s="11">
        <v>6478</v>
      </c>
      <c r="C348" s="11">
        <v>3</v>
      </c>
      <c r="D348" s="11">
        <v>5345</v>
      </c>
      <c r="E348" s="11">
        <v>12</v>
      </c>
      <c r="F348" s="11">
        <v>0</v>
      </c>
      <c r="G348" s="11">
        <v>6089</v>
      </c>
      <c r="H348" s="11">
        <f t="shared" si="41"/>
        <v>6373.1317446695593</v>
      </c>
      <c r="I348" s="11">
        <f t="shared" si="42"/>
        <v>-104.86825533044066</v>
      </c>
      <c r="J348" s="11">
        <f t="shared" si="43"/>
        <v>104.86825533044066</v>
      </c>
      <c r="K348" s="42">
        <f t="shared" si="44"/>
        <v>1.6188369146409486E-2</v>
      </c>
      <c r="L348" s="11">
        <f t="shared" si="40"/>
        <v>-419.47302132176264</v>
      </c>
      <c r="M348" s="11">
        <f t="shared" si="45"/>
        <v>175957.61561680795</v>
      </c>
      <c r="N348" s="11">
        <f t="shared" si="46"/>
        <v>8389.4604264352529</v>
      </c>
      <c r="O348" s="11">
        <v>1072</v>
      </c>
      <c r="P348" s="4">
        <f t="shared" si="47"/>
        <v>21440</v>
      </c>
    </row>
    <row r="349" spans="1:16" x14ac:dyDescent="0.35">
      <c r="A349" s="3">
        <v>41263</v>
      </c>
      <c r="B349" s="11">
        <v>6525</v>
      </c>
      <c r="C349" s="11">
        <v>4</v>
      </c>
      <c r="D349" s="11">
        <v>5545</v>
      </c>
      <c r="E349" s="11">
        <v>12</v>
      </c>
      <c r="F349" s="11">
        <v>0</v>
      </c>
      <c r="G349" s="11">
        <v>5997.333333333333</v>
      </c>
      <c r="H349" s="11">
        <f t="shared" si="41"/>
        <v>6622.1943442128731</v>
      </c>
      <c r="I349" s="11">
        <f t="shared" si="42"/>
        <v>97.194344212873148</v>
      </c>
      <c r="J349" s="11">
        <f t="shared" si="43"/>
        <v>97.194344212873148</v>
      </c>
      <c r="K349" s="42">
        <f t="shared" si="44"/>
        <v>1.4895684936838797E-2</v>
      </c>
      <c r="L349" s="11">
        <f t="shared" si="40"/>
        <v>97.194344212873148</v>
      </c>
      <c r="M349" s="11">
        <f t="shared" si="45"/>
        <v>9446.7405469704681</v>
      </c>
      <c r="N349" s="11">
        <f t="shared" si="46"/>
        <v>1943.886884257463</v>
      </c>
      <c r="O349" s="11">
        <v>1200</v>
      </c>
      <c r="P349" s="4">
        <f t="shared" si="47"/>
        <v>24000</v>
      </c>
    </row>
    <row r="350" spans="1:16" x14ac:dyDescent="0.35">
      <c r="A350" s="3">
        <v>41264</v>
      </c>
      <c r="B350" s="11">
        <v>6350</v>
      </c>
      <c r="C350" s="11">
        <v>5</v>
      </c>
      <c r="D350" s="11">
        <v>5341</v>
      </c>
      <c r="E350" s="11">
        <v>12</v>
      </c>
      <c r="F350" s="11">
        <v>0</v>
      </c>
      <c r="G350" s="11">
        <v>6434.333333333333</v>
      </c>
      <c r="H350" s="11">
        <f t="shared" si="41"/>
        <v>7104.5466534563257</v>
      </c>
      <c r="I350" s="11">
        <f t="shared" si="42"/>
        <v>754.54665345632566</v>
      </c>
      <c r="J350" s="11">
        <f t="shared" si="43"/>
        <v>754.54665345632566</v>
      </c>
      <c r="K350" s="42">
        <f t="shared" si="44"/>
        <v>0.11882624463879145</v>
      </c>
      <c r="L350" s="11">
        <f t="shared" si="40"/>
        <v>754.54665345632566</v>
      </c>
      <c r="M350" s="11">
        <f t="shared" si="45"/>
        <v>569340.65224214038</v>
      </c>
      <c r="N350" s="11">
        <f t="shared" si="46"/>
        <v>15090.933069126513</v>
      </c>
      <c r="O350" s="11">
        <v>1611</v>
      </c>
      <c r="P350" s="4">
        <f t="shared" si="47"/>
        <v>32220</v>
      </c>
    </row>
    <row r="351" spans="1:16" x14ac:dyDescent="0.35">
      <c r="A351" s="3">
        <v>41265</v>
      </c>
      <c r="B351" s="11">
        <v>6531</v>
      </c>
      <c r="C351" s="11">
        <v>6</v>
      </c>
      <c r="D351" s="11">
        <v>4501</v>
      </c>
      <c r="E351" s="11">
        <v>12</v>
      </c>
      <c r="F351" s="11">
        <v>1</v>
      </c>
      <c r="G351" s="11">
        <v>6451</v>
      </c>
      <c r="H351" s="11">
        <f t="shared" si="41"/>
        <v>7409.8871643147268</v>
      </c>
      <c r="I351" s="11">
        <f t="shared" si="42"/>
        <v>878.88716431472676</v>
      </c>
      <c r="J351" s="11">
        <f t="shared" si="43"/>
        <v>878.88716431472676</v>
      </c>
      <c r="K351" s="42">
        <f t="shared" si="44"/>
        <v>0.13457160684653602</v>
      </c>
      <c r="L351" s="11">
        <f t="shared" si="40"/>
        <v>878.88716431472676</v>
      </c>
      <c r="M351" s="11">
        <f t="shared" si="45"/>
        <v>772442.64759718149</v>
      </c>
      <c r="N351" s="11">
        <f t="shared" si="46"/>
        <v>17577.743286294535</v>
      </c>
      <c r="O351" s="11">
        <v>1776</v>
      </c>
      <c r="P351" s="4">
        <f t="shared" si="47"/>
        <v>35520</v>
      </c>
    </row>
    <row r="352" spans="1:16" x14ac:dyDescent="0.35">
      <c r="A352" s="3">
        <v>41266</v>
      </c>
      <c r="B352" s="11">
        <v>5977</v>
      </c>
      <c r="C352" s="11">
        <v>7</v>
      </c>
      <c r="D352" s="11">
        <v>6753</v>
      </c>
      <c r="E352" s="11">
        <v>12</v>
      </c>
      <c r="F352" s="11">
        <v>1</v>
      </c>
      <c r="G352" s="11">
        <v>6468.666666666667</v>
      </c>
      <c r="H352" s="11">
        <f t="shared" si="41"/>
        <v>8346.6206809893083</v>
      </c>
      <c r="I352" s="11">
        <f t="shared" si="42"/>
        <v>2369.6206809893083</v>
      </c>
      <c r="J352" s="11">
        <f t="shared" si="43"/>
        <v>2369.6206809893083</v>
      </c>
      <c r="K352" s="42">
        <f t="shared" si="44"/>
        <v>0.39645653019730775</v>
      </c>
      <c r="L352" s="11">
        <f t="shared" si="40"/>
        <v>2369.6206809893083</v>
      </c>
      <c r="M352" s="11">
        <f t="shared" si="45"/>
        <v>5615102.1717722332</v>
      </c>
      <c r="N352" s="11">
        <f t="shared" si="46"/>
        <v>47392.413619786166</v>
      </c>
      <c r="O352" s="11">
        <v>800</v>
      </c>
      <c r="P352" s="4">
        <f t="shared" si="47"/>
        <v>16000</v>
      </c>
    </row>
    <row r="353" spans="1:16" x14ac:dyDescent="0.35">
      <c r="A353" s="3">
        <v>41267</v>
      </c>
      <c r="B353" s="11">
        <v>5544</v>
      </c>
      <c r="C353" s="11">
        <v>1</v>
      </c>
      <c r="D353" s="11">
        <v>5214</v>
      </c>
      <c r="E353" s="11">
        <v>12</v>
      </c>
      <c r="F353" s="11">
        <v>0</v>
      </c>
      <c r="G353" s="11">
        <v>6286</v>
      </c>
      <c r="H353" s="11">
        <f t="shared" si="41"/>
        <v>5964.7081465710016</v>
      </c>
      <c r="I353" s="11">
        <f t="shared" si="42"/>
        <v>420.70814657100163</v>
      </c>
      <c r="J353" s="11">
        <f t="shared" si="43"/>
        <v>420.70814657100163</v>
      </c>
      <c r="K353" s="42">
        <f t="shared" si="44"/>
        <v>7.5885307823052237E-2</v>
      </c>
      <c r="L353" s="11">
        <f t="shared" si="40"/>
        <v>420.70814657100163</v>
      </c>
      <c r="M353" s="11">
        <f t="shared" si="45"/>
        <v>176995.34459120739</v>
      </c>
      <c r="N353" s="11">
        <f t="shared" si="46"/>
        <v>8414.1629314200327</v>
      </c>
      <c r="O353" s="11">
        <v>511</v>
      </c>
      <c r="P353" s="4">
        <f t="shared" si="47"/>
        <v>10220</v>
      </c>
    </row>
    <row r="354" spans="1:16" x14ac:dyDescent="0.35">
      <c r="A354" s="3">
        <v>41268</v>
      </c>
      <c r="B354" s="11">
        <v>5099</v>
      </c>
      <c r="C354" s="11">
        <v>2</v>
      </c>
      <c r="D354" s="11">
        <v>6300</v>
      </c>
      <c r="E354" s="11">
        <v>12</v>
      </c>
      <c r="F354" s="11">
        <v>0</v>
      </c>
      <c r="G354" s="11">
        <v>6017.333333333333</v>
      </c>
      <c r="H354" s="11">
        <f t="shared" si="41"/>
        <v>6360.4497334139887</v>
      </c>
      <c r="I354" s="11">
        <f t="shared" si="42"/>
        <v>1261.4497334139887</v>
      </c>
      <c r="J354" s="11">
        <f t="shared" si="43"/>
        <v>1261.4497334139887</v>
      </c>
      <c r="K354" s="42">
        <f t="shared" si="44"/>
        <v>0.24739159313865242</v>
      </c>
      <c r="L354" s="11">
        <f t="shared" si="40"/>
        <v>1261.4497334139887</v>
      </c>
      <c r="M354" s="11">
        <f t="shared" si="45"/>
        <v>1591255.4299302232</v>
      </c>
      <c r="N354" s="11">
        <f t="shared" si="46"/>
        <v>25228.994668279774</v>
      </c>
      <c r="O354" s="11">
        <v>684</v>
      </c>
      <c r="P354" s="4">
        <f t="shared" si="47"/>
        <v>13680</v>
      </c>
    </row>
    <row r="355" spans="1:16" x14ac:dyDescent="0.35">
      <c r="A355" s="3">
        <v>41269</v>
      </c>
      <c r="B355" s="11">
        <v>3944</v>
      </c>
      <c r="C355" s="11">
        <v>3</v>
      </c>
      <c r="D355" s="11">
        <v>6478</v>
      </c>
      <c r="E355" s="11">
        <v>12</v>
      </c>
      <c r="F355" s="11">
        <v>0</v>
      </c>
      <c r="G355" s="11">
        <v>5540</v>
      </c>
      <c r="H355" s="11">
        <f t="shared" si="41"/>
        <v>6344.493228382642</v>
      </c>
      <c r="I355" s="11">
        <f t="shared" si="42"/>
        <v>2400.493228382642</v>
      </c>
      <c r="J355" s="11">
        <f t="shared" si="43"/>
        <v>2400.493228382642</v>
      </c>
      <c r="K355" s="42">
        <f t="shared" si="44"/>
        <v>0.60864432768322563</v>
      </c>
      <c r="L355" s="11">
        <f t="shared" si="40"/>
        <v>2400.493228382642</v>
      </c>
      <c r="M355" s="11">
        <f t="shared" si="45"/>
        <v>5762367.739510919</v>
      </c>
      <c r="N355" s="11">
        <f t="shared" si="46"/>
        <v>48009.864567652839</v>
      </c>
      <c r="O355" s="11">
        <v>686</v>
      </c>
      <c r="P355" s="4">
        <f t="shared" si="47"/>
        <v>13720</v>
      </c>
    </row>
    <row r="356" spans="1:16" x14ac:dyDescent="0.35">
      <c r="A356" s="3">
        <v>41270</v>
      </c>
      <c r="B356" s="11">
        <v>5461</v>
      </c>
      <c r="C356" s="11">
        <v>4</v>
      </c>
      <c r="D356" s="11">
        <v>6525</v>
      </c>
      <c r="E356" s="11">
        <v>12</v>
      </c>
      <c r="F356" s="11">
        <v>0</v>
      </c>
      <c r="G356" s="11">
        <v>4862.333333333333</v>
      </c>
      <c r="H356" s="11">
        <f t="shared" si="41"/>
        <v>6155.071217180448</v>
      </c>
      <c r="I356" s="11">
        <f t="shared" si="42"/>
        <v>694.071217180448</v>
      </c>
      <c r="J356" s="11">
        <f t="shared" si="43"/>
        <v>694.071217180448</v>
      </c>
      <c r="K356" s="42">
        <f t="shared" si="44"/>
        <v>0.12709599289149387</v>
      </c>
      <c r="L356" s="11">
        <f t="shared" si="40"/>
        <v>694.071217180448</v>
      </c>
      <c r="M356" s="11">
        <f t="shared" si="45"/>
        <v>481734.85451834864</v>
      </c>
      <c r="N356" s="11">
        <f t="shared" si="46"/>
        <v>13881.42434360896</v>
      </c>
      <c r="O356" s="11">
        <v>1589</v>
      </c>
      <c r="P356" s="4">
        <f t="shared" si="47"/>
        <v>31780</v>
      </c>
    </row>
    <row r="357" spans="1:16" x14ac:dyDescent="0.35">
      <c r="A357" s="3">
        <v>41271</v>
      </c>
      <c r="B357" s="11">
        <v>5391</v>
      </c>
      <c r="C357" s="11">
        <v>5</v>
      </c>
      <c r="D357" s="11">
        <v>6350</v>
      </c>
      <c r="E357" s="11">
        <v>12</v>
      </c>
      <c r="F357" s="11">
        <v>0</v>
      </c>
      <c r="G357" s="11">
        <v>4834.666666666667</v>
      </c>
      <c r="H357" s="11">
        <f t="shared" si="41"/>
        <v>6334.7375712782068</v>
      </c>
      <c r="I357" s="11">
        <f t="shared" si="42"/>
        <v>943.73757127820681</v>
      </c>
      <c r="J357" s="11">
        <f t="shared" si="43"/>
        <v>943.73757127820681</v>
      </c>
      <c r="K357" s="42">
        <f t="shared" si="44"/>
        <v>0.17505798020371116</v>
      </c>
      <c r="L357" s="11">
        <f t="shared" si="40"/>
        <v>943.73757127820681</v>
      </c>
      <c r="M357" s="11">
        <f t="shared" si="45"/>
        <v>890640.60344208847</v>
      </c>
      <c r="N357" s="11">
        <f t="shared" si="46"/>
        <v>18874.751425564136</v>
      </c>
      <c r="O357" s="11">
        <v>1587</v>
      </c>
      <c r="P357" s="4">
        <f t="shared" si="47"/>
        <v>31740</v>
      </c>
    </row>
    <row r="358" spans="1:16" x14ac:dyDescent="0.35">
      <c r="A358" s="3">
        <v>41272</v>
      </c>
      <c r="B358" s="11">
        <v>6368</v>
      </c>
      <c r="C358" s="11">
        <v>6</v>
      </c>
      <c r="D358" s="11">
        <v>6531</v>
      </c>
      <c r="E358" s="11">
        <v>12</v>
      </c>
      <c r="F358" s="11">
        <v>1</v>
      </c>
      <c r="G358" s="11">
        <v>4932</v>
      </c>
      <c r="H358" s="11">
        <f t="shared" si="41"/>
        <v>6999.8388206762447</v>
      </c>
      <c r="I358" s="11">
        <f t="shared" si="42"/>
        <v>631.83882067624472</v>
      </c>
      <c r="J358" s="11">
        <f t="shared" si="43"/>
        <v>631.83882067624472</v>
      </c>
      <c r="K358" s="42">
        <f t="shared" si="44"/>
        <v>9.9220920332324866E-2</v>
      </c>
      <c r="L358" s="11">
        <f t="shared" si="40"/>
        <v>631.83882067624472</v>
      </c>
      <c r="M358" s="11">
        <f t="shared" si="45"/>
        <v>399220.29531354771</v>
      </c>
      <c r="N358" s="11">
        <f t="shared" si="46"/>
        <v>12636.776413524894</v>
      </c>
      <c r="O358" s="11">
        <v>1151</v>
      </c>
      <c r="P358" s="4">
        <f t="shared" si="47"/>
        <v>23020</v>
      </c>
    </row>
    <row r="359" spans="1:16" x14ac:dyDescent="0.35">
      <c r="A359" s="3">
        <v>41273</v>
      </c>
      <c r="B359" s="11">
        <v>6498</v>
      </c>
      <c r="C359" s="11">
        <v>7</v>
      </c>
      <c r="D359" s="11">
        <v>5977</v>
      </c>
      <c r="E359" s="11">
        <v>12</v>
      </c>
      <c r="F359" s="11">
        <v>1</v>
      </c>
      <c r="G359" s="11">
        <v>5740</v>
      </c>
      <c r="H359" s="11">
        <f t="shared" si="41"/>
        <v>7625.9983946823959</v>
      </c>
      <c r="I359" s="11">
        <f t="shared" si="42"/>
        <v>1127.9983946823959</v>
      </c>
      <c r="J359" s="11">
        <f t="shared" si="43"/>
        <v>1127.9983946823959</v>
      </c>
      <c r="K359" s="42">
        <f t="shared" si="44"/>
        <v>0.17359162737494552</v>
      </c>
      <c r="L359" s="11">
        <f t="shared" si="40"/>
        <v>1127.9983946823959</v>
      </c>
      <c r="M359" s="11">
        <f t="shared" si="45"/>
        <v>1272380.3784060623</v>
      </c>
      <c r="N359" s="11">
        <f t="shared" si="46"/>
        <v>22559.967893647918</v>
      </c>
      <c r="O359" s="11">
        <v>1746</v>
      </c>
      <c r="P359" s="4">
        <f t="shared" si="47"/>
        <v>34920</v>
      </c>
    </row>
    <row r="360" spans="1:16" x14ac:dyDescent="0.35">
      <c r="A360" s="3">
        <v>41274</v>
      </c>
      <c r="B360" s="11">
        <v>5484</v>
      </c>
      <c r="C360" s="11">
        <v>1</v>
      </c>
      <c r="D360" s="11">
        <v>5544</v>
      </c>
      <c r="E360" s="11">
        <v>12</v>
      </c>
      <c r="F360" s="11">
        <v>0</v>
      </c>
      <c r="G360" s="11">
        <v>6085.666666666667</v>
      </c>
      <c r="H360" s="11">
        <f t="shared" si="41"/>
        <v>5929.2747568649875</v>
      </c>
      <c r="I360" s="11">
        <f>H360-B360</f>
        <v>445.27475686498747</v>
      </c>
      <c r="J360" s="11">
        <f t="shared" si="43"/>
        <v>445.27475686498747</v>
      </c>
      <c r="K360" s="42">
        <f t="shared" si="44"/>
        <v>8.1195251069472549E-2</v>
      </c>
      <c r="L360" s="11">
        <f>IF(I360&lt;1,I360*4,I360)</f>
        <v>445.27475686498747</v>
      </c>
      <c r="M360" s="11">
        <f t="shared" si="45"/>
        <v>198269.6091011737</v>
      </c>
      <c r="N360" s="11">
        <f t="shared" si="46"/>
        <v>8905.4951372997493</v>
      </c>
      <c r="O360" s="11">
        <v>1088</v>
      </c>
      <c r="P360" s="4">
        <f t="shared" si="47"/>
        <v>21760</v>
      </c>
    </row>
    <row r="361" spans="1:16" x14ac:dyDescent="0.35">
      <c r="A361" s="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>
        <v>2482</v>
      </c>
      <c r="P361" s="4">
        <f t="shared" si="47"/>
        <v>49640</v>
      </c>
    </row>
    <row r="362" spans="1:16" x14ac:dyDescent="0.35">
      <c r="A362" s="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>
        <v>995</v>
      </c>
      <c r="P362" s="4">
        <f t="shared" si="47"/>
        <v>19900</v>
      </c>
    </row>
    <row r="363" spans="1:16" x14ac:dyDescent="0.35">
      <c r="A363" s="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>
        <v>1115</v>
      </c>
      <c r="P363" s="4">
        <f t="shared" si="47"/>
        <v>22300</v>
      </c>
    </row>
    <row r="364" spans="1:16" x14ac:dyDescent="0.35">
      <c r="A364" s="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>
        <v>1619</v>
      </c>
      <c r="P364" s="4">
        <f t="shared" si="47"/>
        <v>32380</v>
      </c>
    </row>
    <row r="365" spans="1:16" x14ac:dyDescent="0.35">
      <c r="A365" s="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>
        <v>843</v>
      </c>
      <c r="P365" s="4">
        <f t="shared" si="47"/>
        <v>16860</v>
      </c>
    </row>
    <row r="366" spans="1:16" x14ac:dyDescent="0.35">
      <c r="A366" s="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>
        <v>915</v>
      </c>
      <c r="P366" s="4">
        <f t="shared" si="47"/>
        <v>18300</v>
      </c>
    </row>
    <row r="367" spans="1:16" x14ac:dyDescent="0.35">
      <c r="A367" s="5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>
        <v>457</v>
      </c>
      <c r="P367" s="6">
        <f t="shared" si="47"/>
        <v>9140</v>
      </c>
    </row>
  </sheetData>
  <mergeCells count="2">
    <mergeCell ref="R13:S13"/>
    <mergeCell ref="R15:S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0124-D2F9-4F67-A67B-6EA9D64A9C3E}">
  <dimension ref="A1:X367"/>
  <sheetViews>
    <sheetView workbookViewId="0">
      <selection activeCell="F2" sqref="F2"/>
    </sheetView>
  </sheetViews>
  <sheetFormatPr defaultRowHeight="14.5" x14ac:dyDescent="0.35"/>
  <cols>
    <col min="1" max="1" width="10.7265625" style="1" bestFit="1" customWidth="1"/>
    <col min="2" max="2" width="11.453125" customWidth="1"/>
    <col min="3" max="3" width="12.453125" customWidth="1"/>
    <col min="6" max="6" width="11.453125" customWidth="1"/>
    <col min="8" max="8" width="16" customWidth="1"/>
    <col min="9" max="9" width="9.1796875" style="25"/>
    <col min="10" max="10" width="16.7265625" customWidth="1"/>
    <col min="11" max="11" width="18.26953125" customWidth="1"/>
    <col min="12" max="12" width="27.1796875" customWidth="1"/>
    <col min="14" max="14" width="20.453125" customWidth="1"/>
    <col min="16" max="16" width="31.453125" customWidth="1"/>
    <col min="17" max="17" width="14.1796875" customWidth="1"/>
    <col min="18" max="18" width="16.7265625" customWidth="1"/>
    <col min="21" max="21" width="14" customWidth="1"/>
    <col min="22" max="22" width="13" customWidth="1"/>
    <col min="23" max="23" width="18.1796875" customWidth="1"/>
    <col min="24" max="24" width="13.54296875" customWidth="1"/>
  </cols>
  <sheetData>
    <row r="1" spans="1:20" ht="15.5" x14ac:dyDescent="0.35">
      <c r="A1" s="44" t="s">
        <v>2</v>
      </c>
      <c r="B1" s="45" t="s">
        <v>8</v>
      </c>
      <c r="C1" s="45" t="s">
        <v>36</v>
      </c>
      <c r="D1" s="45" t="s">
        <v>28</v>
      </c>
      <c r="E1" s="45" t="s">
        <v>30</v>
      </c>
      <c r="F1" s="46" t="s">
        <v>37</v>
      </c>
      <c r="G1" s="46" t="s">
        <v>38</v>
      </c>
      <c r="H1" s="46" t="s">
        <v>43</v>
      </c>
      <c r="I1" s="47" t="s">
        <v>39</v>
      </c>
      <c r="J1" s="46" t="s">
        <v>40</v>
      </c>
      <c r="K1" s="46" t="s">
        <v>44</v>
      </c>
      <c r="L1" s="46" t="s">
        <v>41</v>
      </c>
      <c r="M1" s="46" t="s">
        <v>4</v>
      </c>
      <c r="N1" s="48" t="s">
        <v>42</v>
      </c>
      <c r="P1" s="31"/>
      <c r="Q1" s="32" t="s">
        <v>45</v>
      </c>
      <c r="R1" s="32" t="s">
        <v>35</v>
      </c>
      <c r="S1" s="32" t="s">
        <v>34</v>
      </c>
      <c r="T1" s="33" t="s">
        <v>30</v>
      </c>
    </row>
    <row r="2" spans="1:20" x14ac:dyDescent="0.35">
      <c r="A2" s="41">
        <v>40916</v>
      </c>
      <c r="B2" s="11">
        <v>5214</v>
      </c>
      <c r="C2" s="11">
        <v>7</v>
      </c>
      <c r="D2" s="11">
        <v>5549</v>
      </c>
      <c r="E2" s="11">
        <v>1</v>
      </c>
      <c r="F2" s="11">
        <f>$Q$2+SUMPRODUCT(C2:E2,$R$2:$T$2)</f>
        <v>5583.8110893224602</v>
      </c>
      <c r="G2" s="11">
        <f>F2-B2</f>
        <v>369.81108932246025</v>
      </c>
      <c r="H2" s="11">
        <f>ABS(G2)</f>
        <v>369.81108932246025</v>
      </c>
      <c r="I2" s="42">
        <f>H2/B2</f>
        <v>7.0926561051488354E-2</v>
      </c>
      <c r="J2" s="11">
        <f>IF(G2&lt;1,G2*4,G2)</f>
        <v>369.81108932246025</v>
      </c>
      <c r="K2" s="11">
        <f>J2^2</f>
        <v>136760.24178586467</v>
      </c>
      <c r="L2" s="11">
        <f>IF(G2&gt;0,G2*20,G2*-80)</f>
        <v>7396.221786449205</v>
      </c>
      <c r="M2" s="11">
        <v>901</v>
      </c>
      <c r="N2" s="4">
        <f>M2*20</f>
        <v>18020</v>
      </c>
      <c r="P2" s="34" t="s">
        <v>47</v>
      </c>
      <c r="Q2" s="35">
        <v>1824.7394186915653</v>
      </c>
      <c r="R2" s="35">
        <v>184.54350765712351</v>
      </c>
      <c r="S2" s="35">
        <v>0.423530835211198</v>
      </c>
      <c r="T2" s="36">
        <v>117.09451244409262</v>
      </c>
    </row>
    <row r="3" spans="1:20" x14ac:dyDescent="0.35">
      <c r="A3" s="41">
        <v>40917</v>
      </c>
      <c r="B3" s="11">
        <v>4097</v>
      </c>
      <c r="C3" s="11">
        <v>1</v>
      </c>
      <c r="D3" s="11">
        <v>4285</v>
      </c>
      <c r="E3" s="11">
        <v>1</v>
      </c>
      <c r="F3" s="11">
        <f t="shared" ref="F3:F66" si="0">$Q$2+SUMPRODUCT(C3:E3,$R$2:$T$2)</f>
        <v>3941.2070676727649</v>
      </c>
      <c r="G3" s="11">
        <f t="shared" ref="G3:G66" si="1">F3-B3</f>
        <v>-155.79293232723512</v>
      </c>
      <c r="H3" s="11">
        <f t="shared" ref="H3:H66" si="2">ABS(G3)</f>
        <v>155.79293232723512</v>
      </c>
      <c r="I3" s="42">
        <f t="shared" ref="I3:I66" si="3">H3/B3</f>
        <v>3.8026100153096196E-2</v>
      </c>
      <c r="J3" s="11">
        <f t="shared" ref="J3:J66" si="4">IF(G3&lt;1,G3*4,G3)</f>
        <v>-623.17172930894048</v>
      </c>
      <c r="K3" s="11">
        <f t="shared" ref="K3:K66" si="5">J3^2</f>
        <v>388343.00420989539</v>
      </c>
      <c r="L3" s="11">
        <f t="shared" ref="L3:L66" si="6">IF(G3&gt;0,G3*20,G3*-80)</f>
        <v>12463.43458617881</v>
      </c>
      <c r="M3" s="11">
        <v>684</v>
      </c>
      <c r="N3" s="4">
        <f t="shared" ref="N3:N66" si="7">M3*20</f>
        <v>13680</v>
      </c>
    </row>
    <row r="4" spans="1:20" x14ac:dyDescent="0.35">
      <c r="A4" s="41">
        <v>40918</v>
      </c>
      <c r="B4" s="11">
        <v>3757</v>
      </c>
      <c r="C4" s="11">
        <v>2</v>
      </c>
      <c r="D4" s="11">
        <v>3950</v>
      </c>
      <c r="E4" s="11">
        <v>1</v>
      </c>
      <c r="F4" s="11">
        <f>$Q$2+SUMPRODUCT(C4:E4,$R$2:$T$2)</f>
        <v>3983.8677455341372</v>
      </c>
      <c r="G4" s="11">
        <f t="shared" si="1"/>
        <v>226.86774553413716</v>
      </c>
      <c r="H4" s="11">
        <f t="shared" si="2"/>
        <v>226.86774553413716</v>
      </c>
      <c r="I4" s="42">
        <f t="shared" si="3"/>
        <v>6.0385346162932438E-2</v>
      </c>
      <c r="J4" s="11">
        <f t="shared" si="4"/>
        <v>226.86774553413716</v>
      </c>
      <c r="K4" s="11">
        <f t="shared" si="5"/>
        <v>51468.973963742013</v>
      </c>
      <c r="L4" s="11">
        <f t="shared" si="6"/>
        <v>4537.3549106827431</v>
      </c>
      <c r="M4" s="11">
        <v>1534</v>
      </c>
      <c r="N4" s="4">
        <f t="shared" si="7"/>
        <v>30680</v>
      </c>
      <c r="P4" s="17" t="s">
        <v>48</v>
      </c>
      <c r="Q4" s="19">
        <v>20</v>
      </c>
    </row>
    <row r="5" spans="1:20" x14ac:dyDescent="0.35">
      <c r="A5" s="41">
        <v>40919</v>
      </c>
      <c r="B5" s="11">
        <v>4307</v>
      </c>
      <c r="C5" s="11">
        <v>3</v>
      </c>
      <c r="D5" s="11">
        <v>3996</v>
      </c>
      <c r="E5" s="11">
        <v>1</v>
      </c>
      <c r="F5" s="11">
        <f t="shared" si="0"/>
        <v>4187.8936716109765</v>
      </c>
      <c r="G5" s="11">
        <f t="shared" si="1"/>
        <v>-119.10632838902347</v>
      </c>
      <c r="H5" s="11">
        <f t="shared" si="2"/>
        <v>119.10632838902347</v>
      </c>
      <c r="I5" s="42">
        <f t="shared" si="3"/>
        <v>2.7654127789418035E-2</v>
      </c>
      <c r="J5" s="11">
        <f t="shared" si="4"/>
        <v>-476.4253135560939</v>
      </c>
      <c r="K5" s="11">
        <f t="shared" si="5"/>
        <v>226981.07939702237</v>
      </c>
      <c r="L5" s="11">
        <f t="shared" si="6"/>
        <v>9528.5062711218779</v>
      </c>
      <c r="M5" s="11">
        <v>1641</v>
      </c>
      <c r="N5" s="4">
        <f t="shared" si="7"/>
        <v>32820</v>
      </c>
      <c r="P5" s="3" t="s">
        <v>49</v>
      </c>
      <c r="Q5" s="4">
        <v>80</v>
      </c>
    </row>
    <row r="6" spans="1:20" x14ac:dyDescent="0.35">
      <c r="A6" s="41">
        <v>40920</v>
      </c>
      <c r="B6" s="11">
        <v>4380</v>
      </c>
      <c r="C6" s="11">
        <v>4</v>
      </c>
      <c r="D6" s="11">
        <v>4413</v>
      </c>
      <c r="E6" s="11">
        <v>1</v>
      </c>
      <c r="F6" s="11">
        <f t="shared" si="0"/>
        <v>4549.0495375511691</v>
      </c>
      <c r="G6" s="11">
        <f t="shared" si="1"/>
        <v>169.04953755116912</v>
      </c>
      <c r="H6" s="11">
        <f t="shared" si="2"/>
        <v>169.04953755116912</v>
      </c>
      <c r="I6" s="42">
        <f t="shared" si="3"/>
        <v>3.8595784829034044E-2</v>
      </c>
      <c r="J6" s="11">
        <f t="shared" si="4"/>
        <v>169.04953755116912</v>
      </c>
      <c r="K6" s="11">
        <f t="shared" si="5"/>
        <v>28577.74614626414</v>
      </c>
      <c r="L6" s="11">
        <f t="shared" si="6"/>
        <v>3380.9907510233825</v>
      </c>
      <c r="M6" s="11">
        <v>1151</v>
      </c>
      <c r="N6" s="4">
        <f t="shared" si="7"/>
        <v>23020</v>
      </c>
      <c r="P6" s="3" t="s">
        <v>50</v>
      </c>
      <c r="Q6" s="30">
        <f>AVERAGE(I2:I360)</f>
        <v>0.17796141831122989</v>
      </c>
    </row>
    <row r="7" spans="1:20" x14ac:dyDescent="0.35">
      <c r="A7" s="41">
        <v>40921</v>
      </c>
      <c r="B7" s="11">
        <v>4075</v>
      </c>
      <c r="C7" s="11">
        <v>5</v>
      </c>
      <c r="D7" s="11">
        <v>4220</v>
      </c>
      <c r="E7" s="11">
        <v>1</v>
      </c>
      <c r="F7" s="11">
        <f t="shared" si="0"/>
        <v>4651.8515940125308</v>
      </c>
      <c r="G7" s="11">
        <f t="shared" si="1"/>
        <v>576.85159401253077</v>
      </c>
      <c r="H7" s="11">
        <f t="shared" si="2"/>
        <v>576.85159401253077</v>
      </c>
      <c r="I7" s="42">
        <f t="shared" si="3"/>
        <v>0.14155867337730815</v>
      </c>
      <c r="J7" s="11">
        <f t="shared" si="4"/>
        <v>576.85159401253077</v>
      </c>
      <c r="K7" s="11">
        <f t="shared" si="5"/>
        <v>332757.76151479763</v>
      </c>
      <c r="L7" s="11">
        <f t="shared" si="6"/>
        <v>11537.031880250615</v>
      </c>
      <c r="M7" s="11">
        <v>1772</v>
      </c>
      <c r="N7" s="4">
        <f t="shared" si="7"/>
        <v>35440</v>
      </c>
      <c r="P7" s="3" t="s">
        <v>51</v>
      </c>
      <c r="Q7" s="30">
        <f>MEDIAN(I2:I360)</f>
        <v>0.13024691902775604</v>
      </c>
    </row>
    <row r="8" spans="1:20" x14ac:dyDescent="0.35">
      <c r="A8" s="41">
        <v>40922</v>
      </c>
      <c r="B8" s="11">
        <v>4984</v>
      </c>
      <c r="C8" s="11">
        <v>6</v>
      </c>
      <c r="D8" s="11">
        <v>5281</v>
      </c>
      <c r="E8" s="11">
        <v>1</v>
      </c>
      <c r="F8" s="11">
        <f t="shared" si="0"/>
        <v>5285.7613178287356</v>
      </c>
      <c r="G8" s="11">
        <f t="shared" si="1"/>
        <v>301.76131782873563</v>
      </c>
      <c r="H8" s="11">
        <f t="shared" si="2"/>
        <v>301.76131782873563</v>
      </c>
      <c r="I8" s="42">
        <f t="shared" si="3"/>
        <v>6.0546010800308109E-2</v>
      </c>
      <c r="J8" s="11">
        <f t="shared" si="4"/>
        <v>301.76131782873563</v>
      </c>
      <c r="K8" s="11">
        <f t="shared" si="5"/>
        <v>91059.892937735203</v>
      </c>
      <c r="L8" s="11">
        <f t="shared" si="6"/>
        <v>6035.2263565747126</v>
      </c>
      <c r="M8" s="11">
        <v>1287</v>
      </c>
      <c r="N8" s="4">
        <f t="shared" si="7"/>
        <v>25740</v>
      </c>
      <c r="P8" s="5" t="s">
        <v>52</v>
      </c>
      <c r="Q8" s="6">
        <f>SUM(K2:K360)</f>
        <v>1237091126.2985852</v>
      </c>
    </row>
    <row r="9" spans="1:20" x14ac:dyDescent="0.35">
      <c r="A9" s="41">
        <v>40923</v>
      </c>
      <c r="B9" s="11">
        <v>4625</v>
      </c>
      <c r="C9" s="11">
        <v>7</v>
      </c>
      <c r="D9" s="11">
        <v>5214</v>
      </c>
      <c r="E9" s="11">
        <v>1</v>
      </c>
      <c r="F9" s="11">
        <f t="shared" si="0"/>
        <v>5441.9282595267086</v>
      </c>
      <c r="G9" s="11">
        <f t="shared" si="1"/>
        <v>816.92825952670864</v>
      </c>
      <c r="H9" s="11">
        <f t="shared" si="2"/>
        <v>816.92825952670864</v>
      </c>
      <c r="I9" s="42">
        <f t="shared" si="3"/>
        <v>0.17663313719496404</v>
      </c>
      <c r="J9" s="11">
        <f t="shared" si="4"/>
        <v>816.92825952670864</v>
      </c>
      <c r="K9" s="11">
        <f t="shared" si="5"/>
        <v>667371.78121333744</v>
      </c>
      <c r="L9" s="11">
        <f t="shared" si="6"/>
        <v>16338.565190534173</v>
      </c>
      <c r="M9" s="11">
        <v>1141</v>
      </c>
      <c r="N9" s="4">
        <f t="shared" si="7"/>
        <v>22820</v>
      </c>
    </row>
    <row r="10" spans="1:20" x14ac:dyDescent="0.35">
      <c r="A10" s="41">
        <v>40924</v>
      </c>
      <c r="B10" s="11">
        <v>3706</v>
      </c>
      <c r="C10" s="11">
        <v>1</v>
      </c>
      <c r="D10" s="11">
        <v>4097</v>
      </c>
      <c r="E10" s="11">
        <v>1</v>
      </c>
      <c r="F10" s="11">
        <f t="shared" si="0"/>
        <v>3861.5832706530596</v>
      </c>
      <c r="G10" s="11">
        <f t="shared" si="1"/>
        <v>155.58327065305957</v>
      </c>
      <c r="H10" s="11">
        <f t="shared" si="2"/>
        <v>155.58327065305957</v>
      </c>
      <c r="I10" s="42">
        <f t="shared" si="3"/>
        <v>4.1981454574489901E-2</v>
      </c>
      <c r="J10" s="11">
        <f t="shared" si="4"/>
        <v>155.58327065305957</v>
      </c>
      <c r="K10" s="11">
        <f t="shared" si="5"/>
        <v>24206.154107103186</v>
      </c>
      <c r="L10" s="11">
        <f t="shared" si="6"/>
        <v>3111.6654130611914</v>
      </c>
      <c r="M10" s="11">
        <v>1054</v>
      </c>
      <c r="N10" s="4">
        <f t="shared" si="7"/>
        <v>21080</v>
      </c>
      <c r="P10" s="21" t="s">
        <v>53</v>
      </c>
      <c r="Q10" s="22">
        <f>SUM(N2:N367)</f>
        <v>8544440</v>
      </c>
    </row>
    <row r="11" spans="1:20" x14ac:dyDescent="0.35">
      <c r="A11" s="41">
        <v>40925</v>
      </c>
      <c r="B11" s="11">
        <v>3782</v>
      </c>
      <c r="C11" s="11">
        <v>2</v>
      </c>
      <c r="D11" s="11">
        <v>3757</v>
      </c>
      <c r="E11" s="11">
        <v>1</v>
      </c>
      <c r="F11" s="11">
        <f t="shared" si="0"/>
        <v>3902.1262943383758</v>
      </c>
      <c r="G11" s="11">
        <f t="shared" si="1"/>
        <v>120.12629433837583</v>
      </c>
      <c r="H11" s="11">
        <f t="shared" si="2"/>
        <v>120.12629433837583</v>
      </c>
      <c r="I11" s="42">
        <f t="shared" si="3"/>
        <v>3.1762637318449451E-2</v>
      </c>
      <c r="J11" s="11">
        <f t="shared" si="4"/>
        <v>120.12629433837583</v>
      </c>
      <c r="K11" s="11">
        <f t="shared" si="5"/>
        <v>14430.326591470104</v>
      </c>
      <c r="L11" s="11">
        <f t="shared" si="6"/>
        <v>2402.5258867675166</v>
      </c>
      <c r="M11" s="11">
        <v>1583</v>
      </c>
      <c r="N11" s="4">
        <f t="shared" si="7"/>
        <v>31660</v>
      </c>
      <c r="P11" s="23" t="s">
        <v>54</v>
      </c>
      <c r="Q11" s="24">
        <f>SUM(L2:L360)</f>
        <v>8050408.6971623385</v>
      </c>
    </row>
    <row r="12" spans="1:20" x14ac:dyDescent="0.35">
      <c r="A12" s="41">
        <v>40926</v>
      </c>
      <c r="B12" s="11">
        <v>4263</v>
      </c>
      <c r="C12" s="11">
        <v>3</v>
      </c>
      <c r="D12" s="11">
        <v>4307</v>
      </c>
      <c r="E12" s="11">
        <v>1</v>
      </c>
      <c r="F12" s="11">
        <f t="shared" si="0"/>
        <v>4319.6117613616589</v>
      </c>
      <c r="G12" s="11">
        <f t="shared" si="1"/>
        <v>56.611761361658864</v>
      </c>
      <c r="H12" s="11">
        <f t="shared" si="2"/>
        <v>56.611761361658864</v>
      </c>
      <c r="I12" s="42">
        <f t="shared" si="3"/>
        <v>1.3279793892014747E-2</v>
      </c>
      <c r="J12" s="11">
        <f t="shared" si="4"/>
        <v>56.611761361658864</v>
      </c>
      <c r="K12" s="11">
        <f t="shared" si="5"/>
        <v>3204.8915244694117</v>
      </c>
      <c r="L12" s="11">
        <f t="shared" si="6"/>
        <v>1132.2352272331773</v>
      </c>
      <c r="M12" s="11">
        <v>1321</v>
      </c>
      <c r="N12" s="4">
        <f t="shared" si="7"/>
        <v>26420</v>
      </c>
    </row>
    <row r="13" spans="1:20" x14ac:dyDescent="0.35">
      <c r="A13" s="41">
        <v>40927</v>
      </c>
      <c r="B13" s="11">
        <v>3901</v>
      </c>
      <c r="C13" s="11">
        <v>4</v>
      </c>
      <c r="D13" s="11">
        <v>4380</v>
      </c>
      <c r="E13" s="11">
        <v>1</v>
      </c>
      <c r="F13" s="11">
        <f t="shared" si="0"/>
        <v>4535.0730199891996</v>
      </c>
      <c r="G13" s="11">
        <f t="shared" si="1"/>
        <v>634.07301998919957</v>
      </c>
      <c r="H13" s="11">
        <f t="shared" si="2"/>
        <v>634.07301998919957</v>
      </c>
      <c r="I13" s="42">
        <f t="shared" si="3"/>
        <v>0.16254114842071252</v>
      </c>
      <c r="J13" s="11">
        <f t="shared" si="4"/>
        <v>634.07301998919957</v>
      </c>
      <c r="K13" s="11">
        <f t="shared" si="5"/>
        <v>402048.59467822389</v>
      </c>
      <c r="L13" s="11">
        <f t="shared" si="6"/>
        <v>12681.460399783991</v>
      </c>
      <c r="M13" s="11">
        <v>1155</v>
      </c>
      <c r="N13" s="4">
        <f t="shared" si="7"/>
        <v>23100</v>
      </c>
      <c r="P13" s="9" t="s">
        <v>55</v>
      </c>
    </row>
    <row r="14" spans="1:20" ht="15" thickBot="1" x14ac:dyDescent="0.4">
      <c r="A14" s="41">
        <v>40928</v>
      </c>
      <c r="B14" s="11">
        <v>4376</v>
      </c>
      <c r="C14" s="11">
        <v>5</v>
      </c>
      <c r="D14" s="11">
        <v>4075</v>
      </c>
      <c r="E14" s="11">
        <v>1</v>
      </c>
      <c r="F14" s="11">
        <f t="shared" si="0"/>
        <v>4590.439622906908</v>
      </c>
      <c r="G14" s="11">
        <f t="shared" si="1"/>
        <v>214.43962290690797</v>
      </c>
      <c r="H14" s="11">
        <f t="shared" si="2"/>
        <v>214.43962290690797</v>
      </c>
      <c r="I14" s="42">
        <f t="shared" si="3"/>
        <v>4.9003570134119739E-2</v>
      </c>
      <c r="J14" s="11">
        <f t="shared" si="4"/>
        <v>214.43962290690797</v>
      </c>
      <c r="K14" s="11">
        <f t="shared" si="5"/>
        <v>45984.351872456893</v>
      </c>
      <c r="L14" s="11">
        <f t="shared" si="6"/>
        <v>4288.7924581381594</v>
      </c>
      <c r="M14" s="11">
        <v>1876</v>
      </c>
      <c r="N14" s="4">
        <f t="shared" si="7"/>
        <v>37520</v>
      </c>
    </row>
    <row r="15" spans="1:20" x14ac:dyDescent="0.35">
      <c r="A15" s="41">
        <v>40929</v>
      </c>
      <c r="B15" s="11">
        <v>5661</v>
      </c>
      <c r="C15" s="11">
        <v>6</v>
      </c>
      <c r="D15" s="11">
        <v>4984</v>
      </c>
      <c r="E15" s="11">
        <v>1</v>
      </c>
      <c r="F15" s="11">
        <f t="shared" si="0"/>
        <v>5159.9726597710105</v>
      </c>
      <c r="G15" s="11">
        <f t="shared" si="1"/>
        <v>-501.02734022898949</v>
      </c>
      <c r="H15" s="11">
        <f t="shared" si="2"/>
        <v>501.02734022898949</v>
      </c>
      <c r="I15" s="42">
        <f t="shared" si="3"/>
        <v>8.8505094546721341E-2</v>
      </c>
      <c r="J15" s="11">
        <f t="shared" si="4"/>
        <v>-2004.109360915958</v>
      </c>
      <c r="K15" s="11">
        <f t="shared" si="5"/>
        <v>4016454.3305109693</v>
      </c>
      <c r="L15" s="11">
        <f t="shared" si="6"/>
        <v>40082.187218319159</v>
      </c>
      <c r="M15" s="11">
        <v>1360</v>
      </c>
      <c r="N15" s="4">
        <f t="shared" si="7"/>
        <v>27200</v>
      </c>
      <c r="P15" s="29" t="s">
        <v>56</v>
      </c>
      <c r="Q15" s="29"/>
    </row>
    <row r="16" spans="1:20" x14ac:dyDescent="0.35">
      <c r="A16" s="41">
        <v>40930</v>
      </c>
      <c r="B16" s="11">
        <v>5299</v>
      </c>
      <c r="C16" s="11">
        <v>7</v>
      </c>
      <c r="D16" s="11">
        <v>4625</v>
      </c>
      <c r="E16" s="11">
        <v>1</v>
      </c>
      <c r="F16" s="11">
        <f t="shared" si="0"/>
        <v>5192.4685975873135</v>
      </c>
      <c r="G16" s="11">
        <f t="shared" si="1"/>
        <v>-106.53140241268648</v>
      </c>
      <c r="H16" s="11">
        <f t="shared" si="2"/>
        <v>106.53140241268648</v>
      </c>
      <c r="I16" s="42">
        <f t="shared" si="3"/>
        <v>2.0104057824624735E-2</v>
      </c>
      <c r="J16" s="11">
        <f t="shared" si="4"/>
        <v>-426.1256096507459</v>
      </c>
      <c r="K16" s="11">
        <f t="shared" si="5"/>
        <v>181583.03520021986</v>
      </c>
      <c r="L16" s="11">
        <f t="shared" si="6"/>
        <v>8522.512193014918</v>
      </c>
      <c r="M16" s="11">
        <v>1708</v>
      </c>
      <c r="N16" s="4">
        <f t="shared" si="7"/>
        <v>34160</v>
      </c>
      <c r="P16" s="26" t="s">
        <v>57</v>
      </c>
      <c r="Q16" s="26">
        <v>0.72176217027710454</v>
      </c>
    </row>
    <row r="17" spans="1:24" x14ac:dyDescent="0.35">
      <c r="A17" s="41">
        <v>40931</v>
      </c>
      <c r="B17" s="11">
        <v>3587</v>
      </c>
      <c r="C17" s="11">
        <v>1</v>
      </c>
      <c r="D17" s="11">
        <v>3706</v>
      </c>
      <c r="E17" s="11">
        <v>1</v>
      </c>
      <c r="F17" s="11">
        <f t="shared" si="0"/>
        <v>3695.9827140854813</v>
      </c>
      <c r="G17" s="11">
        <f t="shared" si="1"/>
        <v>108.98271408548135</v>
      </c>
      <c r="H17" s="11">
        <f t="shared" si="2"/>
        <v>108.98271408548135</v>
      </c>
      <c r="I17" s="42">
        <f t="shared" si="3"/>
        <v>3.0382691409389838E-2</v>
      </c>
      <c r="J17" s="11">
        <f t="shared" si="4"/>
        <v>108.98271408548135</v>
      </c>
      <c r="K17" s="11">
        <f t="shared" si="5"/>
        <v>11877.231969437775</v>
      </c>
      <c r="L17" s="11">
        <f t="shared" si="6"/>
        <v>2179.654281709627</v>
      </c>
      <c r="M17" s="11">
        <v>1589</v>
      </c>
      <c r="N17" s="4">
        <f t="shared" si="7"/>
        <v>31780</v>
      </c>
      <c r="P17" s="26" t="s">
        <v>58</v>
      </c>
      <c r="Q17" s="26">
        <v>0.520940630443116</v>
      </c>
    </row>
    <row r="18" spans="1:24" x14ac:dyDescent="0.35">
      <c r="A18" s="41">
        <v>40932</v>
      </c>
      <c r="B18" s="11">
        <v>3742</v>
      </c>
      <c r="C18" s="11">
        <v>2</v>
      </c>
      <c r="D18" s="11">
        <v>3782</v>
      </c>
      <c r="E18" s="11">
        <v>1</v>
      </c>
      <c r="F18" s="11">
        <f t="shared" si="0"/>
        <v>3912.7145652186559</v>
      </c>
      <c r="G18" s="11">
        <f t="shared" si="1"/>
        <v>170.71456521865593</v>
      </c>
      <c r="H18" s="11">
        <f t="shared" si="2"/>
        <v>170.71456521865593</v>
      </c>
      <c r="I18" s="42">
        <f t="shared" si="3"/>
        <v>4.562120930482521E-2</v>
      </c>
      <c r="J18" s="11">
        <f t="shared" si="4"/>
        <v>170.71456521865593</v>
      </c>
      <c r="K18" s="11">
        <f t="shared" si="5"/>
        <v>29143.462777794732</v>
      </c>
      <c r="L18" s="11">
        <f t="shared" si="6"/>
        <v>3414.2913043731187</v>
      </c>
      <c r="M18" s="11">
        <v>1485</v>
      </c>
      <c r="N18" s="4">
        <f t="shared" si="7"/>
        <v>29700</v>
      </c>
      <c r="P18" s="26" t="s">
        <v>59</v>
      </c>
      <c r="Q18" s="26">
        <v>0.5168922414046071</v>
      </c>
    </row>
    <row r="19" spans="1:24" x14ac:dyDescent="0.35">
      <c r="A19" s="41">
        <v>40933</v>
      </c>
      <c r="B19" s="11">
        <v>3516</v>
      </c>
      <c r="C19" s="11">
        <v>3</v>
      </c>
      <c r="D19" s="11">
        <v>4263</v>
      </c>
      <c r="E19" s="11">
        <v>1</v>
      </c>
      <c r="F19" s="11">
        <f t="shared" si="0"/>
        <v>4300.9764046123655</v>
      </c>
      <c r="G19" s="11">
        <f t="shared" si="1"/>
        <v>784.97640461236551</v>
      </c>
      <c r="H19" s="11">
        <f t="shared" si="2"/>
        <v>784.97640461236551</v>
      </c>
      <c r="I19" s="42">
        <f t="shared" si="3"/>
        <v>0.22325836308656585</v>
      </c>
      <c r="J19" s="11">
        <f t="shared" si="4"/>
        <v>784.97640461236551</v>
      </c>
      <c r="K19" s="11">
        <f t="shared" si="5"/>
        <v>616187.95579815621</v>
      </c>
      <c r="L19" s="11">
        <f t="shared" si="6"/>
        <v>15699.52809224731</v>
      </c>
      <c r="M19" s="11">
        <v>1395</v>
      </c>
      <c r="N19" s="4">
        <f t="shared" si="7"/>
        <v>27900</v>
      </c>
      <c r="P19" s="26" t="s">
        <v>12</v>
      </c>
      <c r="Q19" s="26">
        <v>826.1061596572506</v>
      </c>
    </row>
    <row r="20" spans="1:24" ht="15" thickBot="1" x14ac:dyDescent="0.4">
      <c r="A20" s="41">
        <v>40934</v>
      </c>
      <c r="B20" s="11">
        <v>3657</v>
      </c>
      <c r="C20" s="11">
        <v>4</v>
      </c>
      <c r="D20" s="11">
        <v>3901</v>
      </c>
      <c r="E20" s="11">
        <v>1</v>
      </c>
      <c r="F20" s="11">
        <f t="shared" si="0"/>
        <v>4332.2017499230351</v>
      </c>
      <c r="G20" s="11">
        <f t="shared" si="1"/>
        <v>675.20174992303509</v>
      </c>
      <c r="H20" s="11">
        <f t="shared" si="2"/>
        <v>675.20174992303509</v>
      </c>
      <c r="I20" s="42">
        <f t="shared" si="3"/>
        <v>0.18463269070906074</v>
      </c>
      <c r="J20" s="11">
        <f t="shared" si="4"/>
        <v>675.20174992303509</v>
      </c>
      <c r="K20" s="11">
        <f t="shared" si="5"/>
        <v>455897.4030991288</v>
      </c>
      <c r="L20" s="11">
        <f t="shared" si="6"/>
        <v>13504.034998460702</v>
      </c>
      <c r="M20" s="11">
        <v>1336</v>
      </c>
      <c r="N20" s="4">
        <f t="shared" si="7"/>
        <v>26720</v>
      </c>
      <c r="P20" s="27" t="s">
        <v>60</v>
      </c>
      <c r="Q20" s="27">
        <v>359</v>
      </c>
    </row>
    <row r="21" spans="1:24" x14ac:dyDescent="0.35">
      <c r="A21" s="41">
        <v>40935</v>
      </c>
      <c r="B21" s="11">
        <v>4107</v>
      </c>
      <c r="C21" s="11">
        <v>5</v>
      </c>
      <c r="D21" s="11">
        <v>4376</v>
      </c>
      <c r="E21" s="11">
        <v>1</v>
      </c>
      <c r="F21" s="11">
        <f t="shared" si="0"/>
        <v>4717.9224043054783</v>
      </c>
      <c r="G21" s="11">
        <f t="shared" si="1"/>
        <v>610.92240430547827</v>
      </c>
      <c r="H21" s="11">
        <f t="shared" si="2"/>
        <v>610.92240430547827</v>
      </c>
      <c r="I21" s="42">
        <f t="shared" si="3"/>
        <v>0.14875149849171615</v>
      </c>
      <c r="J21" s="11">
        <f t="shared" si="4"/>
        <v>610.92240430547827</v>
      </c>
      <c r="K21" s="11">
        <f t="shared" si="5"/>
        <v>373226.18408238626</v>
      </c>
      <c r="L21" s="11">
        <f t="shared" si="6"/>
        <v>12218.448086109565</v>
      </c>
      <c r="M21" s="11">
        <v>1306</v>
      </c>
      <c r="N21" s="4">
        <f t="shared" si="7"/>
        <v>26120</v>
      </c>
    </row>
    <row r="22" spans="1:24" ht="15" thickBot="1" x14ac:dyDescent="0.4">
      <c r="A22" s="41">
        <v>40936</v>
      </c>
      <c r="B22" s="11">
        <v>5166</v>
      </c>
      <c r="C22" s="11">
        <v>6</v>
      </c>
      <c r="D22" s="11">
        <v>5661</v>
      </c>
      <c r="E22" s="11">
        <v>1</v>
      </c>
      <c r="F22" s="11">
        <f t="shared" si="0"/>
        <v>5446.7030352089914</v>
      </c>
      <c r="G22" s="11">
        <f t="shared" si="1"/>
        <v>280.70303520899142</v>
      </c>
      <c r="H22" s="11">
        <f t="shared" si="2"/>
        <v>280.70303520899142</v>
      </c>
      <c r="I22" s="42">
        <f t="shared" si="3"/>
        <v>5.433663089604944E-2</v>
      </c>
      <c r="J22" s="11">
        <f t="shared" si="4"/>
        <v>280.70303520899142</v>
      </c>
      <c r="K22" s="11">
        <f t="shared" si="5"/>
        <v>78794.193975540285</v>
      </c>
      <c r="L22" s="11">
        <f t="shared" si="6"/>
        <v>5614.0607041798285</v>
      </c>
      <c r="M22" s="11">
        <v>633</v>
      </c>
      <c r="N22" s="4">
        <f t="shared" si="7"/>
        <v>12660</v>
      </c>
      <c r="P22" t="s">
        <v>61</v>
      </c>
    </row>
    <row r="23" spans="1:24" x14ac:dyDescent="0.35">
      <c r="A23" s="41">
        <v>40937</v>
      </c>
      <c r="B23" s="11">
        <v>5031</v>
      </c>
      <c r="C23" s="11">
        <v>7</v>
      </c>
      <c r="D23" s="11">
        <v>5299</v>
      </c>
      <c r="E23" s="11">
        <v>1</v>
      </c>
      <c r="F23" s="11">
        <f t="shared" si="0"/>
        <v>5477.928380519661</v>
      </c>
      <c r="G23" s="11">
        <f t="shared" si="1"/>
        <v>446.928380519661</v>
      </c>
      <c r="H23" s="11">
        <f t="shared" si="2"/>
        <v>446.928380519661</v>
      </c>
      <c r="I23" s="42">
        <f t="shared" si="3"/>
        <v>8.8834899725633271E-2</v>
      </c>
      <c r="J23" s="11">
        <f t="shared" si="4"/>
        <v>446.928380519661</v>
      </c>
      <c r="K23" s="11">
        <f t="shared" si="5"/>
        <v>199744.97731392691</v>
      </c>
      <c r="L23" s="11">
        <f t="shared" si="6"/>
        <v>8938.5676103932201</v>
      </c>
      <c r="M23" s="11">
        <v>1060</v>
      </c>
      <c r="N23" s="4">
        <f t="shared" si="7"/>
        <v>21200</v>
      </c>
      <c r="P23" s="28"/>
      <c r="Q23" s="28" t="s">
        <v>65</v>
      </c>
      <c r="R23" s="28" t="s">
        <v>66</v>
      </c>
      <c r="S23" s="28" t="s">
        <v>67</v>
      </c>
      <c r="T23" s="28" t="s">
        <v>68</v>
      </c>
      <c r="U23" s="28" t="s">
        <v>69</v>
      </c>
    </row>
    <row r="24" spans="1:24" x14ac:dyDescent="0.35">
      <c r="A24" s="41">
        <v>40938</v>
      </c>
      <c r="B24" s="11">
        <v>3241</v>
      </c>
      <c r="C24" s="11">
        <v>1</v>
      </c>
      <c r="D24" s="11">
        <v>3587</v>
      </c>
      <c r="E24" s="11">
        <v>1</v>
      </c>
      <c r="F24" s="11">
        <f t="shared" si="0"/>
        <v>3645.5825446953486</v>
      </c>
      <c r="G24" s="11">
        <f t="shared" si="1"/>
        <v>404.58254469534859</v>
      </c>
      <c r="H24" s="11">
        <f t="shared" si="2"/>
        <v>404.58254469534859</v>
      </c>
      <c r="I24" s="42">
        <f t="shared" si="3"/>
        <v>0.12483262718153304</v>
      </c>
      <c r="J24" s="11">
        <f t="shared" si="4"/>
        <v>404.58254469534859</v>
      </c>
      <c r="K24" s="11">
        <f t="shared" si="5"/>
        <v>163687.03547216373</v>
      </c>
      <c r="L24" s="11">
        <f t="shared" si="6"/>
        <v>8091.6508939069718</v>
      </c>
      <c r="M24" s="11">
        <v>1593</v>
      </c>
      <c r="N24" s="4">
        <f t="shared" si="7"/>
        <v>31860</v>
      </c>
      <c r="P24" s="26" t="s">
        <v>62</v>
      </c>
      <c r="Q24" s="26">
        <v>3</v>
      </c>
      <c r="R24" s="26">
        <v>263450463.19991899</v>
      </c>
      <c r="S24" s="26">
        <v>87816821.066639662</v>
      </c>
      <c r="T24" s="26">
        <v>128.67850038320211</v>
      </c>
      <c r="U24" s="26">
        <v>2.0257516290707562E-56</v>
      </c>
    </row>
    <row r="25" spans="1:24" x14ac:dyDescent="0.35">
      <c r="A25" s="41">
        <v>40939</v>
      </c>
      <c r="B25" s="11">
        <v>3794</v>
      </c>
      <c r="C25" s="11">
        <v>2</v>
      </c>
      <c r="D25" s="11">
        <v>3742</v>
      </c>
      <c r="E25" s="11">
        <v>1</v>
      </c>
      <c r="F25" s="11">
        <f t="shared" si="0"/>
        <v>3895.7733318102078</v>
      </c>
      <c r="G25" s="11">
        <f t="shared" si="1"/>
        <v>101.77333181020776</v>
      </c>
      <c r="H25" s="11">
        <f t="shared" si="2"/>
        <v>101.77333181020776</v>
      </c>
      <c r="I25" s="42">
        <f t="shared" si="3"/>
        <v>2.6824810703797514E-2</v>
      </c>
      <c r="J25" s="11">
        <f t="shared" si="4"/>
        <v>101.77333181020776</v>
      </c>
      <c r="K25" s="11">
        <f t="shared" si="5"/>
        <v>10357.811067750648</v>
      </c>
      <c r="L25" s="11">
        <f t="shared" si="6"/>
        <v>2035.4666362041553</v>
      </c>
      <c r="M25" s="11">
        <v>1361</v>
      </c>
      <c r="N25" s="4">
        <f t="shared" si="7"/>
        <v>27220</v>
      </c>
      <c r="P25" s="26" t="s">
        <v>63</v>
      </c>
      <c r="Q25" s="26">
        <v>355</v>
      </c>
      <c r="R25" s="26">
        <v>242270242.39339602</v>
      </c>
      <c r="S25" s="26">
        <v>682451.38702365081</v>
      </c>
      <c r="T25" s="26"/>
      <c r="U25" s="26"/>
    </row>
    <row r="26" spans="1:24" ht="15" thickBot="1" x14ac:dyDescent="0.4">
      <c r="A26" s="41">
        <v>40940</v>
      </c>
      <c r="B26" s="11">
        <v>3987</v>
      </c>
      <c r="C26" s="11">
        <v>3</v>
      </c>
      <c r="D26" s="11">
        <v>3516</v>
      </c>
      <c r="E26" s="11">
        <v>2</v>
      </c>
      <c r="F26" s="11">
        <f t="shared" si="0"/>
        <v>4101.6933831536935</v>
      </c>
      <c r="G26" s="11">
        <f t="shared" si="1"/>
        <v>114.6933831536935</v>
      </c>
      <c r="H26" s="11">
        <f t="shared" si="2"/>
        <v>114.6933831536935</v>
      </c>
      <c r="I26" s="42">
        <f t="shared" si="3"/>
        <v>2.8766838011962254E-2</v>
      </c>
      <c r="J26" s="11">
        <f t="shared" si="4"/>
        <v>114.6933831536935</v>
      </c>
      <c r="K26" s="11">
        <f t="shared" si="5"/>
        <v>13154.572139239945</v>
      </c>
      <c r="L26" s="11">
        <f t="shared" si="6"/>
        <v>2293.8676630738701</v>
      </c>
      <c r="M26" s="11">
        <v>1881</v>
      </c>
      <c r="N26" s="4">
        <f t="shared" si="7"/>
        <v>37620</v>
      </c>
      <c r="P26" s="27" t="s">
        <v>64</v>
      </c>
      <c r="Q26" s="27">
        <v>358</v>
      </c>
      <c r="R26" s="27">
        <v>505720705.59331501</v>
      </c>
      <c r="S26" s="27"/>
      <c r="T26" s="27"/>
      <c r="U26" s="27"/>
    </row>
    <row r="27" spans="1:24" ht="15" thickBot="1" x14ac:dyDescent="0.4">
      <c r="A27" s="41">
        <v>40941</v>
      </c>
      <c r="B27" s="11">
        <v>3841</v>
      </c>
      <c r="C27" s="11">
        <v>4</v>
      </c>
      <c r="D27" s="11">
        <v>3657</v>
      </c>
      <c r="E27" s="11">
        <v>2</v>
      </c>
      <c r="F27" s="11">
        <f t="shared" si="0"/>
        <v>4345.9547385755959</v>
      </c>
      <c r="G27" s="11">
        <f t="shared" si="1"/>
        <v>504.95473857559591</v>
      </c>
      <c r="H27" s="11">
        <f t="shared" si="2"/>
        <v>504.95473857559591</v>
      </c>
      <c r="I27" s="42">
        <f t="shared" si="3"/>
        <v>0.13146439431804111</v>
      </c>
      <c r="J27" s="11">
        <f t="shared" si="4"/>
        <v>504.95473857559591</v>
      </c>
      <c r="K27" s="11">
        <f t="shared" si="5"/>
        <v>254979.28800994842</v>
      </c>
      <c r="L27" s="11">
        <f t="shared" si="6"/>
        <v>10099.094771511918</v>
      </c>
      <c r="M27" s="11">
        <v>1534</v>
      </c>
      <c r="N27" s="4">
        <f t="shared" si="7"/>
        <v>30680</v>
      </c>
    </row>
    <row r="28" spans="1:24" x14ac:dyDescent="0.35">
      <c r="A28" s="41">
        <v>40942</v>
      </c>
      <c r="B28" s="11">
        <v>4489</v>
      </c>
      <c r="C28" s="11">
        <v>5</v>
      </c>
      <c r="D28" s="11">
        <v>4107</v>
      </c>
      <c r="E28" s="11">
        <v>2</v>
      </c>
      <c r="F28" s="11">
        <f t="shared" si="0"/>
        <v>4721.0871220777581</v>
      </c>
      <c r="G28" s="11">
        <f t="shared" si="1"/>
        <v>232.08712207775807</v>
      </c>
      <c r="H28" s="11">
        <f t="shared" si="2"/>
        <v>232.08712207775807</v>
      </c>
      <c r="I28" s="42">
        <f t="shared" si="3"/>
        <v>5.1701296965417254E-2</v>
      </c>
      <c r="J28" s="11">
        <f t="shared" si="4"/>
        <v>232.08712207775807</v>
      </c>
      <c r="K28" s="11">
        <f t="shared" si="5"/>
        <v>53864.432234336178</v>
      </c>
      <c r="L28" s="11">
        <f t="shared" si="6"/>
        <v>4641.7424415551613</v>
      </c>
      <c r="M28" s="11">
        <v>1444</v>
      </c>
      <c r="N28" s="4">
        <f t="shared" si="7"/>
        <v>28880</v>
      </c>
      <c r="P28" s="28"/>
      <c r="Q28" s="28" t="s">
        <v>47</v>
      </c>
      <c r="R28" s="28" t="s">
        <v>12</v>
      </c>
      <c r="S28" s="28" t="s">
        <v>70</v>
      </c>
      <c r="T28" s="28" t="s">
        <v>71</v>
      </c>
      <c r="U28" s="28" t="s">
        <v>72</v>
      </c>
      <c r="V28" s="28" t="s">
        <v>73</v>
      </c>
      <c r="W28" s="28" t="s">
        <v>74</v>
      </c>
      <c r="X28" s="28" t="s">
        <v>75</v>
      </c>
    </row>
    <row r="29" spans="1:24" x14ac:dyDescent="0.35">
      <c r="A29" s="41">
        <v>40943</v>
      </c>
      <c r="B29" s="11">
        <v>5628</v>
      </c>
      <c r="C29" s="11">
        <v>6</v>
      </c>
      <c r="D29" s="11">
        <v>5166</v>
      </c>
      <c r="E29" s="11">
        <v>2</v>
      </c>
      <c r="F29" s="11">
        <f t="shared" si="0"/>
        <v>5354.1497842235403</v>
      </c>
      <c r="G29" s="11">
        <f t="shared" si="1"/>
        <v>-273.85021577645966</v>
      </c>
      <c r="H29" s="11">
        <f t="shared" si="2"/>
        <v>273.85021577645966</v>
      </c>
      <c r="I29" s="42">
        <f t="shared" si="3"/>
        <v>4.865853158785708E-2</v>
      </c>
      <c r="J29" s="11">
        <f t="shared" si="4"/>
        <v>-1095.4008631058387</v>
      </c>
      <c r="K29" s="11">
        <f t="shared" si="5"/>
        <v>1199903.0508930162</v>
      </c>
      <c r="L29" s="11">
        <f t="shared" si="6"/>
        <v>21908.017262116773</v>
      </c>
      <c r="M29" s="11">
        <v>1173</v>
      </c>
      <c r="N29" s="4">
        <f t="shared" si="7"/>
        <v>23460</v>
      </c>
      <c r="P29" s="26" t="s">
        <v>45</v>
      </c>
      <c r="Q29" s="26">
        <v>1537.7862059474992</v>
      </c>
      <c r="R29" s="26">
        <v>183.81277100704827</v>
      </c>
      <c r="S29" s="26">
        <v>8.3660465892684517</v>
      </c>
      <c r="T29" s="26">
        <v>1.381660048264637E-15</v>
      </c>
      <c r="U29" s="26">
        <v>1176.2873472046599</v>
      </c>
      <c r="V29" s="26">
        <v>1899.2850646903385</v>
      </c>
      <c r="W29" s="26">
        <v>1176.2873472046599</v>
      </c>
      <c r="X29" s="26">
        <v>1899.2850646903385</v>
      </c>
    </row>
    <row r="30" spans="1:24" x14ac:dyDescent="0.35">
      <c r="A30" s="41">
        <v>40944</v>
      </c>
      <c r="B30" s="11">
        <v>4295</v>
      </c>
      <c r="C30" s="11">
        <v>7</v>
      </c>
      <c r="D30" s="11">
        <v>5031</v>
      </c>
      <c r="E30" s="11">
        <v>2</v>
      </c>
      <c r="F30" s="11">
        <f t="shared" si="0"/>
        <v>5481.5166291271526</v>
      </c>
      <c r="G30" s="11">
        <f t="shared" si="1"/>
        <v>1186.5166291271526</v>
      </c>
      <c r="H30" s="11">
        <f t="shared" si="2"/>
        <v>1186.5166291271526</v>
      </c>
      <c r="I30" s="42">
        <f t="shared" si="3"/>
        <v>0.27625532692133936</v>
      </c>
      <c r="J30" s="11">
        <f t="shared" si="4"/>
        <v>1186.5166291271526</v>
      </c>
      <c r="K30" s="11">
        <f t="shared" si="5"/>
        <v>1407821.711195261</v>
      </c>
      <c r="L30" s="11">
        <f t="shared" si="6"/>
        <v>23730.332582543051</v>
      </c>
      <c r="M30" s="11">
        <v>1311</v>
      </c>
      <c r="N30" s="4">
        <f t="shared" si="7"/>
        <v>26220</v>
      </c>
      <c r="P30" s="26" t="s">
        <v>36</v>
      </c>
      <c r="Q30" s="26">
        <v>137.70833008473764</v>
      </c>
      <c r="R30" s="26">
        <v>24.609191881893022</v>
      </c>
      <c r="S30" s="26">
        <v>5.5958087021159288</v>
      </c>
      <c r="T30" s="26">
        <v>4.3961430951539982E-8</v>
      </c>
      <c r="U30" s="26">
        <v>89.310197946537357</v>
      </c>
      <c r="V30" s="26">
        <v>186.10646222293792</v>
      </c>
      <c r="W30" s="26">
        <v>89.310197946537357</v>
      </c>
      <c r="X30" s="26">
        <v>186.10646222293792</v>
      </c>
    </row>
    <row r="31" spans="1:24" x14ac:dyDescent="0.35">
      <c r="A31" s="41">
        <v>40945</v>
      </c>
      <c r="B31" s="11">
        <v>3259</v>
      </c>
      <c r="C31" s="11">
        <v>1</v>
      </c>
      <c r="D31" s="11">
        <v>3241</v>
      </c>
      <c r="E31" s="11">
        <v>2</v>
      </c>
      <c r="F31" s="11">
        <f t="shared" si="0"/>
        <v>3616.1353881563668</v>
      </c>
      <c r="G31" s="11">
        <f t="shared" si="1"/>
        <v>357.13538815636684</v>
      </c>
      <c r="H31" s="11">
        <f t="shared" si="2"/>
        <v>357.13538815636684</v>
      </c>
      <c r="I31" s="42">
        <f t="shared" si="3"/>
        <v>0.10958434739379161</v>
      </c>
      <c r="J31" s="11">
        <f t="shared" si="4"/>
        <v>357.13538815636684</v>
      </c>
      <c r="K31" s="11">
        <f t="shared" si="5"/>
        <v>127545.68547359882</v>
      </c>
      <c r="L31" s="11">
        <f t="shared" si="6"/>
        <v>7142.7077631273369</v>
      </c>
      <c r="M31" s="11">
        <v>1942</v>
      </c>
      <c r="N31" s="4">
        <f t="shared" si="7"/>
        <v>38840</v>
      </c>
      <c r="P31" s="26" t="s">
        <v>28</v>
      </c>
      <c r="Q31" s="26">
        <v>0.43715487422032628</v>
      </c>
      <c r="R31" s="26">
        <v>4.7312200465291263E-2</v>
      </c>
      <c r="S31" s="26">
        <v>9.2397916376987741</v>
      </c>
      <c r="T31" s="26">
        <v>2.3178152372448741E-18</v>
      </c>
      <c r="U31" s="26">
        <v>0.34410744134005378</v>
      </c>
      <c r="V31" s="26">
        <v>0.53020230710059879</v>
      </c>
      <c r="W31" s="26">
        <v>0.34410744134005378</v>
      </c>
      <c r="X31" s="26">
        <v>0.53020230710059879</v>
      </c>
    </row>
    <row r="32" spans="1:24" ht="15" thickBot="1" x14ac:dyDescent="0.4">
      <c r="A32" s="41">
        <v>40946</v>
      </c>
      <c r="B32" s="11">
        <v>3582</v>
      </c>
      <c r="C32" s="11">
        <v>2</v>
      </c>
      <c r="D32" s="11">
        <v>3794</v>
      </c>
      <c r="E32" s="11">
        <v>2</v>
      </c>
      <c r="F32" s="11">
        <f t="shared" si="0"/>
        <v>4034.8914476852829</v>
      </c>
      <c r="G32" s="11">
        <f t="shared" si="1"/>
        <v>452.89144768528286</v>
      </c>
      <c r="H32" s="11">
        <f t="shared" si="2"/>
        <v>452.89144768528286</v>
      </c>
      <c r="I32" s="42">
        <f t="shared" si="3"/>
        <v>0.12643535669605888</v>
      </c>
      <c r="J32" s="11">
        <f t="shared" si="4"/>
        <v>452.89144768528286</v>
      </c>
      <c r="K32" s="11">
        <f t="shared" si="5"/>
        <v>205110.66338647131</v>
      </c>
      <c r="L32" s="11">
        <f t="shared" si="6"/>
        <v>9057.8289537056571</v>
      </c>
      <c r="M32" s="11">
        <v>1287</v>
      </c>
      <c r="N32" s="4">
        <f t="shared" si="7"/>
        <v>25740</v>
      </c>
      <c r="P32" s="27" t="s">
        <v>30</v>
      </c>
      <c r="Q32" s="27">
        <v>97.449294881287258</v>
      </c>
      <c r="R32" s="27">
        <v>14.961096509421173</v>
      </c>
      <c r="S32" s="27">
        <v>6.5135128845617913</v>
      </c>
      <c r="T32" s="27">
        <v>2.5133935270176196E-10</v>
      </c>
      <c r="U32" s="27">
        <v>68.025771781851233</v>
      </c>
      <c r="V32" s="27">
        <v>126.87281798072328</v>
      </c>
      <c r="W32" s="27">
        <v>68.025771781851233</v>
      </c>
      <c r="X32" s="27">
        <v>126.87281798072328</v>
      </c>
    </row>
    <row r="33" spans="1:14" x14ac:dyDescent="0.35">
      <c r="A33" s="41">
        <v>40947</v>
      </c>
      <c r="B33" s="11">
        <v>3878</v>
      </c>
      <c r="C33" s="11">
        <v>3</v>
      </c>
      <c r="D33" s="11">
        <v>3987</v>
      </c>
      <c r="E33" s="11">
        <v>2</v>
      </c>
      <c r="F33" s="11">
        <f t="shared" si="0"/>
        <v>4301.1764065381667</v>
      </c>
      <c r="G33" s="11">
        <f t="shared" si="1"/>
        <v>423.1764065381667</v>
      </c>
      <c r="H33" s="11">
        <f t="shared" si="2"/>
        <v>423.1764065381667</v>
      </c>
      <c r="I33" s="42">
        <f t="shared" si="3"/>
        <v>0.10912233278446795</v>
      </c>
      <c r="J33" s="11">
        <f t="shared" si="4"/>
        <v>423.1764065381667</v>
      </c>
      <c r="K33" s="11">
        <f t="shared" si="5"/>
        <v>179078.27105055575</v>
      </c>
      <c r="L33" s="11">
        <f t="shared" si="6"/>
        <v>8463.528130763334</v>
      </c>
      <c r="M33" s="11">
        <v>949</v>
      </c>
      <c r="N33" s="4">
        <f t="shared" si="7"/>
        <v>18980</v>
      </c>
    </row>
    <row r="34" spans="1:14" x14ac:dyDescent="0.35">
      <c r="A34" s="41">
        <v>40948</v>
      </c>
      <c r="B34" s="11">
        <v>4423</v>
      </c>
      <c r="C34" s="11">
        <v>4</v>
      </c>
      <c r="D34" s="11">
        <v>3841</v>
      </c>
      <c r="E34" s="11">
        <v>2</v>
      </c>
      <c r="F34" s="11">
        <f t="shared" si="0"/>
        <v>4423.884412254456</v>
      </c>
      <c r="G34" s="11">
        <f t="shared" si="1"/>
        <v>0.88441225445603777</v>
      </c>
      <c r="H34" s="11">
        <f t="shared" si="2"/>
        <v>0.88441225445603777</v>
      </c>
      <c r="I34" s="42">
        <f t="shared" si="3"/>
        <v>1.9995755244314669E-4</v>
      </c>
      <c r="J34" s="11">
        <f t="shared" si="4"/>
        <v>3.5376490178241511</v>
      </c>
      <c r="K34" s="11">
        <f t="shared" si="5"/>
        <v>12.51496057331218</v>
      </c>
      <c r="L34" s="11">
        <f t="shared" si="6"/>
        <v>17.688245089120755</v>
      </c>
      <c r="M34" s="11">
        <v>1223</v>
      </c>
      <c r="N34" s="4">
        <f t="shared" si="7"/>
        <v>24460</v>
      </c>
    </row>
    <row r="35" spans="1:14" x14ac:dyDescent="0.35">
      <c r="A35" s="41">
        <v>40949</v>
      </c>
      <c r="B35" s="11">
        <v>4431</v>
      </c>
      <c r="C35" s="11">
        <v>5</v>
      </c>
      <c r="D35" s="11">
        <v>4489</v>
      </c>
      <c r="E35" s="11">
        <v>2</v>
      </c>
      <c r="F35" s="11">
        <f t="shared" si="0"/>
        <v>4882.8759011284365</v>
      </c>
      <c r="G35" s="11">
        <f t="shared" si="1"/>
        <v>451.87590112843645</v>
      </c>
      <c r="H35" s="11">
        <f t="shared" si="2"/>
        <v>451.87590112843645</v>
      </c>
      <c r="I35" s="42">
        <f t="shared" si="3"/>
        <v>0.10198056897504772</v>
      </c>
      <c r="J35" s="11">
        <f t="shared" si="4"/>
        <v>451.87590112843645</v>
      </c>
      <c r="K35" s="11">
        <f t="shared" si="5"/>
        <v>204191.83002063647</v>
      </c>
      <c r="L35" s="11">
        <f t="shared" si="6"/>
        <v>9037.5180225687291</v>
      </c>
      <c r="M35" s="11">
        <v>988</v>
      </c>
      <c r="N35" s="4">
        <f t="shared" si="7"/>
        <v>19760</v>
      </c>
    </row>
    <row r="36" spans="1:14" x14ac:dyDescent="0.35">
      <c r="A36" s="41">
        <v>40950</v>
      </c>
      <c r="B36" s="11">
        <v>5229</v>
      </c>
      <c r="C36" s="11">
        <v>6</v>
      </c>
      <c r="D36" s="11">
        <v>5628</v>
      </c>
      <c r="E36" s="11">
        <v>2</v>
      </c>
      <c r="F36" s="11">
        <f t="shared" si="0"/>
        <v>5549.8210300911142</v>
      </c>
      <c r="G36" s="11">
        <f t="shared" si="1"/>
        <v>320.82103009111415</v>
      </c>
      <c r="H36" s="11">
        <f t="shared" si="2"/>
        <v>320.82103009111415</v>
      </c>
      <c r="I36" s="42">
        <f t="shared" si="3"/>
        <v>6.1354184373898286E-2</v>
      </c>
      <c r="J36" s="11">
        <f t="shared" si="4"/>
        <v>320.82103009111415</v>
      </c>
      <c r="K36" s="11">
        <f t="shared" si="5"/>
        <v>102926.13334872357</v>
      </c>
      <c r="L36" s="11">
        <f t="shared" si="6"/>
        <v>6416.4206018222831</v>
      </c>
      <c r="M36" s="11">
        <v>946</v>
      </c>
      <c r="N36" s="4">
        <f t="shared" si="7"/>
        <v>18920</v>
      </c>
    </row>
    <row r="37" spans="1:14" x14ac:dyDescent="0.35">
      <c r="A37" s="41">
        <v>40951</v>
      </c>
      <c r="B37" s="11">
        <v>5357</v>
      </c>
      <c r="C37" s="11">
        <v>7</v>
      </c>
      <c r="D37" s="11">
        <v>4295</v>
      </c>
      <c r="E37" s="11">
        <v>2</v>
      </c>
      <c r="F37" s="11">
        <f t="shared" si="0"/>
        <v>5169.7979344117102</v>
      </c>
      <c r="G37" s="11">
        <f t="shared" si="1"/>
        <v>-187.20206558828977</v>
      </c>
      <c r="H37" s="11">
        <f t="shared" si="2"/>
        <v>187.20206558828977</v>
      </c>
      <c r="I37" s="42">
        <f t="shared" si="3"/>
        <v>3.4945317451612799E-2</v>
      </c>
      <c r="J37" s="11">
        <f t="shared" si="4"/>
        <v>-748.80826235315908</v>
      </c>
      <c r="K37" s="11">
        <f t="shared" si="5"/>
        <v>560713.8137683575</v>
      </c>
      <c r="L37" s="11">
        <f t="shared" si="6"/>
        <v>14976.165247063182</v>
      </c>
      <c r="M37" s="11">
        <v>1698</v>
      </c>
      <c r="N37" s="4">
        <f t="shared" si="7"/>
        <v>33960</v>
      </c>
    </row>
    <row r="38" spans="1:14" x14ac:dyDescent="0.35">
      <c r="A38" s="41">
        <v>40952</v>
      </c>
      <c r="B38" s="11">
        <v>4260</v>
      </c>
      <c r="C38" s="11">
        <v>1</v>
      </c>
      <c r="D38" s="11">
        <v>3259</v>
      </c>
      <c r="E38" s="11">
        <v>2</v>
      </c>
      <c r="F38" s="11">
        <f t="shared" si="0"/>
        <v>3623.7589431901683</v>
      </c>
      <c r="G38" s="11">
        <f t="shared" si="1"/>
        <v>-636.24105680983166</v>
      </c>
      <c r="H38" s="11">
        <f t="shared" si="2"/>
        <v>636.24105680983166</v>
      </c>
      <c r="I38" s="42">
        <f t="shared" si="3"/>
        <v>0.1493523607534816</v>
      </c>
      <c r="J38" s="11">
        <f t="shared" si="4"/>
        <v>-2544.9642272393266</v>
      </c>
      <c r="K38" s="11">
        <f t="shared" si="5"/>
        <v>6476842.9179278631</v>
      </c>
      <c r="L38" s="11">
        <f t="shared" si="6"/>
        <v>50899.284544786533</v>
      </c>
      <c r="M38" s="11">
        <v>1738</v>
      </c>
      <c r="N38" s="4">
        <f t="shared" si="7"/>
        <v>34760</v>
      </c>
    </row>
    <row r="39" spans="1:14" x14ac:dyDescent="0.35">
      <c r="A39" s="41">
        <v>40953</v>
      </c>
      <c r="B39" s="11">
        <v>6659</v>
      </c>
      <c r="C39" s="11">
        <v>2</v>
      </c>
      <c r="D39" s="11">
        <v>3582</v>
      </c>
      <c r="E39" s="11">
        <v>2</v>
      </c>
      <c r="F39" s="11">
        <f t="shared" si="0"/>
        <v>3945.1029106205087</v>
      </c>
      <c r="G39" s="11">
        <f t="shared" si="1"/>
        <v>-2713.8970893794913</v>
      </c>
      <c r="H39" s="11">
        <f t="shared" si="2"/>
        <v>2713.8970893794913</v>
      </c>
      <c r="I39" s="42">
        <f t="shared" si="3"/>
        <v>0.40755324964401429</v>
      </c>
      <c r="J39" s="11">
        <f t="shared" si="4"/>
        <v>-10855.588357517965</v>
      </c>
      <c r="K39" s="11">
        <f t="shared" si="5"/>
        <v>117843798.58787958</v>
      </c>
      <c r="L39" s="11">
        <f t="shared" si="6"/>
        <v>217111.76715035929</v>
      </c>
      <c r="M39" s="11">
        <v>1186</v>
      </c>
      <c r="N39" s="4">
        <f t="shared" si="7"/>
        <v>23720</v>
      </c>
    </row>
    <row r="40" spans="1:14" x14ac:dyDescent="0.35">
      <c r="A40" s="41">
        <v>40954</v>
      </c>
      <c r="B40" s="11">
        <v>3800</v>
      </c>
      <c r="C40" s="11">
        <v>3</v>
      </c>
      <c r="D40" s="11">
        <v>3878</v>
      </c>
      <c r="E40" s="11">
        <v>2</v>
      </c>
      <c r="F40" s="11">
        <f t="shared" si="0"/>
        <v>4255.0115455001469</v>
      </c>
      <c r="G40" s="11">
        <f t="shared" si="1"/>
        <v>455.01154550014689</v>
      </c>
      <c r="H40" s="11">
        <f t="shared" si="2"/>
        <v>455.01154550014689</v>
      </c>
      <c r="I40" s="42">
        <f t="shared" si="3"/>
        <v>0.1197398803947755</v>
      </c>
      <c r="J40" s="11">
        <f t="shared" si="4"/>
        <v>455.01154550014689</v>
      </c>
      <c r="K40" s="11">
        <f t="shared" si="5"/>
        <v>207035.50653843224</v>
      </c>
      <c r="L40" s="11">
        <f t="shared" si="6"/>
        <v>9100.2309100029379</v>
      </c>
      <c r="M40" s="11">
        <v>1060</v>
      </c>
      <c r="N40" s="4">
        <f t="shared" si="7"/>
        <v>21200</v>
      </c>
    </row>
    <row r="41" spans="1:14" x14ac:dyDescent="0.35">
      <c r="A41" s="41">
        <v>40955</v>
      </c>
      <c r="B41" s="11">
        <v>3960</v>
      </c>
      <c r="C41" s="11">
        <v>4</v>
      </c>
      <c r="D41" s="11">
        <v>4423</v>
      </c>
      <c r="E41" s="11">
        <v>2</v>
      </c>
      <c r="F41" s="11">
        <f t="shared" si="0"/>
        <v>4670.3793583473725</v>
      </c>
      <c r="G41" s="11">
        <f t="shared" si="1"/>
        <v>710.37935834737254</v>
      </c>
      <c r="H41" s="11">
        <f t="shared" si="2"/>
        <v>710.37935834737254</v>
      </c>
      <c r="I41" s="42">
        <f t="shared" si="3"/>
        <v>0.17938872685539711</v>
      </c>
      <c r="J41" s="11">
        <f t="shared" si="4"/>
        <v>710.37935834737254</v>
      </c>
      <c r="K41" s="11">
        <f t="shared" si="5"/>
        <v>504638.83276602475</v>
      </c>
      <c r="L41" s="11">
        <f t="shared" si="6"/>
        <v>14207.587166947451</v>
      </c>
      <c r="M41" s="11">
        <v>570</v>
      </c>
      <c r="N41" s="4">
        <f t="shared" si="7"/>
        <v>11400</v>
      </c>
    </row>
    <row r="42" spans="1:14" x14ac:dyDescent="0.35">
      <c r="A42" s="41">
        <v>40956</v>
      </c>
      <c r="B42" s="11">
        <v>4609</v>
      </c>
      <c r="C42" s="11">
        <v>5</v>
      </c>
      <c r="D42" s="11">
        <v>4431</v>
      </c>
      <c r="E42" s="11">
        <v>2</v>
      </c>
      <c r="F42" s="11">
        <f t="shared" si="0"/>
        <v>4858.3111126861859</v>
      </c>
      <c r="G42" s="11">
        <f t="shared" si="1"/>
        <v>249.31111268618588</v>
      </c>
      <c r="H42" s="11">
        <f t="shared" si="2"/>
        <v>249.31111268618588</v>
      </c>
      <c r="I42" s="42">
        <f t="shared" si="3"/>
        <v>5.4092235340895176E-2</v>
      </c>
      <c r="J42" s="11">
        <f t="shared" si="4"/>
        <v>249.31111268618588</v>
      </c>
      <c r="K42" s="11">
        <f t="shared" si="5"/>
        <v>62156.030908824076</v>
      </c>
      <c r="L42" s="11">
        <f t="shared" si="6"/>
        <v>4986.2222537237176</v>
      </c>
      <c r="M42" s="11">
        <v>929</v>
      </c>
      <c r="N42" s="4">
        <f t="shared" si="7"/>
        <v>18580</v>
      </c>
    </row>
    <row r="43" spans="1:14" x14ac:dyDescent="0.35">
      <c r="A43" s="41">
        <v>40957</v>
      </c>
      <c r="B43" s="11">
        <v>4848</v>
      </c>
      <c r="C43" s="11">
        <v>6</v>
      </c>
      <c r="D43" s="11">
        <v>5229</v>
      </c>
      <c r="E43" s="11">
        <v>2</v>
      </c>
      <c r="F43" s="11">
        <f t="shared" si="0"/>
        <v>5380.8322268418451</v>
      </c>
      <c r="G43" s="11">
        <f t="shared" si="1"/>
        <v>532.83222684184511</v>
      </c>
      <c r="H43" s="11">
        <f t="shared" si="2"/>
        <v>532.83222684184511</v>
      </c>
      <c r="I43" s="42">
        <f t="shared" si="3"/>
        <v>0.10990763754988554</v>
      </c>
      <c r="J43" s="11">
        <f t="shared" si="4"/>
        <v>532.83222684184511</v>
      </c>
      <c r="K43" s="11">
        <f t="shared" si="5"/>
        <v>283910.18196123949</v>
      </c>
      <c r="L43" s="11">
        <f t="shared" si="6"/>
        <v>10656.644536836902</v>
      </c>
      <c r="M43" s="11">
        <v>1130</v>
      </c>
      <c r="N43" s="4">
        <f t="shared" si="7"/>
        <v>22600</v>
      </c>
    </row>
    <row r="44" spans="1:14" x14ac:dyDescent="0.35">
      <c r="A44" s="41">
        <v>40958</v>
      </c>
      <c r="B44" s="11">
        <v>4972</v>
      </c>
      <c r="C44" s="11">
        <v>7</v>
      </c>
      <c r="D44" s="11">
        <v>5357</v>
      </c>
      <c r="E44" s="11">
        <v>2</v>
      </c>
      <c r="F44" s="11">
        <f t="shared" si="0"/>
        <v>5619.587681406003</v>
      </c>
      <c r="G44" s="11">
        <f t="shared" si="1"/>
        <v>647.58768140600296</v>
      </c>
      <c r="H44" s="11">
        <f t="shared" si="2"/>
        <v>647.58768140600296</v>
      </c>
      <c r="I44" s="42">
        <f t="shared" si="3"/>
        <v>0.13024691902775604</v>
      </c>
      <c r="J44" s="11">
        <f t="shared" si="4"/>
        <v>647.58768140600296</v>
      </c>
      <c r="K44" s="11">
        <f t="shared" si="5"/>
        <v>419369.8051088028</v>
      </c>
      <c r="L44" s="11">
        <f t="shared" si="6"/>
        <v>12951.753628120059</v>
      </c>
      <c r="M44" s="11">
        <v>831</v>
      </c>
      <c r="N44" s="4">
        <f t="shared" si="7"/>
        <v>16620</v>
      </c>
    </row>
    <row r="45" spans="1:14" x14ac:dyDescent="0.35">
      <c r="A45" s="41">
        <v>40959</v>
      </c>
      <c r="B45" s="11">
        <v>3215</v>
      </c>
      <c r="C45" s="11">
        <v>1</v>
      </c>
      <c r="D45" s="11">
        <v>4260</v>
      </c>
      <c r="E45" s="11">
        <v>2</v>
      </c>
      <c r="F45" s="11">
        <f t="shared" si="0"/>
        <v>4047.7133092365775</v>
      </c>
      <c r="G45" s="11">
        <f t="shared" si="1"/>
        <v>832.71330923657752</v>
      </c>
      <c r="H45" s="11">
        <f t="shared" si="2"/>
        <v>832.71330923657752</v>
      </c>
      <c r="I45" s="42">
        <f t="shared" si="3"/>
        <v>0.25900880536129939</v>
      </c>
      <c r="J45" s="11">
        <f t="shared" si="4"/>
        <v>832.71330923657752</v>
      </c>
      <c r="K45" s="11">
        <f t="shared" si="5"/>
        <v>693411.45537973195</v>
      </c>
      <c r="L45" s="11">
        <f t="shared" si="6"/>
        <v>16654.26618473155</v>
      </c>
      <c r="M45" s="11">
        <v>1527</v>
      </c>
      <c r="N45" s="4">
        <f t="shared" si="7"/>
        <v>30540</v>
      </c>
    </row>
    <row r="46" spans="1:14" x14ac:dyDescent="0.35">
      <c r="A46" s="41">
        <v>40960</v>
      </c>
      <c r="B46" s="11">
        <v>3789</v>
      </c>
      <c r="C46" s="11">
        <v>2</v>
      </c>
      <c r="D46" s="11">
        <v>6659</v>
      </c>
      <c r="E46" s="11">
        <v>2</v>
      </c>
      <c r="F46" s="11">
        <f t="shared" si="0"/>
        <v>5248.3072905653644</v>
      </c>
      <c r="G46" s="11">
        <f t="shared" si="1"/>
        <v>1459.3072905653644</v>
      </c>
      <c r="H46" s="11">
        <f t="shared" si="2"/>
        <v>1459.3072905653644</v>
      </c>
      <c r="I46" s="42">
        <f t="shared" si="3"/>
        <v>0.38514312234504205</v>
      </c>
      <c r="J46" s="11">
        <f t="shared" si="4"/>
        <v>1459.3072905653644</v>
      </c>
      <c r="K46" s="11">
        <f t="shared" si="5"/>
        <v>2129577.7682972248</v>
      </c>
      <c r="L46" s="11">
        <f t="shared" si="6"/>
        <v>29186.145811307288</v>
      </c>
      <c r="M46" s="11">
        <v>61</v>
      </c>
      <c r="N46" s="4">
        <f t="shared" si="7"/>
        <v>1220</v>
      </c>
    </row>
    <row r="47" spans="1:14" x14ac:dyDescent="0.35">
      <c r="A47" s="41">
        <v>40961</v>
      </c>
      <c r="B47" s="11">
        <v>3695</v>
      </c>
      <c r="C47" s="11">
        <v>3</v>
      </c>
      <c r="D47" s="11">
        <v>3800</v>
      </c>
      <c r="E47" s="11">
        <v>2</v>
      </c>
      <c r="F47" s="11">
        <f t="shared" si="0"/>
        <v>4221.9761403536741</v>
      </c>
      <c r="G47" s="11">
        <f t="shared" si="1"/>
        <v>526.97614035367405</v>
      </c>
      <c r="H47" s="11">
        <f t="shared" si="2"/>
        <v>526.97614035367405</v>
      </c>
      <c r="I47" s="42">
        <f t="shared" si="3"/>
        <v>0.14261871186838268</v>
      </c>
      <c r="J47" s="11">
        <f t="shared" si="4"/>
        <v>526.97614035367405</v>
      </c>
      <c r="K47" s="11">
        <f t="shared" si="5"/>
        <v>277703.85250205518</v>
      </c>
      <c r="L47" s="11">
        <f t="shared" si="6"/>
        <v>10539.522807073481</v>
      </c>
      <c r="M47" s="11">
        <v>1530</v>
      </c>
      <c r="N47" s="4">
        <f t="shared" si="7"/>
        <v>30600</v>
      </c>
    </row>
    <row r="48" spans="1:14" x14ac:dyDescent="0.35">
      <c r="A48" s="41">
        <v>40962</v>
      </c>
      <c r="B48" s="11">
        <v>3844</v>
      </c>
      <c r="C48" s="11">
        <v>4</v>
      </c>
      <c r="D48" s="11">
        <v>3960</v>
      </c>
      <c r="E48" s="11">
        <v>2</v>
      </c>
      <c r="F48" s="11">
        <f t="shared" si="0"/>
        <v>4474.2845816445879</v>
      </c>
      <c r="G48" s="11">
        <f t="shared" si="1"/>
        <v>630.28458164458789</v>
      </c>
      <c r="H48" s="11">
        <f t="shared" si="2"/>
        <v>630.28458164458789</v>
      </c>
      <c r="I48" s="42">
        <f t="shared" si="3"/>
        <v>0.16396581208235897</v>
      </c>
      <c r="J48" s="11">
        <f t="shared" si="4"/>
        <v>630.28458164458789</v>
      </c>
      <c r="K48" s="11">
        <f t="shared" si="5"/>
        <v>397258.6538588932</v>
      </c>
      <c r="L48" s="11">
        <f t="shared" si="6"/>
        <v>12605.691632891758</v>
      </c>
      <c r="M48" s="11">
        <v>1001</v>
      </c>
      <c r="N48" s="4">
        <f t="shared" si="7"/>
        <v>20020</v>
      </c>
    </row>
    <row r="49" spans="1:14" x14ac:dyDescent="0.35">
      <c r="A49" s="41">
        <v>40963</v>
      </c>
      <c r="B49" s="11">
        <v>4438</v>
      </c>
      <c r="C49" s="11">
        <v>5</v>
      </c>
      <c r="D49" s="11">
        <v>4609</v>
      </c>
      <c r="E49" s="11">
        <v>2</v>
      </c>
      <c r="F49" s="11">
        <f t="shared" si="0"/>
        <v>4933.6996013537791</v>
      </c>
      <c r="G49" s="11">
        <f t="shared" si="1"/>
        <v>495.69960135377914</v>
      </c>
      <c r="H49" s="11">
        <f t="shared" si="2"/>
        <v>495.69960135377914</v>
      </c>
      <c r="I49" s="42">
        <f t="shared" si="3"/>
        <v>0.11169436713694889</v>
      </c>
      <c r="J49" s="11">
        <f t="shared" si="4"/>
        <v>495.69960135377914</v>
      </c>
      <c r="K49" s="11">
        <f t="shared" si="5"/>
        <v>245718.09478229555</v>
      </c>
      <c r="L49" s="11">
        <f t="shared" si="6"/>
        <v>9913.9920270755829</v>
      </c>
      <c r="M49" s="11">
        <v>992</v>
      </c>
      <c r="N49" s="4">
        <f t="shared" si="7"/>
        <v>19840</v>
      </c>
    </row>
    <row r="50" spans="1:14" x14ac:dyDescent="0.35">
      <c r="A50" s="41">
        <v>40964</v>
      </c>
      <c r="B50" s="11">
        <v>4395</v>
      </c>
      <c r="C50" s="11">
        <v>6</v>
      </c>
      <c r="D50" s="11">
        <v>4848</v>
      </c>
      <c r="E50" s="11">
        <v>2</v>
      </c>
      <c r="F50" s="11">
        <f t="shared" si="0"/>
        <v>5219.4669786263794</v>
      </c>
      <c r="G50" s="11">
        <f t="shared" si="1"/>
        <v>824.46697862637939</v>
      </c>
      <c r="H50" s="11">
        <f t="shared" si="2"/>
        <v>824.46697862637939</v>
      </c>
      <c r="I50" s="42">
        <f t="shared" si="3"/>
        <v>0.18759203154183832</v>
      </c>
      <c r="J50" s="11">
        <f t="shared" si="4"/>
        <v>824.46697862637939</v>
      </c>
      <c r="K50" s="11">
        <f t="shared" si="5"/>
        <v>679745.7988453107</v>
      </c>
      <c r="L50" s="11">
        <f t="shared" si="6"/>
        <v>16489.339572527588</v>
      </c>
      <c r="M50" s="11">
        <v>1877</v>
      </c>
      <c r="N50" s="4">
        <f t="shared" si="7"/>
        <v>37540</v>
      </c>
    </row>
    <row r="51" spans="1:14" x14ac:dyDescent="0.35">
      <c r="A51" s="41">
        <v>40965</v>
      </c>
      <c r="B51" s="11">
        <v>4973</v>
      </c>
      <c r="C51" s="11">
        <v>7</v>
      </c>
      <c r="D51" s="11">
        <v>4972</v>
      </c>
      <c r="E51" s="11">
        <v>2</v>
      </c>
      <c r="F51" s="11">
        <f t="shared" si="0"/>
        <v>5456.5283098496911</v>
      </c>
      <c r="G51" s="11">
        <f t="shared" si="1"/>
        <v>483.52830984969114</v>
      </c>
      <c r="H51" s="11">
        <f t="shared" si="2"/>
        <v>483.52830984969114</v>
      </c>
      <c r="I51" s="42">
        <f t="shared" si="3"/>
        <v>9.7230707792015106E-2</v>
      </c>
      <c r="J51" s="11">
        <f t="shared" si="4"/>
        <v>483.52830984969114</v>
      </c>
      <c r="K51" s="11">
        <f t="shared" si="5"/>
        <v>233799.62642609893</v>
      </c>
      <c r="L51" s="11">
        <f t="shared" si="6"/>
        <v>9670.5661969938228</v>
      </c>
      <c r="M51" s="11">
        <v>1273</v>
      </c>
      <c r="N51" s="4">
        <f t="shared" si="7"/>
        <v>25460</v>
      </c>
    </row>
    <row r="52" spans="1:14" x14ac:dyDescent="0.35">
      <c r="A52" s="41">
        <v>40966</v>
      </c>
      <c r="B52" s="11">
        <v>3390</v>
      </c>
      <c r="C52" s="11">
        <v>1</v>
      </c>
      <c r="D52" s="11">
        <v>3215</v>
      </c>
      <c r="E52" s="11">
        <v>2</v>
      </c>
      <c r="F52" s="11">
        <f t="shared" si="0"/>
        <v>3605.1235864408754</v>
      </c>
      <c r="G52" s="11">
        <f t="shared" si="1"/>
        <v>215.12358644087544</v>
      </c>
      <c r="H52" s="11">
        <f t="shared" si="2"/>
        <v>215.12358644087544</v>
      </c>
      <c r="I52" s="42">
        <f t="shared" si="3"/>
        <v>6.3458285085803964E-2</v>
      </c>
      <c r="J52" s="11">
        <f t="shared" si="4"/>
        <v>215.12358644087544</v>
      </c>
      <c r="K52" s="11">
        <f t="shared" si="5"/>
        <v>46278.157443184806</v>
      </c>
      <c r="L52" s="11">
        <f t="shared" si="6"/>
        <v>4302.4717288175088</v>
      </c>
      <c r="M52" s="11">
        <v>1478</v>
      </c>
      <c r="N52" s="4">
        <f t="shared" si="7"/>
        <v>29560</v>
      </c>
    </row>
    <row r="53" spans="1:14" x14ac:dyDescent="0.35">
      <c r="A53" s="41">
        <v>40967</v>
      </c>
      <c r="B53" s="11">
        <v>3795</v>
      </c>
      <c r="C53" s="11">
        <v>2</v>
      </c>
      <c r="D53" s="11">
        <v>3789</v>
      </c>
      <c r="E53" s="11">
        <v>2</v>
      </c>
      <c r="F53" s="11">
        <f t="shared" si="0"/>
        <v>4032.7737935092268</v>
      </c>
      <c r="G53" s="11">
        <f t="shared" si="1"/>
        <v>237.77379350922683</v>
      </c>
      <c r="H53" s="11">
        <f t="shared" si="2"/>
        <v>237.77379350922683</v>
      </c>
      <c r="I53" s="42">
        <f t="shared" si="3"/>
        <v>6.2654491043274529E-2</v>
      </c>
      <c r="J53" s="11">
        <f t="shared" si="4"/>
        <v>237.77379350922683</v>
      </c>
      <c r="K53" s="11">
        <f t="shared" si="5"/>
        <v>56536.376879768439</v>
      </c>
      <c r="L53" s="11">
        <f t="shared" si="6"/>
        <v>4755.4758701845367</v>
      </c>
      <c r="M53" s="11">
        <v>796</v>
      </c>
      <c r="N53" s="4">
        <f t="shared" si="7"/>
        <v>15920</v>
      </c>
    </row>
    <row r="54" spans="1:14" x14ac:dyDescent="0.35">
      <c r="A54" s="41">
        <v>40968</v>
      </c>
      <c r="B54" s="11">
        <v>3842</v>
      </c>
      <c r="C54" s="11">
        <v>3</v>
      </c>
      <c r="D54" s="11">
        <v>3695</v>
      </c>
      <c r="E54" s="11">
        <v>2</v>
      </c>
      <c r="F54" s="11">
        <f t="shared" si="0"/>
        <v>4177.5054026564976</v>
      </c>
      <c r="G54" s="11">
        <f t="shared" si="1"/>
        <v>335.50540265649761</v>
      </c>
      <c r="H54" s="11">
        <f t="shared" si="2"/>
        <v>335.50540265649761</v>
      </c>
      <c r="I54" s="42">
        <f t="shared" si="3"/>
        <v>8.7325716464471001E-2</v>
      </c>
      <c r="J54" s="11">
        <f t="shared" si="4"/>
        <v>335.50540265649761</v>
      </c>
      <c r="K54" s="11">
        <f t="shared" si="5"/>
        <v>112563.8752116986</v>
      </c>
      <c r="L54" s="11">
        <f t="shared" si="6"/>
        <v>6710.1080531299522</v>
      </c>
      <c r="M54" s="11">
        <v>1311</v>
      </c>
      <c r="N54" s="4">
        <f t="shared" si="7"/>
        <v>26220</v>
      </c>
    </row>
    <row r="55" spans="1:14" x14ac:dyDescent="0.35">
      <c r="A55" s="41">
        <v>40969</v>
      </c>
      <c r="B55" s="11">
        <v>4135</v>
      </c>
      <c r="C55" s="11">
        <v>4</v>
      </c>
      <c r="D55" s="11">
        <v>3844</v>
      </c>
      <c r="E55" s="11">
        <v>3</v>
      </c>
      <c r="F55" s="11">
        <f t="shared" si="0"/>
        <v>4542.2495172041818</v>
      </c>
      <c r="G55" s="11">
        <f t="shared" si="1"/>
        <v>407.24951720418176</v>
      </c>
      <c r="H55" s="11">
        <f t="shared" si="2"/>
        <v>407.24951720418176</v>
      </c>
      <c r="I55" s="42">
        <f t="shared" si="3"/>
        <v>9.8488395938133438E-2</v>
      </c>
      <c r="J55" s="11">
        <f t="shared" si="4"/>
        <v>407.24951720418176</v>
      </c>
      <c r="K55" s="11">
        <f t="shared" si="5"/>
        <v>165852.16926303913</v>
      </c>
      <c r="L55" s="11">
        <f t="shared" si="6"/>
        <v>8144.9903440836351</v>
      </c>
      <c r="M55" s="11">
        <v>1322</v>
      </c>
      <c r="N55" s="4">
        <f t="shared" si="7"/>
        <v>26440</v>
      </c>
    </row>
    <row r="56" spans="1:14" x14ac:dyDescent="0.35">
      <c r="A56" s="41">
        <v>40970</v>
      </c>
      <c r="B56" s="11">
        <v>4592</v>
      </c>
      <c r="C56" s="11">
        <v>5</v>
      </c>
      <c r="D56" s="11">
        <v>4438</v>
      </c>
      <c r="E56" s="11">
        <v>3</v>
      </c>
      <c r="F56" s="11">
        <f t="shared" si="0"/>
        <v>4978.3703409767577</v>
      </c>
      <c r="G56" s="11">
        <f t="shared" si="1"/>
        <v>386.37034097675769</v>
      </c>
      <c r="H56" s="11">
        <f t="shared" si="2"/>
        <v>386.37034097675769</v>
      </c>
      <c r="I56" s="42">
        <f t="shared" si="3"/>
        <v>8.4139882616889747E-2</v>
      </c>
      <c r="J56" s="11">
        <f t="shared" si="4"/>
        <v>386.37034097675769</v>
      </c>
      <c r="K56" s="11">
        <f t="shared" si="5"/>
        <v>149282.040386496</v>
      </c>
      <c r="L56" s="11">
        <f t="shared" si="6"/>
        <v>7727.4068195351538</v>
      </c>
      <c r="M56" s="11">
        <v>1086</v>
      </c>
      <c r="N56" s="4">
        <f t="shared" si="7"/>
        <v>21720</v>
      </c>
    </row>
    <row r="57" spans="1:14" x14ac:dyDescent="0.35">
      <c r="A57" s="41">
        <v>40971</v>
      </c>
      <c r="B57" s="11">
        <v>5335</v>
      </c>
      <c r="C57" s="11">
        <v>6</v>
      </c>
      <c r="D57" s="11">
        <v>4395</v>
      </c>
      <c r="E57" s="11">
        <v>3</v>
      </c>
      <c r="F57" s="11">
        <f t="shared" si="0"/>
        <v>5144.7020227197991</v>
      </c>
      <c r="G57" s="11">
        <f t="shared" si="1"/>
        <v>-190.29797728020094</v>
      </c>
      <c r="H57" s="11">
        <f t="shared" si="2"/>
        <v>190.29797728020094</v>
      </c>
      <c r="I57" s="42">
        <f t="shared" si="3"/>
        <v>3.5669723951302891E-2</v>
      </c>
      <c r="J57" s="11">
        <f t="shared" si="4"/>
        <v>-761.19190912080376</v>
      </c>
      <c r="K57" s="11">
        <f t="shared" si="5"/>
        <v>579413.12251097395</v>
      </c>
      <c r="L57" s="11">
        <f t="shared" si="6"/>
        <v>15223.838182416075</v>
      </c>
      <c r="M57" s="11">
        <v>1755</v>
      </c>
      <c r="N57" s="4">
        <f t="shared" si="7"/>
        <v>35100</v>
      </c>
    </row>
    <row r="58" spans="1:14" x14ac:dyDescent="0.35">
      <c r="A58" s="41">
        <v>40972</v>
      </c>
      <c r="B58" s="11">
        <v>5604</v>
      </c>
      <c r="C58" s="11">
        <v>7</v>
      </c>
      <c r="D58" s="11">
        <v>4973</v>
      </c>
      <c r="E58" s="11">
        <v>3</v>
      </c>
      <c r="F58" s="11">
        <f t="shared" si="0"/>
        <v>5574.0463531289952</v>
      </c>
      <c r="G58" s="11">
        <f t="shared" si="1"/>
        <v>-29.953646871004821</v>
      </c>
      <c r="H58" s="11">
        <f t="shared" si="2"/>
        <v>29.953646871004821</v>
      </c>
      <c r="I58" s="42">
        <f t="shared" si="3"/>
        <v>5.3450476215212029E-3</v>
      </c>
      <c r="J58" s="11">
        <f t="shared" si="4"/>
        <v>-119.81458748401928</v>
      </c>
      <c r="K58" s="11">
        <f t="shared" si="5"/>
        <v>14355.535373965711</v>
      </c>
      <c r="L58" s="11">
        <f t="shared" si="6"/>
        <v>2396.2917496803857</v>
      </c>
      <c r="M58" s="11">
        <v>1259</v>
      </c>
      <c r="N58" s="4">
        <f t="shared" si="7"/>
        <v>25180</v>
      </c>
    </row>
    <row r="59" spans="1:14" x14ac:dyDescent="0.35">
      <c r="A59" s="41">
        <v>40973</v>
      </c>
      <c r="B59" s="11">
        <v>3487</v>
      </c>
      <c r="C59" s="11">
        <v>1</v>
      </c>
      <c r="D59" s="11">
        <v>3390</v>
      </c>
      <c r="E59" s="11">
        <v>3</v>
      </c>
      <c r="F59" s="11">
        <f t="shared" si="0"/>
        <v>3796.3359950469276</v>
      </c>
      <c r="G59" s="11">
        <f t="shared" si="1"/>
        <v>309.33599504692756</v>
      </c>
      <c r="H59" s="11">
        <f t="shared" si="2"/>
        <v>309.33599504692756</v>
      </c>
      <c r="I59" s="42">
        <f t="shared" si="3"/>
        <v>8.8711211656704203E-2</v>
      </c>
      <c r="J59" s="11">
        <f t="shared" si="4"/>
        <v>309.33599504692756</v>
      </c>
      <c r="K59" s="11">
        <f t="shared" si="5"/>
        <v>95688.757831672789</v>
      </c>
      <c r="L59" s="11">
        <f t="shared" si="6"/>
        <v>6186.7199009385513</v>
      </c>
      <c r="M59" s="11">
        <v>1213</v>
      </c>
      <c r="N59" s="4">
        <f t="shared" si="7"/>
        <v>24260</v>
      </c>
    </row>
    <row r="60" spans="1:14" x14ac:dyDescent="0.35">
      <c r="A60" s="41">
        <v>40974</v>
      </c>
      <c r="B60" s="11">
        <v>3854</v>
      </c>
      <c r="C60" s="11">
        <v>2</v>
      </c>
      <c r="D60" s="11">
        <v>3795</v>
      </c>
      <c r="E60" s="11">
        <v>3</v>
      </c>
      <c r="F60" s="11">
        <f t="shared" si="0"/>
        <v>4152.4094909645864</v>
      </c>
      <c r="G60" s="11">
        <f t="shared" si="1"/>
        <v>298.40949096458644</v>
      </c>
      <c r="H60" s="11">
        <f t="shared" si="2"/>
        <v>298.40949096458644</v>
      </c>
      <c r="I60" s="42">
        <f t="shared" si="3"/>
        <v>7.7428513483286568E-2</v>
      </c>
      <c r="J60" s="11">
        <f t="shared" si="4"/>
        <v>298.40949096458644</v>
      </c>
      <c r="K60" s="11">
        <f t="shared" si="5"/>
        <v>89048.224297743596</v>
      </c>
      <c r="L60" s="11">
        <f t="shared" si="6"/>
        <v>5968.1898192917288</v>
      </c>
      <c r="M60" s="11">
        <v>1158</v>
      </c>
      <c r="N60" s="4">
        <f t="shared" si="7"/>
        <v>23160</v>
      </c>
    </row>
    <row r="61" spans="1:14" x14ac:dyDescent="0.35">
      <c r="A61" s="41">
        <v>40975</v>
      </c>
      <c r="B61" s="11">
        <v>4368</v>
      </c>
      <c r="C61" s="11">
        <v>3</v>
      </c>
      <c r="D61" s="11">
        <v>3842</v>
      </c>
      <c r="E61" s="11">
        <v>3</v>
      </c>
      <c r="F61" s="11">
        <f t="shared" si="0"/>
        <v>4356.8589478766362</v>
      </c>
      <c r="G61" s="11">
        <f t="shared" si="1"/>
        <v>-11.141052123363806</v>
      </c>
      <c r="H61" s="11">
        <f t="shared" si="2"/>
        <v>11.141052123363806</v>
      </c>
      <c r="I61" s="42">
        <f t="shared" si="3"/>
        <v>2.5506071710997727E-3</v>
      </c>
      <c r="J61" s="11">
        <f t="shared" si="4"/>
        <v>-44.564208493455226</v>
      </c>
      <c r="K61" s="11">
        <f t="shared" si="5"/>
        <v>1985.9686786481468</v>
      </c>
      <c r="L61" s="11">
        <f t="shared" si="6"/>
        <v>891.28416986910452</v>
      </c>
      <c r="M61" s="11">
        <v>1024</v>
      </c>
      <c r="N61" s="4">
        <f t="shared" si="7"/>
        <v>20480</v>
      </c>
    </row>
    <row r="62" spans="1:14" x14ac:dyDescent="0.35">
      <c r="A62" s="41">
        <v>40976</v>
      </c>
      <c r="B62" s="11">
        <v>4263</v>
      </c>
      <c r="C62" s="11">
        <v>4</v>
      </c>
      <c r="D62" s="11">
        <v>4135</v>
      </c>
      <c r="E62" s="11">
        <v>3</v>
      </c>
      <c r="F62" s="11">
        <f t="shared" si="0"/>
        <v>4665.4969902506409</v>
      </c>
      <c r="G62" s="11">
        <f t="shared" si="1"/>
        <v>402.49699025064092</v>
      </c>
      <c r="H62" s="11">
        <f t="shared" si="2"/>
        <v>402.49699025064092</v>
      </c>
      <c r="I62" s="42">
        <f t="shared" si="3"/>
        <v>9.4416371158958692E-2</v>
      </c>
      <c r="J62" s="11">
        <f t="shared" si="4"/>
        <v>402.49699025064092</v>
      </c>
      <c r="K62" s="11">
        <f t="shared" si="5"/>
        <v>162003.82716082453</v>
      </c>
      <c r="L62" s="11">
        <f t="shared" si="6"/>
        <v>8049.9398050128184</v>
      </c>
      <c r="M62" s="11">
        <v>995</v>
      </c>
      <c r="N62" s="4">
        <f t="shared" si="7"/>
        <v>19900</v>
      </c>
    </row>
    <row r="63" spans="1:14" x14ac:dyDescent="0.35">
      <c r="A63" s="41">
        <v>40977</v>
      </c>
      <c r="B63" s="11">
        <v>4953</v>
      </c>
      <c r="C63" s="11">
        <v>5</v>
      </c>
      <c r="D63" s="11">
        <v>4592</v>
      </c>
      <c r="E63" s="11">
        <v>3</v>
      </c>
      <c r="F63" s="11">
        <f t="shared" si="0"/>
        <v>5043.5940895992817</v>
      </c>
      <c r="G63" s="11">
        <f t="shared" si="1"/>
        <v>90.594089599281688</v>
      </c>
      <c r="H63" s="11">
        <f t="shared" si="2"/>
        <v>90.594089599281688</v>
      </c>
      <c r="I63" s="42">
        <f t="shared" si="3"/>
        <v>1.8290750979059498E-2</v>
      </c>
      <c r="J63" s="11">
        <f t="shared" si="4"/>
        <v>90.594089599281688</v>
      </c>
      <c r="K63" s="11">
        <f t="shared" si="5"/>
        <v>8207.2890703226785</v>
      </c>
      <c r="L63" s="11">
        <f t="shared" si="6"/>
        <v>1811.8817919856338</v>
      </c>
      <c r="M63" s="11">
        <v>674</v>
      </c>
      <c r="N63" s="4">
        <f t="shared" si="7"/>
        <v>13480</v>
      </c>
    </row>
    <row r="64" spans="1:14" x14ac:dyDescent="0.35">
      <c r="A64" s="41">
        <v>40978</v>
      </c>
      <c r="B64" s="11">
        <v>5715</v>
      </c>
      <c r="C64" s="11">
        <v>6</v>
      </c>
      <c r="D64" s="11">
        <v>5335</v>
      </c>
      <c r="E64" s="11">
        <v>3</v>
      </c>
      <c r="F64" s="11">
        <f t="shared" si="0"/>
        <v>5542.8210078183256</v>
      </c>
      <c r="G64" s="11">
        <f t="shared" si="1"/>
        <v>-172.1789921816744</v>
      </c>
      <c r="H64" s="11">
        <f t="shared" si="2"/>
        <v>172.1789921816744</v>
      </c>
      <c r="I64" s="42">
        <f t="shared" si="3"/>
        <v>3.0127557687082133E-2</v>
      </c>
      <c r="J64" s="11">
        <f t="shared" si="4"/>
        <v>-688.71596872669761</v>
      </c>
      <c r="K64" s="11">
        <f t="shared" si="5"/>
        <v>474329.68557915353</v>
      </c>
      <c r="L64" s="11">
        <f t="shared" si="6"/>
        <v>13774.319374533952</v>
      </c>
      <c r="M64" s="11">
        <v>1162</v>
      </c>
      <c r="N64" s="4">
        <f t="shared" si="7"/>
        <v>23240</v>
      </c>
    </row>
    <row r="65" spans="1:14" x14ac:dyDescent="0.35">
      <c r="A65" s="41">
        <v>40979</v>
      </c>
      <c r="B65" s="11">
        <v>5598</v>
      </c>
      <c r="C65" s="11">
        <v>7</v>
      </c>
      <c r="D65" s="11">
        <v>5604</v>
      </c>
      <c r="E65" s="11">
        <v>3</v>
      </c>
      <c r="F65" s="11">
        <f t="shared" si="0"/>
        <v>5841.2943101472611</v>
      </c>
      <c r="G65" s="11">
        <f t="shared" si="1"/>
        <v>243.29431014726106</v>
      </c>
      <c r="H65" s="11">
        <f t="shared" si="2"/>
        <v>243.29431014726106</v>
      </c>
      <c r="I65" s="42">
        <f t="shared" si="3"/>
        <v>4.3460934288542523E-2</v>
      </c>
      <c r="J65" s="11">
        <f t="shared" si="4"/>
        <v>243.29431014726106</v>
      </c>
      <c r="K65" s="11">
        <f t="shared" si="5"/>
        <v>59192.121350031652</v>
      </c>
      <c r="L65" s="11">
        <f t="shared" si="6"/>
        <v>4865.8862029452212</v>
      </c>
      <c r="M65" s="11">
        <v>622</v>
      </c>
      <c r="N65" s="4">
        <f t="shared" si="7"/>
        <v>12440</v>
      </c>
    </row>
    <row r="66" spans="1:14" x14ac:dyDescent="0.35">
      <c r="A66" s="41">
        <v>40980</v>
      </c>
      <c r="B66" s="11">
        <v>3941</v>
      </c>
      <c r="C66" s="11">
        <v>1</v>
      </c>
      <c r="D66" s="11">
        <v>3487</v>
      </c>
      <c r="E66" s="11">
        <v>3</v>
      </c>
      <c r="F66" s="11">
        <f t="shared" si="0"/>
        <v>3837.4184860624136</v>
      </c>
      <c r="G66" s="11">
        <f t="shared" si="1"/>
        <v>-103.58151393758635</v>
      </c>
      <c r="H66" s="11">
        <f t="shared" si="2"/>
        <v>103.58151393758635</v>
      </c>
      <c r="I66" s="42">
        <f t="shared" si="3"/>
        <v>2.6283053523873726E-2</v>
      </c>
      <c r="J66" s="11">
        <f t="shared" si="4"/>
        <v>-414.3260557503454</v>
      </c>
      <c r="K66" s="11">
        <f t="shared" si="5"/>
        <v>171666.08047363831</v>
      </c>
      <c r="L66" s="11">
        <f t="shared" si="6"/>
        <v>8286.5211150069081</v>
      </c>
      <c r="M66" s="11">
        <v>1251</v>
      </c>
      <c r="N66" s="4">
        <f t="shared" si="7"/>
        <v>25020</v>
      </c>
    </row>
    <row r="67" spans="1:14" x14ac:dyDescent="0.35">
      <c r="A67" s="41">
        <v>40981</v>
      </c>
      <c r="B67" s="11">
        <v>4048</v>
      </c>
      <c r="C67" s="11">
        <v>2</v>
      </c>
      <c r="D67" s="11">
        <v>3854</v>
      </c>
      <c r="E67" s="11">
        <v>3</v>
      </c>
      <c r="F67" s="11">
        <f t="shared" ref="F67:F130" si="8">$Q$2+SUMPRODUCT(C67:E67,$R$2:$T$2)</f>
        <v>4177.3978102420479</v>
      </c>
      <c r="G67" s="11">
        <f t="shared" ref="G67:G130" si="9">F67-B67</f>
        <v>129.39781024204785</v>
      </c>
      <c r="H67" s="11">
        <f t="shared" ref="H67:H130" si="10">ABS(G67)</f>
        <v>129.39781024204785</v>
      </c>
      <c r="I67" s="42">
        <f t="shared" ref="I67:I130" si="11">H67/B67</f>
        <v>3.1965862213944631E-2</v>
      </c>
      <c r="J67" s="11">
        <f t="shared" ref="J67:J130" si="12">IF(G67&lt;1,G67*4,G67)</f>
        <v>129.39781024204785</v>
      </c>
      <c r="K67" s="11">
        <f t="shared" ref="K67:K130" si="13">J67^2</f>
        <v>16743.793295437023</v>
      </c>
      <c r="L67" s="11">
        <f t="shared" ref="L67:L130" si="14">IF(G67&gt;0,G67*20,G67*-80)</f>
        <v>2587.9562048409571</v>
      </c>
      <c r="M67" s="11">
        <v>1095</v>
      </c>
      <c r="N67" s="4">
        <f t="shared" ref="N67:N130" si="15">M67*20</f>
        <v>21900</v>
      </c>
    </row>
    <row r="68" spans="1:14" x14ac:dyDescent="0.35">
      <c r="A68" s="41">
        <v>40982</v>
      </c>
      <c r="B68" s="11">
        <v>3883</v>
      </c>
      <c r="C68" s="11">
        <v>3</v>
      </c>
      <c r="D68" s="11">
        <v>4368</v>
      </c>
      <c r="E68" s="11">
        <v>3</v>
      </c>
      <c r="F68" s="11">
        <f t="shared" si="8"/>
        <v>4579.6361671977265</v>
      </c>
      <c r="G68" s="11">
        <f t="shared" si="9"/>
        <v>696.63616719772654</v>
      </c>
      <c r="H68" s="11">
        <f t="shared" si="10"/>
        <v>696.63616719772654</v>
      </c>
      <c r="I68" s="42">
        <f t="shared" si="11"/>
        <v>0.17940668740605886</v>
      </c>
      <c r="J68" s="11">
        <f t="shared" si="12"/>
        <v>696.63616719772654</v>
      </c>
      <c r="K68" s="11">
        <f t="shared" si="13"/>
        <v>485301.94944793882</v>
      </c>
      <c r="L68" s="11">
        <f t="shared" si="14"/>
        <v>13932.723343954531</v>
      </c>
      <c r="M68" s="11">
        <v>616</v>
      </c>
      <c r="N68" s="4">
        <f t="shared" si="15"/>
        <v>12320</v>
      </c>
    </row>
    <row r="69" spans="1:14" x14ac:dyDescent="0.35">
      <c r="A69" s="41">
        <v>40983</v>
      </c>
      <c r="B69" s="11">
        <v>4491</v>
      </c>
      <c r="C69" s="11">
        <v>4</v>
      </c>
      <c r="D69" s="11">
        <v>4263</v>
      </c>
      <c r="E69" s="11">
        <v>3</v>
      </c>
      <c r="F69" s="11">
        <f t="shared" si="8"/>
        <v>4719.7089371576749</v>
      </c>
      <c r="G69" s="11">
        <f t="shared" si="9"/>
        <v>228.70893715767488</v>
      </c>
      <c r="H69" s="11">
        <f t="shared" si="10"/>
        <v>228.70893715767488</v>
      </c>
      <c r="I69" s="42">
        <f t="shared" si="11"/>
        <v>5.092606037801712E-2</v>
      </c>
      <c r="J69" s="11">
        <f t="shared" si="12"/>
        <v>228.70893715767488</v>
      </c>
      <c r="K69" s="11">
        <f t="shared" si="13"/>
        <v>52307.777935793281</v>
      </c>
      <c r="L69" s="11">
        <f t="shared" si="14"/>
        <v>4574.1787431534976</v>
      </c>
      <c r="M69" s="11">
        <v>856</v>
      </c>
      <c r="N69" s="4">
        <f t="shared" si="15"/>
        <v>17120</v>
      </c>
    </row>
    <row r="70" spans="1:14" x14ac:dyDescent="0.35">
      <c r="A70" s="41">
        <v>40984</v>
      </c>
      <c r="B70" s="11">
        <v>4594</v>
      </c>
      <c r="C70" s="11">
        <v>5</v>
      </c>
      <c r="D70" s="11">
        <v>4953</v>
      </c>
      <c r="E70" s="11">
        <v>3</v>
      </c>
      <c r="F70" s="11">
        <f t="shared" si="8"/>
        <v>5196.4887211105242</v>
      </c>
      <c r="G70" s="11">
        <f t="shared" si="9"/>
        <v>602.48872111052424</v>
      </c>
      <c r="H70" s="11">
        <f t="shared" si="10"/>
        <v>602.48872111052424</v>
      </c>
      <c r="I70" s="42">
        <f t="shared" si="11"/>
        <v>0.13114687007194695</v>
      </c>
      <c r="J70" s="11">
        <f t="shared" si="12"/>
        <v>602.48872111052424</v>
      </c>
      <c r="K70" s="11">
        <f t="shared" si="13"/>
        <v>362992.65906539507</v>
      </c>
      <c r="L70" s="11">
        <f t="shared" si="14"/>
        <v>12049.774422210485</v>
      </c>
      <c r="M70" s="11">
        <v>336</v>
      </c>
      <c r="N70" s="4">
        <f t="shared" si="15"/>
        <v>6720</v>
      </c>
    </row>
    <row r="71" spans="1:14" x14ac:dyDescent="0.35">
      <c r="A71" s="41">
        <v>40985</v>
      </c>
      <c r="B71" s="11">
        <v>4131</v>
      </c>
      <c r="C71" s="11">
        <v>6</v>
      </c>
      <c r="D71" s="11">
        <v>5715</v>
      </c>
      <c r="E71" s="11">
        <v>3</v>
      </c>
      <c r="F71" s="11">
        <f t="shared" si="8"/>
        <v>5703.7627251985805</v>
      </c>
      <c r="G71" s="11">
        <f t="shared" si="9"/>
        <v>1572.7627251985805</v>
      </c>
      <c r="H71" s="11">
        <f t="shared" si="10"/>
        <v>1572.7627251985805</v>
      </c>
      <c r="I71" s="42">
        <f t="shared" si="11"/>
        <v>0.38072203466438648</v>
      </c>
      <c r="J71" s="11">
        <f t="shared" si="12"/>
        <v>1572.7627251985805</v>
      </c>
      <c r="K71" s="11">
        <f t="shared" si="13"/>
        <v>2473582.5897740657</v>
      </c>
      <c r="L71" s="11">
        <f t="shared" si="14"/>
        <v>31455.25450397161</v>
      </c>
      <c r="M71" s="11">
        <v>704</v>
      </c>
      <c r="N71" s="4">
        <f t="shared" si="15"/>
        <v>14080</v>
      </c>
    </row>
    <row r="72" spans="1:14" x14ac:dyDescent="0.35">
      <c r="A72" s="41">
        <v>40986</v>
      </c>
      <c r="B72" s="11">
        <v>5677</v>
      </c>
      <c r="C72" s="11">
        <v>7</v>
      </c>
      <c r="D72" s="11">
        <v>5598</v>
      </c>
      <c r="E72" s="11">
        <v>3</v>
      </c>
      <c r="F72" s="11">
        <f t="shared" si="8"/>
        <v>5838.7531251359942</v>
      </c>
      <c r="G72" s="11">
        <f t="shared" si="9"/>
        <v>161.7531251359942</v>
      </c>
      <c r="H72" s="11">
        <f t="shared" si="10"/>
        <v>161.7531251359942</v>
      </c>
      <c r="I72" s="42">
        <f t="shared" si="11"/>
        <v>2.8492711843578333E-2</v>
      </c>
      <c r="J72" s="11">
        <f t="shared" si="12"/>
        <v>161.7531251359942</v>
      </c>
      <c r="K72" s="11">
        <f t="shared" si="13"/>
        <v>26164.073491260599</v>
      </c>
      <c r="L72" s="11">
        <f t="shared" si="14"/>
        <v>3235.0625027198839</v>
      </c>
      <c r="M72" s="11">
        <v>551</v>
      </c>
      <c r="N72" s="4">
        <f t="shared" si="15"/>
        <v>11020</v>
      </c>
    </row>
    <row r="73" spans="1:14" x14ac:dyDescent="0.35">
      <c r="A73" s="41">
        <v>40987</v>
      </c>
      <c r="B73" s="11">
        <v>3805</v>
      </c>
      <c r="C73" s="11">
        <v>1</v>
      </c>
      <c r="D73" s="11">
        <v>3941</v>
      </c>
      <c r="E73" s="11">
        <v>3</v>
      </c>
      <c r="F73" s="11">
        <f t="shared" si="8"/>
        <v>4029.701485248298</v>
      </c>
      <c r="G73" s="11">
        <f t="shared" si="9"/>
        <v>224.70148524829801</v>
      </c>
      <c r="H73" s="11">
        <f t="shared" si="10"/>
        <v>224.70148524829801</v>
      </c>
      <c r="I73" s="42">
        <f t="shared" si="11"/>
        <v>5.9054266819526413E-2</v>
      </c>
      <c r="J73" s="11">
        <f t="shared" si="12"/>
        <v>224.70148524829801</v>
      </c>
      <c r="K73" s="11">
        <f t="shared" si="13"/>
        <v>50490.757472791091</v>
      </c>
      <c r="L73" s="11">
        <f t="shared" si="14"/>
        <v>4494.0297049659603</v>
      </c>
      <c r="M73" s="11">
        <v>1038</v>
      </c>
      <c r="N73" s="4">
        <f t="shared" si="15"/>
        <v>20760</v>
      </c>
    </row>
    <row r="74" spans="1:14" x14ac:dyDescent="0.35">
      <c r="A74" s="41">
        <v>40988</v>
      </c>
      <c r="B74" s="11">
        <v>4395</v>
      </c>
      <c r="C74" s="11">
        <v>2</v>
      </c>
      <c r="D74" s="11">
        <v>4048</v>
      </c>
      <c r="E74" s="11">
        <v>3</v>
      </c>
      <c r="F74" s="11">
        <f t="shared" si="8"/>
        <v>4259.56279227302</v>
      </c>
      <c r="G74" s="11">
        <f t="shared" si="9"/>
        <v>-135.43720772697998</v>
      </c>
      <c r="H74" s="11">
        <f t="shared" si="10"/>
        <v>135.43720772697998</v>
      </c>
      <c r="I74" s="42">
        <f t="shared" si="11"/>
        <v>3.0816201985660974E-2</v>
      </c>
      <c r="J74" s="11">
        <f t="shared" si="12"/>
        <v>-541.74883090791991</v>
      </c>
      <c r="K74" s="11">
        <f t="shared" si="13"/>
        <v>293491.79579009803</v>
      </c>
      <c r="L74" s="11">
        <f t="shared" si="14"/>
        <v>10834.976618158398</v>
      </c>
      <c r="M74" s="11">
        <v>1060</v>
      </c>
      <c r="N74" s="4">
        <f t="shared" si="15"/>
        <v>21200</v>
      </c>
    </row>
    <row r="75" spans="1:14" x14ac:dyDescent="0.35">
      <c r="A75" s="41">
        <v>40989</v>
      </c>
      <c r="B75" s="11">
        <v>5026</v>
      </c>
      <c r="C75" s="11">
        <v>3</v>
      </c>
      <c r="D75" s="11">
        <v>3883</v>
      </c>
      <c r="E75" s="11">
        <v>3</v>
      </c>
      <c r="F75" s="11">
        <f t="shared" si="8"/>
        <v>4374.2237121202952</v>
      </c>
      <c r="G75" s="11">
        <f t="shared" si="9"/>
        <v>-651.7762878797048</v>
      </c>
      <c r="H75" s="11">
        <f t="shared" si="10"/>
        <v>651.7762878797048</v>
      </c>
      <c r="I75" s="42">
        <f t="shared" si="11"/>
        <v>0.12968091680853658</v>
      </c>
      <c r="J75" s="11">
        <f t="shared" si="12"/>
        <v>-2607.1051515188192</v>
      </c>
      <c r="K75" s="11">
        <f t="shared" si="13"/>
        <v>6796997.2710759649</v>
      </c>
      <c r="L75" s="11">
        <f t="shared" si="14"/>
        <v>52142.103030376384</v>
      </c>
      <c r="M75" s="11">
        <v>1181</v>
      </c>
      <c r="N75" s="4">
        <f t="shared" si="15"/>
        <v>23620</v>
      </c>
    </row>
    <row r="76" spans="1:14" x14ac:dyDescent="0.35">
      <c r="A76" s="41">
        <v>40990</v>
      </c>
      <c r="B76" s="11">
        <v>4975</v>
      </c>
      <c r="C76" s="11">
        <v>4</v>
      </c>
      <c r="D76" s="11">
        <v>4491</v>
      </c>
      <c r="E76" s="11">
        <v>3</v>
      </c>
      <c r="F76" s="11">
        <f t="shared" si="8"/>
        <v>4816.2739675858274</v>
      </c>
      <c r="G76" s="11">
        <f t="shared" si="9"/>
        <v>-158.72603241417255</v>
      </c>
      <c r="H76" s="11">
        <f t="shared" si="10"/>
        <v>158.72603241417255</v>
      </c>
      <c r="I76" s="42">
        <f t="shared" si="11"/>
        <v>3.1904730133502021E-2</v>
      </c>
      <c r="J76" s="11">
        <f t="shared" si="12"/>
        <v>-634.9041296566902</v>
      </c>
      <c r="K76" s="11">
        <f t="shared" si="13"/>
        <v>403103.25385511928</v>
      </c>
      <c r="L76" s="11">
        <f t="shared" si="14"/>
        <v>12698.082593133804</v>
      </c>
      <c r="M76" s="11">
        <v>844</v>
      </c>
      <c r="N76" s="4">
        <f t="shared" si="15"/>
        <v>16880</v>
      </c>
    </row>
    <row r="77" spans="1:14" x14ac:dyDescent="0.35">
      <c r="A77" s="41">
        <v>40991</v>
      </c>
      <c r="B77" s="11">
        <v>5295</v>
      </c>
      <c r="C77" s="11">
        <v>5</v>
      </c>
      <c r="D77" s="11">
        <v>4594</v>
      </c>
      <c r="E77" s="11">
        <v>3</v>
      </c>
      <c r="F77" s="11">
        <f t="shared" si="8"/>
        <v>5044.4411512697043</v>
      </c>
      <c r="G77" s="11">
        <f t="shared" si="9"/>
        <v>-250.55884873029572</v>
      </c>
      <c r="H77" s="11">
        <f t="shared" si="10"/>
        <v>250.55884873029572</v>
      </c>
      <c r="I77" s="42">
        <f t="shared" si="11"/>
        <v>4.7319895888629976E-2</v>
      </c>
      <c r="J77" s="11">
        <f t="shared" si="12"/>
        <v>-1002.2353949211829</v>
      </c>
      <c r="K77" s="11">
        <f t="shared" si="13"/>
        <v>1004475.7868328195</v>
      </c>
      <c r="L77" s="11">
        <f t="shared" si="14"/>
        <v>20044.707898423658</v>
      </c>
      <c r="M77" s="11">
        <v>1082</v>
      </c>
      <c r="N77" s="4">
        <f t="shared" si="15"/>
        <v>21640</v>
      </c>
    </row>
    <row r="78" spans="1:14" x14ac:dyDescent="0.35">
      <c r="A78" s="41">
        <v>40992</v>
      </c>
      <c r="B78" s="11">
        <v>5167</v>
      </c>
      <c r="C78" s="11">
        <v>6</v>
      </c>
      <c r="D78" s="11">
        <v>4131</v>
      </c>
      <c r="E78" s="11">
        <v>3</v>
      </c>
      <c r="F78" s="11">
        <f t="shared" si="8"/>
        <v>5032.8898822240426</v>
      </c>
      <c r="G78" s="11">
        <f t="shared" si="9"/>
        <v>-134.11011777595741</v>
      </c>
      <c r="H78" s="11">
        <f t="shared" si="10"/>
        <v>134.11011777595741</v>
      </c>
      <c r="I78" s="42">
        <f t="shared" si="11"/>
        <v>2.5955122464864991E-2</v>
      </c>
      <c r="J78" s="11">
        <f t="shared" si="12"/>
        <v>-536.44047110382962</v>
      </c>
      <c r="K78" s="11">
        <f t="shared" si="13"/>
        <v>287768.37903809868</v>
      </c>
      <c r="L78" s="11">
        <f t="shared" si="14"/>
        <v>10728.809422076592</v>
      </c>
      <c r="M78" s="11">
        <v>796</v>
      </c>
      <c r="N78" s="4">
        <f t="shared" si="15"/>
        <v>15920</v>
      </c>
    </row>
    <row r="79" spans="1:14" x14ac:dyDescent="0.35">
      <c r="A79" s="41">
        <v>40993</v>
      </c>
      <c r="B79" s="11">
        <v>5166</v>
      </c>
      <c r="C79" s="11">
        <v>7</v>
      </c>
      <c r="D79" s="11">
        <v>5677</v>
      </c>
      <c r="E79" s="11">
        <v>3</v>
      </c>
      <c r="F79" s="11">
        <f t="shared" si="8"/>
        <v>5872.2120611176788</v>
      </c>
      <c r="G79" s="11">
        <f t="shared" si="9"/>
        <v>706.21206111767879</v>
      </c>
      <c r="H79" s="11">
        <f t="shared" si="10"/>
        <v>706.21206111767879</v>
      </c>
      <c r="I79" s="42">
        <f t="shared" si="11"/>
        <v>0.13670384458336793</v>
      </c>
      <c r="J79" s="11">
        <f t="shared" si="12"/>
        <v>706.21206111767879</v>
      </c>
      <c r="K79" s="11">
        <f t="shared" si="13"/>
        <v>498735.47526808007</v>
      </c>
      <c r="L79" s="11">
        <f t="shared" si="14"/>
        <v>14124.241222353576</v>
      </c>
      <c r="M79" s="11">
        <v>1262</v>
      </c>
      <c r="N79" s="4">
        <f t="shared" si="15"/>
        <v>25240</v>
      </c>
    </row>
    <row r="80" spans="1:14" x14ac:dyDescent="0.35">
      <c r="A80" s="41">
        <v>40994</v>
      </c>
      <c r="B80" s="11">
        <v>2709</v>
      </c>
      <c r="C80" s="11">
        <v>1</v>
      </c>
      <c r="D80" s="11">
        <v>3805</v>
      </c>
      <c r="E80" s="11">
        <v>3</v>
      </c>
      <c r="F80" s="11">
        <f t="shared" si="8"/>
        <v>3972.1012916595751</v>
      </c>
      <c r="G80" s="11">
        <f t="shared" si="9"/>
        <v>1263.1012916595751</v>
      </c>
      <c r="H80" s="11">
        <f t="shared" si="10"/>
        <v>1263.1012916595751</v>
      </c>
      <c r="I80" s="42">
        <f t="shared" si="11"/>
        <v>0.46626108957533224</v>
      </c>
      <c r="J80" s="11">
        <f t="shared" si="12"/>
        <v>1263.1012916595751</v>
      </c>
      <c r="K80" s="11">
        <f t="shared" si="13"/>
        <v>1595424.8729920869</v>
      </c>
      <c r="L80" s="11">
        <f t="shared" si="14"/>
        <v>25262.025833191503</v>
      </c>
      <c r="M80" s="11">
        <v>940</v>
      </c>
      <c r="N80" s="4">
        <f t="shared" si="15"/>
        <v>18800</v>
      </c>
    </row>
    <row r="81" spans="1:14" x14ac:dyDescent="0.35">
      <c r="A81" s="41">
        <v>40995</v>
      </c>
      <c r="B81" s="11">
        <v>4628.5</v>
      </c>
      <c r="C81" s="11">
        <v>2</v>
      </c>
      <c r="D81" s="11">
        <v>4395</v>
      </c>
      <c r="E81" s="11">
        <v>3</v>
      </c>
      <c r="F81" s="11">
        <f t="shared" si="8"/>
        <v>4406.5279920913054</v>
      </c>
      <c r="G81" s="11">
        <f t="shared" si="9"/>
        <v>-221.97200790869465</v>
      </c>
      <c r="H81" s="11">
        <f t="shared" si="10"/>
        <v>221.97200790869465</v>
      </c>
      <c r="I81" s="42">
        <f t="shared" si="11"/>
        <v>4.7957655376189838E-2</v>
      </c>
      <c r="J81" s="11">
        <f t="shared" si="12"/>
        <v>-887.8880316347786</v>
      </c>
      <c r="K81" s="11">
        <f t="shared" si="13"/>
        <v>788345.15672028158</v>
      </c>
      <c r="L81" s="11">
        <f t="shared" si="14"/>
        <v>17757.760632695572</v>
      </c>
      <c r="M81" s="11">
        <v>675</v>
      </c>
      <c r="N81" s="4">
        <f t="shared" si="15"/>
        <v>13500</v>
      </c>
    </row>
    <row r="82" spans="1:14" x14ac:dyDescent="0.35">
      <c r="A82" s="41">
        <v>40996</v>
      </c>
      <c r="B82" s="11">
        <v>2723</v>
      </c>
      <c r="C82" s="11">
        <v>3</v>
      </c>
      <c r="D82" s="11">
        <v>5026</v>
      </c>
      <c r="E82" s="11">
        <v>3</v>
      </c>
      <c r="F82" s="11">
        <f t="shared" si="8"/>
        <v>4858.3194567666951</v>
      </c>
      <c r="G82" s="11">
        <f t="shared" si="9"/>
        <v>2135.3194567666951</v>
      </c>
      <c r="H82" s="11">
        <f t="shared" si="10"/>
        <v>2135.3194567666951</v>
      </c>
      <c r="I82" s="42">
        <f t="shared" si="11"/>
        <v>0.78417901460400119</v>
      </c>
      <c r="J82" s="11">
        <f t="shared" si="12"/>
        <v>2135.3194567666951</v>
      </c>
      <c r="K82" s="11">
        <f t="shared" si="13"/>
        <v>4559589.1824464137</v>
      </c>
      <c r="L82" s="11">
        <f t="shared" si="14"/>
        <v>42706.389135333899</v>
      </c>
      <c r="M82" s="11">
        <v>707</v>
      </c>
      <c r="N82" s="4">
        <f t="shared" si="15"/>
        <v>14140</v>
      </c>
    </row>
    <row r="83" spans="1:14" x14ac:dyDescent="0.35">
      <c r="A83" s="41">
        <v>40997</v>
      </c>
      <c r="B83" s="11">
        <v>3348</v>
      </c>
      <c r="C83" s="11">
        <v>4</v>
      </c>
      <c r="D83" s="11">
        <v>4975</v>
      </c>
      <c r="E83" s="11">
        <v>3</v>
      </c>
      <c r="F83" s="11">
        <f t="shared" si="8"/>
        <v>5021.2628918280479</v>
      </c>
      <c r="G83" s="11">
        <f t="shared" si="9"/>
        <v>1673.2628918280479</v>
      </c>
      <c r="H83" s="11">
        <f t="shared" si="10"/>
        <v>1673.2628918280479</v>
      </c>
      <c r="I83" s="42">
        <f t="shared" si="11"/>
        <v>0.49977983626883155</v>
      </c>
      <c r="J83" s="11">
        <f t="shared" si="12"/>
        <v>1673.2628918280479</v>
      </c>
      <c r="K83" s="11">
        <f t="shared" si="13"/>
        <v>2799808.7051687618</v>
      </c>
      <c r="L83" s="11">
        <f t="shared" si="14"/>
        <v>33465.257836560959</v>
      </c>
      <c r="M83" s="11">
        <v>449</v>
      </c>
      <c r="N83" s="4">
        <f t="shared" si="15"/>
        <v>8980</v>
      </c>
    </row>
    <row r="84" spans="1:14" x14ac:dyDescent="0.35">
      <c r="A84" s="41">
        <v>40998</v>
      </c>
      <c r="B84" s="11">
        <v>4623</v>
      </c>
      <c r="C84" s="11">
        <v>5</v>
      </c>
      <c r="D84" s="11">
        <v>5295</v>
      </c>
      <c r="E84" s="11">
        <v>3</v>
      </c>
      <c r="F84" s="11">
        <f t="shared" si="8"/>
        <v>5341.3362667527545</v>
      </c>
      <c r="G84" s="11">
        <f t="shared" si="9"/>
        <v>718.33626675275445</v>
      </c>
      <c r="H84" s="11">
        <f t="shared" si="10"/>
        <v>718.33626675275445</v>
      </c>
      <c r="I84" s="42">
        <f t="shared" si="11"/>
        <v>0.15538314227833755</v>
      </c>
      <c r="J84" s="11">
        <f t="shared" si="12"/>
        <v>718.33626675275445</v>
      </c>
      <c r="K84" s="11">
        <f t="shared" si="13"/>
        <v>516006.99213228439</v>
      </c>
      <c r="L84" s="11">
        <f t="shared" si="14"/>
        <v>14366.725335055089</v>
      </c>
      <c r="M84" s="11">
        <v>942</v>
      </c>
      <c r="N84" s="4">
        <f t="shared" si="15"/>
        <v>18840</v>
      </c>
    </row>
    <row r="85" spans="1:14" x14ac:dyDescent="0.35">
      <c r="A85" s="41">
        <v>40999</v>
      </c>
      <c r="B85" s="11">
        <v>4037</v>
      </c>
      <c r="C85" s="11">
        <v>6</v>
      </c>
      <c r="D85" s="11">
        <v>5167</v>
      </c>
      <c r="E85" s="11">
        <v>3</v>
      </c>
      <c r="F85" s="11">
        <f t="shared" si="8"/>
        <v>5471.6678275028444</v>
      </c>
      <c r="G85" s="11">
        <f t="shared" si="9"/>
        <v>1434.6678275028444</v>
      </c>
      <c r="H85" s="11">
        <f t="shared" si="10"/>
        <v>1434.6678275028444</v>
      </c>
      <c r="I85" s="42">
        <f t="shared" si="11"/>
        <v>0.35537969469973851</v>
      </c>
      <c r="J85" s="11">
        <f t="shared" si="12"/>
        <v>1434.6678275028444</v>
      </c>
      <c r="K85" s="11">
        <f t="shared" si="13"/>
        <v>2058271.7752717312</v>
      </c>
      <c r="L85" s="11">
        <f t="shared" si="14"/>
        <v>28693.356550056887</v>
      </c>
      <c r="M85" s="11">
        <v>779</v>
      </c>
      <c r="N85" s="4">
        <f t="shared" si="15"/>
        <v>15580</v>
      </c>
    </row>
    <row r="86" spans="1:14" x14ac:dyDescent="0.35">
      <c r="A86" s="41">
        <v>41000</v>
      </c>
      <c r="B86" s="11">
        <v>4088</v>
      </c>
      <c r="C86" s="11">
        <v>7</v>
      </c>
      <c r="D86" s="11">
        <v>5166</v>
      </c>
      <c r="E86" s="11">
        <v>4</v>
      </c>
      <c r="F86" s="11">
        <f t="shared" si="8"/>
        <v>5772.8823167688497</v>
      </c>
      <c r="G86" s="11">
        <f t="shared" si="9"/>
        <v>1684.8823167688497</v>
      </c>
      <c r="H86" s="11">
        <f t="shared" si="10"/>
        <v>1684.8823167688497</v>
      </c>
      <c r="I86" s="42">
        <f t="shared" si="11"/>
        <v>0.41215320860294757</v>
      </c>
      <c r="J86" s="11">
        <f t="shared" si="12"/>
        <v>1684.8823167688497</v>
      </c>
      <c r="K86" s="11">
        <f t="shared" si="13"/>
        <v>2838828.4213603665</v>
      </c>
      <c r="L86" s="11">
        <f t="shared" si="14"/>
        <v>33697.646335376994</v>
      </c>
      <c r="M86" s="11">
        <v>1077</v>
      </c>
      <c r="N86" s="4">
        <f t="shared" si="15"/>
        <v>21540</v>
      </c>
    </row>
    <row r="87" spans="1:14" x14ac:dyDescent="0.35">
      <c r="A87" s="41">
        <v>41001</v>
      </c>
      <c r="B87" s="11">
        <v>4628.5</v>
      </c>
      <c r="C87" s="11">
        <v>1</v>
      </c>
      <c r="D87" s="11">
        <v>2709</v>
      </c>
      <c r="E87" s="11">
        <v>4</v>
      </c>
      <c r="F87" s="11">
        <f t="shared" si="8"/>
        <v>3625.0060087121947</v>
      </c>
      <c r="G87" s="11">
        <f t="shared" si="9"/>
        <v>-1003.4939912878053</v>
      </c>
      <c r="H87" s="11">
        <f t="shared" si="10"/>
        <v>1003.4939912878053</v>
      </c>
      <c r="I87" s="42">
        <f t="shared" si="11"/>
        <v>0.21680760317334025</v>
      </c>
      <c r="J87" s="11">
        <f t="shared" si="12"/>
        <v>-4013.9759651512213</v>
      </c>
      <c r="K87" s="11">
        <f t="shared" si="13"/>
        <v>16112003.048811678</v>
      </c>
      <c r="L87" s="11">
        <f t="shared" si="14"/>
        <v>80279.519303024426</v>
      </c>
      <c r="M87" s="11">
        <v>1196</v>
      </c>
      <c r="N87" s="4">
        <f t="shared" si="15"/>
        <v>23920</v>
      </c>
    </row>
    <row r="88" spans="1:14" x14ac:dyDescent="0.35">
      <c r="A88" s="41">
        <v>41002</v>
      </c>
      <c r="B88" s="11">
        <v>3023</v>
      </c>
      <c r="C88" s="11">
        <v>2</v>
      </c>
      <c r="D88" s="11">
        <v>4628.5</v>
      </c>
      <c r="E88" s="11">
        <v>4</v>
      </c>
      <c r="F88" s="11">
        <f t="shared" si="8"/>
        <v>4622.5169545572126</v>
      </c>
      <c r="G88" s="11">
        <f t="shared" si="9"/>
        <v>1599.5169545572126</v>
      </c>
      <c r="H88" s="11">
        <f t="shared" si="10"/>
        <v>1599.5169545572126</v>
      </c>
      <c r="I88" s="42">
        <f t="shared" si="11"/>
        <v>0.5291157639951084</v>
      </c>
      <c r="J88" s="11">
        <f t="shared" si="12"/>
        <v>1599.5169545572126</v>
      </c>
      <c r="K88" s="11">
        <f t="shared" si="13"/>
        <v>2558454.4879159802</v>
      </c>
      <c r="L88" s="11">
        <f t="shared" si="14"/>
        <v>31990.339091144251</v>
      </c>
      <c r="M88" s="11">
        <v>1683</v>
      </c>
      <c r="N88" s="4">
        <f t="shared" si="15"/>
        <v>33660</v>
      </c>
    </row>
    <row r="89" spans="1:14" x14ac:dyDescent="0.35">
      <c r="A89" s="41">
        <v>41003</v>
      </c>
      <c r="B89" s="11">
        <v>2706</v>
      </c>
      <c r="C89" s="11">
        <v>3</v>
      </c>
      <c r="D89" s="11">
        <v>2723</v>
      </c>
      <c r="E89" s="11">
        <v>4</v>
      </c>
      <c r="F89" s="11">
        <f t="shared" si="8"/>
        <v>4000.0224557193983</v>
      </c>
      <c r="G89" s="11">
        <f t="shared" si="9"/>
        <v>1294.0224557193983</v>
      </c>
      <c r="H89" s="11">
        <f t="shared" si="10"/>
        <v>1294.0224557193983</v>
      </c>
      <c r="I89" s="42">
        <f t="shared" si="11"/>
        <v>0.47820489863983678</v>
      </c>
      <c r="J89" s="11">
        <f t="shared" si="12"/>
        <v>1294.0224557193983</v>
      </c>
      <c r="K89" s="11">
        <f t="shared" si="13"/>
        <v>1674494.1159060621</v>
      </c>
      <c r="L89" s="11">
        <f t="shared" si="14"/>
        <v>25880.449114387964</v>
      </c>
      <c r="M89" s="11">
        <v>1188</v>
      </c>
      <c r="N89" s="4">
        <f t="shared" si="15"/>
        <v>23760</v>
      </c>
    </row>
    <row r="90" spans="1:14" x14ac:dyDescent="0.35">
      <c r="A90" s="41">
        <v>41004</v>
      </c>
      <c r="B90" s="11">
        <v>2830</v>
      </c>
      <c r="C90" s="11">
        <v>4</v>
      </c>
      <c r="D90" s="11">
        <v>3348</v>
      </c>
      <c r="E90" s="11">
        <v>4</v>
      </c>
      <c r="F90" s="11">
        <f t="shared" si="8"/>
        <v>4449.2727353835207</v>
      </c>
      <c r="G90" s="11">
        <f t="shared" si="9"/>
        <v>1619.2727353835207</v>
      </c>
      <c r="H90" s="11">
        <f t="shared" si="10"/>
        <v>1619.2727353835207</v>
      </c>
      <c r="I90" s="42">
        <f t="shared" si="11"/>
        <v>0.57218117858074935</v>
      </c>
      <c r="J90" s="11">
        <f t="shared" si="12"/>
        <v>1619.2727353835207</v>
      </c>
      <c r="K90" s="11">
        <f t="shared" si="13"/>
        <v>2622044.1915564295</v>
      </c>
      <c r="L90" s="11">
        <f t="shared" si="14"/>
        <v>32385.454707670415</v>
      </c>
      <c r="M90" s="11">
        <v>303</v>
      </c>
      <c r="N90" s="4">
        <f t="shared" si="15"/>
        <v>6060</v>
      </c>
    </row>
    <row r="91" spans="1:14" x14ac:dyDescent="0.35">
      <c r="A91" s="41">
        <v>41005</v>
      </c>
      <c r="B91" s="11">
        <v>3316</v>
      </c>
      <c r="C91" s="11">
        <v>5</v>
      </c>
      <c r="D91" s="11">
        <v>4623</v>
      </c>
      <c r="E91" s="11">
        <v>4</v>
      </c>
      <c r="F91" s="11">
        <f t="shared" si="8"/>
        <v>5173.8180579349219</v>
      </c>
      <c r="G91" s="11">
        <f t="shared" si="9"/>
        <v>1857.8180579349219</v>
      </c>
      <c r="H91" s="11">
        <f t="shared" si="10"/>
        <v>1857.8180579349219</v>
      </c>
      <c r="I91" s="42">
        <f t="shared" si="11"/>
        <v>0.56025876294780519</v>
      </c>
      <c r="J91" s="11">
        <f t="shared" si="12"/>
        <v>1857.8180579349219</v>
      </c>
      <c r="K91" s="11">
        <f t="shared" si="13"/>
        <v>3451487.9363890844</v>
      </c>
      <c r="L91" s="11">
        <f t="shared" si="14"/>
        <v>37156.361158698433</v>
      </c>
      <c r="M91" s="11">
        <v>1091</v>
      </c>
      <c r="N91" s="4">
        <f t="shared" si="15"/>
        <v>21820</v>
      </c>
    </row>
    <row r="92" spans="1:14" x14ac:dyDescent="0.35">
      <c r="A92" s="41">
        <v>41006</v>
      </c>
      <c r="B92" s="11">
        <v>3348</v>
      </c>
      <c r="C92" s="11">
        <v>6</v>
      </c>
      <c r="D92" s="11">
        <v>4037</v>
      </c>
      <c r="E92" s="11">
        <v>4</v>
      </c>
      <c r="F92" s="11">
        <f t="shared" si="8"/>
        <v>5110.1724961582831</v>
      </c>
      <c r="G92" s="11">
        <f t="shared" si="9"/>
        <v>1762.1724961582831</v>
      </c>
      <c r="H92" s="11">
        <f t="shared" si="10"/>
        <v>1762.1724961582831</v>
      </c>
      <c r="I92" s="42">
        <f t="shared" si="11"/>
        <v>0.52633587101501889</v>
      </c>
      <c r="J92" s="11">
        <f t="shared" si="12"/>
        <v>1762.1724961582831</v>
      </c>
      <c r="K92" s="11">
        <f t="shared" si="13"/>
        <v>3105251.9062167145</v>
      </c>
      <c r="L92" s="11">
        <f t="shared" si="14"/>
        <v>35243.449923165666</v>
      </c>
      <c r="M92" s="11">
        <v>1018</v>
      </c>
      <c r="N92" s="4">
        <f t="shared" si="15"/>
        <v>20360</v>
      </c>
    </row>
    <row r="93" spans="1:14" x14ac:dyDescent="0.35">
      <c r="A93" s="41">
        <v>41007</v>
      </c>
      <c r="B93" s="11">
        <v>4428</v>
      </c>
      <c r="C93" s="11">
        <v>7</v>
      </c>
      <c r="D93" s="11">
        <v>4088</v>
      </c>
      <c r="E93" s="11">
        <v>4</v>
      </c>
      <c r="F93" s="11">
        <f t="shared" si="8"/>
        <v>5316.3160764111781</v>
      </c>
      <c r="G93" s="11">
        <f t="shared" si="9"/>
        <v>888.31607641117807</v>
      </c>
      <c r="H93" s="11">
        <f t="shared" si="10"/>
        <v>888.31607641117807</v>
      </c>
      <c r="I93" s="42">
        <f t="shared" si="11"/>
        <v>0.20061338672339163</v>
      </c>
      <c r="J93" s="11">
        <f t="shared" si="12"/>
        <v>888.31607641117807</v>
      </c>
      <c r="K93" s="11">
        <f t="shared" si="13"/>
        <v>789105.45161054994</v>
      </c>
      <c r="L93" s="11">
        <f t="shared" si="14"/>
        <v>17766.321528223561</v>
      </c>
      <c r="M93" s="11">
        <v>589</v>
      </c>
      <c r="N93" s="4">
        <f t="shared" si="15"/>
        <v>11780</v>
      </c>
    </row>
    <row r="94" spans="1:14" x14ac:dyDescent="0.35">
      <c r="A94" s="41">
        <v>41008</v>
      </c>
      <c r="B94" s="11">
        <v>4628.5</v>
      </c>
      <c r="C94" s="11">
        <v>1</v>
      </c>
      <c r="D94" s="11">
        <v>4628.5</v>
      </c>
      <c r="E94" s="11">
        <v>4</v>
      </c>
      <c r="F94" s="11">
        <f t="shared" si="8"/>
        <v>4437.9734469000887</v>
      </c>
      <c r="G94" s="11">
        <f t="shared" si="9"/>
        <v>-190.52655309991133</v>
      </c>
      <c r="H94" s="11">
        <f t="shared" si="10"/>
        <v>190.52655309991133</v>
      </c>
      <c r="I94" s="42">
        <f t="shared" si="11"/>
        <v>4.1163779431762193E-2</v>
      </c>
      <c r="J94" s="11">
        <f t="shared" si="12"/>
        <v>-762.1062123996453</v>
      </c>
      <c r="K94" s="11">
        <f t="shared" si="13"/>
        <v>580805.87897813332</v>
      </c>
      <c r="L94" s="11">
        <f t="shared" si="14"/>
        <v>15242.124247992906</v>
      </c>
      <c r="M94" s="11">
        <v>1122</v>
      </c>
      <c r="N94" s="4">
        <f t="shared" si="15"/>
        <v>22440</v>
      </c>
    </row>
    <row r="95" spans="1:14" x14ac:dyDescent="0.35">
      <c r="A95" s="41">
        <v>41009</v>
      </c>
      <c r="B95" s="11">
        <v>2712</v>
      </c>
      <c r="C95" s="11">
        <v>2</v>
      </c>
      <c r="D95" s="11">
        <v>3023</v>
      </c>
      <c r="E95" s="11">
        <v>4</v>
      </c>
      <c r="F95" s="11">
        <f t="shared" si="8"/>
        <v>3942.5381986256343</v>
      </c>
      <c r="G95" s="11">
        <f t="shared" si="9"/>
        <v>1230.5381986256343</v>
      </c>
      <c r="H95" s="11">
        <f t="shared" si="10"/>
        <v>1230.5381986256343</v>
      </c>
      <c r="I95" s="42">
        <f t="shared" si="11"/>
        <v>0.45373827382951121</v>
      </c>
      <c r="J95" s="11">
        <f t="shared" si="12"/>
        <v>1230.5381986256343</v>
      </c>
      <c r="K95" s="11">
        <f t="shared" si="13"/>
        <v>1514224.2582768211</v>
      </c>
      <c r="L95" s="11">
        <f t="shared" si="14"/>
        <v>24610.763972512686</v>
      </c>
      <c r="M95" s="11">
        <v>926</v>
      </c>
      <c r="N95" s="4">
        <f t="shared" si="15"/>
        <v>18520</v>
      </c>
    </row>
    <row r="96" spans="1:14" x14ac:dyDescent="0.35">
      <c r="A96" s="41">
        <v>41010</v>
      </c>
      <c r="B96" s="11">
        <v>3136</v>
      </c>
      <c r="C96" s="11">
        <v>3</v>
      </c>
      <c r="D96" s="11">
        <v>2706</v>
      </c>
      <c r="E96" s="11">
        <v>4</v>
      </c>
      <c r="F96" s="11">
        <f t="shared" si="8"/>
        <v>3992.8224315208081</v>
      </c>
      <c r="G96" s="11">
        <f t="shared" si="9"/>
        <v>856.8224315208081</v>
      </c>
      <c r="H96" s="11">
        <f t="shared" si="10"/>
        <v>856.8224315208081</v>
      </c>
      <c r="I96" s="42">
        <f t="shared" si="11"/>
        <v>0.27322143862270665</v>
      </c>
      <c r="J96" s="11">
        <f t="shared" si="12"/>
        <v>856.8224315208081</v>
      </c>
      <c r="K96" s="11">
        <f t="shared" si="13"/>
        <v>734144.67915722984</v>
      </c>
      <c r="L96" s="11">
        <f t="shared" si="14"/>
        <v>17136.448630416162</v>
      </c>
      <c r="M96" s="11">
        <v>1401</v>
      </c>
      <c r="N96" s="4">
        <f t="shared" si="15"/>
        <v>28020</v>
      </c>
    </row>
    <row r="97" spans="1:14" x14ac:dyDescent="0.35">
      <c r="A97" s="41">
        <v>41011</v>
      </c>
      <c r="B97" s="11">
        <v>3088</v>
      </c>
      <c r="C97" s="11">
        <v>4</v>
      </c>
      <c r="D97" s="11">
        <v>2830</v>
      </c>
      <c r="E97" s="11">
        <v>4</v>
      </c>
      <c r="F97" s="11">
        <f t="shared" si="8"/>
        <v>4229.8837627441208</v>
      </c>
      <c r="G97" s="11">
        <f t="shared" si="9"/>
        <v>1141.8837627441208</v>
      </c>
      <c r="H97" s="11">
        <f t="shared" si="10"/>
        <v>1141.8837627441208</v>
      </c>
      <c r="I97" s="42">
        <f t="shared" si="11"/>
        <v>0.36978101125133445</v>
      </c>
      <c r="J97" s="11">
        <f t="shared" si="12"/>
        <v>1141.8837627441208</v>
      </c>
      <c r="K97" s="11">
        <f t="shared" si="13"/>
        <v>1303898.5276186715</v>
      </c>
      <c r="L97" s="11">
        <f t="shared" si="14"/>
        <v>22837.675254882415</v>
      </c>
      <c r="M97" s="11">
        <v>1240</v>
      </c>
      <c r="N97" s="4">
        <f t="shared" si="15"/>
        <v>24800</v>
      </c>
    </row>
    <row r="98" spans="1:14" x14ac:dyDescent="0.35">
      <c r="A98" s="41">
        <v>41012</v>
      </c>
      <c r="B98" s="11">
        <v>3198</v>
      </c>
      <c r="C98" s="11">
        <v>5</v>
      </c>
      <c r="D98" s="11">
        <v>3316</v>
      </c>
      <c r="E98" s="11">
        <v>4</v>
      </c>
      <c r="F98" s="11">
        <f t="shared" si="8"/>
        <v>4620.2632563138859</v>
      </c>
      <c r="G98" s="11">
        <f t="shared" si="9"/>
        <v>1422.2632563138859</v>
      </c>
      <c r="H98" s="11">
        <f t="shared" si="10"/>
        <v>1422.2632563138859</v>
      </c>
      <c r="I98" s="42">
        <f t="shared" si="11"/>
        <v>0.44473522711503627</v>
      </c>
      <c r="J98" s="11">
        <f t="shared" si="12"/>
        <v>1422.2632563138859</v>
      </c>
      <c r="K98" s="11">
        <f t="shared" si="13"/>
        <v>2022832.7702605783</v>
      </c>
      <c r="L98" s="11">
        <f t="shared" si="14"/>
        <v>28445.265126277718</v>
      </c>
      <c r="M98" s="11">
        <v>1041</v>
      </c>
      <c r="N98" s="4">
        <f t="shared" si="15"/>
        <v>20820</v>
      </c>
    </row>
    <row r="99" spans="1:14" x14ac:dyDescent="0.35">
      <c r="A99" s="41">
        <v>41013</v>
      </c>
      <c r="B99" s="11">
        <v>3595</v>
      </c>
      <c r="C99" s="11">
        <v>6</v>
      </c>
      <c r="D99" s="11">
        <v>3348</v>
      </c>
      <c r="E99" s="11">
        <v>4</v>
      </c>
      <c r="F99" s="11">
        <f t="shared" si="8"/>
        <v>4818.3597506977676</v>
      </c>
      <c r="G99" s="11">
        <f t="shared" si="9"/>
        <v>1223.3597506977676</v>
      </c>
      <c r="H99" s="11">
        <f t="shared" si="10"/>
        <v>1223.3597506977676</v>
      </c>
      <c r="I99" s="42">
        <f t="shared" si="11"/>
        <v>0.34029478461690338</v>
      </c>
      <c r="J99" s="11">
        <f t="shared" si="12"/>
        <v>1223.3597506977676</v>
      </c>
      <c r="K99" s="11">
        <f t="shared" si="13"/>
        <v>1496609.0796273041</v>
      </c>
      <c r="L99" s="11">
        <f t="shared" si="14"/>
        <v>24467.195013955352</v>
      </c>
      <c r="M99" s="11">
        <v>1204</v>
      </c>
      <c r="N99" s="4">
        <f t="shared" si="15"/>
        <v>24080</v>
      </c>
    </row>
    <row r="100" spans="1:14" x14ac:dyDescent="0.35">
      <c r="A100" s="41">
        <v>41014</v>
      </c>
      <c r="B100" s="11">
        <v>3953</v>
      </c>
      <c r="C100" s="11">
        <v>7</v>
      </c>
      <c r="D100" s="11">
        <v>4428</v>
      </c>
      <c r="E100" s="11">
        <v>4</v>
      </c>
      <c r="F100" s="11">
        <f t="shared" si="8"/>
        <v>5460.3165603829857</v>
      </c>
      <c r="G100" s="11">
        <f t="shared" si="9"/>
        <v>1507.3165603829857</v>
      </c>
      <c r="H100" s="11">
        <f t="shared" si="10"/>
        <v>1507.3165603829857</v>
      </c>
      <c r="I100" s="42">
        <f t="shared" si="11"/>
        <v>0.38130952703844817</v>
      </c>
      <c r="J100" s="11">
        <f t="shared" si="12"/>
        <v>1507.3165603829857</v>
      </c>
      <c r="K100" s="11">
        <f t="shared" si="13"/>
        <v>2272003.213204795</v>
      </c>
      <c r="L100" s="11">
        <f t="shared" si="14"/>
        <v>30146.331207659714</v>
      </c>
      <c r="M100" s="11">
        <v>892</v>
      </c>
      <c r="N100" s="4">
        <f t="shared" si="15"/>
        <v>17840</v>
      </c>
    </row>
    <row r="101" spans="1:14" x14ac:dyDescent="0.35">
      <c r="A101" s="41">
        <v>41015</v>
      </c>
      <c r="B101" s="11">
        <v>4628.5</v>
      </c>
      <c r="C101" s="11">
        <v>1</v>
      </c>
      <c r="D101" s="11">
        <v>4628.5</v>
      </c>
      <c r="E101" s="11">
        <v>4</v>
      </c>
      <c r="F101" s="11">
        <f t="shared" si="8"/>
        <v>4437.9734469000887</v>
      </c>
      <c r="G101" s="11">
        <f t="shared" si="9"/>
        <v>-190.52655309991133</v>
      </c>
      <c r="H101" s="11">
        <f t="shared" si="10"/>
        <v>190.52655309991133</v>
      </c>
      <c r="I101" s="42">
        <f t="shared" si="11"/>
        <v>4.1163779431762193E-2</v>
      </c>
      <c r="J101" s="11">
        <f t="shared" si="12"/>
        <v>-762.1062123996453</v>
      </c>
      <c r="K101" s="11">
        <f t="shared" si="13"/>
        <v>580805.87897813332</v>
      </c>
      <c r="L101" s="11">
        <f t="shared" si="14"/>
        <v>15242.124247992906</v>
      </c>
      <c r="M101" s="11">
        <v>1213</v>
      </c>
      <c r="N101" s="4">
        <f t="shared" si="15"/>
        <v>24260</v>
      </c>
    </row>
    <row r="102" spans="1:14" x14ac:dyDescent="0.35">
      <c r="A102" s="41">
        <v>41016</v>
      </c>
      <c r="B102" s="11">
        <v>2900</v>
      </c>
      <c r="C102" s="11">
        <v>2</v>
      </c>
      <c r="D102" s="11">
        <v>2712</v>
      </c>
      <c r="E102" s="11">
        <v>4</v>
      </c>
      <c r="F102" s="11">
        <f t="shared" si="8"/>
        <v>3810.820108874952</v>
      </c>
      <c r="G102" s="11">
        <f t="shared" si="9"/>
        <v>910.82010887495198</v>
      </c>
      <c r="H102" s="11">
        <f t="shared" si="10"/>
        <v>910.82010887495198</v>
      </c>
      <c r="I102" s="42">
        <f t="shared" si="11"/>
        <v>0.3140758996120524</v>
      </c>
      <c r="J102" s="11">
        <f t="shared" si="12"/>
        <v>910.82010887495198</v>
      </c>
      <c r="K102" s="11">
        <f t="shared" si="13"/>
        <v>829593.27073097939</v>
      </c>
      <c r="L102" s="11">
        <f t="shared" si="14"/>
        <v>18216.40217749904</v>
      </c>
      <c r="M102" s="11">
        <v>1313</v>
      </c>
      <c r="N102" s="4">
        <f t="shared" si="15"/>
        <v>26260</v>
      </c>
    </row>
    <row r="103" spans="1:14" x14ac:dyDescent="0.35">
      <c r="A103" s="41">
        <v>41017</v>
      </c>
      <c r="B103" s="11">
        <v>2827</v>
      </c>
      <c r="C103" s="11">
        <v>3</v>
      </c>
      <c r="D103" s="11">
        <v>3136</v>
      </c>
      <c r="E103" s="11">
        <v>4</v>
      </c>
      <c r="F103" s="11">
        <f t="shared" si="8"/>
        <v>4174.9406906616232</v>
      </c>
      <c r="G103" s="11">
        <f t="shared" si="9"/>
        <v>1347.9406906616232</v>
      </c>
      <c r="H103" s="11">
        <f t="shared" si="10"/>
        <v>1347.9406906616232</v>
      </c>
      <c r="I103" s="42">
        <f t="shared" si="11"/>
        <v>0.47680958283042912</v>
      </c>
      <c r="J103" s="11">
        <f t="shared" si="12"/>
        <v>1347.9406906616232</v>
      </c>
      <c r="K103" s="11">
        <f t="shared" si="13"/>
        <v>1816944.1055413338</v>
      </c>
      <c r="L103" s="11">
        <f t="shared" si="14"/>
        <v>26958.813813232464</v>
      </c>
      <c r="M103" s="11">
        <v>818</v>
      </c>
      <c r="N103" s="4">
        <f t="shared" si="15"/>
        <v>16360</v>
      </c>
    </row>
    <row r="104" spans="1:14" x14ac:dyDescent="0.35">
      <c r="A104" s="41">
        <v>41018</v>
      </c>
      <c r="B104" s="11">
        <v>3146</v>
      </c>
      <c r="C104" s="11">
        <v>4</v>
      </c>
      <c r="D104" s="11">
        <v>3088</v>
      </c>
      <c r="E104" s="11">
        <v>4</v>
      </c>
      <c r="F104" s="11">
        <f t="shared" si="8"/>
        <v>4339.1547182286095</v>
      </c>
      <c r="G104" s="11">
        <f t="shared" si="9"/>
        <v>1193.1547182286095</v>
      </c>
      <c r="H104" s="11">
        <f t="shared" si="10"/>
        <v>1193.1547182286095</v>
      </c>
      <c r="I104" s="42">
        <f t="shared" si="11"/>
        <v>0.37926087674145248</v>
      </c>
      <c r="J104" s="11">
        <f t="shared" si="12"/>
        <v>1193.1547182286095</v>
      </c>
      <c r="K104" s="11">
        <f t="shared" si="13"/>
        <v>1423618.1816311923</v>
      </c>
      <c r="L104" s="11">
        <f t="shared" si="14"/>
        <v>23863.094364572189</v>
      </c>
      <c r="M104" s="11">
        <v>888</v>
      </c>
      <c r="N104" s="4">
        <f t="shared" si="15"/>
        <v>17760</v>
      </c>
    </row>
    <row r="105" spans="1:14" x14ac:dyDescent="0.35">
      <c r="A105" s="41">
        <v>41019</v>
      </c>
      <c r="B105" s="11">
        <v>3377</v>
      </c>
      <c r="C105" s="11">
        <v>5</v>
      </c>
      <c r="D105" s="11">
        <v>3198</v>
      </c>
      <c r="E105" s="11">
        <v>4</v>
      </c>
      <c r="F105" s="11">
        <f t="shared" si="8"/>
        <v>4570.286617758964</v>
      </c>
      <c r="G105" s="11">
        <f t="shared" si="9"/>
        <v>1193.286617758964</v>
      </c>
      <c r="H105" s="11">
        <f t="shared" si="10"/>
        <v>1193.286617758964</v>
      </c>
      <c r="I105" s="42">
        <f t="shared" si="11"/>
        <v>0.35335700851612795</v>
      </c>
      <c r="J105" s="11">
        <f t="shared" si="12"/>
        <v>1193.286617758964</v>
      </c>
      <c r="K105" s="11">
        <f t="shared" si="13"/>
        <v>1423932.9521226278</v>
      </c>
      <c r="L105" s="11">
        <f t="shared" si="14"/>
        <v>23865.73235517928</v>
      </c>
      <c r="M105" s="11">
        <v>1039</v>
      </c>
      <c r="N105" s="4">
        <f t="shared" si="15"/>
        <v>20780</v>
      </c>
    </row>
    <row r="106" spans="1:14" x14ac:dyDescent="0.35">
      <c r="A106" s="41">
        <v>41020</v>
      </c>
      <c r="B106" s="11">
        <v>3394</v>
      </c>
      <c r="C106" s="11">
        <v>6</v>
      </c>
      <c r="D106" s="11">
        <v>3595</v>
      </c>
      <c r="E106" s="11">
        <v>4</v>
      </c>
      <c r="F106" s="11">
        <f t="shared" si="8"/>
        <v>4922.9718669949343</v>
      </c>
      <c r="G106" s="11">
        <f t="shared" si="9"/>
        <v>1528.9718669949343</v>
      </c>
      <c r="H106" s="11">
        <f t="shared" si="10"/>
        <v>1528.9718669949343</v>
      </c>
      <c r="I106" s="42">
        <f t="shared" si="11"/>
        <v>0.45049259487181331</v>
      </c>
      <c r="J106" s="11">
        <f t="shared" si="12"/>
        <v>1528.9718669949343</v>
      </c>
      <c r="K106" s="11">
        <f t="shared" si="13"/>
        <v>2337754.9700619751</v>
      </c>
      <c r="L106" s="11">
        <f t="shared" si="14"/>
        <v>30579.437339898686</v>
      </c>
      <c r="M106" s="11">
        <v>922</v>
      </c>
      <c r="N106" s="4">
        <f t="shared" si="15"/>
        <v>18440</v>
      </c>
    </row>
    <row r="107" spans="1:14" x14ac:dyDescent="0.35">
      <c r="A107" s="41">
        <v>41021</v>
      </c>
      <c r="B107" s="11">
        <v>3905</v>
      </c>
      <c r="C107" s="11">
        <v>7</v>
      </c>
      <c r="D107" s="11">
        <v>3953</v>
      </c>
      <c r="E107" s="11">
        <v>4</v>
      </c>
      <c r="F107" s="11">
        <f t="shared" si="8"/>
        <v>5259.1394136576655</v>
      </c>
      <c r="G107" s="11">
        <f t="shared" si="9"/>
        <v>1354.1394136576655</v>
      </c>
      <c r="H107" s="11">
        <f t="shared" si="10"/>
        <v>1354.1394136576655</v>
      </c>
      <c r="I107" s="42">
        <f t="shared" si="11"/>
        <v>0.34677065650644445</v>
      </c>
      <c r="J107" s="11">
        <f t="shared" si="12"/>
        <v>1354.1394136576655</v>
      </c>
      <c r="K107" s="11">
        <f t="shared" si="13"/>
        <v>1833693.551621126</v>
      </c>
      <c r="L107" s="11">
        <f t="shared" si="14"/>
        <v>27082.78827315331</v>
      </c>
      <c r="M107" s="11">
        <v>743</v>
      </c>
      <c r="N107" s="4">
        <f t="shared" si="15"/>
        <v>14860</v>
      </c>
    </row>
    <row r="108" spans="1:14" x14ac:dyDescent="0.35">
      <c r="A108" s="41">
        <v>41022</v>
      </c>
      <c r="B108" s="11">
        <v>4628.5</v>
      </c>
      <c r="C108" s="11">
        <v>1</v>
      </c>
      <c r="D108" s="11">
        <v>4628.5</v>
      </c>
      <c r="E108" s="11">
        <v>4</v>
      </c>
      <c r="F108" s="11">
        <f t="shared" si="8"/>
        <v>4437.9734469000887</v>
      </c>
      <c r="G108" s="11">
        <f t="shared" si="9"/>
        <v>-190.52655309991133</v>
      </c>
      <c r="H108" s="11">
        <f t="shared" si="10"/>
        <v>190.52655309991133</v>
      </c>
      <c r="I108" s="42">
        <f t="shared" si="11"/>
        <v>4.1163779431762193E-2</v>
      </c>
      <c r="J108" s="11">
        <f t="shared" si="12"/>
        <v>-762.1062123996453</v>
      </c>
      <c r="K108" s="11">
        <f t="shared" si="13"/>
        <v>580805.87897813332</v>
      </c>
      <c r="L108" s="11">
        <f t="shared" si="14"/>
        <v>15242.124247992906</v>
      </c>
      <c r="M108" s="11">
        <v>1235</v>
      </c>
      <c r="N108" s="4">
        <f t="shared" si="15"/>
        <v>24700</v>
      </c>
    </row>
    <row r="109" spans="1:14" x14ac:dyDescent="0.35">
      <c r="A109" s="41">
        <v>41023</v>
      </c>
      <c r="B109" s="11">
        <v>2751</v>
      </c>
      <c r="C109" s="11">
        <v>2</v>
      </c>
      <c r="D109" s="11">
        <v>2900</v>
      </c>
      <c r="E109" s="11">
        <v>4</v>
      </c>
      <c r="F109" s="11">
        <f t="shared" si="8"/>
        <v>3890.4439058946568</v>
      </c>
      <c r="G109" s="11">
        <f t="shared" si="9"/>
        <v>1139.4439058946568</v>
      </c>
      <c r="H109" s="11">
        <f t="shared" si="10"/>
        <v>1139.4439058946568</v>
      </c>
      <c r="I109" s="42">
        <f t="shared" si="11"/>
        <v>0.41419262300787235</v>
      </c>
      <c r="J109" s="11">
        <f t="shared" si="12"/>
        <v>1139.4439058946568</v>
      </c>
      <c r="K109" s="11">
        <f t="shared" si="13"/>
        <v>1298332.4146804716</v>
      </c>
      <c r="L109" s="11">
        <f t="shared" si="14"/>
        <v>22788.878117893139</v>
      </c>
      <c r="M109" s="11">
        <v>845</v>
      </c>
      <c r="N109" s="4">
        <f t="shared" si="15"/>
        <v>16900</v>
      </c>
    </row>
    <row r="110" spans="1:14" x14ac:dyDescent="0.35">
      <c r="A110" s="41">
        <v>41024</v>
      </c>
      <c r="B110" s="11">
        <v>3050</v>
      </c>
      <c r="C110" s="11">
        <v>3</v>
      </c>
      <c r="D110" s="11">
        <v>2827</v>
      </c>
      <c r="E110" s="11">
        <v>4</v>
      </c>
      <c r="F110" s="11">
        <f t="shared" si="8"/>
        <v>4044.069662581363</v>
      </c>
      <c r="G110" s="11">
        <f t="shared" si="9"/>
        <v>994.06966258136299</v>
      </c>
      <c r="H110" s="11">
        <f t="shared" si="10"/>
        <v>994.06966258136299</v>
      </c>
      <c r="I110" s="42">
        <f t="shared" si="11"/>
        <v>0.32592447953487313</v>
      </c>
      <c r="J110" s="11">
        <f t="shared" si="12"/>
        <v>994.06966258136299</v>
      </c>
      <c r="K110" s="11">
        <f t="shared" si="13"/>
        <v>988174.49406462489</v>
      </c>
      <c r="L110" s="11">
        <f t="shared" si="14"/>
        <v>19881.393251627262</v>
      </c>
      <c r="M110" s="11">
        <v>876</v>
      </c>
      <c r="N110" s="4">
        <f t="shared" si="15"/>
        <v>17520</v>
      </c>
    </row>
    <row r="111" spans="1:14" x14ac:dyDescent="0.35">
      <c r="A111" s="41">
        <v>41025</v>
      </c>
      <c r="B111" s="11">
        <v>3207</v>
      </c>
      <c r="C111" s="11">
        <v>4</v>
      </c>
      <c r="D111" s="11">
        <v>3146</v>
      </c>
      <c r="E111" s="11">
        <v>4</v>
      </c>
      <c r="F111" s="11">
        <f t="shared" si="8"/>
        <v>4363.7195066708591</v>
      </c>
      <c r="G111" s="11">
        <f t="shared" si="9"/>
        <v>1156.7195066708591</v>
      </c>
      <c r="H111" s="11">
        <f t="shared" si="10"/>
        <v>1156.7195066708591</v>
      </c>
      <c r="I111" s="42">
        <f t="shared" si="11"/>
        <v>0.36068584554750832</v>
      </c>
      <c r="J111" s="11">
        <f t="shared" si="12"/>
        <v>1156.7195066708591</v>
      </c>
      <c r="K111" s="11">
        <f t="shared" si="13"/>
        <v>1338000.0171128756</v>
      </c>
      <c r="L111" s="11">
        <f t="shared" si="14"/>
        <v>23134.390133417182</v>
      </c>
      <c r="M111" s="11">
        <v>605</v>
      </c>
      <c r="N111" s="4">
        <f t="shared" si="15"/>
        <v>12100</v>
      </c>
    </row>
    <row r="112" spans="1:14" x14ac:dyDescent="0.35">
      <c r="A112" s="41">
        <v>41026</v>
      </c>
      <c r="B112" s="11">
        <v>3271</v>
      </c>
      <c r="C112" s="11">
        <v>5</v>
      </c>
      <c r="D112" s="11">
        <v>3377</v>
      </c>
      <c r="E112" s="11">
        <v>4</v>
      </c>
      <c r="F112" s="11">
        <f t="shared" si="8"/>
        <v>4646.098637261769</v>
      </c>
      <c r="G112" s="11">
        <f t="shared" si="9"/>
        <v>1375.098637261769</v>
      </c>
      <c r="H112" s="11">
        <f t="shared" si="10"/>
        <v>1375.098637261769</v>
      </c>
      <c r="I112" s="42">
        <f t="shared" si="11"/>
        <v>0.42039090102774962</v>
      </c>
      <c r="J112" s="11">
        <f t="shared" si="12"/>
        <v>1375.098637261769</v>
      </c>
      <c r="K112" s="11">
        <f t="shared" si="13"/>
        <v>1890896.2621991741</v>
      </c>
      <c r="L112" s="11">
        <f t="shared" si="14"/>
        <v>27501.97274523538</v>
      </c>
      <c r="M112" s="11">
        <v>838</v>
      </c>
      <c r="N112" s="4">
        <f t="shared" si="15"/>
        <v>16760</v>
      </c>
    </row>
    <row r="113" spans="1:14" x14ac:dyDescent="0.35">
      <c r="A113" s="41">
        <v>41027</v>
      </c>
      <c r="B113" s="11">
        <v>3536</v>
      </c>
      <c r="C113" s="11">
        <v>6</v>
      </c>
      <c r="D113" s="11">
        <v>3394</v>
      </c>
      <c r="E113" s="11">
        <v>4</v>
      </c>
      <c r="F113" s="11">
        <f t="shared" si="8"/>
        <v>4837.8421691174826</v>
      </c>
      <c r="G113" s="11">
        <f t="shared" si="9"/>
        <v>1301.8421691174826</v>
      </c>
      <c r="H113" s="11">
        <f t="shared" si="10"/>
        <v>1301.8421691174826</v>
      </c>
      <c r="I113" s="42">
        <f t="shared" si="11"/>
        <v>0.36816803425268174</v>
      </c>
      <c r="J113" s="11">
        <f t="shared" si="12"/>
        <v>1301.8421691174826</v>
      </c>
      <c r="K113" s="11">
        <f t="shared" si="13"/>
        <v>1694793.0332925122</v>
      </c>
      <c r="L113" s="11">
        <f t="shared" si="14"/>
        <v>26036.843382349653</v>
      </c>
      <c r="M113" s="11">
        <v>970</v>
      </c>
      <c r="N113" s="4">
        <f t="shared" si="15"/>
        <v>19400</v>
      </c>
    </row>
    <row r="114" spans="1:14" x14ac:dyDescent="0.35">
      <c r="A114" s="41">
        <v>41028</v>
      </c>
      <c r="B114" s="11">
        <v>3774</v>
      </c>
      <c r="C114" s="11">
        <v>7</v>
      </c>
      <c r="D114" s="11">
        <v>3905</v>
      </c>
      <c r="E114" s="11">
        <v>4</v>
      </c>
      <c r="F114" s="11">
        <f t="shared" si="8"/>
        <v>5238.8099335675288</v>
      </c>
      <c r="G114" s="11">
        <f t="shared" si="9"/>
        <v>1464.8099335675288</v>
      </c>
      <c r="H114" s="11">
        <f t="shared" si="10"/>
        <v>1464.8099335675288</v>
      </c>
      <c r="I114" s="42">
        <f t="shared" si="11"/>
        <v>0.38813193788222811</v>
      </c>
      <c r="J114" s="11">
        <f t="shared" si="12"/>
        <v>1464.8099335675288</v>
      </c>
      <c r="K114" s="11">
        <f t="shared" si="13"/>
        <v>2145668.1414781082</v>
      </c>
      <c r="L114" s="11">
        <f t="shared" si="14"/>
        <v>29296.198671350576</v>
      </c>
      <c r="M114" s="11">
        <v>980</v>
      </c>
      <c r="N114" s="4">
        <f t="shared" si="15"/>
        <v>19600</v>
      </c>
    </row>
    <row r="115" spans="1:14" x14ac:dyDescent="0.35">
      <c r="A115" s="41">
        <v>41029</v>
      </c>
      <c r="B115" s="11">
        <v>2954</v>
      </c>
      <c r="C115" s="11">
        <v>1</v>
      </c>
      <c r="D115" s="11">
        <v>4628.5</v>
      </c>
      <c r="E115" s="11">
        <v>4</v>
      </c>
      <c r="F115" s="11">
        <f t="shared" si="8"/>
        <v>4437.9734469000887</v>
      </c>
      <c r="G115" s="11">
        <f t="shared" si="9"/>
        <v>1483.9734469000887</v>
      </c>
      <c r="H115" s="11">
        <f t="shared" si="10"/>
        <v>1483.9734469000887</v>
      </c>
      <c r="I115" s="42">
        <f t="shared" si="11"/>
        <v>0.50236067938391626</v>
      </c>
      <c r="J115" s="11">
        <f t="shared" si="12"/>
        <v>1483.9734469000887</v>
      </c>
      <c r="K115" s="11">
        <f t="shared" si="13"/>
        <v>2202177.1911045304</v>
      </c>
      <c r="L115" s="11">
        <f t="shared" si="14"/>
        <v>29679.468938001773</v>
      </c>
      <c r="M115" s="11">
        <v>1058</v>
      </c>
      <c r="N115" s="4">
        <f t="shared" si="15"/>
        <v>21160</v>
      </c>
    </row>
    <row r="116" spans="1:14" x14ac:dyDescent="0.35">
      <c r="A116" s="41">
        <v>41030</v>
      </c>
      <c r="B116" s="11">
        <v>4732</v>
      </c>
      <c r="C116" s="11">
        <v>2</v>
      </c>
      <c r="D116" s="11">
        <v>2751</v>
      </c>
      <c r="E116" s="11">
        <v>5</v>
      </c>
      <c r="F116" s="11">
        <f t="shared" si="8"/>
        <v>3944.4323238922811</v>
      </c>
      <c r="G116" s="11">
        <f t="shared" si="9"/>
        <v>-787.56767610771885</v>
      </c>
      <c r="H116" s="11">
        <f t="shared" si="10"/>
        <v>787.56767610771885</v>
      </c>
      <c r="I116" s="42">
        <f t="shared" si="11"/>
        <v>0.16643442014110713</v>
      </c>
      <c r="J116" s="11">
        <f t="shared" si="12"/>
        <v>-3150.2707044308754</v>
      </c>
      <c r="K116" s="11">
        <f t="shared" si="13"/>
        <v>9924205.5111954045</v>
      </c>
      <c r="L116" s="11">
        <f t="shared" si="14"/>
        <v>63005.414088617508</v>
      </c>
      <c r="M116" s="11">
        <v>819</v>
      </c>
      <c r="N116" s="4">
        <f t="shared" si="15"/>
        <v>16380</v>
      </c>
    </row>
    <row r="117" spans="1:14" x14ac:dyDescent="0.35">
      <c r="A117" s="41">
        <v>41031</v>
      </c>
      <c r="B117" s="11">
        <v>4151</v>
      </c>
      <c r="C117" s="11">
        <v>3</v>
      </c>
      <c r="D117" s="11">
        <v>3050</v>
      </c>
      <c r="E117" s="11">
        <v>5</v>
      </c>
      <c r="F117" s="11">
        <f t="shared" si="8"/>
        <v>4255.6115512775523</v>
      </c>
      <c r="G117" s="11">
        <f t="shared" si="9"/>
        <v>104.61155127755228</v>
      </c>
      <c r="H117" s="11">
        <f t="shared" si="10"/>
        <v>104.61155127755228</v>
      </c>
      <c r="I117" s="42">
        <f t="shared" si="11"/>
        <v>2.5201530059636781E-2</v>
      </c>
      <c r="J117" s="11">
        <f t="shared" si="12"/>
        <v>104.61155127755228</v>
      </c>
      <c r="K117" s="11">
        <f t="shared" si="13"/>
        <v>10943.57666069595</v>
      </c>
      <c r="L117" s="11">
        <f t="shared" si="14"/>
        <v>2092.2310255510456</v>
      </c>
      <c r="M117" s="11">
        <v>798</v>
      </c>
      <c r="N117" s="4">
        <f t="shared" si="15"/>
        <v>15960</v>
      </c>
    </row>
    <row r="118" spans="1:14" x14ac:dyDescent="0.35">
      <c r="A118" s="41">
        <v>41032</v>
      </c>
      <c r="B118" s="11">
        <v>4833</v>
      </c>
      <c r="C118" s="11">
        <v>4</v>
      </c>
      <c r="D118" s="11">
        <v>3207</v>
      </c>
      <c r="E118" s="11">
        <v>5</v>
      </c>
      <c r="F118" s="11">
        <f t="shared" si="8"/>
        <v>4506.6494000628345</v>
      </c>
      <c r="G118" s="11">
        <f t="shared" si="9"/>
        <v>-326.3505999371655</v>
      </c>
      <c r="H118" s="11">
        <f t="shared" si="10"/>
        <v>326.3505999371655</v>
      </c>
      <c r="I118" s="42">
        <f t="shared" si="11"/>
        <v>6.752547070911763E-2</v>
      </c>
      <c r="J118" s="11">
        <f t="shared" si="12"/>
        <v>-1305.402399748662</v>
      </c>
      <c r="K118" s="11">
        <f t="shared" si="13"/>
        <v>1704075.4252695655</v>
      </c>
      <c r="L118" s="11">
        <f t="shared" si="14"/>
        <v>26108.04799497324</v>
      </c>
      <c r="M118" s="11">
        <v>772</v>
      </c>
      <c r="N118" s="4">
        <f t="shared" si="15"/>
        <v>15440</v>
      </c>
    </row>
    <row r="119" spans="1:14" x14ac:dyDescent="0.35">
      <c r="A119" s="41">
        <v>41033</v>
      </c>
      <c r="B119" s="11">
        <v>4881</v>
      </c>
      <c r="C119" s="11">
        <v>5</v>
      </c>
      <c r="D119" s="11">
        <v>3271</v>
      </c>
      <c r="E119" s="11">
        <v>5</v>
      </c>
      <c r="F119" s="11">
        <f t="shared" si="8"/>
        <v>4718.2988811734749</v>
      </c>
      <c r="G119" s="11">
        <f t="shared" si="9"/>
        <v>-162.70111882652509</v>
      </c>
      <c r="H119" s="11">
        <f t="shared" si="10"/>
        <v>162.70111882652509</v>
      </c>
      <c r="I119" s="42">
        <f t="shared" si="11"/>
        <v>3.3333562554092415E-2</v>
      </c>
      <c r="J119" s="11">
        <f t="shared" si="12"/>
        <v>-650.80447530610036</v>
      </c>
      <c r="K119" s="11">
        <f t="shared" si="13"/>
        <v>423546.46507844859</v>
      </c>
      <c r="L119" s="11">
        <f t="shared" si="14"/>
        <v>13016.089506122007</v>
      </c>
      <c r="M119" s="11">
        <v>1055</v>
      </c>
      <c r="N119" s="4">
        <f t="shared" si="15"/>
        <v>21100</v>
      </c>
    </row>
    <row r="120" spans="1:14" x14ac:dyDescent="0.35">
      <c r="A120" s="41">
        <v>41034</v>
      </c>
      <c r="B120" s="11">
        <v>4563</v>
      </c>
      <c r="C120" s="11">
        <v>6</v>
      </c>
      <c r="D120" s="11">
        <v>3536</v>
      </c>
      <c r="E120" s="11">
        <v>5</v>
      </c>
      <c r="F120" s="11">
        <f t="shared" si="8"/>
        <v>5015.0780601615652</v>
      </c>
      <c r="G120" s="11">
        <f t="shared" si="9"/>
        <v>452.07806016156519</v>
      </c>
      <c r="H120" s="11">
        <f t="shared" si="10"/>
        <v>452.07806016156519</v>
      </c>
      <c r="I120" s="42">
        <f t="shared" si="11"/>
        <v>9.9074744720921579E-2</v>
      </c>
      <c r="J120" s="11">
        <f t="shared" si="12"/>
        <v>452.07806016156519</v>
      </c>
      <c r="K120" s="11">
        <f t="shared" si="13"/>
        <v>204374.57247944377</v>
      </c>
      <c r="L120" s="11">
        <f t="shared" si="14"/>
        <v>9041.5612032313038</v>
      </c>
      <c r="M120" s="11">
        <v>945</v>
      </c>
      <c r="N120" s="4">
        <f t="shared" si="15"/>
        <v>18900</v>
      </c>
    </row>
    <row r="121" spans="1:14" x14ac:dyDescent="0.35">
      <c r="A121" s="41">
        <v>41035</v>
      </c>
      <c r="B121" s="11">
        <v>5394</v>
      </c>
      <c r="C121" s="11">
        <v>7</v>
      </c>
      <c r="D121" s="11">
        <v>3774</v>
      </c>
      <c r="E121" s="11">
        <v>5</v>
      </c>
      <c r="F121" s="11">
        <f t="shared" si="8"/>
        <v>5300.4219065989546</v>
      </c>
      <c r="G121" s="11">
        <f t="shared" si="9"/>
        <v>-93.578093401045408</v>
      </c>
      <c r="H121" s="11">
        <f t="shared" si="10"/>
        <v>93.578093401045408</v>
      </c>
      <c r="I121" s="42">
        <f t="shared" si="11"/>
        <v>1.7348552725444086E-2</v>
      </c>
      <c r="J121" s="11">
        <f t="shared" si="12"/>
        <v>-374.31237360418163</v>
      </c>
      <c r="K121" s="11">
        <f t="shared" si="13"/>
        <v>140109.75303319644</v>
      </c>
      <c r="L121" s="11">
        <f t="shared" si="14"/>
        <v>7486.2474720836326</v>
      </c>
      <c r="M121" s="11">
        <v>1056</v>
      </c>
      <c r="N121" s="4">
        <f t="shared" si="15"/>
        <v>21120</v>
      </c>
    </row>
    <row r="122" spans="1:14" x14ac:dyDescent="0.35">
      <c r="A122" s="41">
        <v>41036</v>
      </c>
      <c r="B122" s="11">
        <v>4018</v>
      </c>
      <c r="C122" s="11">
        <v>1</v>
      </c>
      <c r="D122" s="11">
        <v>2954</v>
      </c>
      <c r="E122" s="11">
        <v>5</v>
      </c>
      <c r="F122" s="11">
        <f t="shared" si="8"/>
        <v>3845.8655757830306</v>
      </c>
      <c r="G122" s="11">
        <f t="shared" si="9"/>
        <v>-172.13442421696936</v>
      </c>
      <c r="H122" s="11">
        <f t="shared" si="10"/>
        <v>172.13442421696936</v>
      </c>
      <c r="I122" s="42">
        <f t="shared" si="11"/>
        <v>4.2840822353650915E-2</v>
      </c>
      <c r="J122" s="11">
        <f t="shared" si="12"/>
        <v>-688.53769686787746</v>
      </c>
      <c r="K122" s="11">
        <f t="shared" si="13"/>
        <v>474084.16000812111</v>
      </c>
      <c r="L122" s="11">
        <f t="shared" si="14"/>
        <v>13770.753937357549</v>
      </c>
      <c r="M122" s="11">
        <v>698</v>
      </c>
      <c r="N122" s="4">
        <f t="shared" si="15"/>
        <v>13960</v>
      </c>
    </row>
    <row r="123" spans="1:14" x14ac:dyDescent="0.35">
      <c r="A123" s="41">
        <v>41037</v>
      </c>
      <c r="B123" s="11">
        <v>4112</v>
      </c>
      <c r="C123" s="11">
        <v>2</v>
      </c>
      <c r="D123" s="11">
        <v>4732</v>
      </c>
      <c r="E123" s="11">
        <v>5</v>
      </c>
      <c r="F123" s="11">
        <f t="shared" si="8"/>
        <v>4783.4469084456641</v>
      </c>
      <c r="G123" s="11">
        <f t="shared" si="9"/>
        <v>671.44690844566412</v>
      </c>
      <c r="H123" s="11">
        <f t="shared" si="10"/>
        <v>671.44690844566412</v>
      </c>
      <c r="I123" s="42">
        <f t="shared" si="11"/>
        <v>0.16328961781266152</v>
      </c>
      <c r="J123" s="11">
        <f t="shared" si="12"/>
        <v>671.44690844566412</v>
      </c>
      <c r="K123" s="11">
        <f t="shared" si="13"/>
        <v>450840.95086124004</v>
      </c>
      <c r="L123" s="11">
        <f t="shared" si="14"/>
        <v>13428.938168913282</v>
      </c>
      <c r="M123" s="11">
        <v>701</v>
      </c>
      <c r="N123" s="4">
        <f t="shared" si="15"/>
        <v>14020</v>
      </c>
    </row>
    <row r="124" spans="1:14" x14ac:dyDescent="0.35">
      <c r="A124" s="41">
        <v>41038</v>
      </c>
      <c r="B124" s="11">
        <v>4315</v>
      </c>
      <c r="C124" s="11">
        <v>3</v>
      </c>
      <c r="D124" s="11">
        <v>4151</v>
      </c>
      <c r="E124" s="11">
        <v>5</v>
      </c>
      <c r="F124" s="11">
        <f t="shared" si="8"/>
        <v>4721.9190008450814</v>
      </c>
      <c r="G124" s="11">
        <f t="shared" si="9"/>
        <v>406.91900084508143</v>
      </c>
      <c r="H124" s="11">
        <f t="shared" si="10"/>
        <v>406.91900084508143</v>
      </c>
      <c r="I124" s="42">
        <f t="shared" si="11"/>
        <v>9.4303360566646913E-2</v>
      </c>
      <c r="J124" s="11">
        <f t="shared" si="12"/>
        <v>406.91900084508143</v>
      </c>
      <c r="K124" s="11">
        <f t="shared" si="13"/>
        <v>165583.07324875938</v>
      </c>
      <c r="L124" s="11">
        <f t="shared" si="14"/>
        <v>8138.3800169016286</v>
      </c>
      <c r="M124" s="11">
        <v>1152</v>
      </c>
      <c r="N124" s="4">
        <f t="shared" si="15"/>
        <v>23040</v>
      </c>
    </row>
    <row r="125" spans="1:14" x14ac:dyDescent="0.35">
      <c r="A125" s="41">
        <v>41039</v>
      </c>
      <c r="B125" s="11">
        <v>4869</v>
      </c>
      <c r="C125" s="11">
        <v>4</v>
      </c>
      <c r="D125" s="11">
        <v>4833</v>
      </c>
      <c r="E125" s="11">
        <v>5</v>
      </c>
      <c r="F125" s="11">
        <f t="shared" si="8"/>
        <v>5195.3105381162422</v>
      </c>
      <c r="G125" s="11">
        <f t="shared" si="9"/>
        <v>326.31053811624224</v>
      </c>
      <c r="H125" s="11">
        <f t="shared" si="10"/>
        <v>326.31053811624224</v>
      </c>
      <c r="I125" s="42">
        <f t="shared" si="11"/>
        <v>6.701797866425184E-2</v>
      </c>
      <c r="J125" s="11">
        <f t="shared" si="12"/>
        <v>326.31053811624224</v>
      </c>
      <c r="K125" s="11">
        <f t="shared" si="13"/>
        <v>106478.56728571159</v>
      </c>
      <c r="L125" s="11">
        <f t="shared" si="14"/>
        <v>6526.2107623248448</v>
      </c>
      <c r="M125" s="11">
        <v>369</v>
      </c>
      <c r="N125" s="4">
        <f t="shared" si="15"/>
        <v>7380</v>
      </c>
    </row>
    <row r="126" spans="1:14" x14ac:dyDescent="0.35">
      <c r="A126" s="41">
        <v>41040</v>
      </c>
      <c r="B126" s="11">
        <v>4844</v>
      </c>
      <c r="C126" s="11">
        <v>5</v>
      </c>
      <c r="D126" s="11">
        <v>4881</v>
      </c>
      <c r="E126" s="11">
        <v>5</v>
      </c>
      <c r="F126" s="11">
        <f t="shared" si="8"/>
        <v>5400.1835258635037</v>
      </c>
      <c r="G126" s="11">
        <f t="shared" si="9"/>
        <v>556.18352586350375</v>
      </c>
      <c r="H126" s="11">
        <f t="shared" si="10"/>
        <v>556.18352586350375</v>
      </c>
      <c r="I126" s="42">
        <f t="shared" si="11"/>
        <v>0.11481905983969937</v>
      </c>
      <c r="J126" s="11">
        <f t="shared" si="12"/>
        <v>556.18352586350375</v>
      </c>
      <c r="K126" s="11">
        <f t="shared" si="13"/>
        <v>309340.11444195872</v>
      </c>
      <c r="L126" s="11">
        <f t="shared" si="14"/>
        <v>11123.670517270075</v>
      </c>
      <c r="M126" s="11">
        <v>1188</v>
      </c>
      <c r="N126" s="4">
        <f t="shared" si="15"/>
        <v>23760</v>
      </c>
    </row>
    <row r="127" spans="1:14" x14ac:dyDescent="0.35">
      <c r="A127" s="41">
        <v>41041</v>
      </c>
      <c r="B127" s="11">
        <v>5278</v>
      </c>
      <c r="C127" s="11">
        <v>6</v>
      </c>
      <c r="D127" s="11">
        <v>4563</v>
      </c>
      <c r="E127" s="11">
        <v>5</v>
      </c>
      <c r="F127" s="11">
        <f t="shared" si="8"/>
        <v>5450.0442279234658</v>
      </c>
      <c r="G127" s="11">
        <f t="shared" si="9"/>
        <v>172.04422792346577</v>
      </c>
      <c r="H127" s="11">
        <f t="shared" si="10"/>
        <v>172.04422792346577</v>
      </c>
      <c r="I127" s="42">
        <f t="shared" si="11"/>
        <v>3.2596481228394425E-2</v>
      </c>
      <c r="J127" s="11">
        <f t="shared" si="12"/>
        <v>172.04422792346577</v>
      </c>
      <c r="K127" s="11">
        <f t="shared" si="13"/>
        <v>29599.21636178144</v>
      </c>
      <c r="L127" s="11">
        <f t="shared" si="14"/>
        <v>3440.8845584693154</v>
      </c>
      <c r="M127" s="11">
        <v>1440</v>
      </c>
      <c r="N127" s="4">
        <f t="shared" si="15"/>
        <v>28800</v>
      </c>
    </row>
    <row r="128" spans="1:14" x14ac:dyDescent="0.35">
      <c r="A128" s="41">
        <v>41042</v>
      </c>
      <c r="B128" s="11">
        <v>7177</v>
      </c>
      <c r="C128" s="11">
        <v>7</v>
      </c>
      <c r="D128" s="11">
        <v>5394</v>
      </c>
      <c r="E128" s="11">
        <v>5</v>
      </c>
      <c r="F128" s="11">
        <f t="shared" si="8"/>
        <v>5986.5418596410955</v>
      </c>
      <c r="G128" s="11">
        <f t="shared" si="9"/>
        <v>-1190.4581403589045</v>
      </c>
      <c r="H128" s="11">
        <f t="shared" si="10"/>
        <v>1190.4581403589045</v>
      </c>
      <c r="I128" s="42">
        <f t="shared" si="11"/>
        <v>0.16587127495595716</v>
      </c>
      <c r="J128" s="11">
        <f t="shared" si="12"/>
        <v>-4761.8325614356181</v>
      </c>
      <c r="K128" s="11">
        <f t="shared" si="13"/>
        <v>22675049.3431485</v>
      </c>
      <c r="L128" s="11">
        <f t="shared" si="14"/>
        <v>95236.651228712362</v>
      </c>
      <c r="M128" s="11">
        <v>1295</v>
      </c>
      <c r="N128" s="4">
        <f t="shared" si="15"/>
        <v>25900</v>
      </c>
    </row>
    <row r="129" spans="1:14" x14ac:dyDescent="0.35">
      <c r="A129" s="41">
        <v>41043</v>
      </c>
      <c r="B129" s="11">
        <v>3609</v>
      </c>
      <c r="C129" s="11">
        <v>1</v>
      </c>
      <c r="D129" s="11">
        <v>4018</v>
      </c>
      <c r="E129" s="11">
        <v>5</v>
      </c>
      <c r="F129" s="11">
        <f t="shared" si="8"/>
        <v>4296.5023844477455</v>
      </c>
      <c r="G129" s="11">
        <f t="shared" si="9"/>
        <v>687.5023844477455</v>
      </c>
      <c r="H129" s="11">
        <f t="shared" si="10"/>
        <v>687.5023844477455</v>
      </c>
      <c r="I129" s="42">
        <f t="shared" si="11"/>
        <v>0.19049664296141466</v>
      </c>
      <c r="J129" s="11">
        <f t="shared" si="12"/>
        <v>687.5023844477455</v>
      </c>
      <c r="K129" s="11">
        <f t="shared" si="13"/>
        <v>472659.52862133563</v>
      </c>
      <c r="L129" s="11">
        <f t="shared" si="14"/>
        <v>13750.04768895491</v>
      </c>
      <c r="M129" s="11">
        <v>913</v>
      </c>
      <c r="N129" s="4">
        <f t="shared" si="15"/>
        <v>18260</v>
      </c>
    </row>
    <row r="130" spans="1:14" x14ac:dyDescent="0.35">
      <c r="A130" s="41">
        <v>41044</v>
      </c>
      <c r="B130" s="11">
        <v>4596</v>
      </c>
      <c r="C130" s="11">
        <v>2</v>
      </c>
      <c r="D130" s="11">
        <v>4112</v>
      </c>
      <c r="E130" s="11">
        <v>5</v>
      </c>
      <c r="F130" s="11">
        <f t="shared" si="8"/>
        <v>4520.8577906147211</v>
      </c>
      <c r="G130" s="11">
        <f t="shared" si="9"/>
        <v>-75.142209385278875</v>
      </c>
      <c r="H130" s="11">
        <f t="shared" si="10"/>
        <v>75.142209385278875</v>
      </c>
      <c r="I130" s="42">
        <f t="shared" si="11"/>
        <v>1.6349479848842226E-2</v>
      </c>
      <c r="J130" s="11">
        <f t="shared" si="12"/>
        <v>-300.5688375411155</v>
      </c>
      <c r="K130" s="11">
        <f t="shared" si="13"/>
        <v>90341.626100817477</v>
      </c>
      <c r="L130" s="11">
        <f t="shared" si="14"/>
        <v>6011.37675082231</v>
      </c>
      <c r="M130" s="11">
        <v>955</v>
      </c>
      <c r="N130" s="4">
        <f t="shared" si="15"/>
        <v>19100</v>
      </c>
    </row>
    <row r="131" spans="1:14" x14ac:dyDescent="0.35">
      <c r="A131" s="41">
        <v>41045</v>
      </c>
      <c r="B131" s="11">
        <v>4910</v>
      </c>
      <c r="C131" s="11">
        <v>3</v>
      </c>
      <c r="D131" s="11">
        <v>4315</v>
      </c>
      <c r="E131" s="11">
        <v>5</v>
      </c>
      <c r="F131" s="11">
        <f t="shared" ref="F131:F194" si="16">$Q$2+SUMPRODUCT(C131:E131,$R$2:$T$2)</f>
        <v>4791.3780578197184</v>
      </c>
      <c r="G131" s="11">
        <f t="shared" ref="G131:G194" si="17">F131-B131</f>
        <v>-118.62194218028162</v>
      </c>
      <c r="H131" s="11">
        <f t="shared" ref="H131:H194" si="18">ABS(G131)</f>
        <v>118.62194218028162</v>
      </c>
      <c r="I131" s="42">
        <f t="shared" ref="I131:I194" si="19">H131/B131</f>
        <v>2.4159255026533936E-2</v>
      </c>
      <c r="J131" s="11">
        <f t="shared" ref="J131:J194" si="20">IF(G131&lt;1,G131*4,G131)</f>
        <v>-474.48776872112649</v>
      </c>
      <c r="K131" s="11">
        <f t="shared" ref="K131:K194" si="21">J131^2</f>
        <v>225138.64266595323</v>
      </c>
      <c r="L131" s="11">
        <f t="shared" ref="L131:L194" si="22">IF(G131&gt;0,G131*20,G131*-80)</f>
        <v>9489.7553744225297</v>
      </c>
      <c r="M131" s="11">
        <v>902</v>
      </c>
      <c r="N131" s="4">
        <f t="shared" ref="N131:N194" si="23">M131*20</f>
        <v>18040</v>
      </c>
    </row>
    <row r="132" spans="1:14" x14ac:dyDescent="0.35">
      <c r="A132" s="41">
        <v>41046</v>
      </c>
      <c r="B132" s="11">
        <v>5297</v>
      </c>
      <c r="C132" s="11">
        <v>4</v>
      </c>
      <c r="D132" s="11">
        <v>4869</v>
      </c>
      <c r="E132" s="11">
        <v>5</v>
      </c>
      <c r="F132" s="11">
        <f t="shared" si="16"/>
        <v>5210.5576481838452</v>
      </c>
      <c r="G132" s="11">
        <f t="shared" si="17"/>
        <v>-86.442351816154769</v>
      </c>
      <c r="H132" s="11">
        <f t="shared" si="18"/>
        <v>86.442351816154769</v>
      </c>
      <c r="I132" s="42">
        <f t="shared" si="19"/>
        <v>1.6319114936030728E-2</v>
      </c>
      <c r="J132" s="11">
        <f t="shared" si="20"/>
        <v>-345.76940726461908</v>
      </c>
      <c r="K132" s="11">
        <f t="shared" si="21"/>
        <v>119556.48300012601</v>
      </c>
      <c r="L132" s="11">
        <f t="shared" si="22"/>
        <v>6915.3881452923815</v>
      </c>
      <c r="M132" s="11">
        <v>777</v>
      </c>
      <c r="N132" s="4">
        <f t="shared" si="23"/>
        <v>15540</v>
      </c>
    </row>
    <row r="133" spans="1:14" x14ac:dyDescent="0.35">
      <c r="A133" s="41">
        <v>41047</v>
      </c>
      <c r="B133" s="11">
        <v>5306</v>
      </c>
      <c r="C133" s="11">
        <v>5</v>
      </c>
      <c r="D133" s="11">
        <v>4844</v>
      </c>
      <c r="E133" s="11">
        <v>5</v>
      </c>
      <c r="F133" s="11">
        <f t="shared" si="16"/>
        <v>5384.512884960689</v>
      </c>
      <c r="G133" s="11">
        <f t="shared" si="17"/>
        <v>78.512884960689007</v>
      </c>
      <c r="H133" s="11">
        <f t="shared" si="18"/>
        <v>78.512884960689007</v>
      </c>
      <c r="I133" s="42">
        <f t="shared" si="19"/>
        <v>1.4797000557988882E-2</v>
      </c>
      <c r="J133" s="11">
        <f t="shared" si="20"/>
        <v>78.512884960689007</v>
      </c>
      <c r="K133" s="11">
        <f t="shared" si="21"/>
        <v>6164.2731048503865</v>
      </c>
      <c r="L133" s="11">
        <f t="shared" si="22"/>
        <v>1570.2576992137801</v>
      </c>
      <c r="M133" s="11">
        <v>1476</v>
      </c>
      <c r="N133" s="4">
        <f t="shared" si="23"/>
        <v>29520</v>
      </c>
    </row>
    <row r="134" spans="1:14" x14ac:dyDescent="0.35">
      <c r="A134" s="41">
        <v>41048</v>
      </c>
      <c r="B134" s="11">
        <v>5362</v>
      </c>
      <c r="C134" s="11">
        <v>6</v>
      </c>
      <c r="D134" s="11">
        <v>5278</v>
      </c>
      <c r="E134" s="11">
        <v>5</v>
      </c>
      <c r="F134" s="11">
        <f t="shared" si="16"/>
        <v>5752.8687750994723</v>
      </c>
      <c r="G134" s="11">
        <f t="shared" si="17"/>
        <v>390.86877509947226</v>
      </c>
      <c r="H134" s="11">
        <f t="shared" si="18"/>
        <v>390.86877509947226</v>
      </c>
      <c r="I134" s="42">
        <f t="shared" si="19"/>
        <v>7.2896078907025791E-2</v>
      </c>
      <c r="J134" s="11">
        <f t="shared" si="20"/>
        <v>390.86877509947226</v>
      </c>
      <c r="K134" s="11">
        <f t="shared" si="21"/>
        <v>152778.39934776182</v>
      </c>
      <c r="L134" s="11">
        <f t="shared" si="22"/>
        <v>7817.3755019894452</v>
      </c>
      <c r="M134" s="11">
        <v>891</v>
      </c>
      <c r="N134" s="4">
        <f t="shared" si="23"/>
        <v>17820</v>
      </c>
    </row>
    <row r="135" spans="1:14" x14ac:dyDescent="0.35">
      <c r="A135" s="41">
        <v>41049</v>
      </c>
      <c r="B135" s="11">
        <v>5483</v>
      </c>
      <c r="C135" s="11">
        <v>7</v>
      </c>
      <c r="D135" s="11">
        <v>7177</v>
      </c>
      <c r="E135" s="11">
        <v>5</v>
      </c>
      <c r="F135" s="11">
        <f t="shared" si="16"/>
        <v>6741.6973388226615</v>
      </c>
      <c r="G135" s="11">
        <f t="shared" si="17"/>
        <v>1258.6973388226615</v>
      </c>
      <c r="H135" s="11">
        <f t="shared" si="18"/>
        <v>1258.6973388226615</v>
      </c>
      <c r="I135" s="42">
        <f t="shared" si="19"/>
        <v>0.22956362188996199</v>
      </c>
      <c r="J135" s="11">
        <f t="shared" si="20"/>
        <v>1258.6973388226615</v>
      </c>
      <c r="K135" s="11">
        <f t="shared" si="21"/>
        <v>1584318.99075925</v>
      </c>
      <c r="L135" s="11">
        <f t="shared" si="22"/>
        <v>25173.946776453231</v>
      </c>
      <c r="M135" s="11">
        <v>545</v>
      </c>
      <c r="N135" s="4">
        <f t="shared" si="23"/>
        <v>10900</v>
      </c>
    </row>
    <row r="136" spans="1:14" x14ac:dyDescent="0.35">
      <c r="A136" s="41">
        <v>41050</v>
      </c>
      <c r="B136" s="11">
        <v>3884</v>
      </c>
      <c r="C136" s="11">
        <v>1</v>
      </c>
      <c r="D136" s="11">
        <v>3609</v>
      </c>
      <c r="E136" s="11">
        <v>5</v>
      </c>
      <c r="F136" s="11">
        <f t="shared" si="16"/>
        <v>4123.2782728463653</v>
      </c>
      <c r="G136" s="11">
        <f t="shared" si="17"/>
        <v>239.27827284636533</v>
      </c>
      <c r="H136" s="11">
        <f t="shared" si="18"/>
        <v>239.27827284636533</v>
      </c>
      <c r="I136" s="42">
        <f t="shared" si="19"/>
        <v>6.1606146458899412E-2</v>
      </c>
      <c r="J136" s="11">
        <f t="shared" si="20"/>
        <v>239.27827284636533</v>
      </c>
      <c r="K136" s="11">
        <f t="shared" si="21"/>
        <v>57254.091856339648</v>
      </c>
      <c r="L136" s="11">
        <f t="shared" si="22"/>
        <v>4785.5654569273065</v>
      </c>
      <c r="M136" s="11">
        <v>1371</v>
      </c>
      <c r="N136" s="4">
        <f t="shared" si="23"/>
        <v>27420</v>
      </c>
    </row>
    <row r="137" spans="1:14" x14ac:dyDescent="0.35">
      <c r="A137" s="41">
        <v>41051</v>
      </c>
      <c r="B137" s="11">
        <v>4569</v>
      </c>
      <c r="C137" s="11">
        <v>2</v>
      </c>
      <c r="D137" s="11">
        <v>4596</v>
      </c>
      <c r="E137" s="11">
        <v>5</v>
      </c>
      <c r="F137" s="11">
        <f t="shared" si="16"/>
        <v>4725.8467148569416</v>
      </c>
      <c r="G137" s="11">
        <f t="shared" si="17"/>
        <v>156.84671485694162</v>
      </c>
      <c r="H137" s="11">
        <f t="shared" si="18"/>
        <v>156.84671485694162</v>
      </c>
      <c r="I137" s="42">
        <f t="shared" si="19"/>
        <v>3.4328455867135392E-2</v>
      </c>
      <c r="J137" s="11">
        <f t="shared" si="20"/>
        <v>156.84671485694162</v>
      </c>
      <c r="K137" s="11">
        <f t="shared" si="21"/>
        <v>24600.891961414749</v>
      </c>
      <c r="L137" s="11">
        <f t="shared" si="22"/>
        <v>3136.9342971388323</v>
      </c>
      <c r="M137" s="11">
        <v>729</v>
      </c>
      <c r="N137" s="4">
        <f t="shared" si="23"/>
        <v>14580</v>
      </c>
    </row>
    <row r="138" spans="1:14" x14ac:dyDescent="0.35">
      <c r="A138" s="41">
        <v>41052</v>
      </c>
      <c r="B138" s="11">
        <v>4568</v>
      </c>
      <c r="C138" s="11">
        <v>3</v>
      </c>
      <c r="D138" s="11">
        <v>4910</v>
      </c>
      <c r="E138" s="11">
        <v>5</v>
      </c>
      <c r="F138" s="11">
        <f t="shared" si="16"/>
        <v>5043.3789047703813</v>
      </c>
      <c r="G138" s="11">
        <f t="shared" si="17"/>
        <v>475.37890477038127</v>
      </c>
      <c r="H138" s="11">
        <f t="shared" si="18"/>
        <v>475.37890477038127</v>
      </c>
      <c r="I138" s="42">
        <f t="shared" si="19"/>
        <v>0.10406718580787681</v>
      </c>
      <c r="J138" s="11">
        <f t="shared" si="20"/>
        <v>475.37890477038127</v>
      </c>
      <c r="K138" s="11">
        <f t="shared" si="21"/>
        <v>225985.10310068724</v>
      </c>
      <c r="L138" s="11">
        <f t="shared" si="22"/>
        <v>9507.5780954076254</v>
      </c>
      <c r="M138" s="11">
        <v>683</v>
      </c>
      <c r="N138" s="4">
        <f t="shared" si="23"/>
        <v>13660</v>
      </c>
    </row>
    <row r="139" spans="1:14" x14ac:dyDescent="0.35">
      <c r="A139" s="41">
        <v>41053</v>
      </c>
      <c r="B139" s="11">
        <v>5522</v>
      </c>
      <c r="C139" s="11">
        <v>4</v>
      </c>
      <c r="D139" s="11">
        <v>5297</v>
      </c>
      <c r="E139" s="11">
        <v>5</v>
      </c>
      <c r="F139" s="11">
        <f t="shared" si="16"/>
        <v>5391.8288456542386</v>
      </c>
      <c r="G139" s="11">
        <f t="shared" si="17"/>
        <v>-130.17115434576135</v>
      </c>
      <c r="H139" s="11">
        <f t="shared" si="18"/>
        <v>130.17115434576135</v>
      </c>
      <c r="I139" s="42">
        <f t="shared" si="19"/>
        <v>2.3573189848924547E-2</v>
      </c>
      <c r="J139" s="11">
        <f t="shared" si="20"/>
        <v>-520.68461738304541</v>
      </c>
      <c r="K139" s="11">
        <f t="shared" si="21"/>
        <v>271112.47077932837</v>
      </c>
      <c r="L139" s="11">
        <f t="shared" si="22"/>
        <v>10413.692347660908</v>
      </c>
      <c r="M139" s="11">
        <v>768</v>
      </c>
      <c r="N139" s="4">
        <f t="shared" si="23"/>
        <v>15360</v>
      </c>
    </row>
    <row r="140" spans="1:14" x14ac:dyDescent="0.35">
      <c r="A140" s="41">
        <v>41054</v>
      </c>
      <c r="B140" s="11">
        <v>5481</v>
      </c>
      <c r="C140" s="11">
        <v>5</v>
      </c>
      <c r="D140" s="11">
        <v>5306</v>
      </c>
      <c r="E140" s="11">
        <v>5</v>
      </c>
      <c r="F140" s="11">
        <f t="shared" si="16"/>
        <v>5580.1841308282628</v>
      </c>
      <c r="G140" s="11">
        <f t="shared" si="17"/>
        <v>99.184130828262823</v>
      </c>
      <c r="H140" s="11">
        <f t="shared" si="18"/>
        <v>99.184130828262823</v>
      </c>
      <c r="I140" s="42">
        <f t="shared" si="19"/>
        <v>1.8095991758486193E-2</v>
      </c>
      <c r="J140" s="11">
        <f t="shared" si="20"/>
        <v>99.184130828262823</v>
      </c>
      <c r="K140" s="11">
        <f t="shared" si="21"/>
        <v>9837.4918081579563</v>
      </c>
      <c r="L140" s="11">
        <f t="shared" si="22"/>
        <v>1983.6826165652565</v>
      </c>
      <c r="M140" s="11">
        <v>890</v>
      </c>
      <c r="N140" s="4">
        <f t="shared" si="23"/>
        <v>17800</v>
      </c>
    </row>
    <row r="141" spans="1:14" x14ac:dyDescent="0.35">
      <c r="A141" s="41">
        <v>41055</v>
      </c>
      <c r="B141" s="11">
        <v>5617</v>
      </c>
      <c r="C141" s="11">
        <v>6</v>
      </c>
      <c r="D141" s="11">
        <v>5362</v>
      </c>
      <c r="E141" s="11">
        <v>5</v>
      </c>
      <c r="F141" s="11">
        <f t="shared" si="16"/>
        <v>5788.4453652572129</v>
      </c>
      <c r="G141" s="11">
        <f t="shared" si="17"/>
        <v>171.44536525721287</v>
      </c>
      <c r="H141" s="11">
        <f t="shared" si="18"/>
        <v>171.44536525721287</v>
      </c>
      <c r="I141" s="42">
        <f t="shared" si="19"/>
        <v>3.0522585945738451E-2</v>
      </c>
      <c r="J141" s="11">
        <f t="shared" si="20"/>
        <v>171.44536525721287</v>
      </c>
      <c r="K141" s="11">
        <f t="shared" si="21"/>
        <v>29393.513268179133</v>
      </c>
      <c r="L141" s="11">
        <f t="shared" si="22"/>
        <v>3428.9073051442574</v>
      </c>
      <c r="M141" s="11">
        <v>931</v>
      </c>
      <c r="N141" s="4">
        <f t="shared" si="23"/>
        <v>18620</v>
      </c>
    </row>
    <row r="142" spans="1:14" x14ac:dyDescent="0.35">
      <c r="A142" s="41">
        <v>41056</v>
      </c>
      <c r="B142" s="11">
        <v>4964</v>
      </c>
      <c r="C142" s="11">
        <v>7</v>
      </c>
      <c r="D142" s="11">
        <v>5483</v>
      </c>
      <c r="E142" s="11">
        <v>5</v>
      </c>
      <c r="F142" s="11">
        <f t="shared" si="16"/>
        <v>6024.2361039748921</v>
      </c>
      <c r="G142" s="11">
        <f t="shared" si="17"/>
        <v>1060.2361039748921</v>
      </c>
      <c r="H142" s="11">
        <f t="shared" si="18"/>
        <v>1060.2361039748921</v>
      </c>
      <c r="I142" s="42">
        <f t="shared" si="19"/>
        <v>0.21358503303281468</v>
      </c>
      <c r="J142" s="11">
        <f t="shared" si="20"/>
        <v>1060.2361039748921</v>
      </c>
      <c r="K142" s="11">
        <f t="shared" si="21"/>
        <v>1124100.5961718583</v>
      </c>
      <c r="L142" s="11">
        <f t="shared" si="22"/>
        <v>21204.722079497842</v>
      </c>
      <c r="M142" s="11">
        <v>741</v>
      </c>
      <c r="N142" s="4">
        <f t="shared" si="23"/>
        <v>14820</v>
      </c>
    </row>
    <row r="143" spans="1:14" x14ac:dyDescent="0.35">
      <c r="A143" s="41">
        <v>41057</v>
      </c>
      <c r="B143" s="11">
        <v>3782</v>
      </c>
      <c r="C143" s="11">
        <v>1</v>
      </c>
      <c r="D143" s="11">
        <v>3884</v>
      </c>
      <c r="E143" s="11">
        <v>5</v>
      </c>
      <c r="F143" s="11">
        <f t="shared" si="16"/>
        <v>4239.7492525294447</v>
      </c>
      <c r="G143" s="11">
        <f t="shared" si="17"/>
        <v>457.74925252944468</v>
      </c>
      <c r="H143" s="11">
        <f t="shared" si="18"/>
        <v>457.74925252944468</v>
      </c>
      <c r="I143" s="42">
        <f t="shared" si="19"/>
        <v>0.12103364688774317</v>
      </c>
      <c r="J143" s="11">
        <f t="shared" si="20"/>
        <v>457.74925252944468</v>
      </c>
      <c r="K143" s="11">
        <f t="shared" si="21"/>
        <v>209534.37819126531</v>
      </c>
      <c r="L143" s="11">
        <f t="shared" si="22"/>
        <v>9154.9850505888935</v>
      </c>
      <c r="M143" s="11">
        <v>1133</v>
      </c>
      <c r="N143" s="4">
        <f t="shared" si="23"/>
        <v>22660</v>
      </c>
    </row>
    <row r="144" spans="1:14" x14ac:dyDescent="0.35">
      <c r="A144" s="41">
        <v>41058</v>
      </c>
      <c r="B144" s="11">
        <v>4148</v>
      </c>
      <c r="C144" s="11">
        <v>2</v>
      </c>
      <c r="D144" s="11">
        <v>4569</v>
      </c>
      <c r="E144" s="11">
        <v>5</v>
      </c>
      <c r="F144" s="11">
        <f t="shared" si="16"/>
        <v>4714.4113823062389</v>
      </c>
      <c r="G144" s="11">
        <f t="shared" si="17"/>
        <v>566.41138230623892</v>
      </c>
      <c r="H144" s="11">
        <f t="shared" si="18"/>
        <v>566.41138230623892</v>
      </c>
      <c r="I144" s="42">
        <f t="shared" si="19"/>
        <v>0.13655047789446453</v>
      </c>
      <c r="J144" s="11">
        <f t="shared" si="20"/>
        <v>566.41138230623892</v>
      </c>
      <c r="K144" s="11">
        <f t="shared" si="21"/>
        <v>320821.85400606436</v>
      </c>
      <c r="L144" s="11">
        <f t="shared" si="22"/>
        <v>11328.227646124778</v>
      </c>
      <c r="M144" s="11">
        <v>876</v>
      </c>
      <c r="N144" s="4">
        <f t="shared" si="23"/>
        <v>17520</v>
      </c>
    </row>
    <row r="145" spans="1:14" x14ac:dyDescent="0.35">
      <c r="A145" s="41">
        <v>41059</v>
      </c>
      <c r="B145" s="11">
        <v>4465</v>
      </c>
      <c r="C145" s="11">
        <v>3</v>
      </c>
      <c r="D145" s="11">
        <v>4568</v>
      </c>
      <c r="E145" s="11">
        <v>5</v>
      </c>
      <c r="F145" s="11">
        <f t="shared" si="16"/>
        <v>4898.5313591281511</v>
      </c>
      <c r="G145" s="11">
        <f t="shared" si="17"/>
        <v>433.53135912815105</v>
      </c>
      <c r="H145" s="11">
        <f t="shared" si="18"/>
        <v>433.53135912815105</v>
      </c>
      <c r="I145" s="42">
        <f t="shared" si="19"/>
        <v>9.7095489166439203E-2</v>
      </c>
      <c r="J145" s="11">
        <f t="shared" si="20"/>
        <v>433.53135912815105</v>
      </c>
      <c r="K145" s="11">
        <f t="shared" si="21"/>
        <v>187949.43934750187</v>
      </c>
      <c r="L145" s="11">
        <f t="shared" si="22"/>
        <v>8670.6271825630211</v>
      </c>
      <c r="M145" s="11">
        <v>914</v>
      </c>
      <c r="N145" s="4">
        <f t="shared" si="23"/>
        <v>18280</v>
      </c>
    </row>
    <row r="146" spans="1:14" x14ac:dyDescent="0.35">
      <c r="A146" s="41">
        <v>41060</v>
      </c>
      <c r="B146" s="11">
        <v>4885</v>
      </c>
      <c r="C146" s="11">
        <v>4</v>
      </c>
      <c r="D146" s="11">
        <v>5522</v>
      </c>
      <c r="E146" s="11">
        <v>5</v>
      </c>
      <c r="F146" s="11">
        <f t="shared" si="16"/>
        <v>5487.1232835767578</v>
      </c>
      <c r="G146" s="11">
        <f t="shared" si="17"/>
        <v>602.12328357675779</v>
      </c>
      <c r="H146" s="11">
        <f t="shared" si="18"/>
        <v>602.12328357675779</v>
      </c>
      <c r="I146" s="42">
        <f t="shared" si="19"/>
        <v>0.12325962816310293</v>
      </c>
      <c r="J146" s="11">
        <f t="shared" si="20"/>
        <v>602.12328357675779</v>
      </c>
      <c r="K146" s="11">
        <f t="shared" si="21"/>
        <v>362552.44862525666</v>
      </c>
      <c r="L146" s="11">
        <f t="shared" si="22"/>
        <v>12042.465671535156</v>
      </c>
      <c r="M146" s="11">
        <v>227</v>
      </c>
      <c r="N146" s="4">
        <f t="shared" si="23"/>
        <v>4540</v>
      </c>
    </row>
    <row r="147" spans="1:14" x14ac:dyDescent="0.35">
      <c r="A147" s="41">
        <v>41061</v>
      </c>
      <c r="B147" s="11">
        <v>6633</v>
      </c>
      <c r="C147" s="11">
        <v>5</v>
      </c>
      <c r="D147" s="11">
        <v>5481</v>
      </c>
      <c r="E147" s="11">
        <v>6</v>
      </c>
      <c r="F147" s="11">
        <f t="shared" si="16"/>
        <v>5771.396539434314</v>
      </c>
      <c r="G147" s="11">
        <f t="shared" si="17"/>
        <v>-861.60346056568596</v>
      </c>
      <c r="H147" s="11">
        <f t="shared" si="18"/>
        <v>861.60346056568596</v>
      </c>
      <c r="I147" s="42">
        <f t="shared" si="19"/>
        <v>0.12989649639163062</v>
      </c>
      <c r="J147" s="11">
        <f t="shared" si="20"/>
        <v>-3446.4138422627439</v>
      </c>
      <c r="K147" s="11">
        <f t="shared" si="21"/>
        <v>11877768.372140249</v>
      </c>
      <c r="L147" s="11">
        <f t="shared" si="22"/>
        <v>68928.276845254877</v>
      </c>
      <c r="M147" s="11">
        <v>959</v>
      </c>
      <c r="N147" s="4">
        <f t="shared" si="23"/>
        <v>19180</v>
      </c>
    </row>
    <row r="148" spans="1:14" x14ac:dyDescent="0.35">
      <c r="A148" s="41">
        <v>41062</v>
      </c>
      <c r="B148" s="11">
        <v>5081</v>
      </c>
      <c r="C148" s="11">
        <v>6</v>
      </c>
      <c r="D148" s="11">
        <v>5617</v>
      </c>
      <c r="E148" s="11">
        <v>6</v>
      </c>
      <c r="F148" s="11">
        <f t="shared" si="16"/>
        <v>6013.5402406801613</v>
      </c>
      <c r="G148" s="11">
        <f t="shared" si="17"/>
        <v>932.54024068016133</v>
      </c>
      <c r="H148" s="11">
        <f t="shared" si="18"/>
        <v>932.54024068016133</v>
      </c>
      <c r="I148" s="42">
        <f t="shared" si="19"/>
        <v>0.18353478462510556</v>
      </c>
      <c r="J148" s="11">
        <f t="shared" si="20"/>
        <v>932.54024068016133</v>
      </c>
      <c r="K148" s="11">
        <f t="shared" si="21"/>
        <v>869631.30048781319</v>
      </c>
      <c r="L148" s="11">
        <f t="shared" si="22"/>
        <v>18650.804813603227</v>
      </c>
      <c r="M148" s="11">
        <v>1070</v>
      </c>
      <c r="N148" s="4">
        <f t="shared" si="23"/>
        <v>21400</v>
      </c>
    </row>
    <row r="149" spans="1:14" x14ac:dyDescent="0.35">
      <c r="A149" s="41">
        <v>41063</v>
      </c>
      <c r="B149" s="11">
        <v>4951</v>
      </c>
      <c r="C149" s="11">
        <v>7</v>
      </c>
      <c r="D149" s="11">
        <v>4964</v>
      </c>
      <c r="E149" s="11">
        <v>6</v>
      </c>
      <c r="F149" s="11">
        <f t="shared" si="16"/>
        <v>5921.5181129443727</v>
      </c>
      <c r="G149" s="11">
        <f t="shared" si="17"/>
        <v>970.51811294437266</v>
      </c>
      <c r="H149" s="11">
        <f t="shared" si="18"/>
        <v>970.51811294437266</v>
      </c>
      <c r="I149" s="42">
        <f t="shared" si="19"/>
        <v>0.19602466429900478</v>
      </c>
      <c r="J149" s="11">
        <f t="shared" si="20"/>
        <v>970.51811294437266</v>
      </c>
      <c r="K149" s="11">
        <f t="shared" si="21"/>
        <v>941905.40755310608</v>
      </c>
      <c r="L149" s="11">
        <f t="shared" si="22"/>
        <v>19410.362258887453</v>
      </c>
      <c r="M149" s="11">
        <v>1623</v>
      </c>
      <c r="N149" s="4">
        <f t="shared" si="23"/>
        <v>32460</v>
      </c>
    </row>
    <row r="150" spans="1:14" x14ac:dyDescent="0.35">
      <c r="A150" s="41">
        <v>41064</v>
      </c>
      <c r="B150" s="11">
        <v>4124</v>
      </c>
      <c r="C150" s="11">
        <v>1</v>
      </c>
      <c r="D150" s="11">
        <v>3782</v>
      </c>
      <c r="E150" s="11">
        <v>6</v>
      </c>
      <c r="F150" s="11">
        <f t="shared" si="16"/>
        <v>4313.6436197819949</v>
      </c>
      <c r="G150" s="11">
        <f t="shared" si="17"/>
        <v>189.64361978199486</v>
      </c>
      <c r="H150" s="11">
        <f t="shared" si="18"/>
        <v>189.64361978199486</v>
      </c>
      <c r="I150" s="42">
        <f t="shared" si="19"/>
        <v>4.5985358822016209E-2</v>
      </c>
      <c r="J150" s="11">
        <f t="shared" si="20"/>
        <v>189.64361978199486</v>
      </c>
      <c r="K150" s="11">
        <f t="shared" si="21"/>
        <v>35964.702524017834</v>
      </c>
      <c r="L150" s="11">
        <f t="shared" si="22"/>
        <v>3792.8723956398971</v>
      </c>
      <c r="M150" s="11">
        <v>1334</v>
      </c>
      <c r="N150" s="4">
        <f t="shared" si="23"/>
        <v>26680</v>
      </c>
    </row>
    <row r="151" spans="1:14" x14ac:dyDescent="0.35">
      <c r="A151" s="41">
        <v>41065</v>
      </c>
      <c r="B151" s="11">
        <v>4156</v>
      </c>
      <c r="C151" s="11">
        <v>2</v>
      </c>
      <c r="D151" s="11">
        <v>4148</v>
      </c>
      <c r="E151" s="11">
        <v>6</v>
      </c>
      <c r="F151" s="11">
        <f t="shared" si="16"/>
        <v>4653.1994131264173</v>
      </c>
      <c r="G151" s="11">
        <f t="shared" si="17"/>
        <v>497.19941312641731</v>
      </c>
      <c r="H151" s="11">
        <f t="shared" si="18"/>
        <v>497.19941312641731</v>
      </c>
      <c r="I151" s="42">
        <f t="shared" si="19"/>
        <v>0.11963412250395027</v>
      </c>
      <c r="J151" s="11">
        <f t="shared" si="20"/>
        <v>497.19941312641731</v>
      </c>
      <c r="K151" s="11">
        <f t="shared" si="21"/>
        <v>247207.25641325381</v>
      </c>
      <c r="L151" s="11">
        <f t="shared" si="22"/>
        <v>9943.9882625283462</v>
      </c>
      <c r="M151" s="11">
        <v>1221</v>
      </c>
      <c r="N151" s="4">
        <f t="shared" si="23"/>
        <v>24420</v>
      </c>
    </row>
    <row r="152" spans="1:14" x14ac:dyDescent="0.35">
      <c r="A152" s="41">
        <v>41066</v>
      </c>
      <c r="B152" s="11">
        <v>4261</v>
      </c>
      <c r="C152" s="11">
        <v>3</v>
      </c>
      <c r="D152" s="11">
        <v>4465</v>
      </c>
      <c r="E152" s="11">
        <v>6</v>
      </c>
      <c r="F152" s="11">
        <f t="shared" si="16"/>
        <v>4972.0021955454904</v>
      </c>
      <c r="G152" s="11">
        <f t="shared" si="17"/>
        <v>711.00219554549039</v>
      </c>
      <c r="H152" s="11">
        <f t="shared" si="18"/>
        <v>711.00219554549039</v>
      </c>
      <c r="I152" s="42">
        <f t="shared" si="19"/>
        <v>0.16686275417636479</v>
      </c>
      <c r="J152" s="11">
        <f t="shared" si="20"/>
        <v>711.00219554549039</v>
      </c>
      <c r="K152" s="11">
        <f t="shared" si="21"/>
        <v>505524.12207050779</v>
      </c>
      <c r="L152" s="11">
        <f t="shared" si="22"/>
        <v>14220.043910909808</v>
      </c>
      <c r="M152" s="11">
        <v>731</v>
      </c>
      <c r="N152" s="4">
        <f t="shared" si="23"/>
        <v>14620</v>
      </c>
    </row>
    <row r="153" spans="1:14" x14ac:dyDescent="0.35">
      <c r="A153" s="41">
        <v>41067</v>
      </c>
      <c r="B153" s="11">
        <v>3967</v>
      </c>
      <c r="C153" s="11">
        <v>4</v>
      </c>
      <c r="D153" s="11">
        <v>4885</v>
      </c>
      <c r="E153" s="11">
        <v>6</v>
      </c>
      <c r="F153" s="11">
        <f t="shared" si="16"/>
        <v>5334.4286539913173</v>
      </c>
      <c r="G153" s="11">
        <f t="shared" si="17"/>
        <v>1367.4286539913173</v>
      </c>
      <c r="H153" s="11">
        <f t="shared" si="18"/>
        <v>1367.4286539913173</v>
      </c>
      <c r="I153" s="42">
        <f t="shared" si="19"/>
        <v>0.34470094630484432</v>
      </c>
      <c r="J153" s="11">
        <f t="shared" si="20"/>
        <v>1367.4286539913173</v>
      </c>
      <c r="K153" s="11">
        <f t="shared" si="21"/>
        <v>1869861.1237565058</v>
      </c>
      <c r="L153" s="11">
        <f t="shared" si="22"/>
        <v>27348.573079826347</v>
      </c>
      <c r="M153" s="11">
        <v>546</v>
      </c>
      <c r="N153" s="4">
        <f t="shared" si="23"/>
        <v>10920</v>
      </c>
    </row>
    <row r="154" spans="1:14" x14ac:dyDescent="0.35">
      <c r="A154" s="41">
        <v>41068</v>
      </c>
      <c r="B154" s="11">
        <v>4510</v>
      </c>
      <c r="C154" s="11">
        <v>5</v>
      </c>
      <c r="D154" s="11">
        <v>6633</v>
      </c>
      <c r="E154" s="11">
        <v>6</v>
      </c>
      <c r="F154" s="11">
        <f t="shared" si="16"/>
        <v>6259.3040615976151</v>
      </c>
      <c r="G154" s="11">
        <f t="shared" si="17"/>
        <v>1749.3040615976151</v>
      </c>
      <c r="H154" s="11">
        <f t="shared" si="18"/>
        <v>1749.3040615976151</v>
      </c>
      <c r="I154" s="42">
        <f t="shared" si="19"/>
        <v>0.387872297471755</v>
      </c>
      <c r="J154" s="11">
        <f t="shared" si="20"/>
        <v>1749.3040615976151</v>
      </c>
      <c r="K154" s="11">
        <f t="shared" si="21"/>
        <v>3060064.699921913</v>
      </c>
      <c r="L154" s="11">
        <f t="shared" si="22"/>
        <v>34986.081231952303</v>
      </c>
      <c r="M154" s="11">
        <v>2869</v>
      </c>
      <c r="N154" s="4">
        <f t="shared" si="23"/>
        <v>57380</v>
      </c>
    </row>
    <row r="155" spans="1:14" x14ac:dyDescent="0.35">
      <c r="A155" s="41">
        <v>41069</v>
      </c>
      <c r="B155" s="11">
        <v>4355</v>
      </c>
      <c r="C155" s="11">
        <v>6</v>
      </c>
      <c r="D155" s="11">
        <v>5081</v>
      </c>
      <c r="E155" s="11">
        <v>6</v>
      </c>
      <c r="F155" s="11">
        <f t="shared" si="16"/>
        <v>5786.5277130069589</v>
      </c>
      <c r="G155" s="11">
        <f t="shared" si="17"/>
        <v>1431.5277130069589</v>
      </c>
      <c r="H155" s="11">
        <f t="shared" si="18"/>
        <v>1431.5277130069589</v>
      </c>
      <c r="I155" s="42">
        <f t="shared" si="19"/>
        <v>0.32870900413477816</v>
      </c>
      <c r="J155" s="11">
        <f t="shared" si="20"/>
        <v>1431.5277130069589</v>
      </c>
      <c r="K155" s="11">
        <f t="shared" si="21"/>
        <v>2049271.5931069343</v>
      </c>
      <c r="L155" s="11">
        <f t="shared" si="22"/>
        <v>28630.554260139179</v>
      </c>
      <c r="M155" s="11">
        <v>1212</v>
      </c>
      <c r="N155" s="4">
        <f t="shared" si="23"/>
        <v>24240</v>
      </c>
    </row>
    <row r="156" spans="1:14" x14ac:dyDescent="0.35">
      <c r="A156" s="41">
        <v>41070</v>
      </c>
      <c r="B156" s="11">
        <v>4852</v>
      </c>
      <c r="C156" s="11">
        <v>7</v>
      </c>
      <c r="D156" s="11">
        <v>4951</v>
      </c>
      <c r="E156" s="11">
        <v>6</v>
      </c>
      <c r="F156" s="11">
        <f t="shared" si="16"/>
        <v>5916.0122120866272</v>
      </c>
      <c r="G156" s="11">
        <f t="shared" si="17"/>
        <v>1064.0122120866272</v>
      </c>
      <c r="H156" s="11">
        <f t="shared" si="18"/>
        <v>1064.0122120866272</v>
      </c>
      <c r="I156" s="42">
        <f t="shared" si="19"/>
        <v>0.21929353093294049</v>
      </c>
      <c r="J156" s="11">
        <f t="shared" si="20"/>
        <v>1064.0122120866272</v>
      </c>
      <c r="K156" s="11">
        <f t="shared" si="21"/>
        <v>1132121.9874694778</v>
      </c>
      <c r="L156" s="11">
        <f t="shared" si="22"/>
        <v>21280.244241732544</v>
      </c>
      <c r="M156" s="11">
        <v>1540</v>
      </c>
      <c r="N156" s="4">
        <f t="shared" si="23"/>
        <v>30800</v>
      </c>
    </row>
    <row r="157" spans="1:14" x14ac:dyDescent="0.35">
      <c r="A157" s="41">
        <v>41071</v>
      </c>
      <c r="B157" s="11">
        <v>3423</v>
      </c>
      <c r="C157" s="11">
        <v>1</v>
      </c>
      <c r="D157" s="11">
        <v>4124</v>
      </c>
      <c r="E157" s="11">
        <v>6</v>
      </c>
      <c r="F157" s="11">
        <f t="shared" si="16"/>
        <v>4458.4911654242251</v>
      </c>
      <c r="G157" s="11">
        <f t="shared" si="17"/>
        <v>1035.4911654242251</v>
      </c>
      <c r="H157" s="11">
        <f t="shared" si="18"/>
        <v>1035.4911654242251</v>
      </c>
      <c r="I157" s="42">
        <f t="shared" si="19"/>
        <v>0.30250983506404472</v>
      </c>
      <c r="J157" s="11">
        <f t="shared" si="20"/>
        <v>1035.4911654242251</v>
      </c>
      <c r="K157" s="11">
        <f t="shared" si="21"/>
        <v>1072241.9536716198</v>
      </c>
      <c r="L157" s="11">
        <f t="shared" si="22"/>
        <v>20709.823308484501</v>
      </c>
      <c r="M157" s="11">
        <v>1023</v>
      </c>
      <c r="N157" s="4">
        <f t="shared" si="23"/>
        <v>20460</v>
      </c>
    </row>
    <row r="158" spans="1:14" x14ac:dyDescent="0.35">
      <c r="A158" s="41">
        <v>41072</v>
      </c>
      <c r="B158" s="11">
        <v>3820</v>
      </c>
      <c r="C158" s="11">
        <v>2</v>
      </c>
      <c r="D158" s="11">
        <v>4156</v>
      </c>
      <c r="E158" s="11">
        <v>6</v>
      </c>
      <c r="F158" s="11">
        <f t="shared" si="16"/>
        <v>4656.5876598081068</v>
      </c>
      <c r="G158" s="11">
        <f t="shared" si="17"/>
        <v>836.58765980810676</v>
      </c>
      <c r="H158" s="11">
        <f t="shared" si="18"/>
        <v>836.58765980810676</v>
      </c>
      <c r="I158" s="42">
        <f t="shared" si="19"/>
        <v>0.21900200518536828</v>
      </c>
      <c r="J158" s="11">
        <f t="shared" si="20"/>
        <v>836.58765980810676</v>
      </c>
      <c r="K158" s="11">
        <f t="shared" si="21"/>
        <v>699878.91254320461</v>
      </c>
      <c r="L158" s="11">
        <f t="shared" si="22"/>
        <v>16731.753196162135</v>
      </c>
      <c r="M158" s="11">
        <v>1406</v>
      </c>
      <c r="N158" s="4">
        <f t="shared" si="23"/>
        <v>28120</v>
      </c>
    </row>
    <row r="159" spans="1:14" x14ac:dyDescent="0.35">
      <c r="A159" s="41">
        <v>41073</v>
      </c>
      <c r="B159" s="11">
        <v>3285</v>
      </c>
      <c r="C159" s="11">
        <v>3</v>
      </c>
      <c r="D159" s="11">
        <v>4261</v>
      </c>
      <c r="E159" s="11">
        <v>6</v>
      </c>
      <c r="F159" s="11">
        <f t="shared" si="16"/>
        <v>4885.6019051624062</v>
      </c>
      <c r="G159" s="11">
        <f t="shared" si="17"/>
        <v>1600.6019051624062</v>
      </c>
      <c r="H159" s="11">
        <f t="shared" si="18"/>
        <v>1600.6019051624062</v>
      </c>
      <c r="I159" s="42">
        <f t="shared" si="19"/>
        <v>0.48724563323056502</v>
      </c>
      <c r="J159" s="11">
        <f t="shared" si="20"/>
        <v>1600.6019051624062</v>
      </c>
      <c r="K159" s="11">
        <f t="shared" si="21"/>
        <v>2561926.4588095243</v>
      </c>
      <c r="L159" s="11">
        <f t="shared" si="22"/>
        <v>32012.038103248124</v>
      </c>
      <c r="M159" s="11">
        <v>1465</v>
      </c>
      <c r="N159" s="4">
        <f t="shared" si="23"/>
        <v>29300</v>
      </c>
    </row>
    <row r="160" spans="1:14" x14ac:dyDescent="0.35">
      <c r="A160" s="41">
        <v>41074</v>
      </c>
      <c r="B160" s="11">
        <v>3967</v>
      </c>
      <c r="C160" s="11">
        <v>4</v>
      </c>
      <c r="D160" s="11">
        <v>3967</v>
      </c>
      <c r="E160" s="11">
        <v>6</v>
      </c>
      <c r="F160" s="11">
        <f t="shared" si="16"/>
        <v>4945.6273472674375</v>
      </c>
      <c r="G160" s="11">
        <f t="shared" si="17"/>
        <v>978.62734726743747</v>
      </c>
      <c r="H160" s="11">
        <f t="shared" si="18"/>
        <v>978.62734726743747</v>
      </c>
      <c r="I160" s="42">
        <f t="shared" si="19"/>
        <v>0.24669204619799281</v>
      </c>
      <c r="J160" s="11">
        <f t="shared" si="20"/>
        <v>978.62734726743747</v>
      </c>
      <c r="K160" s="11">
        <f t="shared" si="21"/>
        <v>957711.48481970164</v>
      </c>
      <c r="L160" s="11">
        <f t="shared" si="22"/>
        <v>19572.546945348749</v>
      </c>
      <c r="M160" s="11">
        <v>1760</v>
      </c>
      <c r="N160" s="4">
        <f t="shared" si="23"/>
        <v>35200</v>
      </c>
    </row>
    <row r="161" spans="1:14" x14ac:dyDescent="0.35">
      <c r="A161" s="41">
        <v>41075</v>
      </c>
      <c r="B161" s="11">
        <v>3700</v>
      </c>
      <c r="C161" s="11">
        <v>5</v>
      </c>
      <c r="D161" s="11">
        <v>4510</v>
      </c>
      <c r="E161" s="11">
        <v>6</v>
      </c>
      <c r="F161" s="11">
        <f t="shared" si="16"/>
        <v>5360.1480984442414</v>
      </c>
      <c r="G161" s="11">
        <f t="shared" si="17"/>
        <v>1660.1480984442414</v>
      </c>
      <c r="H161" s="11">
        <f t="shared" si="18"/>
        <v>1660.1480984442414</v>
      </c>
      <c r="I161" s="42">
        <f t="shared" si="19"/>
        <v>0.4486886752552004</v>
      </c>
      <c r="J161" s="11">
        <f t="shared" si="20"/>
        <v>1660.1480984442414</v>
      </c>
      <c r="K161" s="11">
        <f t="shared" si="21"/>
        <v>2756091.7087680306</v>
      </c>
      <c r="L161" s="11">
        <f t="shared" si="22"/>
        <v>33202.961968884832</v>
      </c>
      <c r="M161" s="11">
        <v>1099</v>
      </c>
      <c r="N161" s="4">
        <f t="shared" si="23"/>
        <v>21980</v>
      </c>
    </row>
    <row r="162" spans="1:14" x14ac:dyDescent="0.35">
      <c r="A162" s="41">
        <v>41076</v>
      </c>
      <c r="B162" s="11">
        <v>4320</v>
      </c>
      <c r="C162" s="11">
        <v>6</v>
      </c>
      <c r="D162" s="11">
        <v>4355</v>
      </c>
      <c r="E162" s="11">
        <v>6</v>
      </c>
      <c r="F162" s="11">
        <f t="shared" si="16"/>
        <v>5479.0443266436287</v>
      </c>
      <c r="G162" s="11">
        <f t="shared" si="17"/>
        <v>1159.0443266436287</v>
      </c>
      <c r="H162" s="11">
        <f t="shared" si="18"/>
        <v>1159.0443266436287</v>
      </c>
      <c r="I162" s="42">
        <f t="shared" si="19"/>
        <v>0.26829729783417328</v>
      </c>
      <c r="J162" s="11">
        <f t="shared" si="20"/>
        <v>1159.0443266436287</v>
      </c>
      <c r="K162" s="11">
        <f t="shared" si="21"/>
        <v>1343383.7511247825</v>
      </c>
      <c r="L162" s="11">
        <f t="shared" si="22"/>
        <v>23180.886532872573</v>
      </c>
      <c r="M162" s="11">
        <v>1772</v>
      </c>
      <c r="N162" s="4">
        <f t="shared" si="23"/>
        <v>35440</v>
      </c>
    </row>
    <row r="163" spans="1:14" x14ac:dyDescent="0.35">
      <c r="A163" s="41">
        <v>41077</v>
      </c>
      <c r="B163" s="11">
        <v>6134</v>
      </c>
      <c r="C163" s="11">
        <v>7</v>
      </c>
      <c r="D163" s="11">
        <v>4852</v>
      </c>
      <c r="E163" s="11">
        <v>6</v>
      </c>
      <c r="F163" s="11">
        <f t="shared" si="16"/>
        <v>5874.0826594007185</v>
      </c>
      <c r="G163" s="11">
        <f t="shared" si="17"/>
        <v>-259.91734059928149</v>
      </c>
      <c r="H163" s="11">
        <f t="shared" si="18"/>
        <v>259.91734059928149</v>
      </c>
      <c r="I163" s="42">
        <f t="shared" si="19"/>
        <v>4.2373221486677777E-2</v>
      </c>
      <c r="J163" s="11">
        <f t="shared" si="20"/>
        <v>-1039.669362397126</v>
      </c>
      <c r="K163" s="11">
        <f t="shared" si="21"/>
        <v>1080912.3831072464</v>
      </c>
      <c r="L163" s="11">
        <f t="shared" si="22"/>
        <v>20793.387247942519</v>
      </c>
      <c r="M163" s="11">
        <v>1224</v>
      </c>
      <c r="N163" s="4">
        <f t="shared" si="23"/>
        <v>24480</v>
      </c>
    </row>
    <row r="164" spans="1:14" x14ac:dyDescent="0.35">
      <c r="A164" s="41">
        <v>41078</v>
      </c>
      <c r="B164" s="11">
        <v>3468</v>
      </c>
      <c r="C164" s="11">
        <v>1</v>
      </c>
      <c r="D164" s="11">
        <v>3423</v>
      </c>
      <c r="E164" s="11">
        <v>6</v>
      </c>
      <c r="F164" s="11">
        <f t="shared" si="16"/>
        <v>4161.5960499411758</v>
      </c>
      <c r="G164" s="11">
        <f t="shared" si="17"/>
        <v>693.59604994117581</v>
      </c>
      <c r="H164" s="11">
        <f t="shared" si="18"/>
        <v>693.59604994117581</v>
      </c>
      <c r="I164" s="42">
        <f t="shared" si="19"/>
        <v>0.19999886099803224</v>
      </c>
      <c r="J164" s="11">
        <f t="shared" si="20"/>
        <v>693.59604994117581</v>
      </c>
      <c r="K164" s="11">
        <f t="shared" si="21"/>
        <v>481075.48049400205</v>
      </c>
      <c r="L164" s="11">
        <f t="shared" si="22"/>
        <v>13871.920998823516</v>
      </c>
      <c r="M164" s="11">
        <v>1556</v>
      </c>
      <c r="N164" s="4">
        <f t="shared" si="23"/>
        <v>31120</v>
      </c>
    </row>
    <row r="165" spans="1:14" x14ac:dyDescent="0.35">
      <c r="A165" s="41">
        <v>41079</v>
      </c>
      <c r="B165" s="11">
        <v>3583</v>
      </c>
      <c r="C165" s="11">
        <v>2</v>
      </c>
      <c r="D165" s="11">
        <v>3820</v>
      </c>
      <c r="E165" s="11">
        <v>6</v>
      </c>
      <c r="F165" s="11">
        <f t="shared" si="16"/>
        <v>4514.2812991771443</v>
      </c>
      <c r="G165" s="11">
        <f t="shared" si="17"/>
        <v>931.28129917714432</v>
      </c>
      <c r="H165" s="11">
        <f t="shared" si="18"/>
        <v>931.28129917714432</v>
      </c>
      <c r="I165" s="42">
        <f t="shared" si="19"/>
        <v>0.25991663387584268</v>
      </c>
      <c r="J165" s="11">
        <f t="shared" si="20"/>
        <v>931.28129917714432</v>
      </c>
      <c r="K165" s="11">
        <f t="shared" si="21"/>
        <v>867284.85819706973</v>
      </c>
      <c r="L165" s="11">
        <f t="shared" si="22"/>
        <v>18625.625983542886</v>
      </c>
      <c r="M165" s="11">
        <v>1367</v>
      </c>
      <c r="N165" s="4">
        <f t="shared" si="23"/>
        <v>27340</v>
      </c>
    </row>
    <row r="166" spans="1:14" x14ac:dyDescent="0.35">
      <c r="A166" s="41">
        <v>41080</v>
      </c>
      <c r="B166" s="11">
        <v>3633</v>
      </c>
      <c r="C166" s="11">
        <v>3</v>
      </c>
      <c r="D166" s="11">
        <v>3285</v>
      </c>
      <c r="E166" s="11">
        <v>6</v>
      </c>
      <c r="F166" s="11">
        <f t="shared" si="16"/>
        <v>4472.2358099962767</v>
      </c>
      <c r="G166" s="11">
        <f t="shared" si="17"/>
        <v>839.23580999627666</v>
      </c>
      <c r="H166" s="11">
        <f t="shared" si="18"/>
        <v>839.23580999627666</v>
      </c>
      <c r="I166" s="42">
        <f t="shared" si="19"/>
        <v>0.23100352601053584</v>
      </c>
      <c r="J166" s="11">
        <f t="shared" si="20"/>
        <v>839.23580999627666</v>
      </c>
      <c r="K166" s="11">
        <f t="shared" si="21"/>
        <v>704316.74478010659</v>
      </c>
      <c r="L166" s="11">
        <f t="shared" si="22"/>
        <v>16784.716199925533</v>
      </c>
      <c r="M166" s="11">
        <v>1013</v>
      </c>
      <c r="N166" s="4">
        <f t="shared" si="23"/>
        <v>20260</v>
      </c>
    </row>
    <row r="167" spans="1:14" x14ac:dyDescent="0.35">
      <c r="A167" s="41">
        <v>41081</v>
      </c>
      <c r="B167" s="11">
        <v>3800</v>
      </c>
      <c r="C167" s="11">
        <v>4</v>
      </c>
      <c r="D167" s="11">
        <v>3967</v>
      </c>
      <c r="E167" s="11">
        <v>6</v>
      </c>
      <c r="F167" s="11">
        <f t="shared" si="16"/>
        <v>4945.6273472674375</v>
      </c>
      <c r="G167" s="11">
        <f t="shared" si="17"/>
        <v>1145.6273472674375</v>
      </c>
      <c r="H167" s="11">
        <f t="shared" si="18"/>
        <v>1145.6273472674375</v>
      </c>
      <c r="I167" s="42">
        <f t="shared" si="19"/>
        <v>0.30148088085985197</v>
      </c>
      <c r="J167" s="11">
        <f t="shared" si="20"/>
        <v>1145.6273472674375</v>
      </c>
      <c r="K167" s="11">
        <f t="shared" si="21"/>
        <v>1312462.0188070259</v>
      </c>
      <c r="L167" s="11">
        <f t="shared" si="22"/>
        <v>22912.546945348749</v>
      </c>
      <c r="M167" s="11">
        <v>1306</v>
      </c>
      <c r="N167" s="4">
        <f t="shared" si="23"/>
        <v>26120</v>
      </c>
    </row>
    <row r="168" spans="1:14" x14ac:dyDescent="0.35">
      <c r="A168" s="41">
        <v>41082</v>
      </c>
      <c r="B168" s="11">
        <v>3843</v>
      </c>
      <c r="C168" s="11">
        <v>5</v>
      </c>
      <c r="D168" s="11">
        <v>3700</v>
      </c>
      <c r="E168" s="11">
        <v>6</v>
      </c>
      <c r="F168" s="11">
        <f t="shared" si="16"/>
        <v>5017.0881219231705</v>
      </c>
      <c r="G168" s="11">
        <f t="shared" si="17"/>
        <v>1174.0881219231705</v>
      </c>
      <c r="H168" s="11">
        <f t="shared" si="18"/>
        <v>1174.0881219231705</v>
      </c>
      <c r="I168" s="42">
        <f t="shared" si="19"/>
        <v>0.30551343271485054</v>
      </c>
      <c r="J168" s="11">
        <f t="shared" si="20"/>
        <v>1174.0881219231705</v>
      </c>
      <c r="K168" s="11">
        <f t="shared" si="21"/>
        <v>1378482.9180410777</v>
      </c>
      <c r="L168" s="11">
        <f t="shared" si="22"/>
        <v>23481.762438463411</v>
      </c>
      <c r="M168" s="11">
        <v>1626</v>
      </c>
      <c r="N168" s="4">
        <f t="shared" si="23"/>
        <v>32520</v>
      </c>
    </row>
    <row r="169" spans="1:14" x14ac:dyDescent="0.35">
      <c r="A169" s="41">
        <v>41083</v>
      </c>
      <c r="B169" s="11">
        <v>4580</v>
      </c>
      <c r="C169" s="11">
        <v>6</v>
      </c>
      <c r="D169" s="11">
        <v>4320</v>
      </c>
      <c r="E169" s="11">
        <v>6</v>
      </c>
      <c r="F169" s="11">
        <f t="shared" si="16"/>
        <v>5464.2207474112374</v>
      </c>
      <c r="G169" s="11">
        <f t="shared" si="17"/>
        <v>884.22074741123743</v>
      </c>
      <c r="H169" s="11">
        <f t="shared" si="18"/>
        <v>884.22074741123743</v>
      </c>
      <c r="I169" s="42">
        <f t="shared" si="19"/>
        <v>0.19306129856140555</v>
      </c>
      <c r="J169" s="11">
        <f t="shared" si="20"/>
        <v>884.22074741123743</v>
      </c>
      <c r="K169" s="11">
        <f t="shared" si="21"/>
        <v>781846.33015248738</v>
      </c>
      <c r="L169" s="11">
        <f t="shared" si="22"/>
        <v>17684.414948224749</v>
      </c>
      <c r="M169" s="11">
        <v>1457</v>
      </c>
      <c r="N169" s="4">
        <f t="shared" si="23"/>
        <v>29140</v>
      </c>
    </row>
    <row r="170" spans="1:14" x14ac:dyDescent="0.35">
      <c r="A170" s="41">
        <v>41084</v>
      </c>
      <c r="B170" s="11">
        <v>4592</v>
      </c>
      <c r="C170" s="11">
        <v>7</v>
      </c>
      <c r="D170" s="11">
        <v>6134</v>
      </c>
      <c r="E170" s="11">
        <v>6</v>
      </c>
      <c r="F170" s="11">
        <f t="shared" si="16"/>
        <v>6417.0491901414744</v>
      </c>
      <c r="G170" s="11">
        <f t="shared" si="17"/>
        <v>1825.0491901414744</v>
      </c>
      <c r="H170" s="11">
        <f t="shared" si="18"/>
        <v>1825.0491901414744</v>
      </c>
      <c r="I170" s="42">
        <f t="shared" si="19"/>
        <v>0.39744102572767298</v>
      </c>
      <c r="J170" s="11">
        <f t="shared" si="20"/>
        <v>1825.0491901414744</v>
      </c>
      <c r="K170" s="11">
        <f t="shared" si="21"/>
        <v>3330804.5464360514</v>
      </c>
      <c r="L170" s="11">
        <f t="shared" si="22"/>
        <v>36500.983802829491</v>
      </c>
      <c r="M170" s="11">
        <v>748</v>
      </c>
      <c r="N170" s="4">
        <f t="shared" si="23"/>
        <v>14960</v>
      </c>
    </row>
    <row r="171" spans="1:14" x14ac:dyDescent="0.35">
      <c r="A171" s="41">
        <v>41085</v>
      </c>
      <c r="B171" s="11">
        <v>3615</v>
      </c>
      <c r="C171" s="11">
        <v>1</v>
      </c>
      <c r="D171" s="11">
        <v>3468</v>
      </c>
      <c r="E171" s="11">
        <v>6</v>
      </c>
      <c r="F171" s="11">
        <f t="shared" si="16"/>
        <v>4180.6549375256791</v>
      </c>
      <c r="G171" s="11">
        <f t="shared" si="17"/>
        <v>565.65493752567909</v>
      </c>
      <c r="H171" s="11">
        <f t="shared" si="18"/>
        <v>565.65493752567909</v>
      </c>
      <c r="I171" s="42">
        <f t="shared" si="19"/>
        <v>0.15647439488953779</v>
      </c>
      <c r="J171" s="11">
        <f t="shared" si="20"/>
        <v>565.65493752567909</v>
      </c>
      <c r="K171" s="11">
        <f t="shared" si="21"/>
        <v>319965.50834717992</v>
      </c>
      <c r="L171" s="11">
        <f t="shared" si="22"/>
        <v>11313.098750513582</v>
      </c>
      <c r="M171" s="11">
        <v>1249</v>
      </c>
      <c r="N171" s="4">
        <f t="shared" si="23"/>
        <v>24980</v>
      </c>
    </row>
    <row r="172" spans="1:14" x14ac:dyDescent="0.35">
      <c r="A172" s="41">
        <v>41086</v>
      </c>
      <c r="B172" s="11">
        <v>3596</v>
      </c>
      <c r="C172" s="11">
        <v>2</v>
      </c>
      <c r="D172" s="11">
        <v>3583</v>
      </c>
      <c r="E172" s="11">
        <v>6</v>
      </c>
      <c r="F172" s="11">
        <f t="shared" si="16"/>
        <v>4413.9044912320905</v>
      </c>
      <c r="G172" s="11">
        <f t="shared" si="17"/>
        <v>817.90449123209055</v>
      </c>
      <c r="H172" s="11">
        <f t="shared" si="18"/>
        <v>817.90449123209055</v>
      </c>
      <c r="I172" s="42">
        <f t="shared" si="19"/>
        <v>0.22744841246721095</v>
      </c>
      <c r="J172" s="11">
        <f t="shared" si="20"/>
        <v>817.90449123209055</v>
      </c>
      <c r="K172" s="11">
        <f t="shared" si="21"/>
        <v>668967.75677762483</v>
      </c>
      <c r="L172" s="11">
        <f t="shared" si="22"/>
        <v>16358.089824641811</v>
      </c>
      <c r="M172" s="11">
        <v>1678</v>
      </c>
      <c r="N172" s="4">
        <f t="shared" si="23"/>
        <v>33560</v>
      </c>
    </row>
    <row r="173" spans="1:14" x14ac:dyDescent="0.35">
      <c r="A173" s="41">
        <v>41087</v>
      </c>
      <c r="B173" s="11">
        <v>3909</v>
      </c>
      <c r="C173" s="11">
        <v>3</v>
      </c>
      <c r="D173" s="11">
        <v>3633</v>
      </c>
      <c r="E173" s="11">
        <v>6</v>
      </c>
      <c r="F173" s="11">
        <f t="shared" si="16"/>
        <v>4619.6245406497737</v>
      </c>
      <c r="G173" s="11">
        <f t="shared" si="17"/>
        <v>710.62454064977373</v>
      </c>
      <c r="H173" s="11">
        <f t="shared" si="18"/>
        <v>710.62454064977373</v>
      </c>
      <c r="I173" s="42">
        <f t="shared" si="19"/>
        <v>0.18179190090810277</v>
      </c>
      <c r="J173" s="11">
        <f t="shared" si="20"/>
        <v>710.62454064977373</v>
      </c>
      <c r="K173" s="11">
        <f t="shared" si="21"/>
        <v>504987.2377737019</v>
      </c>
      <c r="L173" s="11">
        <f t="shared" si="22"/>
        <v>14212.490812995475</v>
      </c>
      <c r="M173" s="11">
        <v>1398</v>
      </c>
      <c r="N173" s="4">
        <f t="shared" si="23"/>
        <v>27960</v>
      </c>
    </row>
    <row r="174" spans="1:14" x14ac:dyDescent="0.35">
      <c r="A174" s="41">
        <v>41088</v>
      </c>
      <c r="B174" s="11">
        <v>4080</v>
      </c>
      <c r="C174" s="11">
        <v>4</v>
      </c>
      <c r="D174" s="11">
        <v>3800</v>
      </c>
      <c r="E174" s="11">
        <v>6</v>
      </c>
      <c r="F174" s="11">
        <f t="shared" si="16"/>
        <v>4874.897697787168</v>
      </c>
      <c r="G174" s="11">
        <f t="shared" si="17"/>
        <v>794.897697787168</v>
      </c>
      <c r="H174" s="11">
        <f t="shared" si="18"/>
        <v>794.897697787168</v>
      </c>
      <c r="I174" s="42">
        <f t="shared" si="19"/>
        <v>0.19482786710469804</v>
      </c>
      <c r="J174" s="11">
        <f t="shared" si="20"/>
        <v>794.897697787168</v>
      </c>
      <c r="K174" s="11">
        <f t="shared" si="21"/>
        <v>631862.34994733986</v>
      </c>
      <c r="L174" s="11">
        <f t="shared" si="22"/>
        <v>15897.95395574336</v>
      </c>
      <c r="M174" s="11">
        <v>1141</v>
      </c>
      <c r="N174" s="4">
        <f t="shared" si="23"/>
        <v>22820</v>
      </c>
    </row>
    <row r="175" spans="1:14" x14ac:dyDescent="0.35">
      <c r="A175" s="41">
        <v>41089</v>
      </c>
      <c r="B175" s="11">
        <v>4686</v>
      </c>
      <c r="C175" s="11">
        <v>5</v>
      </c>
      <c r="D175" s="11">
        <v>3843</v>
      </c>
      <c r="E175" s="11">
        <v>6</v>
      </c>
      <c r="F175" s="11">
        <f t="shared" si="16"/>
        <v>5077.6530313583726</v>
      </c>
      <c r="G175" s="11">
        <f t="shared" si="17"/>
        <v>391.65303135837257</v>
      </c>
      <c r="H175" s="11">
        <f t="shared" si="18"/>
        <v>391.65303135837257</v>
      </c>
      <c r="I175" s="42">
        <f t="shared" si="19"/>
        <v>8.3579392095256624E-2</v>
      </c>
      <c r="J175" s="11">
        <f t="shared" si="20"/>
        <v>391.65303135837257</v>
      </c>
      <c r="K175" s="11">
        <f t="shared" si="21"/>
        <v>153392.09697220236</v>
      </c>
      <c r="L175" s="11">
        <f t="shared" si="22"/>
        <v>7833.0606271674515</v>
      </c>
      <c r="M175" s="11">
        <v>1124</v>
      </c>
      <c r="N175" s="4">
        <f t="shared" si="23"/>
        <v>22480</v>
      </c>
    </row>
    <row r="176" spans="1:14" x14ac:dyDescent="0.35">
      <c r="A176" s="41">
        <v>41090</v>
      </c>
      <c r="B176" s="11">
        <v>4815</v>
      </c>
      <c r="C176" s="11">
        <v>6</v>
      </c>
      <c r="D176" s="11">
        <v>4580</v>
      </c>
      <c r="E176" s="11">
        <v>6</v>
      </c>
      <c r="F176" s="11">
        <f t="shared" si="16"/>
        <v>5574.3387645661487</v>
      </c>
      <c r="G176" s="11">
        <f t="shared" si="17"/>
        <v>759.33876456614871</v>
      </c>
      <c r="H176" s="11">
        <f t="shared" si="18"/>
        <v>759.33876456614871</v>
      </c>
      <c r="I176" s="42">
        <f t="shared" si="19"/>
        <v>0.15770275484239848</v>
      </c>
      <c r="J176" s="11">
        <f t="shared" si="20"/>
        <v>759.33876456614871</v>
      </c>
      <c r="K176" s="11">
        <f t="shared" si="21"/>
        <v>576595.35937284504</v>
      </c>
      <c r="L176" s="11">
        <f t="shared" si="22"/>
        <v>15186.775291322974</v>
      </c>
      <c r="M176" s="11">
        <v>922</v>
      </c>
      <c r="N176" s="4">
        <f t="shared" si="23"/>
        <v>18440</v>
      </c>
    </row>
    <row r="177" spans="1:14" x14ac:dyDescent="0.35">
      <c r="A177" s="41">
        <v>41091</v>
      </c>
      <c r="B177" s="11">
        <v>4948</v>
      </c>
      <c r="C177" s="11">
        <v>7</v>
      </c>
      <c r="D177" s="11">
        <v>4592</v>
      </c>
      <c r="E177" s="11">
        <v>7</v>
      </c>
      <c r="F177" s="11">
        <f t="shared" si="16"/>
        <v>5881.0591546898995</v>
      </c>
      <c r="G177" s="11">
        <f t="shared" si="17"/>
        <v>933.05915468989951</v>
      </c>
      <c r="H177" s="11">
        <f t="shared" si="18"/>
        <v>933.05915468989951</v>
      </c>
      <c r="I177" s="42">
        <f t="shared" si="19"/>
        <v>0.188572990034337</v>
      </c>
      <c r="J177" s="11">
        <f t="shared" si="20"/>
        <v>933.05915468989951</v>
      </c>
      <c r="K177" s="11">
        <f t="shared" si="21"/>
        <v>870599.38615062984</v>
      </c>
      <c r="L177" s="11">
        <f t="shared" si="22"/>
        <v>18661.18309379799</v>
      </c>
      <c r="M177" s="11">
        <v>790</v>
      </c>
      <c r="N177" s="4">
        <f t="shared" si="23"/>
        <v>15800</v>
      </c>
    </row>
    <row r="178" spans="1:14" x14ac:dyDescent="0.35">
      <c r="A178" s="41">
        <v>41092</v>
      </c>
      <c r="B178" s="11">
        <v>3637</v>
      </c>
      <c r="C178" s="11">
        <v>1</v>
      </c>
      <c r="D178" s="11">
        <v>3615</v>
      </c>
      <c r="E178" s="11">
        <v>7</v>
      </c>
      <c r="F178" s="11">
        <f t="shared" si="16"/>
        <v>4360.0084827458177</v>
      </c>
      <c r="G178" s="11">
        <f t="shared" si="17"/>
        <v>723.00848274581767</v>
      </c>
      <c r="H178" s="11">
        <f t="shared" si="18"/>
        <v>723.00848274581767</v>
      </c>
      <c r="I178" s="42">
        <f t="shared" si="19"/>
        <v>0.19879254405988939</v>
      </c>
      <c r="J178" s="11">
        <f t="shared" si="20"/>
        <v>723.00848274581767</v>
      </c>
      <c r="K178" s="11">
        <f t="shared" si="21"/>
        <v>522741.26612240932</v>
      </c>
      <c r="L178" s="11">
        <f t="shared" si="22"/>
        <v>14460.169654916353</v>
      </c>
      <c r="M178" s="11">
        <v>1081</v>
      </c>
      <c r="N178" s="4">
        <f t="shared" si="23"/>
        <v>21620</v>
      </c>
    </row>
    <row r="179" spans="1:14" x14ac:dyDescent="0.35">
      <c r="A179" s="41">
        <v>41093</v>
      </c>
      <c r="B179" s="11">
        <v>4048</v>
      </c>
      <c r="C179" s="11">
        <v>2</v>
      </c>
      <c r="D179" s="11">
        <v>3596</v>
      </c>
      <c r="E179" s="11">
        <v>7</v>
      </c>
      <c r="F179" s="11">
        <f t="shared" si="16"/>
        <v>4536.5049045339292</v>
      </c>
      <c r="G179" s="11">
        <f t="shared" si="17"/>
        <v>488.50490453392922</v>
      </c>
      <c r="H179" s="11">
        <f t="shared" si="18"/>
        <v>488.50490453392922</v>
      </c>
      <c r="I179" s="42">
        <f t="shared" si="19"/>
        <v>0.12067808906470584</v>
      </c>
      <c r="J179" s="11">
        <f t="shared" si="20"/>
        <v>488.50490453392922</v>
      </c>
      <c r="K179" s="11">
        <f t="shared" si="21"/>
        <v>238637.04175370329</v>
      </c>
      <c r="L179" s="11">
        <f t="shared" si="22"/>
        <v>9770.0980906785844</v>
      </c>
      <c r="M179" s="11">
        <v>1278</v>
      </c>
      <c r="N179" s="4">
        <f t="shared" si="23"/>
        <v>25560</v>
      </c>
    </row>
    <row r="180" spans="1:14" x14ac:dyDescent="0.35">
      <c r="A180" s="41">
        <v>41094</v>
      </c>
      <c r="B180" s="11">
        <v>3795</v>
      </c>
      <c r="C180" s="11">
        <v>3</v>
      </c>
      <c r="D180" s="11">
        <v>3909</v>
      </c>
      <c r="E180" s="11">
        <v>7</v>
      </c>
      <c r="F180" s="11">
        <f t="shared" si="16"/>
        <v>4853.6135636121571</v>
      </c>
      <c r="G180" s="11">
        <f t="shared" si="17"/>
        <v>1058.6135636121571</v>
      </c>
      <c r="H180" s="11">
        <f t="shared" si="18"/>
        <v>1058.6135636121571</v>
      </c>
      <c r="I180" s="42">
        <f t="shared" si="19"/>
        <v>0.2789495556290269</v>
      </c>
      <c r="J180" s="11">
        <f t="shared" si="20"/>
        <v>1058.6135636121571</v>
      </c>
      <c r="K180" s="11">
        <f t="shared" si="21"/>
        <v>1120662.6770636307</v>
      </c>
      <c r="L180" s="11">
        <f t="shared" si="22"/>
        <v>21172.271272243142</v>
      </c>
      <c r="M180" s="11">
        <v>879</v>
      </c>
      <c r="N180" s="4">
        <f t="shared" si="23"/>
        <v>17580</v>
      </c>
    </row>
    <row r="181" spans="1:14" x14ac:dyDescent="0.35">
      <c r="A181" s="41">
        <v>41095</v>
      </c>
      <c r="B181" s="11">
        <v>3891</v>
      </c>
      <c r="C181" s="11">
        <v>4</v>
      </c>
      <c r="D181" s="11">
        <v>4080</v>
      </c>
      <c r="E181" s="11">
        <v>7</v>
      </c>
      <c r="F181" s="11">
        <f t="shared" si="16"/>
        <v>5110.5808440903957</v>
      </c>
      <c r="G181" s="11">
        <f t="shared" si="17"/>
        <v>1219.5808440903957</v>
      </c>
      <c r="H181" s="11">
        <f t="shared" si="18"/>
        <v>1219.5808440903957</v>
      </c>
      <c r="I181" s="42">
        <f t="shared" si="19"/>
        <v>0.31343635160380251</v>
      </c>
      <c r="J181" s="11">
        <f t="shared" si="20"/>
        <v>1219.5808440903957</v>
      </c>
      <c r="K181" s="11">
        <f t="shared" si="21"/>
        <v>1487377.4352722419</v>
      </c>
      <c r="L181" s="11">
        <f t="shared" si="22"/>
        <v>24391.616881807913</v>
      </c>
      <c r="M181" s="11">
        <v>755</v>
      </c>
      <c r="N181" s="4">
        <f t="shared" si="23"/>
        <v>15100</v>
      </c>
    </row>
    <row r="182" spans="1:14" x14ac:dyDescent="0.35">
      <c r="A182" s="41">
        <v>41096</v>
      </c>
      <c r="B182" s="11">
        <v>3962</v>
      </c>
      <c r="C182" s="11">
        <v>5</v>
      </c>
      <c r="D182" s="11">
        <v>4686</v>
      </c>
      <c r="E182" s="11">
        <v>7</v>
      </c>
      <c r="F182" s="11">
        <f t="shared" si="16"/>
        <v>5551.7840378855053</v>
      </c>
      <c r="G182" s="11">
        <f t="shared" si="17"/>
        <v>1589.7840378855053</v>
      </c>
      <c r="H182" s="11">
        <f t="shared" si="18"/>
        <v>1589.7840378855053</v>
      </c>
      <c r="I182" s="42">
        <f t="shared" si="19"/>
        <v>0.40125796009225273</v>
      </c>
      <c r="J182" s="11">
        <f t="shared" si="20"/>
        <v>1589.7840378855053</v>
      </c>
      <c r="K182" s="11">
        <f t="shared" si="21"/>
        <v>2527413.2871155418</v>
      </c>
      <c r="L182" s="11">
        <f t="shared" si="22"/>
        <v>31795.680757710106</v>
      </c>
      <c r="M182" s="11">
        <v>923</v>
      </c>
      <c r="N182" s="4">
        <f t="shared" si="23"/>
        <v>18460</v>
      </c>
    </row>
    <row r="183" spans="1:14" x14ac:dyDescent="0.35">
      <c r="A183" s="41">
        <v>41097</v>
      </c>
      <c r="B183" s="11">
        <v>4371</v>
      </c>
      <c r="C183" s="11">
        <v>6</v>
      </c>
      <c r="D183" s="11">
        <v>4815</v>
      </c>
      <c r="E183" s="11">
        <v>7</v>
      </c>
      <c r="F183" s="11">
        <f t="shared" si="16"/>
        <v>5790.9630232848731</v>
      </c>
      <c r="G183" s="11">
        <f t="shared" si="17"/>
        <v>1419.9630232848731</v>
      </c>
      <c r="H183" s="11">
        <f t="shared" si="18"/>
        <v>1419.9630232848731</v>
      </c>
      <c r="I183" s="42">
        <f t="shared" si="19"/>
        <v>0.32485999160029128</v>
      </c>
      <c r="J183" s="11">
        <f t="shared" si="20"/>
        <v>1419.9630232848731</v>
      </c>
      <c r="K183" s="11">
        <f t="shared" si="21"/>
        <v>2016294.9874963171</v>
      </c>
      <c r="L183" s="11">
        <f t="shared" si="22"/>
        <v>28399.260465697462</v>
      </c>
      <c r="M183" s="11">
        <v>828</v>
      </c>
      <c r="N183" s="4">
        <f t="shared" si="23"/>
        <v>16560</v>
      </c>
    </row>
    <row r="184" spans="1:14" x14ac:dyDescent="0.35">
      <c r="A184" s="41">
        <v>41098</v>
      </c>
      <c r="B184" s="11">
        <v>5165</v>
      </c>
      <c r="C184" s="11">
        <v>7</v>
      </c>
      <c r="D184" s="11">
        <v>4948</v>
      </c>
      <c r="E184" s="11">
        <v>7</v>
      </c>
      <c r="F184" s="11">
        <f t="shared" si="16"/>
        <v>6031.8361320250851</v>
      </c>
      <c r="G184" s="11">
        <f t="shared" si="17"/>
        <v>866.83613202508513</v>
      </c>
      <c r="H184" s="11">
        <f t="shared" si="18"/>
        <v>866.83613202508513</v>
      </c>
      <c r="I184" s="42">
        <f t="shared" si="19"/>
        <v>0.16782887357697679</v>
      </c>
      <c r="J184" s="11">
        <f t="shared" si="20"/>
        <v>866.83613202508513</v>
      </c>
      <c r="K184" s="11">
        <f t="shared" si="21"/>
        <v>751404.87978421082</v>
      </c>
      <c r="L184" s="11">
        <f t="shared" si="22"/>
        <v>17336.722640501703</v>
      </c>
      <c r="M184" s="11">
        <v>687</v>
      </c>
      <c r="N184" s="4">
        <f t="shared" si="23"/>
        <v>13740</v>
      </c>
    </row>
    <row r="185" spans="1:14" x14ac:dyDescent="0.35">
      <c r="A185" s="41">
        <v>41099</v>
      </c>
      <c r="B185" s="11">
        <v>3698</v>
      </c>
      <c r="C185" s="11">
        <v>1</v>
      </c>
      <c r="D185" s="11">
        <v>3637</v>
      </c>
      <c r="E185" s="11">
        <v>7</v>
      </c>
      <c r="F185" s="11">
        <f t="shared" si="16"/>
        <v>4369.3261611204643</v>
      </c>
      <c r="G185" s="11">
        <f t="shared" si="17"/>
        <v>671.32616112046435</v>
      </c>
      <c r="H185" s="11">
        <f t="shared" si="18"/>
        <v>671.32616112046435</v>
      </c>
      <c r="I185" s="42">
        <f t="shared" si="19"/>
        <v>0.18153763145496601</v>
      </c>
      <c r="J185" s="11">
        <f t="shared" si="20"/>
        <v>671.32616112046435</v>
      </c>
      <c r="K185" s="11">
        <f t="shared" si="21"/>
        <v>450678.81460473966</v>
      </c>
      <c r="L185" s="11">
        <f t="shared" si="22"/>
        <v>13426.523222409287</v>
      </c>
      <c r="M185" s="11">
        <v>1215</v>
      </c>
      <c r="N185" s="4">
        <f t="shared" si="23"/>
        <v>24300</v>
      </c>
    </row>
    <row r="186" spans="1:14" x14ac:dyDescent="0.35">
      <c r="A186" s="41">
        <v>41100</v>
      </c>
      <c r="B186" s="11">
        <v>4292</v>
      </c>
      <c r="C186" s="11">
        <v>2</v>
      </c>
      <c r="D186" s="11">
        <v>4048</v>
      </c>
      <c r="E186" s="11">
        <v>7</v>
      </c>
      <c r="F186" s="11">
        <f t="shared" si="16"/>
        <v>4727.9408420493901</v>
      </c>
      <c r="G186" s="11">
        <f t="shared" si="17"/>
        <v>435.94084204939008</v>
      </c>
      <c r="H186" s="11">
        <f t="shared" si="18"/>
        <v>435.94084204939008</v>
      </c>
      <c r="I186" s="42">
        <f t="shared" si="19"/>
        <v>0.10157055965736023</v>
      </c>
      <c r="J186" s="11">
        <f t="shared" si="20"/>
        <v>435.94084204939008</v>
      </c>
      <c r="K186" s="11">
        <f t="shared" si="21"/>
        <v>190044.41776673126</v>
      </c>
      <c r="L186" s="11">
        <f t="shared" si="22"/>
        <v>8718.8168409878017</v>
      </c>
      <c r="M186" s="11">
        <v>918</v>
      </c>
      <c r="N186" s="4">
        <f t="shared" si="23"/>
        <v>18360</v>
      </c>
    </row>
    <row r="187" spans="1:14" x14ac:dyDescent="0.35">
      <c r="A187" s="41">
        <v>41101</v>
      </c>
      <c r="B187" s="11">
        <v>4362</v>
      </c>
      <c r="C187" s="11">
        <v>3</v>
      </c>
      <c r="D187" s="11">
        <v>3795</v>
      </c>
      <c r="E187" s="11">
        <v>7</v>
      </c>
      <c r="F187" s="11">
        <f t="shared" si="16"/>
        <v>4805.3310483980804</v>
      </c>
      <c r="G187" s="11">
        <f t="shared" si="17"/>
        <v>443.33104839808038</v>
      </c>
      <c r="H187" s="11">
        <f t="shared" si="18"/>
        <v>443.33104839808038</v>
      </c>
      <c r="I187" s="42">
        <f t="shared" si="19"/>
        <v>0.10163481164559385</v>
      </c>
      <c r="J187" s="11">
        <f t="shared" si="20"/>
        <v>443.33104839808038</v>
      </c>
      <c r="K187" s="11">
        <f t="shared" si="21"/>
        <v>196542.4184737411</v>
      </c>
      <c r="L187" s="11">
        <f t="shared" si="22"/>
        <v>8866.6209679616077</v>
      </c>
      <c r="M187" s="11">
        <v>1364</v>
      </c>
      <c r="N187" s="4">
        <f t="shared" si="23"/>
        <v>27280</v>
      </c>
    </row>
    <row r="188" spans="1:14" x14ac:dyDescent="0.35">
      <c r="A188" s="41">
        <v>41102</v>
      </c>
      <c r="B188" s="11">
        <v>4619</v>
      </c>
      <c r="C188" s="11">
        <v>4</v>
      </c>
      <c r="D188" s="11">
        <v>3891</v>
      </c>
      <c r="E188" s="11">
        <v>7</v>
      </c>
      <c r="F188" s="11">
        <f t="shared" si="16"/>
        <v>5030.5335162354786</v>
      </c>
      <c r="G188" s="11">
        <f t="shared" si="17"/>
        <v>411.5335162354786</v>
      </c>
      <c r="H188" s="11">
        <f t="shared" si="18"/>
        <v>411.5335162354786</v>
      </c>
      <c r="I188" s="42">
        <f t="shared" si="19"/>
        <v>8.9095803471634247E-2</v>
      </c>
      <c r="J188" s="11">
        <f t="shared" si="20"/>
        <v>411.5335162354786</v>
      </c>
      <c r="K188" s="11">
        <f t="shared" si="21"/>
        <v>169359.83498513693</v>
      </c>
      <c r="L188" s="11">
        <f t="shared" si="22"/>
        <v>8230.670324709572</v>
      </c>
      <c r="M188" s="11">
        <v>1221</v>
      </c>
      <c r="N188" s="4">
        <f t="shared" si="23"/>
        <v>24420</v>
      </c>
    </row>
    <row r="189" spans="1:14" x14ac:dyDescent="0.35">
      <c r="A189" s="41">
        <v>41103</v>
      </c>
      <c r="B189" s="11">
        <v>4451</v>
      </c>
      <c r="C189" s="11">
        <v>5</v>
      </c>
      <c r="D189" s="11">
        <v>3962</v>
      </c>
      <c r="E189" s="11">
        <v>7</v>
      </c>
      <c r="F189" s="11">
        <f t="shared" si="16"/>
        <v>5245.1477131925976</v>
      </c>
      <c r="G189" s="11">
        <f t="shared" si="17"/>
        <v>794.14771319259762</v>
      </c>
      <c r="H189" s="11">
        <f t="shared" si="18"/>
        <v>794.14771319259762</v>
      </c>
      <c r="I189" s="42">
        <f t="shared" si="19"/>
        <v>0.17842006587117448</v>
      </c>
      <c r="J189" s="11">
        <f t="shared" si="20"/>
        <v>794.14771319259762</v>
      </c>
      <c r="K189" s="11">
        <f t="shared" si="21"/>
        <v>630670.59036903235</v>
      </c>
      <c r="L189" s="11">
        <f t="shared" si="22"/>
        <v>15882.954263851952</v>
      </c>
      <c r="M189" s="11">
        <v>1257</v>
      </c>
      <c r="N189" s="4">
        <f t="shared" si="23"/>
        <v>25140</v>
      </c>
    </row>
    <row r="190" spans="1:14" x14ac:dyDescent="0.35">
      <c r="A190" s="41">
        <v>41104</v>
      </c>
      <c r="B190" s="11">
        <v>5277</v>
      </c>
      <c r="C190" s="11">
        <v>6</v>
      </c>
      <c r="D190" s="11">
        <v>4371</v>
      </c>
      <c r="E190" s="11">
        <v>7</v>
      </c>
      <c r="F190" s="11">
        <f t="shared" si="16"/>
        <v>5602.9153324511008</v>
      </c>
      <c r="G190" s="11">
        <f t="shared" si="17"/>
        <v>325.91533245110077</v>
      </c>
      <c r="H190" s="11">
        <f t="shared" si="18"/>
        <v>325.91533245110077</v>
      </c>
      <c r="I190" s="42">
        <f t="shared" si="19"/>
        <v>6.1761480472067608E-2</v>
      </c>
      <c r="J190" s="11">
        <f t="shared" si="20"/>
        <v>325.91533245110077</v>
      </c>
      <c r="K190" s="11">
        <f t="shared" si="21"/>
        <v>106220.80392671154</v>
      </c>
      <c r="L190" s="11">
        <f t="shared" si="22"/>
        <v>6518.3066490220153</v>
      </c>
      <c r="M190" s="11">
        <v>1250</v>
      </c>
      <c r="N190" s="4">
        <f t="shared" si="23"/>
        <v>25000</v>
      </c>
    </row>
    <row r="191" spans="1:14" x14ac:dyDescent="0.35">
      <c r="A191" s="41">
        <v>41105</v>
      </c>
      <c r="B191" s="11">
        <v>5596</v>
      </c>
      <c r="C191" s="11">
        <v>7</v>
      </c>
      <c r="D191" s="11">
        <v>5165</v>
      </c>
      <c r="E191" s="11">
        <v>7</v>
      </c>
      <c r="F191" s="11">
        <f t="shared" si="16"/>
        <v>6123.7423232659157</v>
      </c>
      <c r="G191" s="11">
        <f t="shared" si="17"/>
        <v>527.74232326591573</v>
      </c>
      <c r="H191" s="11">
        <f t="shared" si="18"/>
        <v>527.74232326591573</v>
      </c>
      <c r="I191" s="42">
        <f t="shared" si="19"/>
        <v>9.4307062770892736E-2</v>
      </c>
      <c r="J191" s="11">
        <f t="shared" si="20"/>
        <v>527.74232326591573</v>
      </c>
      <c r="K191" s="11">
        <f t="shared" si="21"/>
        <v>278511.95976610627</v>
      </c>
      <c r="L191" s="11">
        <f t="shared" si="22"/>
        <v>10554.846465318315</v>
      </c>
      <c r="M191" s="11">
        <v>790</v>
      </c>
      <c r="N191" s="4">
        <f t="shared" si="23"/>
        <v>15800</v>
      </c>
    </row>
    <row r="192" spans="1:14" x14ac:dyDescent="0.35">
      <c r="A192" s="41">
        <v>41106</v>
      </c>
      <c r="B192" s="11">
        <v>4242</v>
      </c>
      <c r="C192" s="11">
        <v>1</v>
      </c>
      <c r="D192" s="11">
        <v>3698</v>
      </c>
      <c r="E192" s="11">
        <v>7</v>
      </c>
      <c r="F192" s="11">
        <f t="shared" si="16"/>
        <v>4395.1615420683474</v>
      </c>
      <c r="G192" s="11">
        <f t="shared" si="17"/>
        <v>153.16154206834744</v>
      </c>
      <c r="H192" s="11">
        <f t="shared" si="18"/>
        <v>153.16154206834744</v>
      </c>
      <c r="I192" s="42">
        <f t="shared" si="19"/>
        <v>3.6105974084947534E-2</v>
      </c>
      <c r="J192" s="11">
        <f t="shared" si="20"/>
        <v>153.16154206834744</v>
      </c>
      <c r="K192" s="11">
        <f t="shared" si="21"/>
        <v>23458.457968754163</v>
      </c>
      <c r="L192" s="11">
        <f t="shared" si="22"/>
        <v>3063.2308413669489</v>
      </c>
      <c r="M192" s="11">
        <v>1162</v>
      </c>
      <c r="N192" s="4">
        <f t="shared" si="23"/>
        <v>23240</v>
      </c>
    </row>
    <row r="193" spans="1:14" x14ac:dyDescent="0.35">
      <c r="A193" s="41">
        <v>41107</v>
      </c>
      <c r="B193" s="11">
        <v>4394</v>
      </c>
      <c r="C193" s="11">
        <v>2</v>
      </c>
      <c r="D193" s="11">
        <v>4292</v>
      </c>
      <c r="E193" s="11">
        <v>7</v>
      </c>
      <c r="F193" s="11">
        <f t="shared" si="16"/>
        <v>4831.2823658409225</v>
      </c>
      <c r="G193" s="11">
        <f t="shared" si="17"/>
        <v>437.28236584092247</v>
      </c>
      <c r="H193" s="11">
        <f t="shared" si="18"/>
        <v>437.28236584092247</v>
      </c>
      <c r="I193" s="42">
        <f t="shared" si="19"/>
        <v>9.951806232155723E-2</v>
      </c>
      <c r="J193" s="11">
        <f t="shared" si="20"/>
        <v>437.28236584092247</v>
      </c>
      <c r="K193" s="11">
        <f t="shared" si="21"/>
        <v>191215.86747543435</v>
      </c>
      <c r="L193" s="11">
        <f t="shared" si="22"/>
        <v>8745.6473168184493</v>
      </c>
      <c r="M193" s="11">
        <v>637</v>
      </c>
      <c r="N193" s="4">
        <f t="shared" si="23"/>
        <v>12740</v>
      </c>
    </row>
    <row r="194" spans="1:14" x14ac:dyDescent="0.35">
      <c r="A194" s="41">
        <v>41108</v>
      </c>
      <c r="B194" s="11">
        <v>4551</v>
      </c>
      <c r="C194" s="11">
        <v>3</v>
      </c>
      <c r="D194" s="11">
        <v>4362</v>
      </c>
      <c r="E194" s="11">
        <v>7</v>
      </c>
      <c r="F194" s="11">
        <f t="shared" si="16"/>
        <v>5045.4730319628297</v>
      </c>
      <c r="G194" s="11">
        <f t="shared" si="17"/>
        <v>494.47303196282974</v>
      </c>
      <c r="H194" s="11">
        <f t="shared" si="18"/>
        <v>494.47303196282974</v>
      </c>
      <c r="I194" s="42">
        <f t="shared" si="19"/>
        <v>0.10865151218695446</v>
      </c>
      <c r="J194" s="11">
        <f t="shared" si="20"/>
        <v>494.47303196282974</v>
      </c>
      <c r="K194" s="11">
        <f t="shared" si="21"/>
        <v>244503.57933851363</v>
      </c>
      <c r="L194" s="11">
        <f t="shared" si="22"/>
        <v>9889.4606392565947</v>
      </c>
      <c r="M194" s="11">
        <v>630</v>
      </c>
      <c r="N194" s="4">
        <f t="shared" si="23"/>
        <v>12600</v>
      </c>
    </row>
    <row r="195" spans="1:14" x14ac:dyDescent="0.35">
      <c r="A195" s="41">
        <v>41109</v>
      </c>
      <c r="B195" s="11">
        <v>4973</v>
      </c>
      <c r="C195" s="11">
        <v>4</v>
      </c>
      <c r="D195" s="11">
        <v>4619</v>
      </c>
      <c r="E195" s="11">
        <v>7</v>
      </c>
      <c r="F195" s="11">
        <f t="shared" ref="F195:F258" si="24">$Q$2+SUMPRODUCT(C195:E195,$R$2:$T$2)</f>
        <v>5338.8639642692306</v>
      </c>
      <c r="G195" s="11">
        <f t="shared" ref="G195:G258" si="25">F195-B195</f>
        <v>365.86396426923056</v>
      </c>
      <c r="H195" s="11">
        <f t="shared" ref="H195:H258" si="26">ABS(G195)</f>
        <v>365.86396426923056</v>
      </c>
      <c r="I195" s="42">
        <f t="shared" ref="I195:I258" si="27">H195/B195</f>
        <v>7.3570071238534193E-2</v>
      </c>
      <c r="J195" s="11">
        <f t="shared" ref="J195:J258" si="28">IF(G195&lt;1,G195*4,G195)</f>
        <v>365.86396426923056</v>
      </c>
      <c r="K195" s="11">
        <f t="shared" ref="K195:K258" si="29">J195^2</f>
        <v>133856.44035079682</v>
      </c>
      <c r="L195" s="11">
        <f t="shared" ref="L195:L258" si="30">IF(G195&gt;0,G195*20,G195*-80)</f>
        <v>7317.2792853846113</v>
      </c>
      <c r="M195" s="11">
        <v>616</v>
      </c>
      <c r="N195" s="4">
        <f t="shared" ref="N195:N258" si="31">M195*20</f>
        <v>12320</v>
      </c>
    </row>
    <row r="196" spans="1:14" x14ac:dyDescent="0.35">
      <c r="A196" s="41">
        <v>41110</v>
      </c>
      <c r="B196" s="11">
        <v>4931</v>
      </c>
      <c r="C196" s="11">
        <v>5</v>
      </c>
      <c r="D196" s="11">
        <v>4451</v>
      </c>
      <c r="E196" s="11">
        <v>7</v>
      </c>
      <c r="F196" s="11">
        <f t="shared" si="24"/>
        <v>5452.2542916108741</v>
      </c>
      <c r="G196" s="11">
        <f t="shared" si="25"/>
        <v>521.25429161087413</v>
      </c>
      <c r="H196" s="11">
        <f t="shared" si="26"/>
        <v>521.25429161087413</v>
      </c>
      <c r="I196" s="42">
        <f t="shared" si="27"/>
        <v>0.10570965151305499</v>
      </c>
      <c r="J196" s="11">
        <f t="shared" si="28"/>
        <v>521.25429161087413</v>
      </c>
      <c r="K196" s="11">
        <f t="shared" si="29"/>
        <v>271706.03652275424</v>
      </c>
      <c r="L196" s="11">
        <f t="shared" si="30"/>
        <v>10425.085832217483</v>
      </c>
      <c r="M196" s="11">
        <v>924</v>
      </c>
      <c r="N196" s="4">
        <f t="shared" si="31"/>
        <v>18480</v>
      </c>
    </row>
    <row r="197" spans="1:14" x14ac:dyDescent="0.35">
      <c r="A197" s="41">
        <v>41111</v>
      </c>
      <c r="B197" s="11">
        <v>4628.5</v>
      </c>
      <c r="C197" s="11">
        <v>6</v>
      </c>
      <c r="D197" s="11">
        <v>5277</v>
      </c>
      <c r="E197" s="11">
        <v>7</v>
      </c>
      <c r="F197" s="11">
        <f t="shared" si="24"/>
        <v>5986.6342691524469</v>
      </c>
      <c r="G197" s="11">
        <f t="shared" si="25"/>
        <v>1358.1342691524469</v>
      </c>
      <c r="H197" s="11">
        <f t="shared" si="26"/>
        <v>1358.1342691524469</v>
      </c>
      <c r="I197" s="42">
        <f t="shared" si="27"/>
        <v>0.29342859871501498</v>
      </c>
      <c r="J197" s="11">
        <f t="shared" si="28"/>
        <v>1358.1342691524469</v>
      </c>
      <c r="K197" s="11">
        <f t="shared" si="29"/>
        <v>1844528.6930462511</v>
      </c>
      <c r="L197" s="11">
        <f t="shared" si="30"/>
        <v>27162.685383048938</v>
      </c>
      <c r="M197" s="11">
        <v>667</v>
      </c>
      <c r="N197" s="4">
        <f t="shared" si="31"/>
        <v>13340</v>
      </c>
    </row>
    <row r="198" spans="1:14" x14ac:dyDescent="0.35">
      <c r="A198" s="41">
        <v>41112</v>
      </c>
      <c r="B198" s="11">
        <v>2695</v>
      </c>
      <c r="C198" s="11">
        <v>7</v>
      </c>
      <c r="D198" s="11">
        <v>5596</v>
      </c>
      <c r="E198" s="11">
        <v>7</v>
      </c>
      <c r="F198" s="11">
        <f t="shared" si="24"/>
        <v>6306.2841132419426</v>
      </c>
      <c r="G198" s="11">
        <f t="shared" si="25"/>
        <v>3611.2841132419426</v>
      </c>
      <c r="H198" s="11">
        <f t="shared" si="26"/>
        <v>3611.2841132419426</v>
      </c>
      <c r="I198" s="42">
        <f t="shared" si="27"/>
        <v>1.3399941050990511</v>
      </c>
      <c r="J198" s="11">
        <f t="shared" si="28"/>
        <v>3611.2841132419426</v>
      </c>
      <c r="K198" s="11">
        <f t="shared" si="29"/>
        <v>13041372.946553644</v>
      </c>
      <c r="L198" s="11">
        <f t="shared" si="30"/>
        <v>72225.682264838848</v>
      </c>
      <c r="M198" s="11">
        <v>719</v>
      </c>
      <c r="N198" s="4">
        <f t="shared" si="31"/>
        <v>14380</v>
      </c>
    </row>
    <row r="199" spans="1:14" x14ac:dyDescent="0.35">
      <c r="A199" s="41">
        <v>41113</v>
      </c>
      <c r="B199" s="11">
        <v>2673</v>
      </c>
      <c r="C199" s="11">
        <v>1</v>
      </c>
      <c r="D199" s="11">
        <v>4242</v>
      </c>
      <c r="E199" s="11">
        <v>7</v>
      </c>
      <c r="F199" s="11">
        <f t="shared" si="24"/>
        <v>4625.5623164232393</v>
      </c>
      <c r="G199" s="11">
        <f t="shared" si="25"/>
        <v>1952.5623164232393</v>
      </c>
      <c r="H199" s="11">
        <f t="shared" si="26"/>
        <v>1952.5623164232393</v>
      </c>
      <c r="I199" s="42">
        <f t="shared" si="27"/>
        <v>0.73047598818677117</v>
      </c>
      <c r="J199" s="11">
        <f t="shared" si="28"/>
        <v>1952.5623164232393</v>
      </c>
      <c r="K199" s="11">
        <f t="shared" si="29"/>
        <v>3812499.5995160858</v>
      </c>
      <c r="L199" s="11">
        <f t="shared" si="30"/>
        <v>39051.246328464782</v>
      </c>
      <c r="M199" s="11">
        <v>624</v>
      </c>
      <c r="N199" s="4">
        <f t="shared" si="31"/>
        <v>12480</v>
      </c>
    </row>
    <row r="200" spans="1:14" x14ac:dyDescent="0.35">
      <c r="A200" s="41">
        <v>41114</v>
      </c>
      <c r="B200" s="11">
        <v>2758</v>
      </c>
      <c r="C200" s="11">
        <v>2</v>
      </c>
      <c r="D200" s="11">
        <v>4394</v>
      </c>
      <c r="E200" s="11">
        <v>7</v>
      </c>
      <c r="F200" s="11">
        <f t="shared" si="24"/>
        <v>4874.4825110324646</v>
      </c>
      <c r="G200" s="11">
        <f t="shared" si="25"/>
        <v>2116.4825110324646</v>
      </c>
      <c r="H200" s="11">
        <f t="shared" si="26"/>
        <v>2116.4825110324646</v>
      </c>
      <c r="I200" s="42">
        <f t="shared" si="27"/>
        <v>0.76739757470357672</v>
      </c>
      <c r="J200" s="11">
        <f t="shared" si="28"/>
        <v>2116.4825110324646</v>
      </c>
      <c r="K200" s="11">
        <f t="shared" si="29"/>
        <v>4479498.2195062861</v>
      </c>
      <c r="L200" s="11">
        <f t="shared" si="30"/>
        <v>42329.650220649288</v>
      </c>
      <c r="M200" s="11">
        <v>756</v>
      </c>
      <c r="N200" s="4">
        <f t="shared" si="31"/>
        <v>15120</v>
      </c>
    </row>
    <row r="201" spans="1:14" x14ac:dyDescent="0.35">
      <c r="A201" s="41">
        <v>41115</v>
      </c>
      <c r="B201" s="11">
        <v>3261</v>
      </c>
      <c r="C201" s="11">
        <v>3</v>
      </c>
      <c r="D201" s="11">
        <v>4551</v>
      </c>
      <c r="E201" s="11">
        <v>7</v>
      </c>
      <c r="F201" s="11">
        <f t="shared" si="24"/>
        <v>5125.5203598177468</v>
      </c>
      <c r="G201" s="11">
        <f t="shared" si="25"/>
        <v>1864.5203598177468</v>
      </c>
      <c r="H201" s="11">
        <f t="shared" si="26"/>
        <v>1864.5203598177468</v>
      </c>
      <c r="I201" s="42">
        <f t="shared" si="27"/>
        <v>0.57176337314251668</v>
      </c>
      <c r="J201" s="11">
        <f t="shared" si="28"/>
        <v>1864.5203598177468</v>
      </c>
      <c r="K201" s="11">
        <f t="shared" si="29"/>
        <v>3476436.1721748998</v>
      </c>
      <c r="L201" s="11">
        <f t="shared" si="30"/>
        <v>37290.407196354936</v>
      </c>
      <c r="M201" s="11">
        <v>700</v>
      </c>
      <c r="N201" s="4">
        <f t="shared" si="31"/>
        <v>14000</v>
      </c>
    </row>
    <row r="202" spans="1:14" x14ac:dyDescent="0.35">
      <c r="A202" s="41">
        <v>41116</v>
      </c>
      <c r="B202" s="11">
        <v>3045</v>
      </c>
      <c r="C202" s="11">
        <v>4</v>
      </c>
      <c r="D202" s="11">
        <v>4973</v>
      </c>
      <c r="E202" s="11">
        <v>7</v>
      </c>
      <c r="F202" s="11">
        <f t="shared" si="24"/>
        <v>5488.7938799339954</v>
      </c>
      <c r="G202" s="11">
        <f t="shared" si="25"/>
        <v>2443.7938799339954</v>
      </c>
      <c r="H202" s="11">
        <f t="shared" si="26"/>
        <v>2443.7938799339954</v>
      </c>
      <c r="I202" s="42">
        <f t="shared" si="27"/>
        <v>0.80255956648078663</v>
      </c>
      <c r="J202" s="11">
        <f t="shared" si="28"/>
        <v>2443.7938799339954</v>
      </c>
      <c r="K202" s="11">
        <f t="shared" si="29"/>
        <v>5972128.5276028514</v>
      </c>
      <c r="L202" s="11">
        <f t="shared" si="30"/>
        <v>48875.877598679908</v>
      </c>
      <c r="M202" s="11">
        <v>467</v>
      </c>
      <c r="N202" s="4">
        <f t="shared" si="31"/>
        <v>9340</v>
      </c>
    </row>
    <row r="203" spans="1:14" x14ac:dyDescent="0.35">
      <c r="A203" s="41">
        <v>41117</v>
      </c>
      <c r="B203" s="11">
        <v>3783</v>
      </c>
      <c r="C203" s="11">
        <v>5</v>
      </c>
      <c r="D203" s="11">
        <v>4931</v>
      </c>
      <c r="E203" s="11">
        <v>7</v>
      </c>
      <c r="F203" s="11">
        <f t="shared" si="24"/>
        <v>5655.5490925122485</v>
      </c>
      <c r="G203" s="11">
        <f t="shared" si="25"/>
        <v>1872.5490925122485</v>
      </c>
      <c r="H203" s="11">
        <f t="shared" si="26"/>
        <v>1872.5490925122485</v>
      </c>
      <c r="I203" s="42">
        <f t="shared" si="27"/>
        <v>0.49499050819779239</v>
      </c>
      <c r="J203" s="11">
        <f t="shared" si="28"/>
        <v>1872.5490925122485</v>
      </c>
      <c r="K203" s="11">
        <f t="shared" si="29"/>
        <v>3506440.1038684454</v>
      </c>
      <c r="L203" s="11">
        <f t="shared" si="30"/>
        <v>37450.981850244971</v>
      </c>
      <c r="M203" s="11">
        <v>1209</v>
      </c>
      <c r="N203" s="4">
        <f t="shared" si="31"/>
        <v>24180</v>
      </c>
    </row>
    <row r="204" spans="1:14" x14ac:dyDescent="0.35">
      <c r="A204" s="41">
        <v>41118</v>
      </c>
      <c r="B204" s="11">
        <v>3997</v>
      </c>
      <c r="C204" s="11">
        <v>6</v>
      </c>
      <c r="D204" s="11">
        <v>4628.5</v>
      </c>
      <c r="E204" s="11">
        <v>7</v>
      </c>
      <c r="F204" s="11">
        <f t="shared" si="24"/>
        <v>5711.974522517985</v>
      </c>
      <c r="G204" s="11">
        <f t="shared" si="25"/>
        <v>1714.974522517985</v>
      </c>
      <c r="H204" s="11">
        <f t="shared" si="26"/>
        <v>1714.974522517985</v>
      </c>
      <c r="I204" s="42">
        <f t="shared" si="27"/>
        <v>0.42906542970177258</v>
      </c>
      <c r="J204" s="11">
        <f t="shared" si="28"/>
        <v>1714.974522517985</v>
      </c>
      <c r="K204" s="11">
        <f t="shared" si="29"/>
        <v>2941137.6128857904</v>
      </c>
      <c r="L204" s="11">
        <f t="shared" si="30"/>
        <v>34299.490450359699</v>
      </c>
      <c r="M204" s="11">
        <v>2035</v>
      </c>
      <c r="N204" s="4">
        <f t="shared" si="31"/>
        <v>40700</v>
      </c>
    </row>
    <row r="205" spans="1:14" x14ac:dyDescent="0.35">
      <c r="A205" s="41">
        <v>41119</v>
      </c>
      <c r="B205" s="11">
        <v>4547</v>
      </c>
      <c r="C205" s="11">
        <v>7</v>
      </c>
      <c r="D205" s="11">
        <v>2695</v>
      </c>
      <c r="E205" s="11">
        <v>7</v>
      </c>
      <c r="F205" s="11">
        <f t="shared" si="24"/>
        <v>5077.6211602942567</v>
      </c>
      <c r="G205" s="11">
        <f t="shared" si="25"/>
        <v>530.6211602942567</v>
      </c>
      <c r="H205" s="11">
        <f t="shared" si="26"/>
        <v>530.6211602942567</v>
      </c>
      <c r="I205" s="42">
        <f t="shared" si="27"/>
        <v>0.11669697829211716</v>
      </c>
      <c r="J205" s="11">
        <f t="shared" si="28"/>
        <v>530.6211602942567</v>
      </c>
      <c r="K205" s="11">
        <f t="shared" si="29"/>
        <v>281558.81575202325</v>
      </c>
      <c r="L205" s="11">
        <f t="shared" si="30"/>
        <v>10612.423205885134</v>
      </c>
      <c r="M205" s="11">
        <v>1331</v>
      </c>
      <c r="N205" s="4">
        <f t="shared" si="31"/>
        <v>26620</v>
      </c>
    </row>
    <row r="206" spans="1:14" x14ac:dyDescent="0.35">
      <c r="A206" s="41">
        <v>41120</v>
      </c>
      <c r="B206" s="11">
        <v>3646</v>
      </c>
      <c r="C206" s="11">
        <v>1</v>
      </c>
      <c r="D206" s="11">
        <v>2673</v>
      </c>
      <c r="E206" s="11">
        <v>7</v>
      </c>
      <c r="F206" s="11">
        <f t="shared" si="24"/>
        <v>3961.0424359768695</v>
      </c>
      <c r="G206" s="11">
        <f t="shared" si="25"/>
        <v>315.04243597686946</v>
      </c>
      <c r="H206" s="11">
        <f t="shared" si="26"/>
        <v>315.04243597686946</v>
      </c>
      <c r="I206" s="42">
        <f t="shared" si="27"/>
        <v>8.6407689516420583E-2</v>
      </c>
      <c r="J206" s="11">
        <f t="shared" si="28"/>
        <v>315.04243597686946</v>
      </c>
      <c r="K206" s="11">
        <f t="shared" si="29"/>
        <v>99251.73646623989</v>
      </c>
      <c r="L206" s="11">
        <f t="shared" si="30"/>
        <v>6300.8487195373891</v>
      </c>
      <c r="M206" s="11">
        <v>985</v>
      </c>
      <c r="N206" s="4">
        <f t="shared" si="31"/>
        <v>19700</v>
      </c>
    </row>
    <row r="207" spans="1:14" x14ac:dyDescent="0.35">
      <c r="A207" s="41">
        <v>41121</v>
      </c>
      <c r="B207" s="11">
        <v>4104</v>
      </c>
      <c r="C207" s="11">
        <v>2</v>
      </c>
      <c r="D207" s="11">
        <v>2758</v>
      </c>
      <c r="E207" s="11">
        <v>7</v>
      </c>
      <c r="F207" s="11">
        <f t="shared" si="24"/>
        <v>4181.5860646269448</v>
      </c>
      <c r="G207" s="11">
        <f t="shared" si="25"/>
        <v>77.58606462694479</v>
      </c>
      <c r="H207" s="11">
        <f t="shared" si="26"/>
        <v>77.58606462694479</v>
      </c>
      <c r="I207" s="42">
        <f t="shared" si="27"/>
        <v>1.8904986507540154E-2</v>
      </c>
      <c r="J207" s="11">
        <f t="shared" si="28"/>
        <v>77.58606462694479</v>
      </c>
      <c r="K207" s="11">
        <f t="shared" si="29"/>
        <v>6019.5974242964539</v>
      </c>
      <c r="L207" s="11">
        <f t="shared" si="30"/>
        <v>1551.7212925388958</v>
      </c>
      <c r="M207" s="11">
        <v>745</v>
      </c>
      <c r="N207" s="4">
        <f t="shared" si="31"/>
        <v>14900</v>
      </c>
    </row>
    <row r="208" spans="1:14" x14ac:dyDescent="0.35">
      <c r="A208" s="41">
        <v>41122</v>
      </c>
      <c r="B208" s="11">
        <v>3818</v>
      </c>
      <c r="C208" s="11">
        <v>3</v>
      </c>
      <c r="D208" s="11">
        <v>3261</v>
      </c>
      <c r="E208" s="11">
        <v>8</v>
      </c>
      <c r="F208" s="11">
        <f t="shared" si="24"/>
        <v>4696.2600948393938</v>
      </c>
      <c r="G208" s="11">
        <f t="shared" si="25"/>
        <v>878.26009483939379</v>
      </c>
      <c r="H208" s="11">
        <f t="shared" si="26"/>
        <v>878.26009483939379</v>
      </c>
      <c r="I208" s="42">
        <f t="shared" si="27"/>
        <v>0.2300314549081702</v>
      </c>
      <c r="J208" s="11">
        <f t="shared" si="28"/>
        <v>878.26009483939379</v>
      </c>
      <c r="K208" s="11">
        <f t="shared" si="29"/>
        <v>771340.79418730095</v>
      </c>
      <c r="L208" s="11">
        <f t="shared" si="30"/>
        <v>17565.201896787876</v>
      </c>
      <c r="M208" s="11">
        <v>478</v>
      </c>
      <c r="N208" s="4">
        <f t="shared" si="31"/>
        <v>9560</v>
      </c>
    </row>
    <row r="209" spans="1:14" x14ac:dyDescent="0.35">
      <c r="A209" s="41">
        <v>41123</v>
      </c>
      <c r="B209" s="11">
        <v>3859</v>
      </c>
      <c r="C209" s="11">
        <v>4</v>
      </c>
      <c r="D209" s="11">
        <v>3045</v>
      </c>
      <c r="E209" s="11">
        <v>8</v>
      </c>
      <c r="F209" s="11">
        <f t="shared" si="24"/>
        <v>4789.3209420908988</v>
      </c>
      <c r="G209" s="11">
        <f t="shared" si="25"/>
        <v>930.32094209089882</v>
      </c>
      <c r="H209" s="11">
        <f t="shared" si="26"/>
        <v>930.32094209089882</v>
      </c>
      <c r="I209" s="42">
        <f t="shared" si="27"/>
        <v>0.24107824360997637</v>
      </c>
      <c r="J209" s="11">
        <f t="shared" si="28"/>
        <v>930.32094209089882</v>
      </c>
      <c r="K209" s="11">
        <f t="shared" si="29"/>
        <v>865497.05529289751</v>
      </c>
      <c r="L209" s="11">
        <f t="shared" si="30"/>
        <v>18606.418841817976</v>
      </c>
      <c r="M209" s="11">
        <v>988</v>
      </c>
      <c r="N209" s="4">
        <f t="shared" si="31"/>
        <v>19760</v>
      </c>
    </row>
    <row r="210" spans="1:14" x14ac:dyDescent="0.35">
      <c r="A210" s="41">
        <v>41124</v>
      </c>
      <c r="B210" s="11">
        <v>4182</v>
      </c>
      <c r="C210" s="11">
        <v>5</v>
      </c>
      <c r="D210" s="11">
        <v>3783</v>
      </c>
      <c r="E210" s="11">
        <v>8</v>
      </c>
      <c r="F210" s="11">
        <f t="shared" si="24"/>
        <v>5286.4302061338858</v>
      </c>
      <c r="G210" s="11">
        <f t="shared" si="25"/>
        <v>1104.4302061338858</v>
      </c>
      <c r="H210" s="11">
        <f t="shared" si="26"/>
        <v>1104.4302061338858</v>
      </c>
      <c r="I210" s="42">
        <f t="shared" si="27"/>
        <v>0.26409139314535768</v>
      </c>
      <c r="J210" s="11">
        <f t="shared" si="28"/>
        <v>1104.4302061338858</v>
      </c>
      <c r="K210" s="11">
        <f t="shared" si="29"/>
        <v>1219766.0802209375</v>
      </c>
      <c r="L210" s="11">
        <f t="shared" si="30"/>
        <v>22088.604122677716</v>
      </c>
      <c r="M210" s="11">
        <v>656</v>
      </c>
      <c r="N210" s="4">
        <f t="shared" si="31"/>
        <v>13120</v>
      </c>
    </row>
    <row r="211" spans="1:14" x14ac:dyDescent="0.35">
      <c r="A211" s="41">
        <v>41125</v>
      </c>
      <c r="B211" s="11">
        <v>5052</v>
      </c>
      <c r="C211" s="11">
        <v>6</v>
      </c>
      <c r="D211" s="11">
        <v>3997</v>
      </c>
      <c r="E211" s="11">
        <v>8</v>
      </c>
      <c r="F211" s="11">
        <f t="shared" si="24"/>
        <v>5561.6093125262059</v>
      </c>
      <c r="G211" s="11">
        <f t="shared" si="25"/>
        <v>509.60931252620594</v>
      </c>
      <c r="H211" s="11">
        <f t="shared" si="26"/>
        <v>509.60931252620594</v>
      </c>
      <c r="I211" s="42">
        <f t="shared" si="27"/>
        <v>0.10087278553567022</v>
      </c>
      <c r="J211" s="11">
        <f t="shared" si="28"/>
        <v>509.60931252620594</v>
      </c>
      <c r="K211" s="11">
        <f t="shared" si="29"/>
        <v>259701.65141343224</v>
      </c>
      <c r="L211" s="11">
        <f t="shared" si="30"/>
        <v>10192.186250524119</v>
      </c>
      <c r="M211" s="11">
        <v>1210</v>
      </c>
      <c r="N211" s="4">
        <f t="shared" si="31"/>
        <v>24200</v>
      </c>
    </row>
    <row r="212" spans="1:14" x14ac:dyDescent="0.35">
      <c r="A212" s="41">
        <v>41126</v>
      </c>
      <c r="B212" s="11">
        <v>4950</v>
      </c>
      <c r="C212" s="11">
        <v>7</v>
      </c>
      <c r="D212" s="11">
        <v>4547</v>
      </c>
      <c r="E212" s="11">
        <v>8</v>
      </c>
      <c r="F212" s="11">
        <f t="shared" si="24"/>
        <v>5979.0947795494885</v>
      </c>
      <c r="G212" s="11">
        <f t="shared" si="25"/>
        <v>1029.0947795494885</v>
      </c>
      <c r="H212" s="11">
        <f t="shared" si="26"/>
        <v>1029.0947795494885</v>
      </c>
      <c r="I212" s="42">
        <f t="shared" si="27"/>
        <v>0.20789793526252293</v>
      </c>
      <c r="J212" s="11">
        <f t="shared" si="28"/>
        <v>1029.0947795494885</v>
      </c>
      <c r="K212" s="11">
        <f t="shared" si="29"/>
        <v>1059036.0652960103</v>
      </c>
      <c r="L212" s="11">
        <f t="shared" si="30"/>
        <v>20581.89559098977</v>
      </c>
      <c r="M212" s="11">
        <v>663</v>
      </c>
      <c r="N212" s="4">
        <f t="shared" si="31"/>
        <v>13260</v>
      </c>
    </row>
    <row r="213" spans="1:14" x14ac:dyDescent="0.35">
      <c r="A213" s="41">
        <v>41127</v>
      </c>
      <c r="B213" s="11">
        <v>3960</v>
      </c>
      <c r="C213" s="11">
        <v>1</v>
      </c>
      <c r="D213" s="11">
        <v>3646</v>
      </c>
      <c r="E213" s="11">
        <v>8</v>
      </c>
      <c r="F213" s="11">
        <f t="shared" si="24"/>
        <v>4490.2324510814578</v>
      </c>
      <c r="G213" s="11">
        <f t="shared" si="25"/>
        <v>530.23245108145784</v>
      </c>
      <c r="H213" s="11">
        <f t="shared" si="26"/>
        <v>530.23245108145784</v>
      </c>
      <c r="I213" s="42">
        <f t="shared" si="27"/>
        <v>0.13389708360642874</v>
      </c>
      <c r="J213" s="11">
        <f t="shared" si="28"/>
        <v>530.23245108145784</v>
      </c>
      <c r="K213" s="11">
        <f t="shared" si="29"/>
        <v>281146.4521798506</v>
      </c>
      <c r="L213" s="11">
        <f t="shared" si="30"/>
        <v>10604.649021629157</v>
      </c>
      <c r="M213" s="11">
        <v>944</v>
      </c>
      <c r="N213" s="4">
        <f t="shared" si="31"/>
        <v>18880</v>
      </c>
    </row>
    <row r="214" spans="1:14" x14ac:dyDescent="0.35">
      <c r="A214" s="41">
        <v>41128</v>
      </c>
      <c r="B214" s="11">
        <v>3968</v>
      </c>
      <c r="C214" s="11">
        <v>2</v>
      </c>
      <c r="D214" s="11">
        <v>4104</v>
      </c>
      <c r="E214" s="11">
        <v>8</v>
      </c>
      <c r="F214" s="11">
        <f t="shared" si="24"/>
        <v>4868.7530812653094</v>
      </c>
      <c r="G214" s="11">
        <f t="shared" si="25"/>
        <v>900.75308126530945</v>
      </c>
      <c r="H214" s="11">
        <f t="shared" si="26"/>
        <v>900.75308126530945</v>
      </c>
      <c r="I214" s="42">
        <f t="shared" si="27"/>
        <v>0.22700430475436226</v>
      </c>
      <c r="J214" s="11">
        <f t="shared" si="28"/>
        <v>900.75308126530945</v>
      </c>
      <c r="K214" s="11">
        <f t="shared" si="29"/>
        <v>811356.11340894911</v>
      </c>
      <c r="L214" s="11">
        <f t="shared" si="30"/>
        <v>18015.061625306189</v>
      </c>
      <c r="M214" s="11">
        <v>1034</v>
      </c>
      <c r="N214" s="4">
        <f t="shared" si="31"/>
        <v>20680</v>
      </c>
    </row>
    <row r="215" spans="1:14" x14ac:dyDescent="0.35">
      <c r="A215" s="41">
        <v>41129</v>
      </c>
      <c r="B215" s="11">
        <v>4133</v>
      </c>
      <c r="C215" s="11">
        <v>3</v>
      </c>
      <c r="D215" s="11">
        <v>3818</v>
      </c>
      <c r="E215" s="11">
        <v>8</v>
      </c>
      <c r="F215" s="11">
        <f t="shared" si="24"/>
        <v>4932.1667700520311</v>
      </c>
      <c r="G215" s="11">
        <f t="shared" si="25"/>
        <v>799.1667700520311</v>
      </c>
      <c r="H215" s="11">
        <f t="shared" si="26"/>
        <v>799.1667700520311</v>
      </c>
      <c r="I215" s="42">
        <f t="shared" si="27"/>
        <v>0.19336239294750329</v>
      </c>
      <c r="J215" s="11">
        <f t="shared" si="28"/>
        <v>799.1667700520311</v>
      </c>
      <c r="K215" s="11">
        <f t="shared" si="29"/>
        <v>638667.52635539591</v>
      </c>
      <c r="L215" s="11">
        <f t="shared" si="30"/>
        <v>15983.335401040622</v>
      </c>
      <c r="M215" s="11">
        <v>1417</v>
      </c>
      <c r="N215" s="4">
        <f t="shared" si="31"/>
        <v>28340</v>
      </c>
    </row>
    <row r="216" spans="1:14" x14ac:dyDescent="0.35">
      <c r="A216" s="41">
        <v>41130</v>
      </c>
      <c r="B216" s="11">
        <v>4408</v>
      </c>
      <c r="C216" s="11">
        <v>4</v>
      </c>
      <c r="D216" s="11">
        <v>3859</v>
      </c>
      <c r="E216" s="11">
        <v>8</v>
      </c>
      <c r="F216" s="11">
        <f t="shared" si="24"/>
        <v>5134.075041952814</v>
      </c>
      <c r="G216" s="11">
        <f t="shared" si="25"/>
        <v>726.07504195281399</v>
      </c>
      <c r="H216" s="11">
        <f t="shared" si="26"/>
        <v>726.07504195281399</v>
      </c>
      <c r="I216" s="42">
        <f t="shared" si="27"/>
        <v>0.16471756850109209</v>
      </c>
      <c r="J216" s="11">
        <f t="shared" si="28"/>
        <v>726.07504195281399</v>
      </c>
      <c r="K216" s="11">
        <f t="shared" si="29"/>
        <v>527184.96654678055</v>
      </c>
      <c r="L216" s="11">
        <f t="shared" si="30"/>
        <v>14521.50083905628</v>
      </c>
      <c r="M216" s="11">
        <v>1345</v>
      </c>
      <c r="N216" s="4">
        <f t="shared" si="31"/>
        <v>26900</v>
      </c>
    </row>
    <row r="217" spans="1:14" x14ac:dyDescent="0.35">
      <c r="A217" s="41">
        <v>41131</v>
      </c>
      <c r="B217" s="11">
        <v>5050</v>
      </c>
      <c r="C217" s="11">
        <v>5</v>
      </c>
      <c r="D217" s="11">
        <v>4182</v>
      </c>
      <c r="E217" s="11">
        <v>8</v>
      </c>
      <c r="F217" s="11">
        <f t="shared" si="24"/>
        <v>5455.4190093831539</v>
      </c>
      <c r="G217" s="11">
        <f t="shared" si="25"/>
        <v>405.41900938315393</v>
      </c>
      <c r="H217" s="11">
        <f t="shared" si="26"/>
        <v>405.41900938315393</v>
      </c>
      <c r="I217" s="42">
        <f t="shared" si="27"/>
        <v>8.0280991957060191E-2</v>
      </c>
      <c r="J217" s="11">
        <f t="shared" si="28"/>
        <v>405.41900938315393</v>
      </c>
      <c r="K217" s="11">
        <f t="shared" si="29"/>
        <v>164364.57316921785</v>
      </c>
      <c r="L217" s="11">
        <f t="shared" si="30"/>
        <v>8108.3801876630787</v>
      </c>
      <c r="M217" s="11">
        <v>1129</v>
      </c>
      <c r="N217" s="4">
        <f t="shared" si="31"/>
        <v>22580</v>
      </c>
    </row>
    <row r="218" spans="1:14" x14ac:dyDescent="0.35">
      <c r="A218" s="41">
        <v>41132</v>
      </c>
      <c r="B218" s="11">
        <v>5490</v>
      </c>
      <c r="C218" s="11">
        <v>6</v>
      </c>
      <c r="D218" s="11">
        <v>5052</v>
      </c>
      <c r="E218" s="11">
        <v>8</v>
      </c>
      <c r="F218" s="11">
        <f t="shared" si="24"/>
        <v>6008.4343436740191</v>
      </c>
      <c r="G218" s="11">
        <f t="shared" si="25"/>
        <v>518.43434367401915</v>
      </c>
      <c r="H218" s="11">
        <f t="shared" si="26"/>
        <v>518.43434367401915</v>
      </c>
      <c r="I218" s="42">
        <f t="shared" si="27"/>
        <v>9.4432485186524431E-2</v>
      </c>
      <c r="J218" s="11">
        <f t="shared" si="28"/>
        <v>518.43434367401915</v>
      </c>
      <c r="K218" s="11">
        <f t="shared" si="29"/>
        <v>268774.16870071099</v>
      </c>
      <c r="L218" s="11">
        <f t="shared" si="30"/>
        <v>10368.686873480383</v>
      </c>
      <c r="M218" s="11">
        <v>346</v>
      </c>
      <c r="N218" s="4">
        <f t="shared" si="31"/>
        <v>6920</v>
      </c>
    </row>
    <row r="219" spans="1:14" x14ac:dyDescent="0.35">
      <c r="A219" s="41">
        <v>41133</v>
      </c>
      <c r="B219" s="11">
        <v>5736</v>
      </c>
      <c r="C219" s="11">
        <v>7</v>
      </c>
      <c r="D219" s="11">
        <v>4950</v>
      </c>
      <c r="E219" s="11">
        <v>8</v>
      </c>
      <c r="F219" s="11">
        <f t="shared" si="24"/>
        <v>6149.7777061396009</v>
      </c>
      <c r="G219" s="11">
        <f t="shared" si="25"/>
        <v>413.77770613960092</v>
      </c>
      <c r="H219" s="11">
        <f t="shared" si="26"/>
        <v>413.77770613960092</v>
      </c>
      <c r="I219" s="42">
        <f t="shared" si="27"/>
        <v>7.2136978057810483E-2</v>
      </c>
      <c r="J219" s="11">
        <f t="shared" si="28"/>
        <v>413.77770613960092</v>
      </c>
      <c r="K219" s="11">
        <f t="shared" si="29"/>
        <v>171211.99009814992</v>
      </c>
      <c r="L219" s="11">
        <f t="shared" si="30"/>
        <v>8275.5541227920185</v>
      </c>
      <c r="M219" s="11">
        <v>782</v>
      </c>
      <c r="N219" s="4">
        <f t="shared" si="31"/>
        <v>15640</v>
      </c>
    </row>
    <row r="220" spans="1:14" x14ac:dyDescent="0.35">
      <c r="A220" s="41">
        <v>41134</v>
      </c>
      <c r="B220" s="11">
        <v>5580</v>
      </c>
      <c r="C220" s="11">
        <v>1</v>
      </c>
      <c r="D220" s="11">
        <v>3960</v>
      </c>
      <c r="E220" s="11">
        <v>8</v>
      </c>
      <c r="F220" s="11">
        <f t="shared" si="24"/>
        <v>4623.2211333377736</v>
      </c>
      <c r="G220" s="11">
        <f t="shared" si="25"/>
        <v>-956.77886666222639</v>
      </c>
      <c r="H220" s="11">
        <f t="shared" si="26"/>
        <v>956.77886666222639</v>
      </c>
      <c r="I220" s="42">
        <f t="shared" si="27"/>
        <v>0.17146574671366063</v>
      </c>
      <c r="J220" s="11">
        <f t="shared" si="28"/>
        <v>-3827.1154666489056</v>
      </c>
      <c r="K220" s="11">
        <f t="shared" si="29"/>
        <v>14646812.79506327</v>
      </c>
      <c r="L220" s="11">
        <f t="shared" si="30"/>
        <v>76542.309332978111</v>
      </c>
      <c r="M220" s="11">
        <v>974</v>
      </c>
      <c r="N220" s="4">
        <f t="shared" si="31"/>
        <v>19480</v>
      </c>
    </row>
    <row r="221" spans="1:14" x14ac:dyDescent="0.35">
      <c r="A221" s="41">
        <v>41135</v>
      </c>
      <c r="B221" s="11">
        <v>5663</v>
      </c>
      <c r="C221" s="11">
        <v>2</v>
      </c>
      <c r="D221" s="11">
        <v>3968</v>
      </c>
      <c r="E221" s="11">
        <v>8</v>
      </c>
      <c r="F221" s="11">
        <f t="shared" si="24"/>
        <v>4811.1528876765869</v>
      </c>
      <c r="G221" s="11">
        <f t="shared" si="25"/>
        <v>-851.84711232341306</v>
      </c>
      <c r="H221" s="11">
        <f t="shared" si="26"/>
        <v>851.84711232341306</v>
      </c>
      <c r="I221" s="42">
        <f t="shared" si="27"/>
        <v>0.15042329371771376</v>
      </c>
      <c r="J221" s="11">
        <f t="shared" si="28"/>
        <v>-3407.3884492936522</v>
      </c>
      <c r="K221" s="11">
        <f t="shared" si="29"/>
        <v>11610296.044379801</v>
      </c>
      <c r="L221" s="11">
        <f t="shared" si="30"/>
        <v>68147.768985873045</v>
      </c>
      <c r="M221" s="11">
        <v>1453</v>
      </c>
      <c r="N221" s="4">
        <f t="shared" si="31"/>
        <v>29060</v>
      </c>
    </row>
    <row r="222" spans="1:14" x14ac:dyDescent="0.35">
      <c r="A222" s="41">
        <v>41136</v>
      </c>
      <c r="B222" s="11">
        <v>3655</v>
      </c>
      <c r="C222" s="11">
        <v>3</v>
      </c>
      <c r="D222" s="11">
        <v>4133</v>
      </c>
      <c r="E222" s="11">
        <v>8</v>
      </c>
      <c r="F222" s="11">
        <f t="shared" si="24"/>
        <v>5065.5789831435577</v>
      </c>
      <c r="G222" s="11">
        <f t="shared" si="25"/>
        <v>1410.5789831435577</v>
      </c>
      <c r="H222" s="11">
        <f t="shared" si="26"/>
        <v>1410.5789831435577</v>
      </c>
      <c r="I222" s="42">
        <f t="shared" si="27"/>
        <v>0.38593132233749866</v>
      </c>
      <c r="J222" s="11">
        <f t="shared" si="28"/>
        <v>1410.5789831435577</v>
      </c>
      <c r="K222" s="11">
        <f t="shared" si="29"/>
        <v>1989733.0676863133</v>
      </c>
      <c r="L222" s="11">
        <f t="shared" si="30"/>
        <v>28211.579662871154</v>
      </c>
      <c r="M222" s="11">
        <v>1286</v>
      </c>
      <c r="N222" s="4">
        <f t="shared" si="31"/>
        <v>25720</v>
      </c>
    </row>
    <row r="223" spans="1:14" x14ac:dyDescent="0.35">
      <c r="A223" s="41">
        <v>41137</v>
      </c>
      <c r="B223" s="11">
        <v>6616</v>
      </c>
      <c r="C223" s="11">
        <v>4</v>
      </c>
      <c r="D223" s="11">
        <v>4408</v>
      </c>
      <c r="E223" s="11">
        <v>8</v>
      </c>
      <c r="F223" s="11">
        <f t="shared" si="24"/>
        <v>5366.5934704837618</v>
      </c>
      <c r="G223" s="11">
        <f t="shared" si="25"/>
        <v>-1249.4065295162382</v>
      </c>
      <c r="H223" s="11">
        <f t="shared" si="26"/>
        <v>1249.4065295162382</v>
      </c>
      <c r="I223" s="42">
        <f t="shared" si="27"/>
        <v>0.18884621062821011</v>
      </c>
      <c r="J223" s="11">
        <f t="shared" si="28"/>
        <v>-4997.6261180649526</v>
      </c>
      <c r="K223" s="11">
        <f t="shared" si="29"/>
        <v>24976266.815964967</v>
      </c>
      <c r="L223" s="11">
        <f t="shared" si="30"/>
        <v>99952.522361299052</v>
      </c>
      <c r="M223" s="11">
        <v>1232</v>
      </c>
      <c r="N223" s="4">
        <f t="shared" si="31"/>
        <v>24640</v>
      </c>
    </row>
    <row r="224" spans="1:14" x14ac:dyDescent="0.35">
      <c r="A224" s="41">
        <v>41138</v>
      </c>
      <c r="B224" s="11">
        <v>6646</v>
      </c>
      <c r="C224" s="11">
        <v>5</v>
      </c>
      <c r="D224" s="11">
        <v>5050</v>
      </c>
      <c r="E224" s="11">
        <v>8</v>
      </c>
      <c r="F224" s="11">
        <f t="shared" si="24"/>
        <v>5823.0437743464736</v>
      </c>
      <c r="G224" s="11">
        <f t="shared" si="25"/>
        <v>-822.95622565352642</v>
      </c>
      <c r="H224" s="11">
        <f t="shared" si="26"/>
        <v>822.95622565352642</v>
      </c>
      <c r="I224" s="42">
        <f t="shared" si="27"/>
        <v>0.12382729847329618</v>
      </c>
      <c r="J224" s="11">
        <f t="shared" si="28"/>
        <v>-3291.8249026141057</v>
      </c>
      <c r="K224" s="11">
        <f t="shared" si="29"/>
        <v>10836111.189470366</v>
      </c>
      <c r="L224" s="11">
        <f t="shared" si="30"/>
        <v>65836.498052282113</v>
      </c>
      <c r="M224" s="11">
        <v>1233</v>
      </c>
      <c r="N224" s="4">
        <f t="shared" si="31"/>
        <v>24660</v>
      </c>
    </row>
    <row r="225" spans="1:14" x14ac:dyDescent="0.35">
      <c r="A225" s="41">
        <v>41139</v>
      </c>
      <c r="B225" s="11">
        <v>7997</v>
      </c>
      <c r="C225" s="11">
        <v>6</v>
      </c>
      <c r="D225" s="11">
        <v>5490</v>
      </c>
      <c r="E225" s="11">
        <v>8</v>
      </c>
      <c r="F225" s="11">
        <f t="shared" si="24"/>
        <v>6193.9408494965246</v>
      </c>
      <c r="G225" s="11">
        <f t="shared" si="25"/>
        <v>-1803.0591505034754</v>
      </c>
      <c r="H225" s="11">
        <f t="shared" si="26"/>
        <v>1803.0591505034754</v>
      </c>
      <c r="I225" s="42">
        <f t="shared" si="27"/>
        <v>0.22546694391690325</v>
      </c>
      <c r="J225" s="11">
        <f t="shared" si="28"/>
        <v>-7212.2366020139016</v>
      </c>
      <c r="K225" s="11">
        <f t="shared" si="29"/>
        <v>52016356.80342903</v>
      </c>
      <c r="L225" s="11">
        <f t="shared" si="30"/>
        <v>144244.73204027803</v>
      </c>
      <c r="M225" s="11">
        <v>1154</v>
      </c>
      <c r="N225" s="4">
        <f t="shared" si="31"/>
        <v>23080</v>
      </c>
    </row>
    <row r="226" spans="1:14" x14ac:dyDescent="0.35">
      <c r="A226" s="41">
        <v>41140</v>
      </c>
      <c r="B226" s="11">
        <v>4628.5</v>
      </c>
      <c r="C226" s="11">
        <v>7</v>
      </c>
      <c r="D226" s="11">
        <v>5736</v>
      </c>
      <c r="E226" s="11">
        <v>8</v>
      </c>
      <c r="F226" s="11">
        <f t="shared" si="24"/>
        <v>6482.6729426156026</v>
      </c>
      <c r="G226" s="11">
        <f t="shared" si="25"/>
        <v>1854.1729426156026</v>
      </c>
      <c r="H226" s="11">
        <f t="shared" si="26"/>
        <v>1854.1729426156026</v>
      </c>
      <c r="I226" s="42">
        <f t="shared" si="27"/>
        <v>0.40059910178580588</v>
      </c>
      <c r="J226" s="11">
        <f t="shared" si="28"/>
        <v>1854.1729426156026</v>
      </c>
      <c r="K226" s="11">
        <f t="shared" si="29"/>
        <v>3437957.3011278026</v>
      </c>
      <c r="L226" s="11">
        <f t="shared" si="30"/>
        <v>37083.458852312047</v>
      </c>
      <c r="M226" s="11">
        <v>1053</v>
      </c>
      <c r="N226" s="4">
        <f t="shared" si="31"/>
        <v>21060</v>
      </c>
    </row>
    <row r="227" spans="1:14" x14ac:dyDescent="0.35">
      <c r="A227" s="41">
        <v>41141</v>
      </c>
      <c r="B227" s="11">
        <v>4628.5</v>
      </c>
      <c r="C227" s="11">
        <v>1</v>
      </c>
      <c r="D227" s="11">
        <v>5580</v>
      </c>
      <c r="E227" s="11">
        <v>8</v>
      </c>
      <c r="F227" s="11">
        <f t="shared" si="24"/>
        <v>5309.3410863799145</v>
      </c>
      <c r="G227" s="11">
        <f t="shared" si="25"/>
        <v>680.84108637991449</v>
      </c>
      <c r="H227" s="11">
        <f t="shared" si="26"/>
        <v>680.84108637991449</v>
      </c>
      <c r="I227" s="42">
        <f t="shared" si="27"/>
        <v>0.14709756646427882</v>
      </c>
      <c r="J227" s="11">
        <f t="shared" si="28"/>
        <v>680.84108637991449</v>
      </c>
      <c r="K227" s="11">
        <f t="shared" si="29"/>
        <v>463544.58490298217</v>
      </c>
      <c r="L227" s="11">
        <f t="shared" si="30"/>
        <v>13616.82172759829</v>
      </c>
      <c r="M227" s="11">
        <v>374</v>
      </c>
      <c r="N227" s="4">
        <f t="shared" si="31"/>
        <v>7480</v>
      </c>
    </row>
    <row r="228" spans="1:14" x14ac:dyDescent="0.35">
      <c r="A228" s="41">
        <v>41142</v>
      </c>
      <c r="B228" s="11">
        <v>4628.5</v>
      </c>
      <c r="C228" s="11">
        <v>2</v>
      </c>
      <c r="D228" s="11">
        <v>5663</v>
      </c>
      <c r="E228" s="11">
        <v>8</v>
      </c>
      <c r="F228" s="11">
        <f t="shared" si="24"/>
        <v>5529.0376533595681</v>
      </c>
      <c r="G228" s="11">
        <f t="shared" si="25"/>
        <v>900.53765335956814</v>
      </c>
      <c r="H228" s="11">
        <f t="shared" si="26"/>
        <v>900.53765335956814</v>
      </c>
      <c r="I228" s="42">
        <f t="shared" si="27"/>
        <v>0.19456360664568825</v>
      </c>
      <c r="J228" s="11">
        <f t="shared" si="28"/>
        <v>900.53765335956814</v>
      </c>
      <c r="K228" s="11">
        <f t="shared" si="29"/>
        <v>810968.06511835766</v>
      </c>
      <c r="L228" s="11">
        <f t="shared" si="30"/>
        <v>18010.753067191363</v>
      </c>
      <c r="M228" s="11">
        <v>806</v>
      </c>
      <c r="N228" s="4">
        <f t="shared" si="31"/>
        <v>16120</v>
      </c>
    </row>
    <row r="229" spans="1:14" x14ac:dyDescent="0.35">
      <c r="A229" s="41">
        <v>41143</v>
      </c>
      <c r="B229" s="11">
        <v>4628.5</v>
      </c>
      <c r="C229" s="11">
        <v>3</v>
      </c>
      <c r="D229" s="11">
        <v>3655</v>
      </c>
      <c r="E229" s="11">
        <v>8</v>
      </c>
      <c r="F229" s="11">
        <f t="shared" si="24"/>
        <v>4863.1312439126059</v>
      </c>
      <c r="G229" s="11">
        <f t="shared" si="25"/>
        <v>234.6312439126059</v>
      </c>
      <c r="H229" s="11">
        <f t="shared" si="26"/>
        <v>234.6312439126059</v>
      </c>
      <c r="I229" s="42">
        <f t="shared" si="27"/>
        <v>5.0692717708243684E-2</v>
      </c>
      <c r="J229" s="11">
        <f t="shared" si="28"/>
        <v>234.6312439126059</v>
      </c>
      <c r="K229" s="11">
        <f t="shared" si="29"/>
        <v>55051.820619976759</v>
      </c>
      <c r="L229" s="11">
        <f t="shared" si="30"/>
        <v>4692.6248782521179</v>
      </c>
      <c r="M229" s="11">
        <v>2392</v>
      </c>
      <c r="N229" s="4">
        <f t="shared" si="31"/>
        <v>47840</v>
      </c>
    </row>
    <row r="230" spans="1:14" x14ac:dyDescent="0.35">
      <c r="A230" s="41">
        <v>41144</v>
      </c>
      <c r="B230" s="11">
        <v>8932</v>
      </c>
      <c r="C230" s="11">
        <v>4</v>
      </c>
      <c r="D230" s="11">
        <v>6616</v>
      </c>
      <c r="E230" s="11">
        <v>8</v>
      </c>
      <c r="F230" s="11">
        <f t="shared" si="24"/>
        <v>6301.7495546300861</v>
      </c>
      <c r="G230" s="11">
        <f t="shared" si="25"/>
        <v>-2630.2504453699139</v>
      </c>
      <c r="H230" s="11">
        <f t="shared" si="26"/>
        <v>2630.2504453699139</v>
      </c>
      <c r="I230" s="42">
        <f t="shared" si="27"/>
        <v>0.29447497149237728</v>
      </c>
      <c r="J230" s="11">
        <f t="shared" si="28"/>
        <v>-10521.001781479656</v>
      </c>
      <c r="K230" s="11">
        <f t="shared" si="29"/>
        <v>110691478.48589809</v>
      </c>
      <c r="L230" s="11">
        <f t="shared" si="30"/>
        <v>210420.03562959313</v>
      </c>
      <c r="M230" s="11">
        <v>1441</v>
      </c>
      <c r="N230" s="4">
        <f t="shared" si="31"/>
        <v>28820</v>
      </c>
    </row>
    <row r="231" spans="1:14" x14ac:dyDescent="0.35">
      <c r="A231" s="41">
        <v>41145</v>
      </c>
      <c r="B231" s="11">
        <v>4628.5</v>
      </c>
      <c r="C231" s="11">
        <v>5</v>
      </c>
      <c r="D231" s="11">
        <v>6646</v>
      </c>
      <c r="E231" s="11">
        <v>8</v>
      </c>
      <c r="F231" s="11">
        <f t="shared" si="24"/>
        <v>6498.9989873435452</v>
      </c>
      <c r="G231" s="11">
        <f t="shared" si="25"/>
        <v>1870.4989873435452</v>
      </c>
      <c r="H231" s="11">
        <f t="shared" si="26"/>
        <v>1870.4989873435452</v>
      </c>
      <c r="I231" s="42">
        <f t="shared" si="27"/>
        <v>0.40412638810490337</v>
      </c>
      <c r="J231" s="11">
        <f t="shared" si="28"/>
        <v>1870.4989873435452</v>
      </c>
      <c r="K231" s="11">
        <f t="shared" si="29"/>
        <v>3498766.4616532279</v>
      </c>
      <c r="L231" s="11">
        <f t="shared" si="30"/>
        <v>37409.9797468709</v>
      </c>
      <c r="M231" s="11">
        <v>564</v>
      </c>
      <c r="N231" s="4">
        <f t="shared" si="31"/>
        <v>11280</v>
      </c>
    </row>
    <row r="232" spans="1:14" x14ac:dyDescent="0.35">
      <c r="A232" s="41">
        <v>41146</v>
      </c>
      <c r="B232" s="11">
        <v>8831</v>
      </c>
      <c r="C232" s="11">
        <v>6</v>
      </c>
      <c r="D232" s="11">
        <v>7997</v>
      </c>
      <c r="E232" s="11">
        <v>8</v>
      </c>
      <c r="F232" s="11">
        <f t="shared" si="24"/>
        <v>7255.7326533709984</v>
      </c>
      <c r="G232" s="11">
        <f t="shared" si="25"/>
        <v>-1575.2673466290016</v>
      </c>
      <c r="H232" s="11">
        <f t="shared" si="26"/>
        <v>1575.2673466290016</v>
      </c>
      <c r="I232" s="42">
        <f t="shared" si="27"/>
        <v>0.17837927150141566</v>
      </c>
      <c r="J232" s="11">
        <f t="shared" si="28"/>
        <v>-6301.0693865160065</v>
      </c>
      <c r="K232" s="11">
        <f t="shared" si="29"/>
        <v>39703475.413689204</v>
      </c>
      <c r="L232" s="11">
        <f t="shared" si="30"/>
        <v>126021.38773032013</v>
      </c>
      <c r="M232" s="11">
        <v>302</v>
      </c>
      <c r="N232" s="4">
        <f t="shared" si="31"/>
        <v>6040</v>
      </c>
    </row>
    <row r="233" spans="1:14" x14ac:dyDescent="0.35">
      <c r="A233" s="41">
        <v>41147</v>
      </c>
      <c r="B233" s="11">
        <v>8547</v>
      </c>
      <c r="C233" s="11">
        <v>7</v>
      </c>
      <c r="D233" s="11">
        <v>4628.5</v>
      </c>
      <c r="E233" s="11">
        <v>8</v>
      </c>
      <c r="F233" s="11">
        <f t="shared" si="24"/>
        <v>6013.6125426192011</v>
      </c>
      <c r="G233" s="11">
        <f t="shared" si="25"/>
        <v>-2533.3874573807989</v>
      </c>
      <c r="H233" s="11">
        <f t="shared" si="26"/>
        <v>2533.3874573807989</v>
      </c>
      <c r="I233" s="42">
        <f t="shared" si="27"/>
        <v>0.29640662892018238</v>
      </c>
      <c r="J233" s="11">
        <f t="shared" si="28"/>
        <v>-10133.549829523196</v>
      </c>
      <c r="K233" s="11">
        <f t="shared" si="29"/>
        <v>102688832.14742959</v>
      </c>
      <c r="L233" s="11">
        <f t="shared" si="30"/>
        <v>202670.99659046391</v>
      </c>
      <c r="M233" s="11">
        <v>3550</v>
      </c>
      <c r="N233" s="4">
        <f t="shared" si="31"/>
        <v>71000</v>
      </c>
    </row>
    <row r="234" spans="1:14" x14ac:dyDescent="0.35">
      <c r="A234" s="41">
        <v>41148</v>
      </c>
      <c r="B234" s="11">
        <v>6839</v>
      </c>
      <c r="C234" s="11">
        <v>1</v>
      </c>
      <c r="D234" s="11">
        <v>4628.5</v>
      </c>
      <c r="E234" s="11">
        <v>8</v>
      </c>
      <c r="F234" s="11">
        <f t="shared" si="24"/>
        <v>4906.3514966764596</v>
      </c>
      <c r="G234" s="11">
        <f t="shared" si="25"/>
        <v>-1932.6485033235404</v>
      </c>
      <c r="H234" s="11">
        <f t="shared" si="26"/>
        <v>1932.6485033235404</v>
      </c>
      <c r="I234" s="42">
        <f t="shared" si="27"/>
        <v>0.28259226543698501</v>
      </c>
      <c r="J234" s="11">
        <f t="shared" si="28"/>
        <v>-7730.5940132941614</v>
      </c>
      <c r="K234" s="11">
        <f t="shared" si="29"/>
        <v>59762083.798379526</v>
      </c>
      <c r="L234" s="11">
        <f t="shared" si="30"/>
        <v>154611.88026588323</v>
      </c>
      <c r="M234" s="11">
        <v>564</v>
      </c>
      <c r="N234" s="4">
        <f t="shared" si="31"/>
        <v>11280</v>
      </c>
    </row>
    <row r="235" spans="1:14" x14ac:dyDescent="0.35">
      <c r="A235" s="41">
        <v>41149</v>
      </c>
      <c r="B235" s="11">
        <v>6209</v>
      </c>
      <c r="C235" s="11">
        <v>2</v>
      </c>
      <c r="D235" s="11">
        <v>4628.5</v>
      </c>
      <c r="E235" s="11">
        <v>8</v>
      </c>
      <c r="F235" s="11">
        <f t="shared" si="24"/>
        <v>5090.8950043335826</v>
      </c>
      <c r="G235" s="11">
        <f t="shared" si="25"/>
        <v>-1118.1049956664174</v>
      </c>
      <c r="H235" s="11">
        <f t="shared" si="26"/>
        <v>1118.1049956664174</v>
      </c>
      <c r="I235" s="42">
        <f t="shared" si="27"/>
        <v>0.18007811171950674</v>
      </c>
      <c r="J235" s="11">
        <f t="shared" si="28"/>
        <v>-4472.4199826656695</v>
      </c>
      <c r="K235" s="11">
        <f t="shared" si="29"/>
        <v>20002540.501347188</v>
      </c>
      <c r="L235" s="11">
        <f t="shared" si="30"/>
        <v>89448.39965331339</v>
      </c>
      <c r="M235" s="11">
        <v>1221</v>
      </c>
      <c r="N235" s="4">
        <f t="shared" si="31"/>
        <v>24420</v>
      </c>
    </row>
    <row r="236" spans="1:14" x14ac:dyDescent="0.35">
      <c r="A236" s="41">
        <v>41150</v>
      </c>
      <c r="B236" s="11">
        <v>6414</v>
      </c>
      <c r="C236" s="11">
        <v>3</v>
      </c>
      <c r="D236" s="11">
        <v>4628.5</v>
      </c>
      <c r="E236" s="11">
        <v>8</v>
      </c>
      <c r="F236" s="11">
        <f t="shared" si="24"/>
        <v>5275.4385119907065</v>
      </c>
      <c r="G236" s="11">
        <f t="shared" si="25"/>
        <v>-1138.5614880092935</v>
      </c>
      <c r="H236" s="11">
        <f t="shared" si="26"/>
        <v>1138.5614880092935</v>
      </c>
      <c r="I236" s="42">
        <f t="shared" si="27"/>
        <v>0.17751192516515332</v>
      </c>
      <c r="J236" s="11">
        <f t="shared" si="28"/>
        <v>-4554.245952037174</v>
      </c>
      <c r="K236" s="11">
        <f t="shared" si="29"/>
        <v>20741156.191646986</v>
      </c>
      <c r="L236" s="11">
        <f t="shared" si="30"/>
        <v>91084.91904074348</v>
      </c>
      <c r="M236" s="11">
        <v>242</v>
      </c>
      <c r="N236" s="4">
        <f t="shared" si="31"/>
        <v>4840</v>
      </c>
    </row>
    <row r="237" spans="1:14" x14ac:dyDescent="0.35">
      <c r="A237" s="41">
        <v>41151</v>
      </c>
      <c r="B237" s="11">
        <v>7412</v>
      </c>
      <c r="C237" s="11">
        <v>4</v>
      </c>
      <c r="D237" s="11">
        <v>8932</v>
      </c>
      <c r="E237" s="11">
        <v>8</v>
      </c>
      <c r="F237" s="11">
        <f t="shared" si="24"/>
        <v>7282.6469689792211</v>
      </c>
      <c r="G237" s="11">
        <f t="shared" si="25"/>
        <v>-129.35303102077887</v>
      </c>
      <c r="H237" s="11">
        <f t="shared" si="26"/>
        <v>129.35303102077887</v>
      </c>
      <c r="I237" s="42">
        <f t="shared" si="27"/>
        <v>1.7451839047595639E-2</v>
      </c>
      <c r="J237" s="11">
        <f t="shared" si="28"/>
        <v>-517.41212408311549</v>
      </c>
      <c r="K237" s="11">
        <f t="shared" si="29"/>
        <v>267715.30614820129</v>
      </c>
      <c r="L237" s="11">
        <f t="shared" si="30"/>
        <v>10348.24248166231</v>
      </c>
      <c r="M237" s="11">
        <v>256</v>
      </c>
      <c r="N237" s="4">
        <f t="shared" si="31"/>
        <v>5120</v>
      </c>
    </row>
    <row r="238" spans="1:14" x14ac:dyDescent="0.35">
      <c r="A238" s="41">
        <v>41152</v>
      </c>
      <c r="B238" s="11">
        <v>8691</v>
      </c>
      <c r="C238" s="11">
        <v>5</v>
      </c>
      <c r="D238" s="11">
        <v>4628.5</v>
      </c>
      <c r="E238" s="11">
        <v>8</v>
      </c>
      <c r="F238" s="11">
        <f t="shared" si="24"/>
        <v>5644.5255273049534</v>
      </c>
      <c r="G238" s="11">
        <f t="shared" si="25"/>
        <v>-3046.4744726950466</v>
      </c>
      <c r="H238" s="11">
        <f t="shared" si="26"/>
        <v>3046.4744726950466</v>
      </c>
      <c r="I238" s="42">
        <f t="shared" si="27"/>
        <v>0.35053209903291299</v>
      </c>
      <c r="J238" s="11">
        <f t="shared" si="28"/>
        <v>-12185.897890780187</v>
      </c>
      <c r="K238" s="11">
        <f t="shared" si="29"/>
        <v>148496107.40452099</v>
      </c>
      <c r="L238" s="11">
        <f t="shared" si="30"/>
        <v>243717.95781560373</v>
      </c>
      <c r="M238" s="11">
        <v>1510</v>
      </c>
      <c r="N238" s="4">
        <f t="shared" si="31"/>
        <v>30200</v>
      </c>
    </row>
    <row r="239" spans="1:14" x14ac:dyDescent="0.35">
      <c r="A239" s="41">
        <v>41153</v>
      </c>
      <c r="B239" s="11">
        <v>8447</v>
      </c>
      <c r="C239" s="11">
        <v>6</v>
      </c>
      <c r="D239" s="11">
        <v>8831</v>
      </c>
      <c r="E239" s="11">
        <v>9</v>
      </c>
      <c r="F239" s="11">
        <f t="shared" si="24"/>
        <v>7726.051882381229</v>
      </c>
      <c r="G239" s="11">
        <f t="shared" si="25"/>
        <v>-720.94811761877099</v>
      </c>
      <c r="H239" s="11">
        <f t="shared" si="26"/>
        <v>720.94811761877099</v>
      </c>
      <c r="I239" s="42">
        <f t="shared" si="27"/>
        <v>8.5349605495296674E-2</v>
      </c>
      <c r="J239" s="11">
        <f t="shared" si="28"/>
        <v>-2883.792470475084</v>
      </c>
      <c r="K239" s="11">
        <f t="shared" si="29"/>
        <v>8316259.0127687883</v>
      </c>
      <c r="L239" s="11">
        <f t="shared" si="30"/>
        <v>57675.849409501679</v>
      </c>
      <c r="M239" s="11">
        <v>1237</v>
      </c>
      <c r="N239" s="4">
        <f t="shared" si="31"/>
        <v>24740</v>
      </c>
    </row>
    <row r="240" spans="1:14" x14ac:dyDescent="0.35">
      <c r="A240" s="41">
        <v>41154</v>
      </c>
      <c r="B240" s="11">
        <v>7848</v>
      </c>
      <c r="C240" s="11">
        <v>7</v>
      </c>
      <c r="D240" s="11">
        <v>8547</v>
      </c>
      <c r="E240" s="11">
        <v>9</v>
      </c>
      <c r="F240" s="11">
        <f t="shared" si="24"/>
        <v>7790.3126328383723</v>
      </c>
      <c r="G240" s="11">
        <f t="shared" si="25"/>
        <v>-57.687367161627662</v>
      </c>
      <c r="H240" s="11">
        <f t="shared" si="26"/>
        <v>57.687367161627662</v>
      </c>
      <c r="I240" s="42">
        <f t="shared" si="27"/>
        <v>7.3505819522971024E-3</v>
      </c>
      <c r="J240" s="11">
        <f t="shared" si="28"/>
        <v>-230.74946864651065</v>
      </c>
      <c r="K240" s="11">
        <f t="shared" si="29"/>
        <v>53245.317280647003</v>
      </c>
      <c r="L240" s="11">
        <f t="shared" si="30"/>
        <v>4614.989372930213</v>
      </c>
      <c r="M240" s="11">
        <v>942</v>
      </c>
      <c r="N240" s="4">
        <f t="shared" si="31"/>
        <v>18840</v>
      </c>
    </row>
    <row r="241" spans="1:14" x14ac:dyDescent="0.35">
      <c r="A241" s="41">
        <v>41155</v>
      </c>
      <c r="B241" s="11">
        <v>5397</v>
      </c>
      <c r="C241" s="11">
        <v>1</v>
      </c>
      <c r="D241" s="11">
        <v>6839</v>
      </c>
      <c r="E241" s="11">
        <v>9</v>
      </c>
      <c r="F241" s="11">
        <f t="shared" si="24"/>
        <v>5959.6609203549051</v>
      </c>
      <c r="G241" s="11">
        <f t="shared" si="25"/>
        <v>562.6609203549051</v>
      </c>
      <c r="H241" s="11">
        <f t="shared" si="26"/>
        <v>562.6609203549051</v>
      </c>
      <c r="I241" s="42">
        <f t="shared" si="27"/>
        <v>0.10425438583563185</v>
      </c>
      <c r="J241" s="11">
        <f t="shared" si="28"/>
        <v>562.6609203549051</v>
      </c>
      <c r="K241" s="11">
        <f t="shared" si="29"/>
        <v>316587.31129462889</v>
      </c>
      <c r="L241" s="11">
        <f t="shared" si="30"/>
        <v>11253.218407098102</v>
      </c>
      <c r="M241" s="11">
        <v>489</v>
      </c>
      <c r="N241" s="4">
        <f t="shared" si="31"/>
        <v>9780</v>
      </c>
    </row>
    <row r="242" spans="1:14" x14ac:dyDescent="0.35">
      <c r="A242" s="41">
        <v>41156</v>
      </c>
      <c r="B242" s="11">
        <v>5752</v>
      </c>
      <c r="C242" s="11">
        <v>2</v>
      </c>
      <c r="D242" s="11">
        <v>6209</v>
      </c>
      <c r="E242" s="11">
        <v>9</v>
      </c>
      <c r="F242" s="11">
        <f t="shared" si="24"/>
        <v>5877.3800018289739</v>
      </c>
      <c r="G242" s="11">
        <f t="shared" si="25"/>
        <v>125.38000182897395</v>
      </c>
      <c r="H242" s="11">
        <f t="shared" si="26"/>
        <v>125.38000182897395</v>
      </c>
      <c r="I242" s="42">
        <f t="shared" si="27"/>
        <v>2.1797635922978779E-2</v>
      </c>
      <c r="J242" s="11">
        <f t="shared" si="28"/>
        <v>125.38000182897395</v>
      </c>
      <c r="K242" s="11">
        <f t="shared" si="29"/>
        <v>15720.14485863351</v>
      </c>
      <c r="L242" s="11">
        <f t="shared" si="30"/>
        <v>2507.6000365794789</v>
      </c>
      <c r="M242" s="11">
        <v>1543</v>
      </c>
      <c r="N242" s="4">
        <f t="shared" si="31"/>
        <v>30860</v>
      </c>
    </row>
    <row r="243" spans="1:14" x14ac:dyDescent="0.35">
      <c r="A243" s="41">
        <v>41157</v>
      </c>
      <c r="B243" s="11">
        <v>5373</v>
      </c>
      <c r="C243" s="11">
        <v>3</v>
      </c>
      <c r="D243" s="11">
        <v>6414</v>
      </c>
      <c r="E243" s="11">
        <v>9</v>
      </c>
      <c r="F243" s="11">
        <f t="shared" si="24"/>
        <v>6148.7473307043929</v>
      </c>
      <c r="G243" s="11">
        <f t="shared" si="25"/>
        <v>775.74733070439288</v>
      </c>
      <c r="H243" s="11">
        <f t="shared" si="26"/>
        <v>775.74733070439288</v>
      </c>
      <c r="I243" s="42">
        <f t="shared" si="27"/>
        <v>0.14437880712905135</v>
      </c>
      <c r="J243" s="11">
        <f t="shared" si="28"/>
        <v>775.74733070439288</v>
      </c>
      <c r="K243" s="11">
        <f t="shared" si="29"/>
        <v>601783.92109499068</v>
      </c>
      <c r="L243" s="11">
        <f t="shared" si="30"/>
        <v>15514.946614087858</v>
      </c>
      <c r="M243" s="11">
        <v>1461</v>
      </c>
      <c r="N243" s="4">
        <f t="shared" si="31"/>
        <v>29220</v>
      </c>
    </row>
    <row r="244" spans="1:14" x14ac:dyDescent="0.35">
      <c r="A244" s="41">
        <v>41158</v>
      </c>
      <c r="B244" s="11">
        <v>5436</v>
      </c>
      <c r="C244" s="11">
        <v>4</v>
      </c>
      <c r="D244" s="11">
        <v>7412</v>
      </c>
      <c r="E244" s="11">
        <v>9</v>
      </c>
      <c r="F244" s="11">
        <f t="shared" si="24"/>
        <v>6755.974611902293</v>
      </c>
      <c r="G244" s="11">
        <f t="shared" si="25"/>
        <v>1319.974611902293</v>
      </c>
      <c r="H244" s="11">
        <f t="shared" si="26"/>
        <v>1319.974611902293</v>
      </c>
      <c r="I244" s="42">
        <f t="shared" si="27"/>
        <v>0.24282093670020105</v>
      </c>
      <c r="J244" s="11">
        <f t="shared" si="28"/>
        <v>1319.974611902293</v>
      </c>
      <c r="K244" s="11">
        <f t="shared" si="29"/>
        <v>1742332.9760666089</v>
      </c>
      <c r="L244" s="11">
        <f t="shared" si="30"/>
        <v>26399.492238045859</v>
      </c>
      <c r="M244" s="11">
        <v>188</v>
      </c>
      <c r="N244" s="4">
        <f t="shared" si="31"/>
        <v>3760</v>
      </c>
    </row>
    <row r="245" spans="1:14" x14ac:dyDescent="0.35">
      <c r="A245" s="41">
        <v>41159</v>
      </c>
      <c r="B245" s="11">
        <v>7263</v>
      </c>
      <c r="C245" s="11">
        <v>5</v>
      </c>
      <c r="D245" s="11">
        <v>8691</v>
      </c>
      <c r="E245" s="11">
        <v>9</v>
      </c>
      <c r="F245" s="11">
        <f t="shared" si="24"/>
        <v>7482.2140577945383</v>
      </c>
      <c r="G245" s="11">
        <f t="shared" si="25"/>
        <v>219.21405779453835</v>
      </c>
      <c r="H245" s="11">
        <f t="shared" si="26"/>
        <v>219.21405779453835</v>
      </c>
      <c r="I245" s="42">
        <f t="shared" si="27"/>
        <v>3.0182301775373586E-2</v>
      </c>
      <c r="J245" s="11">
        <f t="shared" si="28"/>
        <v>219.21405779453835</v>
      </c>
      <c r="K245" s="11">
        <f t="shared" si="29"/>
        <v>48054.803134747199</v>
      </c>
      <c r="L245" s="11">
        <f t="shared" si="30"/>
        <v>4384.281155890767</v>
      </c>
      <c r="M245" s="11">
        <v>387</v>
      </c>
      <c r="N245" s="4">
        <f t="shared" si="31"/>
        <v>7740</v>
      </c>
    </row>
    <row r="246" spans="1:14" x14ac:dyDescent="0.35">
      <c r="A246" s="41">
        <v>41160</v>
      </c>
      <c r="B246" s="11">
        <v>7986</v>
      </c>
      <c r="C246" s="11">
        <v>6</v>
      </c>
      <c r="D246" s="11">
        <v>8447</v>
      </c>
      <c r="E246" s="11">
        <v>9</v>
      </c>
      <c r="F246" s="11">
        <f t="shared" si="24"/>
        <v>7563.4160416601289</v>
      </c>
      <c r="G246" s="11">
        <f t="shared" si="25"/>
        <v>-422.58395833987106</v>
      </c>
      <c r="H246" s="11">
        <f t="shared" si="26"/>
        <v>422.58395833987106</v>
      </c>
      <c r="I246" s="42">
        <f t="shared" si="27"/>
        <v>5.2915597087386808E-2</v>
      </c>
      <c r="J246" s="11">
        <f t="shared" si="28"/>
        <v>-1690.3358333594842</v>
      </c>
      <c r="K246" s="11">
        <f t="shared" si="29"/>
        <v>2857235.2295391019</v>
      </c>
      <c r="L246" s="11">
        <f t="shared" si="30"/>
        <v>33806.716667189685</v>
      </c>
      <c r="M246" s="11">
        <v>1113</v>
      </c>
      <c r="N246" s="4">
        <f t="shared" si="31"/>
        <v>22260</v>
      </c>
    </row>
    <row r="247" spans="1:14" x14ac:dyDescent="0.35">
      <c r="A247" s="41">
        <v>41161</v>
      </c>
      <c r="B247" s="11">
        <v>7444</v>
      </c>
      <c r="C247" s="11">
        <v>7</v>
      </c>
      <c r="D247" s="11">
        <v>7848</v>
      </c>
      <c r="E247" s="11">
        <v>9</v>
      </c>
      <c r="F247" s="11">
        <f t="shared" si="24"/>
        <v>7494.2645790257457</v>
      </c>
      <c r="G247" s="11">
        <f t="shared" si="25"/>
        <v>50.264579025745661</v>
      </c>
      <c r="H247" s="11">
        <f t="shared" si="26"/>
        <v>50.264579025745661</v>
      </c>
      <c r="I247" s="42">
        <f t="shared" si="27"/>
        <v>6.7523615026525603E-3</v>
      </c>
      <c r="J247" s="11">
        <f t="shared" si="28"/>
        <v>50.264579025745661</v>
      </c>
      <c r="K247" s="11">
        <f t="shared" si="29"/>
        <v>2526.5279046354308</v>
      </c>
      <c r="L247" s="11">
        <f t="shared" si="30"/>
        <v>1005.2915805149132</v>
      </c>
      <c r="M247" s="11">
        <v>1581</v>
      </c>
      <c r="N247" s="4">
        <f t="shared" si="31"/>
        <v>31620</v>
      </c>
    </row>
    <row r="248" spans="1:14" x14ac:dyDescent="0.35">
      <c r="A248" s="41">
        <v>41162</v>
      </c>
      <c r="B248" s="11">
        <v>5029</v>
      </c>
      <c r="C248" s="11">
        <v>1</v>
      </c>
      <c r="D248" s="11">
        <v>5397</v>
      </c>
      <c r="E248" s="11">
        <v>9</v>
      </c>
      <c r="F248" s="11">
        <f t="shared" si="24"/>
        <v>5348.9294559803575</v>
      </c>
      <c r="G248" s="11">
        <f t="shared" si="25"/>
        <v>319.92945598035749</v>
      </c>
      <c r="H248" s="11">
        <f t="shared" si="26"/>
        <v>319.92945598035749</v>
      </c>
      <c r="I248" s="42">
        <f t="shared" si="27"/>
        <v>6.3616913100090974E-2</v>
      </c>
      <c r="J248" s="11">
        <f t="shared" si="28"/>
        <v>319.92945598035749</v>
      </c>
      <c r="K248" s="11">
        <f t="shared" si="29"/>
        <v>102354.85680388749</v>
      </c>
      <c r="L248" s="11">
        <f t="shared" si="30"/>
        <v>6398.5891196071498</v>
      </c>
      <c r="M248" s="11">
        <v>2340</v>
      </c>
      <c r="N248" s="4">
        <f t="shared" si="31"/>
        <v>46800</v>
      </c>
    </row>
    <row r="249" spans="1:14" x14ac:dyDescent="0.35">
      <c r="A249" s="41">
        <v>41163</v>
      </c>
      <c r="B249" s="11">
        <v>5327</v>
      </c>
      <c r="C249" s="11">
        <v>2</v>
      </c>
      <c r="D249" s="11">
        <v>5752</v>
      </c>
      <c r="E249" s="11">
        <v>9</v>
      </c>
      <c r="F249" s="11">
        <f t="shared" si="24"/>
        <v>5683.8264101374571</v>
      </c>
      <c r="G249" s="11">
        <f t="shared" si="25"/>
        <v>356.82641013745706</v>
      </c>
      <c r="H249" s="11">
        <f t="shared" si="26"/>
        <v>356.82641013745706</v>
      </c>
      <c r="I249" s="42">
        <f t="shared" si="27"/>
        <v>6.6984495989761042E-2</v>
      </c>
      <c r="J249" s="11">
        <f t="shared" si="28"/>
        <v>356.82641013745706</v>
      </c>
      <c r="K249" s="11">
        <f t="shared" si="29"/>
        <v>127325.08697158472</v>
      </c>
      <c r="L249" s="11">
        <f t="shared" si="30"/>
        <v>7136.5282027491412</v>
      </c>
      <c r="M249" s="11">
        <v>1289</v>
      </c>
      <c r="N249" s="4">
        <f t="shared" si="31"/>
        <v>25780</v>
      </c>
    </row>
    <row r="250" spans="1:14" x14ac:dyDescent="0.35">
      <c r="A250" s="41">
        <v>41164</v>
      </c>
      <c r="B250" s="11">
        <v>5012</v>
      </c>
      <c r="C250" s="11">
        <v>3</v>
      </c>
      <c r="D250" s="11">
        <v>5373</v>
      </c>
      <c r="E250" s="11">
        <v>9</v>
      </c>
      <c r="F250" s="11">
        <f t="shared" si="24"/>
        <v>5707.851731249536</v>
      </c>
      <c r="G250" s="11">
        <f t="shared" si="25"/>
        <v>695.85173124953599</v>
      </c>
      <c r="H250" s="11">
        <f t="shared" si="26"/>
        <v>695.85173124953599</v>
      </c>
      <c r="I250" s="42">
        <f t="shared" si="27"/>
        <v>0.13883713712081724</v>
      </c>
      <c r="J250" s="11">
        <f t="shared" si="28"/>
        <v>695.85173124953599</v>
      </c>
      <c r="K250" s="11">
        <f t="shared" si="29"/>
        <v>484209.63188297645</v>
      </c>
      <c r="L250" s="11">
        <f t="shared" si="30"/>
        <v>13917.03462499072</v>
      </c>
      <c r="M250" s="11">
        <v>2262</v>
      </c>
      <c r="N250" s="4">
        <f t="shared" si="31"/>
        <v>45240</v>
      </c>
    </row>
    <row r="251" spans="1:14" x14ac:dyDescent="0.35">
      <c r="A251" s="41">
        <v>41165</v>
      </c>
      <c r="B251" s="11">
        <v>6084</v>
      </c>
      <c r="C251" s="11">
        <v>4</v>
      </c>
      <c r="D251" s="11">
        <v>5436</v>
      </c>
      <c r="E251" s="11">
        <v>9</v>
      </c>
      <c r="F251" s="11">
        <f t="shared" si="24"/>
        <v>5919.0776815249656</v>
      </c>
      <c r="G251" s="11">
        <f t="shared" si="25"/>
        <v>-164.92231847503444</v>
      </c>
      <c r="H251" s="11">
        <f t="shared" si="26"/>
        <v>164.92231847503444</v>
      </c>
      <c r="I251" s="42">
        <f t="shared" si="27"/>
        <v>2.7107547415357404E-2</v>
      </c>
      <c r="J251" s="11">
        <f t="shared" si="28"/>
        <v>-659.68927390013778</v>
      </c>
      <c r="K251" s="11">
        <f t="shared" si="29"/>
        <v>435189.938098891</v>
      </c>
      <c r="L251" s="11">
        <f t="shared" si="30"/>
        <v>13193.785478002756</v>
      </c>
      <c r="M251" s="11">
        <v>2233</v>
      </c>
      <c r="N251" s="4">
        <f t="shared" si="31"/>
        <v>44660</v>
      </c>
    </row>
    <row r="252" spans="1:14" x14ac:dyDescent="0.35">
      <c r="A252" s="41">
        <v>41166</v>
      </c>
      <c r="B252" s="11">
        <v>6172</v>
      </c>
      <c r="C252" s="11">
        <v>5</v>
      </c>
      <c r="D252" s="11">
        <v>7263</v>
      </c>
      <c r="E252" s="11">
        <v>9</v>
      </c>
      <c r="F252" s="11">
        <f t="shared" si="24"/>
        <v>6877.412025112948</v>
      </c>
      <c r="G252" s="11">
        <f t="shared" si="25"/>
        <v>705.41202511294796</v>
      </c>
      <c r="H252" s="11">
        <f t="shared" si="26"/>
        <v>705.41202511294796</v>
      </c>
      <c r="I252" s="42">
        <f t="shared" si="27"/>
        <v>0.11429229181998508</v>
      </c>
      <c r="J252" s="11">
        <f t="shared" si="28"/>
        <v>705.41202511294796</v>
      </c>
      <c r="K252" s="11">
        <f t="shared" si="29"/>
        <v>497606.12517395034</v>
      </c>
      <c r="L252" s="11">
        <f t="shared" si="30"/>
        <v>14108.240502258959</v>
      </c>
      <c r="M252" s="11">
        <v>603</v>
      </c>
      <c r="N252" s="4">
        <f t="shared" si="31"/>
        <v>12060</v>
      </c>
    </row>
    <row r="253" spans="1:14" x14ac:dyDescent="0.35">
      <c r="A253" s="41">
        <v>41167</v>
      </c>
      <c r="B253" s="11">
        <v>7222</v>
      </c>
      <c r="C253" s="11">
        <v>6</v>
      </c>
      <c r="D253" s="11">
        <v>7986</v>
      </c>
      <c r="E253" s="11">
        <v>9</v>
      </c>
      <c r="F253" s="11">
        <f t="shared" si="24"/>
        <v>7368.1683266277669</v>
      </c>
      <c r="G253" s="11">
        <f t="shared" si="25"/>
        <v>146.16832662776687</v>
      </c>
      <c r="H253" s="11">
        <f t="shared" si="26"/>
        <v>146.16832662776687</v>
      </c>
      <c r="I253" s="42">
        <f t="shared" si="27"/>
        <v>2.0239314127356255E-2</v>
      </c>
      <c r="J253" s="11">
        <f t="shared" si="28"/>
        <v>146.16832662776687</v>
      </c>
      <c r="K253" s="11">
        <f t="shared" si="29"/>
        <v>21365.179709161541</v>
      </c>
      <c r="L253" s="11">
        <f t="shared" si="30"/>
        <v>2923.3665325553375</v>
      </c>
      <c r="M253" s="11">
        <v>980</v>
      </c>
      <c r="N253" s="4">
        <f t="shared" si="31"/>
        <v>19600</v>
      </c>
    </row>
    <row r="254" spans="1:14" x14ac:dyDescent="0.35">
      <c r="A254" s="41">
        <v>41168</v>
      </c>
      <c r="B254" s="11">
        <v>6819</v>
      </c>
      <c r="C254" s="11">
        <v>7</v>
      </c>
      <c r="D254" s="11">
        <v>7444</v>
      </c>
      <c r="E254" s="11">
        <v>9</v>
      </c>
      <c r="F254" s="11">
        <f t="shared" si="24"/>
        <v>7323.1581216004215</v>
      </c>
      <c r="G254" s="11">
        <f t="shared" si="25"/>
        <v>504.15812160042151</v>
      </c>
      <c r="H254" s="11">
        <f t="shared" si="26"/>
        <v>504.15812160042151</v>
      </c>
      <c r="I254" s="42">
        <f t="shared" si="27"/>
        <v>7.3934319049775848E-2</v>
      </c>
      <c r="J254" s="11">
        <f t="shared" si="28"/>
        <v>504.15812160042151</v>
      </c>
      <c r="K254" s="11">
        <f t="shared" si="29"/>
        <v>254175.41157566541</v>
      </c>
      <c r="L254" s="11">
        <f t="shared" si="30"/>
        <v>10083.16243200843</v>
      </c>
      <c r="M254" s="11">
        <v>1321</v>
      </c>
      <c r="N254" s="4">
        <f t="shared" si="31"/>
        <v>26420</v>
      </c>
    </row>
    <row r="255" spans="1:14" x14ac:dyDescent="0.35">
      <c r="A255" s="41">
        <v>41169</v>
      </c>
      <c r="B255" s="11">
        <v>5059</v>
      </c>
      <c r="C255" s="11">
        <v>1</v>
      </c>
      <c r="D255" s="11">
        <v>5029</v>
      </c>
      <c r="E255" s="11">
        <v>9</v>
      </c>
      <c r="F255" s="11">
        <f t="shared" si="24"/>
        <v>5193.0701086226372</v>
      </c>
      <c r="G255" s="11">
        <f t="shared" si="25"/>
        <v>134.07010862263724</v>
      </c>
      <c r="H255" s="11">
        <f t="shared" si="26"/>
        <v>134.07010862263724</v>
      </c>
      <c r="I255" s="42">
        <f t="shared" si="27"/>
        <v>2.6501306310068636E-2</v>
      </c>
      <c r="J255" s="11">
        <f t="shared" si="28"/>
        <v>134.07010862263724</v>
      </c>
      <c r="K255" s="11">
        <f t="shared" si="29"/>
        <v>17974.794026085747</v>
      </c>
      <c r="L255" s="11">
        <f t="shared" si="30"/>
        <v>2681.4021724527447</v>
      </c>
      <c r="M255" s="11">
        <v>1989</v>
      </c>
      <c r="N255" s="4">
        <f t="shared" si="31"/>
        <v>39780</v>
      </c>
    </row>
    <row r="256" spans="1:14" x14ac:dyDescent="0.35">
      <c r="A256" s="41">
        <v>41170</v>
      </c>
      <c r="B256" s="11">
        <v>4676</v>
      </c>
      <c r="C256" s="11">
        <v>2</v>
      </c>
      <c r="D256" s="11">
        <v>5327</v>
      </c>
      <c r="E256" s="11">
        <v>9</v>
      </c>
      <c r="F256" s="11">
        <f t="shared" si="24"/>
        <v>5503.8258051726971</v>
      </c>
      <c r="G256" s="11">
        <f t="shared" si="25"/>
        <v>827.82580517269707</v>
      </c>
      <c r="H256" s="11">
        <f t="shared" si="26"/>
        <v>827.82580517269707</v>
      </c>
      <c r="I256" s="42">
        <f t="shared" si="27"/>
        <v>0.17703716962632529</v>
      </c>
      <c r="J256" s="11">
        <f t="shared" si="28"/>
        <v>827.82580517269707</v>
      </c>
      <c r="K256" s="11">
        <f t="shared" si="29"/>
        <v>685295.56370982423</v>
      </c>
      <c r="L256" s="11">
        <f t="shared" si="30"/>
        <v>16556.516103453941</v>
      </c>
      <c r="M256" s="11">
        <v>1892</v>
      </c>
      <c r="N256" s="4">
        <f t="shared" si="31"/>
        <v>37840</v>
      </c>
    </row>
    <row r="257" spans="1:14" x14ac:dyDescent="0.35">
      <c r="A257" s="41">
        <v>41171</v>
      </c>
      <c r="B257" s="11">
        <v>3000</v>
      </c>
      <c r="C257" s="11">
        <v>3</v>
      </c>
      <c r="D257" s="11">
        <v>5012</v>
      </c>
      <c r="E257" s="11">
        <v>9</v>
      </c>
      <c r="F257" s="11">
        <f t="shared" si="24"/>
        <v>5554.9570997382934</v>
      </c>
      <c r="G257" s="11">
        <f t="shared" si="25"/>
        <v>2554.9570997382934</v>
      </c>
      <c r="H257" s="11">
        <f t="shared" si="26"/>
        <v>2554.9570997382934</v>
      </c>
      <c r="I257" s="42">
        <f t="shared" si="27"/>
        <v>0.85165236657943111</v>
      </c>
      <c r="J257" s="11">
        <f t="shared" si="28"/>
        <v>2554.9570997382934</v>
      </c>
      <c r="K257" s="11">
        <f t="shared" si="29"/>
        <v>6527805.7815031121</v>
      </c>
      <c r="L257" s="11">
        <f t="shared" si="30"/>
        <v>51099.141994765872</v>
      </c>
      <c r="M257" s="11">
        <v>2102</v>
      </c>
      <c r="N257" s="4">
        <f t="shared" si="31"/>
        <v>42040</v>
      </c>
    </row>
    <row r="258" spans="1:14" x14ac:dyDescent="0.35">
      <c r="A258" s="41">
        <v>41172</v>
      </c>
      <c r="B258" s="11">
        <v>5739</v>
      </c>
      <c r="C258" s="11">
        <v>4</v>
      </c>
      <c r="D258" s="11">
        <v>6084</v>
      </c>
      <c r="E258" s="11">
        <v>9</v>
      </c>
      <c r="F258" s="11">
        <f t="shared" si="24"/>
        <v>6193.5256627418221</v>
      </c>
      <c r="G258" s="11">
        <f t="shared" si="25"/>
        <v>454.52566274182209</v>
      </c>
      <c r="H258" s="11">
        <f t="shared" si="26"/>
        <v>454.52566274182209</v>
      </c>
      <c r="I258" s="42">
        <f t="shared" si="27"/>
        <v>7.9199453344105608E-2</v>
      </c>
      <c r="J258" s="11">
        <f t="shared" si="28"/>
        <v>454.52566274182209</v>
      </c>
      <c r="K258" s="11">
        <f t="shared" si="29"/>
        <v>206593.57809089261</v>
      </c>
      <c r="L258" s="11">
        <f t="shared" si="30"/>
        <v>9090.5132548364418</v>
      </c>
      <c r="M258" s="11">
        <v>1186</v>
      </c>
      <c r="N258" s="4">
        <f t="shared" si="31"/>
        <v>23720</v>
      </c>
    </row>
    <row r="259" spans="1:14" x14ac:dyDescent="0.35">
      <c r="A259" s="41">
        <v>41173</v>
      </c>
      <c r="B259" s="11">
        <v>4628.5</v>
      </c>
      <c r="C259" s="11">
        <v>5</v>
      </c>
      <c r="D259" s="11">
        <v>6172</v>
      </c>
      <c r="E259" s="11">
        <v>9</v>
      </c>
      <c r="F259" s="11">
        <f t="shared" ref="F259:F322" si="32">$Q$2+SUMPRODUCT(C259:E259,$R$2:$T$2)</f>
        <v>6415.3398838975309</v>
      </c>
      <c r="G259" s="11">
        <f t="shared" ref="G259:G322" si="33">F259-B259</f>
        <v>1786.8398838975309</v>
      </c>
      <c r="H259" s="11">
        <f t="shared" ref="H259:H322" si="34">ABS(G259)</f>
        <v>1786.8398838975309</v>
      </c>
      <c r="I259" s="42">
        <f t="shared" ref="I259:I322" si="35">H259/B259</f>
        <v>0.38605161151507633</v>
      </c>
      <c r="J259" s="11">
        <f t="shared" ref="J259:J322" si="36">IF(G259&lt;1,G259*4,G259)</f>
        <v>1786.8398838975309</v>
      </c>
      <c r="K259" s="11">
        <f t="shared" ref="K259:K322" si="37">J259^2</f>
        <v>3192796.7706869417</v>
      </c>
      <c r="L259" s="11">
        <f t="shared" ref="L259:L322" si="38">IF(G259&gt;0,G259*20,G259*-80)</f>
        <v>35736.797677950613</v>
      </c>
      <c r="M259" s="11">
        <v>1219</v>
      </c>
      <c r="N259" s="4">
        <f t="shared" ref="N259:N322" si="39">M259*20</f>
        <v>24380</v>
      </c>
    </row>
    <row r="260" spans="1:14" x14ac:dyDescent="0.35">
      <c r="A260" s="41">
        <v>41174</v>
      </c>
      <c r="B260" s="11">
        <v>6288</v>
      </c>
      <c r="C260" s="11">
        <v>6</v>
      </c>
      <c r="D260" s="11">
        <v>7222</v>
      </c>
      <c r="E260" s="11">
        <v>9</v>
      </c>
      <c r="F260" s="11">
        <f t="shared" si="32"/>
        <v>7044.590768526411</v>
      </c>
      <c r="G260" s="11">
        <f t="shared" si="33"/>
        <v>756.59076852641101</v>
      </c>
      <c r="H260" s="11">
        <f t="shared" si="34"/>
        <v>756.59076852641101</v>
      </c>
      <c r="I260" s="42">
        <f t="shared" si="35"/>
        <v>0.12032295937124857</v>
      </c>
      <c r="J260" s="11">
        <f t="shared" si="36"/>
        <v>756.59076852641101</v>
      </c>
      <c r="K260" s="11">
        <f t="shared" si="37"/>
        <v>572429.59101938526</v>
      </c>
      <c r="L260" s="11">
        <f t="shared" si="38"/>
        <v>15131.81537052822</v>
      </c>
      <c r="M260" s="11">
        <v>1451</v>
      </c>
      <c r="N260" s="4">
        <f t="shared" si="39"/>
        <v>29020</v>
      </c>
    </row>
    <row r="261" spans="1:14" x14ac:dyDescent="0.35">
      <c r="A261" s="41">
        <v>41175</v>
      </c>
      <c r="B261" s="11">
        <v>6844</v>
      </c>
      <c r="C261" s="11">
        <v>7</v>
      </c>
      <c r="D261" s="11">
        <v>6819</v>
      </c>
      <c r="E261" s="11">
        <v>9</v>
      </c>
      <c r="F261" s="11">
        <f t="shared" si="32"/>
        <v>7058.4513495934225</v>
      </c>
      <c r="G261" s="11">
        <f t="shared" si="33"/>
        <v>214.45134959342249</v>
      </c>
      <c r="H261" s="11">
        <f t="shared" si="34"/>
        <v>214.45134959342249</v>
      </c>
      <c r="I261" s="42">
        <f t="shared" si="35"/>
        <v>3.13342123894539E-2</v>
      </c>
      <c r="J261" s="11">
        <f t="shared" si="36"/>
        <v>214.45134959342249</v>
      </c>
      <c r="K261" s="11">
        <f t="shared" si="37"/>
        <v>45989.381342440312</v>
      </c>
      <c r="L261" s="11">
        <f t="shared" si="38"/>
        <v>4289.0269918684498</v>
      </c>
      <c r="M261" s="11">
        <v>1712</v>
      </c>
      <c r="N261" s="4">
        <f t="shared" si="39"/>
        <v>34240</v>
      </c>
    </row>
    <row r="262" spans="1:14" x14ac:dyDescent="0.35">
      <c r="A262" s="41">
        <v>41176</v>
      </c>
      <c r="B262" s="11">
        <v>4615</v>
      </c>
      <c r="C262" s="11">
        <v>1</v>
      </c>
      <c r="D262" s="11">
        <v>5059</v>
      </c>
      <c r="E262" s="11">
        <v>9</v>
      </c>
      <c r="F262" s="11">
        <f t="shared" si="32"/>
        <v>5205.7760336789734</v>
      </c>
      <c r="G262" s="11">
        <f t="shared" si="33"/>
        <v>590.77603367897336</v>
      </c>
      <c r="H262" s="11">
        <f t="shared" si="34"/>
        <v>590.77603367897336</v>
      </c>
      <c r="I262" s="42">
        <f t="shared" si="35"/>
        <v>0.12801214164224775</v>
      </c>
      <c r="J262" s="11">
        <f t="shared" si="36"/>
        <v>590.77603367897336</v>
      </c>
      <c r="K262" s="11">
        <f t="shared" si="37"/>
        <v>349016.32196945947</v>
      </c>
      <c r="L262" s="11">
        <f t="shared" si="38"/>
        <v>11815.520673579467</v>
      </c>
      <c r="M262" s="11">
        <v>1575</v>
      </c>
      <c r="N262" s="4">
        <f t="shared" si="39"/>
        <v>31500</v>
      </c>
    </row>
    <row r="263" spans="1:14" x14ac:dyDescent="0.35">
      <c r="A263" s="41">
        <v>41177</v>
      </c>
      <c r="B263" s="11">
        <v>5412</v>
      </c>
      <c r="C263" s="11">
        <v>2</v>
      </c>
      <c r="D263" s="11">
        <v>4676</v>
      </c>
      <c r="E263" s="11">
        <v>9</v>
      </c>
      <c r="F263" s="11">
        <f t="shared" si="32"/>
        <v>5228.107231450208</v>
      </c>
      <c r="G263" s="11">
        <f t="shared" si="33"/>
        <v>-183.89276854979198</v>
      </c>
      <c r="H263" s="11">
        <f t="shared" si="34"/>
        <v>183.89276854979198</v>
      </c>
      <c r="I263" s="42">
        <f t="shared" si="35"/>
        <v>3.3978708157759052E-2</v>
      </c>
      <c r="J263" s="11">
        <f t="shared" si="36"/>
        <v>-735.57107419916792</v>
      </c>
      <c r="K263" s="11">
        <f t="shared" si="37"/>
        <v>541064.80519851786</v>
      </c>
      <c r="L263" s="11">
        <f t="shared" si="38"/>
        <v>14711.421483983358</v>
      </c>
      <c r="M263" s="11">
        <v>2240</v>
      </c>
      <c r="N263" s="4">
        <f t="shared" si="39"/>
        <v>44800</v>
      </c>
    </row>
    <row r="264" spans="1:14" x14ac:dyDescent="0.35">
      <c r="A264" s="41">
        <v>41178</v>
      </c>
      <c r="B264" s="11">
        <v>5273</v>
      </c>
      <c r="C264" s="11">
        <v>3</v>
      </c>
      <c r="D264" s="11">
        <v>3000</v>
      </c>
      <c r="E264" s="11">
        <v>9</v>
      </c>
      <c r="F264" s="11">
        <f t="shared" si="32"/>
        <v>4702.813059293363</v>
      </c>
      <c r="G264" s="11">
        <f t="shared" si="33"/>
        <v>-570.18694070663696</v>
      </c>
      <c r="H264" s="11">
        <f t="shared" si="34"/>
        <v>570.18694070663696</v>
      </c>
      <c r="I264" s="42">
        <f t="shared" si="35"/>
        <v>0.10813330944559775</v>
      </c>
      <c r="J264" s="11">
        <f t="shared" si="36"/>
        <v>-2280.7477628265478</v>
      </c>
      <c r="K264" s="11">
        <f t="shared" si="37"/>
        <v>5201810.3576383032</v>
      </c>
      <c r="L264" s="11">
        <f t="shared" si="38"/>
        <v>45614.955256530957</v>
      </c>
      <c r="M264" s="11">
        <v>272</v>
      </c>
      <c r="N264" s="4">
        <f t="shared" si="39"/>
        <v>5440</v>
      </c>
    </row>
    <row r="265" spans="1:14" x14ac:dyDescent="0.35">
      <c r="A265" s="41">
        <v>41179</v>
      </c>
      <c r="B265" s="11">
        <v>4996</v>
      </c>
      <c r="C265" s="11">
        <v>4</v>
      </c>
      <c r="D265" s="11">
        <v>5739</v>
      </c>
      <c r="E265" s="11">
        <v>9</v>
      </c>
      <c r="F265" s="11">
        <f t="shared" si="32"/>
        <v>6047.4075245939584</v>
      </c>
      <c r="G265" s="11">
        <f t="shared" si="33"/>
        <v>1051.4075245939584</v>
      </c>
      <c r="H265" s="11">
        <f t="shared" si="34"/>
        <v>1051.4075245939584</v>
      </c>
      <c r="I265" s="42">
        <f t="shared" si="35"/>
        <v>0.21044986481064021</v>
      </c>
      <c r="J265" s="11">
        <f t="shared" si="36"/>
        <v>1051.4075245939584</v>
      </c>
      <c r="K265" s="11">
        <f t="shared" si="37"/>
        <v>1105457.7827727953</v>
      </c>
      <c r="L265" s="11">
        <f t="shared" si="38"/>
        <v>21028.150491879169</v>
      </c>
      <c r="M265" s="11">
        <v>1134</v>
      </c>
      <c r="N265" s="4">
        <f t="shared" si="39"/>
        <v>22680</v>
      </c>
    </row>
    <row r="266" spans="1:14" x14ac:dyDescent="0.35">
      <c r="A266" s="41">
        <v>41180</v>
      </c>
      <c r="B266" s="11">
        <v>5590</v>
      </c>
      <c r="C266" s="11">
        <v>5</v>
      </c>
      <c r="D266" s="11">
        <v>4628.5</v>
      </c>
      <c r="E266" s="11">
        <v>9</v>
      </c>
      <c r="F266" s="11">
        <f t="shared" si="32"/>
        <v>5761.6200397490466</v>
      </c>
      <c r="G266" s="11">
        <f t="shared" si="33"/>
        <v>171.62003974904655</v>
      </c>
      <c r="H266" s="11">
        <f t="shared" si="34"/>
        <v>171.62003974904655</v>
      </c>
      <c r="I266" s="42">
        <f t="shared" si="35"/>
        <v>3.0701259346877736E-2</v>
      </c>
      <c r="J266" s="11">
        <f t="shared" si="36"/>
        <v>171.62003974904655</v>
      </c>
      <c r="K266" s="11">
        <f t="shared" si="37"/>
        <v>29453.438043464321</v>
      </c>
      <c r="L266" s="11">
        <f t="shared" si="38"/>
        <v>3432.4007949809311</v>
      </c>
      <c r="M266" s="11">
        <v>4162</v>
      </c>
      <c r="N266" s="4">
        <f t="shared" si="39"/>
        <v>83240</v>
      </c>
    </row>
    <row r="267" spans="1:14" x14ac:dyDescent="0.35">
      <c r="A267" s="41">
        <v>41181</v>
      </c>
      <c r="B267" s="11">
        <v>6648</v>
      </c>
      <c r="C267" s="11">
        <v>6</v>
      </c>
      <c r="D267" s="11">
        <v>6288</v>
      </c>
      <c r="E267" s="11">
        <v>9</v>
      </c>
      <c r="F267" s="11">
        <f t="shared" si="32"/>
        <v>6649.0129684391532</v>
      </c>
      <c r="G267" s="11">
        <f t="shared" si="33"/>
        <v>1.0129684391531555</v>
      </c>
      <c r="H267" s="11">
        <f t="shared" si="34"/>
        <v>1.0129684391531555</v>
      </c>
      <c r="I267" s="42">
        <f t="shared" si="35"/>
        <v>1.523719072131702E-4</v>
      </c>
      <c r="J267" s="11">
        <f t="shared" si="36"/>
        <v>1.0129684391531555</v>
      </c>
      <c r="K267" s="11">
        <f t="shared" si="37"/>
        <v>1.0261050587203802</v>
      </c>
      <c r="L267" s="11">
        <f t="shared" si="38"/>
        <v>20.25936878306311</v>
      </c>
      <c r="M267" s="11">
        <v>836</v>
      </c>
      <c r="N267" s="4">
        <f t="shared" si="39"/>
        <v>16720</v>
      </c>
    </row>
    <row r="268" spans="1:14" x14ac:dyDescent="0.35">
      <c r="A268" s="41">
        <v>41182</v>
      </c>
      <c r="B268" s="11">
        <v>6569</v>
      </c>
      <c r="C268" s="11">
        <v>7</v>
      </c>
      <c r="D268" s="11">
        <v>6844</v>
      </c>
      <c r="E268" s="11">
        <v>9</v>
      </c>
      <c r="F268" s="11">
        <f t="shared" si="32"/>
        <v>7069.0396204737026</v>
      </c>
      <c r="G268" s="11">
        <f t="shared" si="33"/>
        <v>500.0396204737026</v>
      </c>
      <c r="H268" s="11">
        <f t="shared" si="34"/>
        <v>500.0396204737026</v>
      </c>
      <c r="I268" s="42">
        <f t="shared" si="35"/>
        <v>7.612111744157446E-2</v>
      </c>
      <c r="J268" s="11">
        <f t="shared" si="36"/>
        <v>500.0396204737026</v>
      </c>
      <c r="K268" s="11">
        <f t="shared" si="37"/>
        <v>250039.62204348453</v>
      </c>
      <c r="L268" s="11">
        <f t="shared" si="38"/>
        <v>10000.792409474052</v>
      </c>
      <c r="M268" s="11">
        <v>1051</v>
      </c>
      <c r="N268" s="4">
        <f t="shared" si="39"/>
        <v>21020</v>
      </c>
    </row>
    <row r="269" spans="1:14" x14ac:dyDescent="0.35">
      <c r="A269" s="41">
        <v>41183</v>
      </c>
      <c r="B269" s="11">
        <v>4396</v>
      </c>
      <c r="C269" s="11">
        <v>1</v>
      </c>
      <c r="D269" s="11">
        <v>4615</v>
      </c>
      <c r="E269" s="11">
        <v>10</v>
      </c>
      <c r="F269" s="11">
        <f t="shared" si="32"/>
        <v>5134.8228552892942</v>
      </c>
      <c r="G269" s="11">
        <f t="shared" si="33"/>
        <v>738.82285528929424</v>
      </c>
      <c r="H269" s="11">
        <f t="shared" si="34"/>
        <v>738.82285528929424</v>
      </c>
      <c r="I269" s="42">
        <f t="shared" si="35"/>
        <v>0.1680670735416957</v>
      </c>
      <c r="J269" s="11">
        <f t="shared" si="36"/>
        <v>738.82285528929424</v>
      </c>
      <c r="K269" s="11">
        <f t="shared" si="37"/>
        <v>545859.21149782545</v>
      </c>
      <c r="L269" s="11">
        <f t="shared" si="38"/>
        <v>14776.457105785885</v>
      </c>
      <c r="M269" s="11">
        <v>1840</v>
      </c>
      <c r="N269" s="4">
        <f t="shared" si="39"/>
        <v>36800</v>
      </c>
    </row>
    <row r="270" spans="1:14" x14ac:dyDescent="0.35">
      <c r="A270" s="41">
        <v>41184</v>
      </c>
      <c r="B270" s="11">
        <v>5205</v>
      </c>
      <c r="C270" s="11">
        <v>2</v>
      </c>
      <c r="D270" s="11">
        <v>5412</v>
      </c>
      <c r="E270" s="11">
        <v>10</v>
      </c>
      <c r="F270" s="11">
        <f t="shared" si="32"/>
        <v>5656.9204386097417</v>
      </c>
      <c r="G270" s="11">
        <f t="shared" si="33"/>
        <v>451.92043860974172</v>
      </c>
      <c r="H270" s="11">
        <f t="shared" si="34"/>
        <v>451.92043860974172</v>
      </c>
      <c r="I270" s="42">
        <f t="shared" si="35"/>
        <v>8.6824291759796682E-2</v>
      </c>
      <c r="J270" s="11">
        <f t="shared" si="36"/>
        <v>451.92043860974172</v>
      </c>
      <c r="K270" s="11">
        <f t="shared" si="37"/>
        <v>204232.08283322133</v>
      </c>
      <c r="L270" s="11">
        <f t="shared" si="38"/>
        <v>9038.4087721948345</v>
      </c>
      <c r="M270" s="11">
        <v>2027</v>
      </c>
      <c r="N270" s="4">
        <f t="shared" si="39"/>
        <v>40540</v>
      </c>
    </row>
    <row r="271" spans="1:14" x14ac:dyDescent="0.35">
      <c r="A271" s="41">
        <v>41185</v>
      </c>
      <c r="B271" s="11">
        <v>5350</v>
      </c>
      <c r="C271" s="11">
        <v>3</v>
      </c>
      <c r="D271" s="11">
        <v>5273</v>
      </c>
      <c r="E271" s="11">
        <v>10</v>
      </c>
      <c r="F271" s="11">
        <f t="shared" si="32"/>
        <v>5782.5931601725097</v>
      </c>
      <c r="G271" s="11">
        <f t="shared" si="33"/>
        <v>432.59316017250967</v>
      </c>
      <c r="H271" s="11">
        <f t="shared" si="34"/>
        <v>432.59316017250967</v>
      </c>
      <c r="I271" s="42">
        <f t="shared" si="35"/>
        <v>8.0858534611684046E-2</v>
      </c>
      <c r="J271" s="11">
        <f t="shared" si="36"/>
        <v>432.59316017250967</v>
      </c>
      <c r="K271" s="11">
        <f t="shared" si="37"/>
        <v>187136.84222803861</v>
      </c>
      <c r="L271" s="11">
        <f t="shared" si="38"/>
        <v>8651.8632034501934</v>
      </c>
      <c r="M271" s="11">
        <v>1856</v>
      </c>
      <c r="N271" s="4">
        <f t="shared" si="39"/>
        <v>37120</v>
      </c>
    </row>
    <row r="272" spans="1:14" x14ac:dyDescent="0.35">
      <c r="A272" s="41">
        <v>41186</v>
      </c>
      <c r="B272" s="11">
        <v>4939</v>
      </c>
      <c r="C272" s="11">
        <v>4</v>
      </c>
      <c r="D272" s="11">
        <v>4996</v>
      </c>
      <c r="E272" s="11">
        <v>10</v>
      </c>
      <c r="F272" s="11">
        <f t="shared" si="32"/>
        <v>5849.8186264761307</v>
      </c>
      <c r="G272" s="11">
        <f t="shared" si="33"/>
        <v>910.8186264761307</v>
      </c>
      <c r="H272" s="11">
        <f t="shared" si="34"/>
        <v>910.8186264761307</v>
      </c>
      <c r="I272" s="42">
        <f t="shared" si="35"/>
        <v>0.18441357085971466</v>
      </c>
      <c r="J272" s="11">
        <f t="shared" si="36"/>
        <v>910.8186264761307</v>
      </c>
      <c r="K272" s="11">
        <f t="shared" si="37"/>
        <v>829590.57033586525</v>
      </c>
      <c r="L272" s="11">
        <f t="shared" si="38"/>
        <v>18216.372529522614</v>
      </c>
      <c r="M272" s="11">
        <v>1961</v>
      </c>
      <c r="N272" s="4">
        <f t="shared" si="39"/>
        <v>39220</v>
      </c>
    </row>
    <row r="273" spans="1:14" x14ac:dyDescent="0.35">
      <c r="A273" s="41">
        <v>41187</v>
      </c>
      <c r="B273" s="11">
        <v>6693</v>
      </c>
      <c r="C273" s="11">
        <v>5</v>
      </c>
      <c r="D273" s="11">
        <v>5590</v>
      </c>
      <c r="E273" s="11">
        <v>10</v>
      </c>
      <c r="F273" s="11">
        <f t="shared" si="32"/>
        <v>6285.9394502487057</v>
      </c>
      <c r="G273" s="11">
        <f t="shared" si="33"/>
        <v>-407.06054975129427</v>
      </c>
      <c r="H273" s="11">
        <f t="shared" si="34"/>
        <v>407.06054975129427</v>
      </c>
      <c r="I273" s="42">
        <f t="shared" si="35"/>
        <v>6.0818848013042624E-2</v>
      </c>
      <c r="J273" s="11">
        <f t="shared" si="36"/>
        <v>-1628.2421990051771</v>
      </c>
      <c r="K273" s="11">
        <f t="shared" si="37"/>
        <v>2651172.6586212148</v>
      </c>
      <c r="L273" s="11">
        <f t="shared" si="38"/>
        <v>32564.843980103542</v>
      </c>
      <c r="M273" s="11">
        <v>835</v>
      </c>
      <c r="N273" s="4">
        <f t="shared" si="39"/>
        <v>16700</v>
      </c>
    </row>
    <row r="274" spans="1:14" x14ac:dyDescent="0.35">
      <c r="A274" s="41">
        <v>41188</v>
      </c>
      <c r="B274" s="11">
        <v>7112</v>
      </c>
      <c r="C274" s="11">
        <v>6</v>
      </c>
      <c r="D274" s="11">
        <v>6648</v>
      </c>
      <c r="E274" s="11">
        <v>10</v>
      </c>
      <c r="F274" s="11">
        <f t="shared" si="32"/>
        <v>6918.5785815592762</v>
      </c>
      <c r="G274" s="11">
        <f t="shared" si="33"/>
        <v>-193.42141844072376</v>
      </c>
      <c r="H274" s="11">
        <f t="shared" si="34"/>
        <v>193.42141844072376</v>
      </c>
      <c r="I274" s="42">
        <f t="shared" si="35"/>
        <v>2.7196487407300865E-2</v>
      </c>
      <c r="J274" s="11">
        <f t="shared" si="36"/>
        <v>-773.68567376289502</v>
      </c>
      <c r="K274" s="11">
        <f t="shared" si="37"/>
        <v>598589.52178594482</v>
      </c>
      <c r="L274" s="11">
        <f t="shared" si="38"/>
        <v>15473.7134752579</v>
      </c>
      <c r="M274" s="11">
        <v>1478</v>
      </c>
      <c r="N274" s="4">
        <f t="shared" si="39"/>
        <v>29560</v>
      </c>
    </row>
    <row r="275" spans="1:14" x14ac:dyDescent="0.35">
      <c r="A275" s="41">
        <v>41189</v>
      </c>
      <c r="B275" s="11">
        <v>6933</v>
      </c>
      <c r="C275" s="11">
        <v>7</v>
      </c>
      <c r="D275" s="11">
        <v>6569</v>
      </c>
      <c r="E275" s="11">
        <v>10</v>
      </c>
      <c r="F275" s="11">
        <f t="shared" si="32"/>
        <v>7069.6631532347155</v>
      </c>
      <c r="G275" s="11">
        <f t="shared" si="33"/>
        <v>136.66315323471554</v>
      </c>
      <c r="H275" s="11">
        <f t="shared" si="34"/>
        <v>136.66315323471554</v>
      </c>
      <c r="I275" s="42">
        <f t="shared" si="35"/>
        <v>1.9711979407863196E-2</v>
      </c>
      <c r="J275" s="11">
        <f t="shared" si="36"/>
        <v>136.66315323471554</v>
      </c>
      <c r="K275" s="11">
        <f t="shared" si="37"/>
        <v>18676.81745205534</v>
      </c>
      <c r="L275" s="11">
        <f t="shared" si="38"/>
        <v>2733.2630646943107</v>
      </c>
      <c r="M275" s="11">
        <v>1075</v>
      </c>
      <c r="N275" s="4">
        <f t="shared" si="39"/>
        <v>21500</v>
      </c>
    </row>
    <row r="276" spans="1:14" x14ac:dyDescent="0.35">
      <c r="A276" s="41">
        <v>41190</v>
      </c>
      <c r="B276" s="11">
        <v>4621</v>
      </c>
      <c r="C276" s="11">
        <v>1</v>
      </c>
      <c r="D276" s="11">
        <v>4396</v>
      </c>
      <c r="E276" s="11">
        <v>10</v>
      </c>
      <c r="F276" s="11">
        <f t="shared" si="32"/>
        <v>5042.0696023780411</v>
      </c>
      <c r="G276" s="11">
        <f t="shared" si="33"/>
        <v>421.06960237804105</v>
      </c>
      <c r="H276" s="11">
        <f t="shared" si="34"/>
        <v>421.06960237804105</v>
      </c>
      <c r="I276" s="42">
        <f t="shared" si="35"/>
        <v>9.1120883440389752E-2</v>
      </c>
      <c r="J276" s="11">
        <f t="shared" si="36"/>
        <v>421.06960237804105</v>
      </c>
      <c r="K276" s="11">
        <f t="shared" si="37"/>
        <v>177299.61004680159</v>
      </c>
      <c r="L276" s="11">
        <f t="shared" si="38"/>
        <v>8421.3920475608211</v>
      </c>
      <c r="M276" s="11">
        <v>1808</v>
      </c>
      <c r="N276" s="4">
        <f t="shared" si="39"/>
        <v>36160</v>
      </c>
    </row>
    <row r="277" spans="1:14" x14ac:dyDescent="0.35">
      <c r="A277" s="41">
        <v>41191</v>
      </c>
      <c r="B277" s="11">
        <v>5251</v>
      </c>
      <c r="C277" s="11">
        <v>2</v>
      </c>
      <c r="D277" s="11">
        <v>5205</v>
      </c>
      <c r="E277" s="11">
        <v>10</v>
      </c>
      <c r="F277" s="11">
        <f t="shared" si="32"/>
        <v>5569.2495557210241</v>
      </c>
      <c r="G277" s="11">
        <f t="shared" si="33"/>
        <v>318.24955572102408</v>
      </c>
      <c r="H277" s="11">
        <f t="shared" si="34"/>
        <v>318.24955572102408</v>
      </c>
      <c r="I277" s="42">
        <f t="shared" si="35"/>
        <v>6.0607418724247589E-2</v>
      </c>
      <c r="J277" s="11">
        <f t="shared" si="36"/>
        <v>318.24955572102408</v>
      </c>
      <c r="K277" s="11">
        <f t="shared" si="37"/>
        <v>101282.77971662921</v>
      </c>
      <c r="L277" s="11">
        <f t="shared" si="38"/>
        <v>6364.9911144204816</v>
      </c>
      <c r="M277" s="11">
        <v>1511</v>
      </c>
      <c r="N277" s="4">
        <f t="shared" si="39"/>
        <v>30220</v>
      </c>
    </row>
    <row r="278" spans="1:14" x14ac:dyDescent="0.35">
      <c r="A278" s="41">
        <v>41192</v>
      </c>
      <c r="B278" s="11">
        <v>5459</v>
      </c>
      <c r="C278" s="11">
        <v>3</v>
      </c>
      <c r="D278" s="11">
        <v>5350</v>
      </c>
      <c r="E278" s="11">
        <v>10</v>
      </c>
      <c r="F278" s="11">
        <f t="shared" si="32"/>
        <v>5815.2050344837717</v>
      </c>
      <c r="G278" s="11">
        <f t="shared" si="33"/>
        <v>356.20503448377167</v>
      </c>
      <c r="H278" s="11">
        <f t="shared" si="34"/>
        <v>356.20503448377167</v>
      </c>
      <c r="I278" s="42">
        <f t="shared" si="35"/>
        <v>6.5250968031465781E-2</v>
      </c>
      <c r="J278" s="11">
        <f t="shared" si="36"/>
        <v>356.20503448377167</v>
      </c>
      <c r="K278" s="11">
        <f t="shared" si="37"/>
        <v>126882.02659158496</v>
      </c>
      <c r="L278" s="11">
        <f t="shared" si="38"/>
        <v>7124.1006896754334</v>
      </c>
      <c r="M278" s="11">
        <v>1355</v>
      </c>
      <c r="N278" s="4">
        <f t="shared" si="39"/>
        <v>27100</v>
      </c>
    </row>
    <row r="279" spans="1:14" x14ac:dyDescent="0.35">
      <c r="A279" s="41">
        <v>41193</v>
      </c>
      <c r="B279" s="11">
        <v>5194</v>
      </c>
      <c r="C279" s="11">
        <v>4</v>
      </c>
      <c r="D279" s="11">
        <v>4939</v>
      </c>
      <c r="E279" s="11">
        <v>10</v>
      </c>
      <c r="F279" s="11">
        <f t="shared" si="32"/>
        <v>5825.6773688690919</v>
      </c>
      <c r="G279" s="11">
        <f t="shared" si="33"/>
        <v>631.67736886909188</v>
      </c>
      <c r="H279" s="11">
        <f t="shared" si="34"/>
        <v>631.67736886909188</v>
      </c>
      <c r="I279" s="42">
        <f t="shared" si="35"/>
        <v>0.12161674410263609</v>
      </c>
      <c r="J279" s="11">
        <f t="shared" si="36"/>
        <v>631.67736886909188</v>
      </c>
      <c r="K279" s="11">
        <f t="shared" si="37"/>
        <v>399016.29834137874</v>
      </c>
      <c r="L279" s="11">
        <f t="shared" si="38"/>
        <v>12633.547377381838</v>
      </c>
      <c r="M279" s="11">
        <v>1835</v>
      </c>
      <c r="N279" s="4">
        <f t="shared" si="39"/>
        <v>36700</v>
      </c>
    </row>
    <row r="280" spans="1:14" x14ac:dyDescent="0.35">
      <c r="A280" s="41">
        <v>41194</v>
      </c>
      <c r="B280" s="11">
        <v>6255</v>
      </c>
      <c r="C280" s="11">
        <v>5</v>
      </c>
      <c r="D280" s="11">
        <v>6693</v>
      </c>
      <c r="E280" s="11">
        <v>10</v>
      </c>
      <c r="F280" s="11">
        <f t="shared" si="32"/>
        <v>6753.0939614866575</v>
      </c>
      <c r="G280" s="11">
        <f t="shared" si="33"/>
        <v>498.09396148665746</v>
      </c>
      <c r="H280" s="11">
        <f t="shared" si="34"/>
        <v>498.09396148665746</v>
      </c>
      <c r="I280" s="42">
        <f t="shared" si="35"/>
        <v>7.9631328774845314E-2</v>
      </c>
      <c r="J280" s="11">
        <f t="shared" si="36"/>
        <v>498.09396148665746</v>
      </c>
      <c r="K280" s="11">
        <f t="shared" si="37"/>
        <v>248097.59446947181</v>
      </c>
      <c r="L280" s="11">
        <f t="shared" si="38"/>
        <v>9961.8792297331493</v>
      </c>
      <c r="M280" s="11">
        <v>671</v>
      </c>
      <c r="N280" s="4">
        <f t="shared" si="39"/>
        <v>13420</v>
      </c>
    </row>
    <row r="281" spans="1:14" x14ac:dyDescent="0.35">
      <c r="A281" s="41">
        <v>41195</v>
      </c>
      <c r="B281" s="11">
        <v>6800</v>
      </c>
      <c r="C281" s="11">
        <v>6</v>
      </c>
      <c r="D281" s="11">
        <v>7112</v>
      </c>
      <c r="E281" s="11">
        <v>10</v>
      </c>
      <c r="F281" s="11">
        <f t="shared" si="32"/>
        <v>7115.0968890972736</v>
      </c>
      <c r="G281" s="11">
        <f t="shared" si="33"/>
        <v>315.09688909727356</v>
      </c>
      <c r="H281" s="11">
        <f t="shared" si="34"/>
        <v>315.09688909727356</v>
      </c>
      <c r="I281" s="42">
        <f t="shared" si="35"/>
        <v>4.6337777808422582E-2</v>
      </c>
      <c r="J281" s="11">
        <f t="shared" si="36"/>
        <v>315.09688909727356</v>
      </c>
      <c r="K281" s="11">
        <f t="shared" si="37"/>
        <v>99286.049518779517</v>
      </c>
      <c r="L281" s="11">
        <f t="shared" si="38"/>
        <v>6301.9377819454712</v>
      </c>
      <c r="M281" s="11">
        <v>885</v>
      </c>
      <c r="N281" s="4">
        <f t="shared" si="39"/>
        <v>17700</v>
      </c>
    </row>
    <row r="282" spans="1:14" x14ac:dyDescent="0.35">
      <c r="A282" s="41">
        <v>41196</v>
      </c>
      <c r="B282" s="11">
        <v>6959</v>
      </c>
      <c r="C282" s="11">
        <v>7</v>
      </c>
      <c r="D282" s="11">
        <v>6933</v>
      </c>
      <c r="E282" s="11">
        <v>10</v>
      </c>
      <c r="F282" s="11">
        <f t="shared" si="32"/>
        <v>7223.8283772515924</v>
      </c>
      <c r="G282" s="11">
        <f t="shared" si="33"/>
        <v>264.82837725159243</v>
      </c>
      <c r="H282" s="11">
        <f t="shared" si="34"/>
        <v>264.82837725159243</v>
      </c>
      <c r="I282" s="42">
        <f t="shared" si="35"/>
        <v>3.8055521950221646E-2</v>
      </c>
      <c r="J282" s="11">
        <f t="shared" si="36"/>
        <v>264.82837725159243</v>
      </c>
      <c r="K282" s="11">
        <f t="shared" si="37"/>
        <v>70134.069397711763</v>
      </c>
      <c r="L282" s="11">
        <f t="shared" si="38"/>
        <v>5296.5675450318486</v>
      </c>
      <c r="M282" s="11">
        <v>735</v>
      </c>
      <c r="N282" s="4">
        <f t="shared" si="39"/>
        <v>14700</v>
      </c>
    </row>
    <row r="283" spans="1:14" x14ac:dyDescent="0.35">
      <c r="A283" s="41">
        <v>41197</v>
      </c>
      <c r="B283" s="11">
        <v>4404</v>
      </c>
      <c r="C283" s="11">
        <v>1</v>
      </c>
      <c r="D283" s="11">
        <v>4621</v>
      </c>
      <c r="E283" s="11">
        <v>10</v>
      </c>
      <c r="F283" s="11">
        <f t="shared" si="32"/>
        <v>5137.3640403005611</v>
      </c>
      <c r="G283" s="11">
        <f t="shared" si="33"/>
        <v>733.3640403005611</v>
      </c>
      <c r="H283" s="11">
        <f t="shared" si="34"/>
        <v>733.3640403005611</v>
      </c>
      <c r="I283" s="42">
        <f t="shared" si="35"/>
        <v>0.16652226164862877</v>
      </c>
      <c r="J283" s="11">
        <f t="shared" si="36"/>
        <v>733.3640403005611</v>
      </c>
      <c r="K283" s="11">
        <f t="shared" si="37"/>
        <v>537822.815605963</v>
      </c>
      <c r="L283" s="11">
        <f t="shared" si="38"/>
        <v>14667.280806011222</v>
      </c>
      <c r="M283" s="11">
        <v>1495</v>
      </c>
      <c r="N283" s="4">
        <f t="shared" si="39"/>
        <v>29900</v>
      </c>
    </row>
    <row r="284" spans="1:14" x14ac:dyDescent="0.35">
      <c r="A284" s="41">
        <v>41198</v>
      </c>
      <c r="B284" s="11">
        <v>4921</v>
      </c>
      <c r="C284" s="11">
        <v>2</v>
      </c>
      <c r="D284" s="11">
        <v>5251</v>
      </c>
      <c r="E284" s="11">
        <v>10</v>
      </c>
      <c r="F284" s="11">
        <f t="shared" si="32"/>
        <v>5588.7319741407391</v>
      </c>
      <c r="G284" s="11">
        <f t="shared" si="33"/>
        <v>667.73197414073911</v>
      </c>
      <c r="H284" s="11">
        <f t="shared" si="34"/>
        <v>667.73197414073911</v>
      </c>
      <c r="I284" s="42">
        <f t="shared" si="35"/>
        <v>0.13569030159332232</v>
      </c>
      <c r="J284" s="11">
        <f t="shared" si="36"/>
        <v>667.73197414073911</v>
      </c>
      <c r="K284" s="11">
        <f t="shared" si="37"/>
        <v>445865.9892898887</v>
      </c>
      <c r="L284" s="11">
        <f t="shared" si="38"/>
        <v>13354.639482814782</v>
      </c>
      <c r="M284" s="11">
        <v>1300</v>
      </c>
      <c r="N284" s="4">
        <f t="shared" si="39"/>
        <v>26000</v>
      </c>
    </row>
    <row r="285" spans="1:14" x14ac:dyDescent="0.35">
      <c r="A285" s="41">
        <v>41199</v>
      </c>
      <c r="B285" s="11">
        <v>5289</v>
      </c>
      <c r="C285" s="11">
        <v>3</v>
      </c>
      <c r="D285" s="11">
        <v>5459</v>
      </c>
      <c r="E285" s="11">
        <v>10</v>
      </c>
      <c r="F285" s="11">
        <f t="shared" si="32"/>
        <v>5861.3698955217915</v>
      </c>
      <c r="G285" s="11">
        <f t="shared" si="33"/>
        <v>572.36989552179148</v>
      </c>
      <c r="H285" s="11">
        <f t="shared" si="34"/>
        <v>572.36989552179148</v>
      </c>
      <c r="I285" s="42">
        <f t="shared" si="35"/>
        <v>0.10821892522627935</v>
      </c>
      <c r="J285" s="11">
        <f t="shared" si="36"/>
        <v>572.36989552179148</v>
      </c>
      <c r="K285" s="11">
        <f t="shared" si="37"/>
        <v>327607.29729962652</v>
      </c>
      <c r="L285" s="11">
        <f t="shared" si="38"/>
        <v>11447.39791043583</v>
      </c>
      <c r="M285" s="11">
        <v>877</v>
      </c>
      <c r="N285" s="4">
        <f t="shared" si="39"/>
        <v>17540</v>
      </c>
    </row>
    <row r="286" spans="1:14" x14ac:dyDescent="0.35">
      <c r="A286" s="41">
        <v>41200</v>
      </c>
      <c r="B286" s="11">
        <v>5067</v>
      </c>
      <c r="C286" s="11">
        <v>4</v>
      </c>
      <c r="D286" s="11">
        <v>5194</v>
      </c>
      <c r="E286" s="11">
        <v>10</v>
      </c>
      <c r="F286" s="11">
        <f t="shared" si="32"/>
        <v>5933.6777318479481</v>
      </c>
      <c r="G286" s="11">
        <f t="shared" si="33"/>
        <v>866.67773184794805</v>
      </c>
      <c r="H286" s="11">
        <f t="shared" si="34"/>
        <v>866.67773184794805</v>
      </c>
      <c r="I286" s="42">
        <f t="shared" si="35"/>
        <v>0.17104356263034301</v>
      </c>
      <c r="J286" s="11">
        <f t="shared" si="36"/>
        <v>866.67773184794805</v>
      </c>
      <c r="K286" s="11">
        <f t="shared" si="37"/>
        <v>751130.29088110372</v>
      </c>
      <c r="L286" s="11">
        <f t="shared" si="38"/>
        <v>17333.554636958961</v>
      </c>
      <c r="M286" s="11">
        <v>1324</v>
      </c>
      <c r="N286" s="4">
        <f t="shared" si="39"/>
        <v>26480</v>
      </c>
    </row>
    <row r="287" spans="1:14" x14ac:dyDescent="0.35">
      <c r="A287" s="41">
        <v>41201</v>
      </c>
      <c r="B287" s="11">
        <v>6009</v>
      </c>
      <c r="C287" s="11">
        <v>5</v>
      </c>
      <c r="D287" s="11">
        <v>6255</v>
      </c>
      <c r="E287" s="11">
        <v>10</v>
      </c>
      <c r="F287" s="11">
        <f t="shared" si="32"/>
        <v>6567.5874556641529</v>
      </c>
      <c r="G287" s="11">
        <f t="shared" si="33"/>
        <v>558.58745566415291</v>
      </c>
      <c r="H287" s="11">
        <f t="shared" si="34"/>
        <v>558.58745566415291</v>
      </c>
      <c r="I287" s="42">
        <f t="shared" si="35"/>
        <v>9.2958471570003809E-2</v>
      </c>
      <c r="J287" s="11">
        <f t="shared" si="36"/>
        <v>558.58745566415291</v>
      </c>
      <c r="K287" s="11">
        <f t="shared" si="37"/>
        <v>312019.94562535197</v>
      </c>
      <c r="L287" s="11">
        <f t="shared" si="38"/>
        <v>11171.749113283058</v>
      </c>
      <c r="M287" s="11">
        <v>1152</v>
      </c>
      <c r="N287" s="4">
        <f t="shared" si="39"/>
        <v>23040</v>
      </c>
    </row>
    <row r="288" spans="1:14" x14ac:dyDescent="0.35">
      <c r="A288" s="41">
        <v>41202</v>
      </c>
      <c r="B288" s="11">
        <v>6801</v>
      </c>
      <c r="C288" s="11">
        <v>6</v>
      </c>
      <c r="D288" s="11">
        <v>6800</v>
      </c>
      <c r="E288" s="11">
        <v>10</v>
      </c>
      <c r="F288" s="11">
        <f t="shared" si="32"/>
        <v>6982.9552685113786</v>
      </c>
      <c r="G288" s="11">
        <f t="shared" si="33"/>
        <v>181.95526851137856</v>
      </c>
      <c r="H288" s="11">
        <f t="shared" si="34"/>
        <v>181.95526851137856</v>
      </c>
      <c r="I288" s="42">
        <f t="shared" si="35"/>
        <v>2.6754193282073013E-2</v>
      </c>
      <c r="J288" s="11">
        <f t="shared" si="36"/>
        <v>181.95526851137856</v>
      </c>
      <c r="K288" s="11">
        <f t="shared" si="37"/>
        <v>33107.719739047869</v>
      </c>
      <c r="L288" s="11">
        <f t="shared" si="38"/>
        <v>3639.1053702275713</v>
      </c>
      <c r="M288" s="11">
        <v>1105</v>
      </c>
      <c r="N288" s="4">
        <f t="shared" si="39"/>
        <v>22100</v>
      </c>
    </row>
    <row r="289" spans="1:14" x14ac:dyDescent="0.35">
      <c r="A289" s="41">
        <v>41203</v>
      </c>
      <c r="B289" s="11">
        <v>4628.5</v>
      </c>
      <c r="C289" s="11">
        <v>7</v>
      </c>
      <c r="D289" s="11">
        <v>6959</v>
      </c>
      <c r="E289" s="11">
        <v>10</v>
      </c>
      <c r="F289" s="11">
        <f t="shared" si="32"/>
        <v>7234.8401789670834</v>
      </c>
      <c r="G289" s="11">
        <f t="shared" si="33"/>
        <v>2606.3401789670834</v>
      </c>
      <c r="H289" s="11">
        <f t="shared" si="34"/>
        <v>2606.3401789670834</v>
      </c>
      <c r="I289" s="42">
        <f t="shared" si="35"/>
        <v>0.5631068767348133</v>
      </c>
      <c r="J289" s="11">
        <f t="shared" si="36"/>
        <v>2606.3401789670834</v>
      </c>
      <c r="K289" s="11">
        <f t="shared" si="37"/>
        <v>6793009.1284981687</v>
      </c>
      <c r="L289" s="11">
        <f t="shared" si="38"/>
        <v>52126.803579341664</v>
      </c>
      <c r="M289" s="11">
        <v>715</v>
      </c>
      <c r="N289" s="4">
        <f t="shared" si="39"/>
        <v>14300</v>
      </c>
    </row>
    <row r="290" spans="1:14" x14ac:dyDescent="0.35">
      <c r="A290" s="41">
        <v>41204</v>
      </c>
      <c r="B290" s="11">
        <v>3390</v>
      </c>
      <c r="C290" s="11">
        <v>1</v>
      </c>
      <c r="D290" s="11">
        <v>4404</v>
      </c>
      <c r="E290" s="11">
        <v>10</v>
      </c>
      <c r="F290" s="11">
        <f t="shared" si="32"/>
        <v>5045.4578490597305</v>
      </c>
      <c r="G290" s="11">
        <f t="shared" si="33"/>
        <v>1655.4578490597305</v>
      </c>
      <c r="H290" s="11">
        <f t="shared" si="34"/>
        <v>1655.4578490597305</v>
      </c>
      <c r="I290" s="42">
        <f t="shared" si="35"/>
        <v>0.48833564869018597</v>
      </c>
      <c r="J290" s="11">
        <f t="shared" si="36"/>
        <v>1655.4578490597305</v>
      </c>
      <c r="K290" s="11">
        <f t="shared" si="37"/>
        <v>2740540.6900134697</v>
      </c>
      <c r="L290" s="11">
        <f t="shared" si="38"/>
        <v>33109.15698119461</v>
      </c>
      <c r="M290" s="11">
        <v>1726</v>
      </c>
      <c r="N290" s="4">
        <f t="shared" si="39"/>
        <v>34520</v>
      </c>
    </row>
    <row r="291" spans="1:14" x14ac:dyDescent="0.35">
      <c r="A291" s="41">
        <v>41205</v>
      </c>
      <c r="B291" s="11">
        <v>5303</v>
      </c>
      <c r="C291" s="11">
        <v>2</v>
      </c>
      <c r="D291" s="11">
        <v>4921</v>
      </c>
      <c r="E291" s="11">
        <v>10</v>
      </c>
      <c r="F291" s="11">
        <f t="shared" si="32"/>
        <v>5448.9667985210435</v>
      </c>
      <c r="G291" s="11">
        <f t="shared" si="33"/>
        <v>145.96679852104353</v>
      </c>
      <c r="H291" s="11">
        <f t="shared" si="34"/>
        <v>145.96679852104353</v>
      </c>
      <c r="I291" s="42">
        <f t="shared" si="35"/>
        <v>2.7525325008682544E-2</v>
      </c>
      <c r="J291" s="11">
        <f t="shared" si="36"/>
        <v>145.96679852104353</v>
      </c>
      <c r="K291" s="11">
        <f t="shared" si="37"/>
        <v>21306.306270482917</v>
      </c>
      <c r="L291" s="11">
        <f t="shared" si="38"/>
        <v>2919.3359704208706</v>
      </c>
      <c r="M291" s="11">
        <v>1601</v>
      </c>
      <c r="N291" s="4">
        <f t="shared" si="39"/>
        <v>32020</v>
      </c>
    </row>
    <row r="292" spans="1:14" x14ac:dyDescent="0.35">
      <c r="A292" s="41">
        <v>41206</v>
      </c>
      <c r="B292" s="11">
        <v>5852</v>
      </c>
      <c r="C292" s="11">
        <v>3</v>
      </c>
      <c r="D292" s="11">
        <v>5289</v>
      </c>
      <c r="E292" s="11">
        <v>10</v>
      </c>
      <c r="F292" s="11">
        <f t="shared" si="32"/>
        <v>5789.3696535358886</v>
      </c>
      <c r="G292" s="11">
        <f t="shared" si="33"/>
        <v>-62.630346464111426</v>
      </c>
      <c r="H292" s="11">
        <f t="shared" si="34"/>
        <v>62.630346464111426</v>
      </c>
      <c r="I292" s="42">
        <f t="shared" si="35"/>
        <v>1.070238319619129E-2</v>
      </c>
      <c r="J292" s="11">
        <f t="shared" si="36"/>
        <v>-250.5213858564457</v>
      </c>
      <c r="K292" s="11">
        <f t="shared" si="37"/>
        <v>62760.964771434155</v>
      </c>
      <c r="L292" s="11">
        <f t="shared" si="38"/>
        <v>5010.4277171289141</v>
      </c>
      <c r="M292" s="11">
        <v>1185</v>
      </c>
      <c r="N292" s="4">
        <f t="shared" si="39"/>
        <v>23700</v>
      </c>
    </row>
    <row r="293" spans="1:14" x14ac:dyDescent="0.35">
      <c r="A293" s="41">
        <v>41207</v>
      </c>
      <c r="B293" s="11">
        <v>6591</v>
      </c>
      <c r="C293" s="11">
        <v>4</v>
      </c>
      <c r="D293" s="11">
        <v>5067</v>
      </c>
      <c r="E293" s="11">
        <v>10</v>
      </c>
      <c r="F293" s="11">
        <f t="shared" si="32"/>
        <v>5879.8893157761258</v>
      </c>
      <c r="G293" s="11">
        <f t="shared" si="33"/>
        <v>-711.11068422387416</v>
      </c>
      <c r="H293" s="11">
        <f t="shared" si="34"/>
        <v>711.11068422387416</v>
      </c>
      <c r="I293" s="42">
        <f t="shared" si="35"/>
        <v>0.10789116738338252</v>
      </c>
      <c r="J293" s="11">
        <f t="shared" si="36"/>
        <v>-2844.4427368954966</v>
      </c>
      <c r="K293" s="11">
        <f t="shared" si="37"/>
        <v>8090854.4834775431</v>
      </c>
      <c r="L293" s="11">
        <f t="shared" si="38"/>
        <v>56888.854737909933</v>
      </c>
      <c r="M293" s="11">
        <v>1309</v>
      </c>
      <c r="N293" s="4">
        <f t="shared" si="39"/>
        <v>26180</v>
      </c>
    </row>
    <row r="294" spans="1:14" x14ac:dyDescent="0.35">
      <c r="A294" s="41">
        <v>41208</v>
      </c>
      <c r="B294" s="11">
        <v>4628.5</v>
      </c>
      <c r="C294" s="11">
        <v>5</v>
      </c>
      <c r="D294" s="11">
        <v>6009</v>
      </c>
      <c r="E294" s="11">
        <v>10</v>
      </c>
      <c r="F294" s="11">
        <f t="shared" si="32"/>
        <v>6463.3988702021979</v>
      </c>
      <c r="G294" s="11">
        <f t="shared" si="33"/>
        <v>1834.8988702021979</v>
      </c>
      <c r="H294" s="11">
        <f t="shared" si="34"/>
        <v>1834.8988702021979</v>
      </c>
      <c r="I294" s="42">
        <f t="shared" si="35"/>
        <v>0.39643488607587729</v>
      </c>
      <c r="J294" s="11">
        <f t="shared" si="36"/>
        <v>1834.8988702021979</v>
      </c>
      <c r="K294" s="11">
        <f t="shared" si="37"/>
        <v>3366853.8638693024</v>
      </c>
      <c r="L294" s="11">
        <f t="shared" si="38"/>
        <v>36697.977404043959</v>
      </c>
      <c r="M294" s="11">
        <v>1299</v>
      </c>
      <c r="N294" s="4">
        <f t="shared" si="39"/>
        <v>25980</v>
      </c>
    </row>
    <row r="295" spans="1:14" x14ac:dyDescent="0.35">
      <c r="A295" s="41">
        <v>41209</v>
      </c>
      <c r="B295" s="11">
        <v>4628.5</v>
      </c>
      <c r="C295" s="11">
        <v>6</v>
      </c>
      <c r="D295" s="11">
        <v>6801</v>
      </c>
      <c r="E295" s="11">
        <v>10</v>
      </c>
      <c r="F295" s="11">
        <f t="shared" si="32"/>
        <v>6983.3787993465894</v>
      </c>
      <c r="G295" s="11">
        <f t="shared" si="33"/>
        <v>2354.8787993465894</v>
      </c>
      <c r="H295" s="11">
        <f t="shared" si="34"/>
        <v>2354.8787993465894</v>
      </c>
      <c r="I295" s="42">
        <f t="shared" si="35"/>
        <v>0.50877796248170881</v>
      </c>
      <c r="J295" s="11">
        <f t="shared" si="36"/>
        <v>2354.8787993465894</v>
      </c>
      <c r="K295" s="11">
        <f t="shared" si="37"/>
        <v>5545454.1596120344</v>
      </c>
      <c r="L295" s="11">
        <f t="shared" si="38"/>
        <v>47097.575986931784</v>
      </c>
      <c r="M295" s="11">
        <v>1091</v>
      </c>
      <c r="N295" s="4">
        <f t="shared" si="39"/>
        <v>21820</v>
      </c>
    </row>
    <row r="296" spans="1:14" x14ac:dyDescent="0.35">
      <c r="A296" s="41">
        <v>41210</v>
      </c>
      <c r="B296" s="11">
        <v>4628.5</v>
      </c>
      <c r="C296" s="11">
        <v>7</v>
      </c>
      <c r="D296" s="11">
        <v>4628.5</v>
      </c>
      <c r="E296" s="11">
        <v>10</v>
      </c>
      <c r="F296" s="11">
        <f t="shared" si="32"/>
        <v>6247.8015675073866</v>
      </c>
      <c r="G296" s="11">
        <f t="shared" si="33"/>
        <v>1619.3015675073866</v>
      </c>
      <c r="H296" s="11">
        <f t="shared" si="34"/>
        <v>1619.3015675073866</v>
      </c>
      <c r="I296" s="42">
        <f t="shared" si="35"/>
        <v>0.3498545030803471</v>
      </c>
      <c r="J296" s="11">
        <f t="shared" si="36"/>
        <v>1619.3015675073866</v>
      </c>
      <c r="K296" s="11">
        <f t="shared" si="37"/>
        <v>2622137.5665318794</v>
      </c>
      <c r="L296" s="11">
        <f t="shared" si="38"/>
        <v>32386.031350147732</v>
      </c>
      <c r="M296" s="11">
        <v>339</v>
      </c>
      <c r="N296" s="4">
        <f t="shared" si="39"/>
        <v>6780</v>
      </c>
    </row>
    <row r="297" spans="1:14" x14ac:dyDescent="0.35">
      <c r="A297" s="41">
        <v>41211</v>
      </c>
      <c r="B297" s="11">
        <v>4628.5</v>
      </c>
      <c r="C297" s="11">
        <v>1</v>
      </c>
      <c r="D297" s="11">
        <v>3390</v>
      </c>
      <c r="E297" s="11">
        <v>10</v>
      </c>
      <c r="F297" s="11">
        <f t="shared" si="32"/>
        <v>4615.9975821555763</v>
      </c>
      <c r="G297" s="11">
        <f t="shared" si="33"/>
        <v>-12.50241784442369</v>
      </c>
      <c r="H297" s="11">
        <f t="shared" si="34"/>
        <v>12.50241784442369</v>
      </c>
      <c r="I297" s="42">
        <f t="shared" si="35"/>
        <v>2.7011813426431218E-3</v>
      </c>
      <c r="J297" s="11">
        <f t="shared" si="36"/>
        <v>-50.009671377694758</v>
      </c>
      <c r="K297" s="11">
        <f t="shared" si="37"/>
        <v>2500.9672313050223</v>
      </c>
      <c r="L297" s="11">
        <f t="shared" si="38"/>
        <v>1000.1934275538952</v>
      </c>
      <c r="M297" s="11">
        <v>1549</v>
      </c>
      <c r="N297" s="4">
        <f t="shared" si="39"/>
        <v>30980</v>
      </c>
    </row>
    <row r="298" spans="1:14" x14ac:dyDescent="0.35">
      <c r="A298" s="41">
        <v>41212</v>
      </c>
      <c r="B298" s="11">
        <v>5800</v>
      </c>
      <c r="C298" s="11">
        <v>2</v>
      </c>
      <c r="D298" s="11">
        <v>5303</v>
      </c>
      <c r="E298" s="11">
        <v>10</v>
      </c>
      <c r="F298" s="11">
        <f t="shared" si="32"/>
        <v>5610.755577571721</v>
      </c>
      <c r="G298" s="11">
        <f t="shared" si="33"/>
        <v>-189.24442242827899</v>
      </c>
      <c r="H298" s="11">
        <f t="shared" si="34"/>
        <v>189.24442242827899</v>
      </c>
      <c r="I298" s="42">
        <f t="shared" si="35"/>
        <v>3.2628348694530858E-2</v>
      </c>
      <c r="J298" s="11">
        <f t="shared" si="36"/>
        <v>-756.97768971311598</v>
      </c>
      <c r="K298" s="11">
        <f t="shared" si="37"/>
        <v>573015.22272340651</v>
      </c>
      <c r="L298" s="11">
        <f t="shared" si="38"/>
        <v>15139.55379426232</v>
      </c>
      <c r="M298" s="11">
        <v>1031</v>
      </c>
      <c r="N298" s="4">
        <f t="shared" si="39"/>
        <v>20620</v>
      </c>
    </row>
    <row r="299" spans="1:14" x14ac:dyDescent="0.35">
      <c r="A299" s="41">
        <v>41213</v>
      </c>
      <c r="B299" s="11">
        <v>6353</v>
      </c>
      <c r="C299" s="11">
        <v>3</v>
      </c>
      <c r="D299" s="11">
        <v>5852</v>
      </c>
      <c r="E299" s="11">
        <v>10</v>
      </c>
      <c r="F299" s="11">
        <f t="shared" si="32"/>
        <v>6027.8175137597927</v>
      </c>
      <c r="G299" s="11">
        <f t="shared" si="33"/>
        <v>-325.18248624020725</v>
      </c>
      <c r="H299" s="11">
        <f t="shared" si="34"/>
        <v>325.18248624020725</v>
      </c>
      <c r="I299" s="42">
        <f t="shared" si="35"/>
        <v>5.1185658152086769E-2</v>
      </c>
      <c r="J299" s="11">
        <f t="shared" si="36"/>
        <v>-1300.729944960829</v>
      </c>
      <c r="K299" s="11">
        <f t="shared" si="37"/>
        <v>1691898.3897178012</v>
      </c>
      <c r="L299" s="11">
        <f t="shared" si="38"/>
        <v>26014.59889921658</v>
      </c>
      <c r="M299" s="11">
        <v>507</v>
      </c>
      <c r="N299" s="4">
        <f t="shared" si="39"/>
        <v>10140</v>
      </c>
    </row>
    <row r="300" spans="1:14" x14ac:dyDescent="0.35">
      <c r="A300" s="41">
        <v>41214</v>
      </c>
      <c r="B300" s="11">
        <v>6383</v>
      </c>
      <c r="C300" s="11">
        <v>4</v>
      </c>
      <c r="D300" s="11">
        <v>6591</v>
      </c>
      <c r="E300" s="11">
        <v>11</v>
      </c>
      <c r="F300" s="11">
        <f t="shared" si="32"/>
        <v>6642.4448210820838</v>
      </c>
      <c r="G300" s="11">
        <f t="shared" si="33"/>
        <v>259.44482108208376</v>
      </c>
      <c r="H300" s="11">
        <f t="shared" si="34"/>
        <v>259.44482108208376</v>
      </c>
      <c r="I300" s="42">
        <f t="shared" si="35"/>
        <v>4.0646219815460405E-2</v>
      </c>
      <c r="J300" s="11">
        <f t="shared" si="36"/>
        <v>259.44482108208376</v>
      </c>
      <c r="K300" s="11">
        <f t="shared" si="37"/>
        <v>67311.615186314462</v>
      </c>
      <c r="L300" s="11">
        <f t="shared" si="38"/>
        <v>5188.8964216416753</v>
      </c>
      <c r="M300" s="11">
        <v>370</v>
      </c>
      <c r="N300" s="4">
        <f t="shared" si="39"/>
        <v>7400</v>
      </c>
    </row>
    <row r="301" spans="1:14" x14ac:dyDescent="0.35">
      <c r="A301" s="41">
        <v>41215</v>
      </c>
      <c r="B301" s="11">
        <v>6562</v>
      </c>
      <c r="C301" s="11">
        <v>5</v>
      </c>
      <c r="D301" s="11">
        <v>4628.5</v>
      </c>
      <c r="E301" s="11">
        <v>11</v>
      </c>
      <c r="F301" s="11">
        <f t="shared" si="32"/>
        <v>5995.809064637232</v>
      </c>
      <c r="G301" s="11">
        <f t="shared" si="33"/>
        <v>-566.19093536276796</v>
      </c>
      <c r="H301" s="11">
        <f t="shared" si="34"/>
        <v>566.19093536276796</v>
      </c>
      <c r="I301" s="42">
        <f t="shared" si="35"/>
        <v>8.6283287924835111E-2</v>
      </c>
      <c r="J301" s="11">
        <f t="shared" si="36"/>
        <v>-2264.7637414510718</v>
      </c>
      <c r="K301" s="11">
        <f t="shared" si="37"/>
        <v>5129154.8045914574</v>
      </c>
      <c r="L301" s="11">
        <f t="shared" si="38"/>
        <v>45295.274829021437</v>
      </c>
      <c r="M301" s="11">
        <v>3343</v>
      </c>
      <c r="N301" s="4">
        <f t="shared" si="39"/>
        <v>66860</v>
      </c>
    </row>
    <row r="302" spans="1:14" x14ac:dyDescent="0.35">
      <c r="A302" s="41">
        <v>41216</v>
      </c>
      <c r="B302" s="11">
        <v>7628</v>
      </c>
      <c r="C302" s="11">
        <v>6</v>
      </c>
      <c r="D302" s="11">
        <v>4628.5</v>
      </c>
      <c r="E302" s="11">
        <v>11</v>
      </c>
      <c r="F302" s="11">
        <f t="shared" si="32"/>
        <v>6180.352572294355</v>
      </c>
      <c r="G302" s="11">
        <f t="shared" si="33"/>
        <v>-1447.647427705645</v>
      </c>
      <c r="H302" s="11">
        <f t="shared" si="34"/>
        <v>1447.647427705645</v>
      </c>
      <c r="I302" s="42">
        <f t="shared" si="35"/>
        <v>0.18978073252564825</v>
      </c>
      <c r="J302" s="11">
        <f t="shared" si="36"/>
        <v>-5790.5897108225799</v>
      </c>
      <c r="K302" s="11">
        <f t="shared" si="37"/>
        <v>33530929.19908433</v>
      </c>
      <c r="L302" s="11">
        <f t="shared" si="38"/>
        <v>115811.7942164516</v>
      </c>
      <c r="M302" s="11">
        <v>1717</v>
      </c>
      <c r="N302" s="4">
        <f t="shared" si="39"/>
        <v>34340</v>
      </c>
    </row>
    <row r="303" spans="1:14" x14ac:dyDescent="0.35">
      <c r="A303" s="41">
        <v>41217</v>
      </c>
      <c r="B303" s="11">
        <v>7951</v>
      </c>
      <c r="C303" s="11">
        <v>7</v>
      </c>
      <c r="D303" s="11">
        <v>4628.5</v>
      </c>
      <c r="E303" s="11">
        <v>11</v>
      </c>
      <c r="F303" s="11">
        <f t="shared" si="32"/>
        <v>6364.8960799514789</v>
      </c>
      <c r="G303" s="11">
        <f t="shared" si="33"/>
        <v>-1586.1039200485211</v>
      </c>
      <c r="H303" s="11">
        <f t="shared" si="34"/>
        <v>1586.1039200485211</v>
      </c>
      <c r="I303" s="42">
        <f t="shared" si="35"/>
        <v>0.19948483461810101</v>
      </c>
      <c r="J303" s="11">
        <f t="shared" si="36"/>
        <v>-6344.4156801940844</v>
      </c>
      <c r="K303" s="11">
        <f t="shared" si="37"/>
        <v>40251610.323092565</v>
      </c>
      <c r="L303" s="11">
        <f t="shared" si="38"/>
        <v>126888.31360388169</v>
      </c>
      <c r="M303" s="11">
        <v>1525</v>
      </c>
      <c r="N303" s="4">
        <f t="shared" si="39"/>
        <v>30500</v>
      </c>
    </row>
    <row r="304" spans="1:14" x14ac:dyDescent="0.35">
      <c r="A304" s="41">
        <v>41218</v>
      </c>
      <c r="B304" s="11">
        <v>4925</v>
      </c>
      <c r="C304" s="11">
        <v>1</v>
      </c>
      <c r="D304" s="11">
        <v>4628.5</v>
      </c>
      <c r="E304" s="11">
        <v>11</v>
      </c>
      <c r="F304" s="11">
        <f t="shared" si="32"/>
        <v>5257.6350340087374</v>
      </c>
      <c r="G304" s="11">
        <f t="shared" si="33"/>
        <v>332.63503400873742</v>
      </c>
      <c r="H304" s="11">
        <f t="shared" si="34"/>
        <v>332.63503400873742</v>
      </c>
      <c r="I304" s="42">
        <f t="shared" si="35"/>
        <v>6.7540108428170029E-2</v>
      </c>
      <c r="J304" s="11">
        <f t="shared" si="36"/>
        <v>332.63503400873742</v>
      </c>
      <c r="K304" s="11">
        <f t="shared" si="37"/>
        <v>110646.0658499939</v>
      </c>
      <c r="L304" s="11">
        <f t="shared" si="38"/>
        <v>6652.7006801747484</v>
      </c>
      <c r="M304" s="11">
        <v>1934</v>
      </c>
      <c r="N304" s="4">
        <f t="shared" si="39"/>
        <v>38680</v>
      </c>
    </row>
    <row r="305" spans="1:14" x14ac:dyDescent="0.35">
      <c r="A305" s="41">
        <v>41219</v>
      </c>
      <c r="B305" s="11">
        <v>5084</v>
      </c>
      <c r="C305" s="11">
        <v>2</v>
      </c>
      <c r="D305" s="11">
        <v>5800</v>
      </c>
      <c r="E305" s="11">
        <v>11</v>
      </c>
      <c r="F305" s="11">
        <f t="shared" si="32"/>
        <v>5938.3449151157793</v>
      </c>
      <c r="G305" s="11">
        <f t="shared" si="33"/>
        <v>854.34491511577926</v>
      </c>
      <c r="H305" s="11">
        <f t="shared" si="34"/>
        <v>854.34491511577926</v>
      </c>
      <c r="I305" s="42">
        <f t="shared" si="35"/>
        <v>0.1680458133587292</v>
      </c>
      <c r="J305" s="11">
        <f t="shared" si="36"/>
        <v>854.34491511577926</v>
      </c>
      <c r="K305" s="11">
        <f t="shared" si="37"/>
        <v>729905.23398418806</v>
      </c>
      <c r="L305" s="11">
        <f t="shared" si="38"/>
        <v>17086.898302315585</v>
      </c>
      <c r="M305" s="11">
        <v>796</v>
      </c>
      <c r="N305" s="4">
        <f t="shared" si="39"/>
        <v>15920</v>
      </c>
    </row>
    <row r="306" spans="1:14" x14ac:dyDescent="0.35">
      <c r="A306" s="41">
        <v>41220</v>
      </c>
      <c r="B306" s="11">
        <v>5097</v>
      </c>
      <c r="C306" s="11">
        <v>3</v>
      </c>
      <c r="D306" s="11">
        <v>6353</v>
      </c>
      <c r="E306" s="11">
        <v>11</v>
      </c>
      <c r="F306" s="11">
        <f t="shared" si="32"/>
        <v>6357.1009746446953</v>
      </c>
      <c r="G306" s="11">
        <f t="shared" si="33"/>
        <v>1260.1009746446953</v>
      </c>
      <c r="H306" s="11">
        <f t="shared" si="34"/>
        <v>1260.1009746446953</v>
      </c>
      <c r="I306" s="42">
        <f t="shared" si="35"/>
        <v>0.24722404839016976</v>
      </c>
      <c r="J306" s="11">
        <f t="shared" si="36"/>
        <v>1260.1009746446953</v>
      </c>
      <c r="K306" s="11">
        <f t="shared" si="37"/>
        <v>1587854.466300511</v>
      </c>
      <c r="L306" s="11">
        <f t="shared" si="38"/>
        <v>25202.019492893905</v>
      </c>
      <c r="M306" s="11">
        <v>1172</v>
      </c>
      <c r="N306" s="4">
        <f t="shared" si="39"/>
        <v>23440</v>
      </c>
    </row>
    <row r="307" spans="1:14" x14ac:dyDescent="0.35">
      <c r="A307" s="41">
        <v>41221</v>
      </c>
      <c r="B307" s="11">
        <v>5462</v>
      </c>
      <c r="C307" s="11">
        <v>4</v>
      </c>
      <c r="D307" s="11">
        <v>6383</v>
      </c>
      <c r="E307" s="11">
        <v>11</v>
      </c>
      <c r="F307" s="11">
        <f t="shared" si="32"/>
        <v>6554.3504073581553</v>
      </c>
      <c r="G307" s="11">
        <f t="shared" si="33"/>
        <v>1092.3504073581553</v>
      </c>
      <c r="H307" s="11">
        <f t="shared" si="34"/>
        <v>1092.3504073581553</v>
      </c>
      <c r="I307" s="42">
        <f t="shared" si="35"/>
        <v>0.1999909204244151</v>
      </c>
      <c r="J307" s="11">
        <f t="shared" si="36"/>
        <v>1092.3504073581553</v>
      </c>
      <c r="K307" s="11">
        <f t="shared" si="37"/>
        <v>1193229.4124555278</v>
      </c>
      <c r="L307" s="11">
        <f t="shared" si="38"/>
        <v>21847.008147163106</v>
      </c>
      <c r="M307" s="11">
        <v>938</v>
      </c>
      <c r="N307" s="4">
        <f t="shared" si="39"/>
        <v>18760</v>
      </c>
    </row>
    <row r="308" spans="1:14" x14ac:dyDescent="0.35">
      <c r="A308" s="41">
        <v>41222</v>
      </c>
      <c r="B308" s="11">
        <v>6114</v>
      </c>
      <c r="C308" s="11">
        <v>5</v>
      </c>
      <c r="D308" s="11">
        <v>6562</v>
      </c>
      <c r="E308" s="11">
        <v>11</v>
      </c>
      <c r="F308" s="11">
        <f t="shared" si="32"/>
        <v>6814.7059345180833</v>
      </c>
      <c r="G308" s="11">
        <f t="shared" si="33"/>
        <v>700.70593451808327</v>
      </c>
      <c r="H308" s="11">
        <f t="shared" si="34"/>
        <v>700.70593451808327</v>
      </c>
      <c r="I308" s="42">
        <f t="shared" si="35"/>
        <v>0.11460679334610456</v>
      </c>
      <c r="J308" s="11">
        <f t="shared" si="36"/>
        <v>700.70593451808327</v>
      </c>
      <c r="K308" s="11">
        <f t="shared" si="37"/>
        <v>490988.80666886037</v>
      </c>
      <c r="L308" s="11">
        <f t="shared" si="38"/>
        <v>14014.118690361665</v>
      </c>
      <c r="M308" s="11">
        <v>1139</v>
      </c>
      <c r="N308" s="4">
        <f t="shared" si="39"/>
        <v>22780</v>
      </c>
    </row>
    <row r="309" spans="1:14" x14ac:dyDescent="0.35">
      <c r="A309" s="41">
        <v>41223</v>
      </c>
      <c r="B309" s="11">
        <v>6373</v>
      </c>
      <c r="C309" s="11">
        <v>6</v>
      </c>
      <c r="D309" s="11">
        <v>7628</v>
      </c>
      <c r="E309" s="11">
        <v>11</v>
      </c>
      <c r="F309" s="11">
        <f t="shared" si="32"/>
        <v>7450.7333125103432</v>
      </c>
      <c r="G309" s="11">
        <f t="shared" si="33"/>
        <v>1077.7333125103432</v>
      </c>
      <c r="H309" s="11">
        <f t="shared" si="34"/>
        <v>1077.7333125103432</v>
      </c>
      <c r="I309" s="42">
        <f t="shared" si="35"/>
        <v>0.16910925976939326</v>
      </c>
      <c r="J309" s="11">
        <f t="shared" si="36"/>
        <v>1077.7333125103432</v>
      </c>
      <c r="K309" s="11">
        <f t="shared" si="37"/>
        <v>1161509.0928945171</v>
      </c>
      <c r="L309" s="11">
        <f t="shared" si="38"/>
        <v>21554.666250206865</v>
      </c>
      <c r="M309" s="11">
        <v>800</v>
      </c>
      <c r="N309" s="4">
        <f t="shared" si="39"/>
        <v>16000</v>
      </c>
    </row>
    <row r="310" spans="1:14" x14ac:dyDescent="0.35">
      <c r="A310" s="41">
        <v>41224</v>
      </c>
      <c r="B310" s="11">
        <v>6479</v>
      </c>
      <c r="C310" s="11">
        <v>7</v>
      </c>
      <c r="D310" s="11">
        <v>7951</v>
      </c>
      <c r="E310" s="11">
        <v>11</v>
      </c>
      <c r="F310" s="11">
        <f t="shared" si="32"/>
        <v>7772.0772799406841</v>
      </c>
      <c r="G310" s="11">
        <f t="shared" si="33"/>
        <v>1293.0772799406841</v>
      </c>
      <c r="H310" s="11">
        <f t="shared" si="34"/>
        <v>1293.0772799406841</v>
      </c>
      <c r="I310" s="42">
        <f t="shared" si="35"/>
        <v>0.1995797622998432</v>
      </c>
      <c r="J310" s="11">
        <f t="shared" si="36"/>
        <v>1293.0772799406841</v>
      </c>
      <c r="K310" s="11">
        <f t="shared" si="37"/>
        <v>1672048.8518987983</v>
      </c>
      <c r="L310" s="11">
        <f t="shared" si="38"/>
        <v>25861.545598813682</v>
      </c>
      <c r="M310" s="11">
        <v>385</v>
      </c>
      <c r="N310" s="4">
        <f t="shared" si="39"/>
        <v>7700</v>
      </c>
    </row>
    <row r="311" spans="1:14" x14ac:dyDescent="0.35">
      <c r="A311" s="41">
        <v>41225</v>
      </c>
      <c r="B311" s="11">
        <v>4343</v>
      </c>
      <c r="C311" s="11">
        <v>1</v>
      </c>
      <c r="D311" s="11">
        <v>4925</v>
      </c>
      <c r="E311" s="11">
        <v>11</v>
      </c>
      <c r="F311" s="11">
        <f t="shared" si="32"/>
        <v>5383.2119266488571</v>
      </c>
      <c r="G311" s="11">
        <f t="shared" si="33"/>
        <v>1040.2119266488571</v>
      </c>
      <c r="H311" s="11">
        <f t="shared" si="34"/>
        <v>1040.2119266488571</v>
      </c>
      <c r="I311" s="42">
        <f t="shared" si="35"/>
        <v>0.23951460434005459</v>
      </c>
      <c r="J311" s="11">
        <f t="shared" si="36"/>
        <v>1040.2119266488571</v>
      </c>
      <c r="K311" s="11">
        <f t="shared" si="37"/>
        <v>1082040.8523425274</v>
      </c>
      <c r="L311" s="11">
        <f t="shared" si="38"/>
        <v>20804.238532977142</v>
      </c>
      <c r="M311" s="11">
        <v>1585</v>
      </c>
      <c r="N311" s="4">
        <f t="shared" si="39"/>
        <v>31700</v>
      </c>
    </row>
    <row r="312" spans="1:14" x14ac:dyDescent="0.35">
      <c r="A312" s="41">
        <v>41226</v>
      </c>
      <c r="B312" s="11">
        <v>5596</v>
      </c>
      <c r="C312" s="11">
        <v>2</v>
      </c>
      <c r="D312" s="11">
        <v>5084</v>
      </c>
      <c r="E312" s="11">
        <v>11</v>
      </c>
      <c r="F312" s="11">
        <f t="shared" si="32"/>
        <v>5635.0968371045619</v>
      </c>
      <c r="G312" s="11">
        <f t="shared" si="33"/>
        <v>39.096837104561928</v>
      </c>
      <c r="H312" s="11">
        <f t="shared" si="34"/>
        <v>39.096837104561928</v>
      </c>
      <c r="I312" s="42">
        <f t="shared" si="35"/>
        <v>6.986568460429222E-3</v>
      </c>
      <c r="J312" s="11">
        <f t="shared" si="36"/>
        <v>39.096837104561928</v>
      </c>
      <c r="K312" s="11">
        <f t="shared" si="37"/>
        <v>1528.5626715806502</v>
      </c>
      <c r="L312" s="11">
        <f t="shared" si="38"/>
        <v>781.93674209123856</v>
      </c>
      <c r="M312" s="11">
        <v>1921</v>
      </c>
      <c r="N312" s="4">
        <f t="shared" si="39"/>
        <v>38420</v>
      </c>
    </row>
    <row r="313" spans="1:14" x14ac:dyDescent="0.35">
      <c r="A313" s="41">
        <v>41227</v>
      </c>
      <c r="B313" s="11">
        <v>4999</v>
      </c>
      <c r="C313" s="11">
        <v>3</v>
      </c>
      <c r="D313" s="11">
        <v>5097</v>
      </c>
      <c r="E313" s="11">
        <v>11</v>
      </c>
      <c r="F313" s="11">
        <f t="shared" si="32"/>
        <v>5825.1462456194313</v>
      </c>
      <c r="G313" s="11">
        <f t="shared" si="33"/>
        <v>826.14624561943128</v>
      </c>
      <c r="H313" s="11">
        <f t="shared" si="34"/>
        <v>826.14624561943128</v>
      </c>
      <c r="I313" s="42">
        <f t="shared" si="35"/>
        <v>0.1652623015842031</v>
      </c>
      <c r="J313" s="11">
        <f t="shared" si="36"/>
        <v>826.14624561943128</v>
      </c>
      <c r="K313" s="11">
        <f t="shared" si="37"/>
        <v>682517.61915108166</v>
      </c>
      <c r="L313" s="11">
        <f t="shared" si="38"/>
        <v>16522.924912388626</v>
      </c>
      <c r="M313" s="11">
        <v>2653</v>
      </c>
      <c r="N313" s="4">
        <f t="shared" si="39"/>
        <v>53060</v>
      </c>
    </row>
    <row r="314" spans="1:14" x14ac:dyDescent="0.35">
      <c r="A314" s="41">
        <v>41228</v>
      </c>
      <c r="B314" s="11">
        <v>5279</v>
      </c>
      <c r="C314" s="11">
        <v>4</v>
      </c>
      <c r="D314" s="11">
        <v>5462</v>
      </c>
      <c r="E314" s="11">
        <v>11</v>
      </c>
      <c r="F314" s="11">
        <f t="shared" si="32"/>
        <v>6164.278508128642</v>
      </c>
      <c r="G314" s="11">
        <f t="shared" si="33"/>
        <v>885.27850812864199</v>
      </c>
      <c r="H314" s="11">
        <f t="shared" si="34"/>
        <v>885.27850812864199</v>
      </c>
      <c r="I314" s="42">
        <f t="shared" si="35"/>
        <v>0.16769814512760789</v>
      </c>
      <c r="J314" s="11">
        <f t="shared" si="36"/>
        <v>885.27850812864199</v>
      </c>
      <c r="K314" s="11">
        <f t="shared" si="37"/>
        <v>783718.03695447405</v>
      </c>
      <c r="L314" s="11">
        <f t="shared" si="38"/>
        <v>17705.57016257284</v>
      </c>
      <c r="M314" s="11">
        <v>1188</v>
      </c>
      <c r="N314" s="4">
        <f t="shared" si="39"/>
        <v>23760</v>
      </c>
    </row>
    <row r="315" spans="1:14" x14ac:dyDescent="0.35">
      <c r="A315" s="41">
        <v>41229</v>
      </c>
      <c r="B315" s="11">
        <v>5432</v>
      </c>
      <c r="C315" s="11">
        <v>5</v>
      </c>
      <c r="D315" s="11">
        <v>6114</v>
      </c>
      <c r="E315" s="11">
        <v>11</v>
      </c>
      <c r="F315" s="11">
        <f t="shared" si="32"/>
        <v>6624.9641203434667</v>
      </c>
      <c r="G315" s="11">
        <f t="shared" si="33"/>
        <v>1192.9641203434667</v>
      </c>
      <c r="H315" s="11">
        <f t="shared" si="34"/>
        <v>1192.9641203434667</v>
      </c>
      <c r="I315" s="42">
        <f t="shared" si="35"/>
        <v>0.21961784247854688</v>
      </c>
      <c r="J315" s="11">
        <f t="shared" si="36"/>
        <v>1192.9641203434667</v>
      </c>
      <c r="K315" s="11">
        <f t="shared" si="37"/>
        <v>1423163.3924268612</v>
      </c>
      <c r="L315" s="11">
        <f t="shared" si="38"/>
        <v>23859.282406869333</v>
      </c>
      <c r="M315" s="11">
        <v>578</v>
      </c>
      <c r="N315" s="4">
        <f t="shared" si="39"/>
        <v>11560</v>
      </c>
    </row>
    <row r="316" spans="1:14" x14ac:dyDescent="0.35">
      <c r="A316" s="41">
        <v>41230</v>
      </c>
      <c r="B316" s="11">
        <v>6584</v>
      </c>
      <c r="C316" s="11">
        <v>6</v>
      </c>
      <c r="D316" s="11">
        <v>6373</v>
      </c>
      <c r="E316" s="11">
        <v>11</v>
      </c>
      <c r="F316" s="11">
        <f t="shared" si="32"/>
        <v>6919.2021143202901</v>
      </c>
      <c r="G316" s="11">
        <f t="shared" si="33"/>
        <v>335.20211432029009</v>
      </c>
      <c r="H316" s="11">
        <f t="shared" si="34"/>
        <v>335.20211432029009</v>
      </c>
      <c r="I316" s="42">
        <f t="shared" si="35"/>
        <v>5.0911621251562893E-2</v>
      </c>
      <c r="J316" s="11">
        <f t="shared" si="36"/>
        <v>335.20211432029009</v>
      </c>
      <c r="K316" s="11">
        <f t="shared" si="37"/>
        <v>112360.45744479283</v>
      </c>
      <c r="L316" s="11">
        <f t="shared" si="38"/>
        <v>6704.0422864058019</v>
      </c>
      <c r="M316" s="11">
        <v>1160</v>
      </c>
      <c r="N316" s="4">
        <f t="shared" si="39"/>
        <v>23200</v>
      </c>
    </row>
    <row r="317" spans="1:14" x14ac:dyDescent="0.35">
      <c r="A317" s="41">
        <v>41231</v>
      </c>
      <c r="B317" s="11">
        <v>6661</v>
      </c>
      <c r="C317" s="11">
        <v>7</v>
      </c>
      <c r="D317" s="11">
        <v>6479</v>
      </c>
      <c r="E317" s="11">
        <v>11</v>
      </c>
      <c r="F317" s="11">
        <f t="shared" si="32"/>
        <v>7148.6398905098004</v>
      </c>
      <c r="G317" s="11">
        <f t="shared" si="33"/>
        <v>487.63989050980035</v>
      </c>
      <c r="H317" s="11">
        <f t="shared" si="34"/>
        <v>487.63989050980035</v>
      </c>
      <c r="I317" s="42">
        <f t="shared" si="35"/>
        <v>7.3208210555442174E-2</v>
      </c>
      <c r="J317" s="11">
        <f t="shared" si="36"/>
        <v>487.63989050980035</v>
      </c>
      <c r="K317" s="11">
        <f t="shared" si="37"/>
        <v>237792.66281641007</v>
      </c>
      <c r="L317" s="11">
        <f t="shared" si="38"/>
        <v>9752.797810196007</v>
      </c>
      <c r="M317" s="11">
        <v>1046</v>
      </c>
      <c r="N317" s="4">
        <f t="shared" si="39"/>
        <v>20920</v>
      </c>
    </row>
    <row r="318" spans="1:14" x14ac:dyDescent="0.35">
      <c r="A318" s="41">
        <v>41232</v>
      </c>
      <c r="B318" s="11">
        <v>4297</v>
      </c>
      <c r="C318" s="11">
        <v>1</v>
      </c>
      <c r="D318" s="11">
        <v>4343</v>
      </c>
      <c r="E318" s="11">
        <v>11</v>
      </c>
      <c r="F318" s="11">
        <f t="shared" si="32"/>
        <v>5136.7169805559406</v>
      </c>
      <c r="G318" s="11">
        <f t="shared" si="33"/>
        <v>839.71698055594061</v>
      </c>
      <c r="H318" s="11">
        <f t="shared" si="34"/>
        <v>839.71698055594061</v>
      </c>
      <c r="I318" s="42">
        <f t="shared" si="35"/>
        <v>0.1954193578207914</v>
      </c>
      <c r="J318" s="11">
        <f t="shared" si="36"/>
        <v>839.71698055594061</v>
      </c>
      <c r="K318" s="11">
        <f t="shared" si="37"/>
        <v>705124.60743398592</v>
      </c>
      <c r="L318" s="11">
        <f t="shared" si="38"/>
        <v>16794.339611118812</v>
      </c>
      <c r="M318" s="11">
        <v>1677</v>
      </c>
      <c r="N318" s="4">
        <f t="shared" si="39"/>
        <v>33540</v>
      </c>
    </row>
    <row r="319" spans="1:14" x14ac:dyDescent="0.35">
      <c r="A319" s="41">
        <v>41233</v>
      </c>
      <c r="B319" s="11">
        <v>5112</v>
      </c>
      <c r="C319" s="11">
        <v>2</v>
      </c>
      <c r="D319" s="11">
        <v>5596</v>
      </c>
      <c r="E319" s="11">
        <v>11</v>
      </c>
      <c r="F319" s="11">
        <f t="shared" si="32"/>
        <v>5851.944624732695</v>
      </c>
      <c r="G319" s="11">
        <f t="shared" si="33"/>
        <v>739.94462473269505</v>
      </c>
      <c r="H319" s="11">
        <f t="shared" si="34"/>
        <v>739.94462473269505</v>
      </c>
      <c r="I319" s="42">
        <f t="shared" si="35"/>
        <v>0.14474660108229559</v>
      </c>
      <c r="J319" s="11">
        <f t="shared" si="36"/>
        <v>739.94462473269505</v>
      </c>
      <c r="K319" s="11">
        <f t="shared" si="37"/>
        <v>547518.04767080885</v>
      </c>
      <c r="L319" s="11">
        <f t="shared" si="38"/>
        <v>14798.892494653901</v>
      </c>
      <c r="M319" s="11">
        <v>1166</v>
      </c>
      <c r="N319" s="4">
        <f t="shared" si="39"/>
        <v>23320</v>
      </c>
    </row>
    <row r="320" spans="1:14" x14ac:dyDescent="0.35">
      <c r="A320" s="41">
        <v>41234</v>
      </c>
      <c r="B320" s="11">
        <v>4905</v>
      </c>
      <c r="C320" s="11">
        <v>3</v>
      </c>
      <c r="D320" s="11">
        <v>4999</v>
      </c>
      <c r="E320" s="11">
        <v>11</v>
      </c>
      <c r="F320" s="11">
        <f t="shared" si="32"/>
        <v>5783.6402237687334</v>
      </c>
      <c r="G320" s="11">
        <f t="shared" si="33"/>
        <v>878.64022376873345</v>
      </c>
      <c r="H320" s="11">
        <f t="shared" si="34"/>
        <v>878.64022376873345</v>
      </c>
      <c r="I320" s="42">
        <f t="shared" si="35"/>
        <v>0.17913154409148491</v>
      </c>
      <c r="J320" s="11">
        <f t="shared" si="36"/>
        <v>878.64022376873345</v>
      </c>
      <c r="K320" s="11">
        <f t="shared" si="37"/>
        <v>772008.64282436995</v>
      </c>
      <c r="L320" s="11">
        <f t="shared" si="38"/>
        <v>17572.804475374669</v>
      </c>
      <c r="M320" s="11">
        <v>1322</v>
      </c>
      <c r="N320" s="4">
        <f t="shared" si="39"/>
        <v>26440</v>
      </c>
    </row>
    <row r="321" spans="1:14" x14ac:dyDescent="0.35">
      <c r="A321" s="41">
        <v>41235</v>
      </c>
      <c r="B321" s="11">
        <v>5279</v>
      </c>
      <c r="C321" s="11">
        <v>4</v>
      </c>
      <c r="D321" s="11">
        <v>5279</v>
      </c>
      <c r="E321" s="11">
        <v>11</v>
      </c>
      <c r="F321" s="11">
        <f t="shared" si="32"/>
        <v>6086.7723652849927</v>
      </c>
      <c r="G321" s="11">
        <f t="shared" si="33"/>
        <v>807.7723652849927</v>
      </c>
      <c r="H321" s="11">
        <f t="shared" si="34"/>
        <v>807.7723652849927</v>
      </c>
      <c r="I321" s="42">
        <f t="shared" si="35"/>
        <v>0.15301617073025056</v>
      </c>
      <c r="J321" s="11">
        <f t="shared" si="36"/>
        <v>807.7723652849927</v>
      </c>
      <c r="K321" s="11">
        <f t="shared" si="37"/>
        <v>652496.19411811163</v>
      </c>
      <c r="L321" s="11">
        <f t="shared" si="38"/>
        <v>16155.447305699854</v>
      </c>
      <c r="M321" s="11">
        <v>1503</v>
      </c>
      <c r="N321" s="4">
        <f t="shared" si="39"/>
        <v>30060</v>
      </c>
    </row>
    <row r="322" spans="1:14" x14ac:dyDescent="0.35">
      <c r="A322" s="41">
        <v>41236</v>
      </c>
      <c r="B322" s="11">
        <v>4632</v>
      </c>
      <c r="C322" s="11">
        <v>5</v>
      </c>
      <c r="D322" s="11">
        <v>5432</v>
      </c>
      <c r="E322" s="11">
        <v>11</v>
      </c>
      <c r="F322" s="11">
        <f t="shared" si="32"/>
        <v>6336.1160907294297</v>
      </c>
      <c r="G322" s="11">
        <f t="shared" si="33"/>
        <v>1704.1160907294297</v>
      </c>
      <c r="H322" s="11">
        <f t="shared" si="34"/>
        <v>1704.1160907294297</v>
      </c>
      <c r="I322" s="42">
        <f t="shared" si="35"/>
        <v>0.36790071043381473</v>
      </c>
      <c r="J322" s="11">
        <f t="shared" si="36"/>
        <v>1704.1160907294297</v>
      </c>
      <c r="K322" s="11">
        <f t="shared" si="37"/>
        <v>2904011.6506829541</v>
      </c>
      <c r="L322" s="11">
        <f t="shared" si="38"/>
        <v>34082.321814588591</v>
      </c>
      <c r="M322" s="11">
        <v>1383</v>
      </c>
      <c r="N322" s="4">
        <f t="shared" si="39"/>
        <v>27660</v>
      </c>
    </row>
    <row r="323" spans="1:14" x14ac:dyDescent="0.35">
      <c r="A323" s="41">
        <v>41237</v>
      </c>
      <c r="B323" s="11">
        <v>4628.5</v>
      </c>
      <c r="C323" s="11">
        <v>6</v>
      </c>
      <c r="D323" s="11">
        <v>6584</v>
      </c>
      <c r="E323" s="11">
        <v>11</v>
      </c>
      <c r="F323" s="11">
        <f t="shared" ref="F323:F360" si="40">$Q$2+SUMPRODUCT(C323:E323,$R$2:$T$2)</f>
        <v>7008.5671205498529</v>
      </c>
      <c r="G323" s="11">
        <f t="shared" ref="G323:G360" si="41">F323-B323</f>
        <v>2380.0671205498529</v>
      </c>
      <c r="H323" s="11">
        <f t="shared" ref="H323:H360" si="42">ABS(G323)</f>
        <v>2380.0671205498529</v>
      </c>
      <c r="I323" s="42">
        <f t="shared" ref="I323:I360" si="43">H323/B323</f>
        <v>0.51421996771088974</v>
      </c>
      <c r="J323" s="11">
        <f t="shared" ref="J323:J360" si="44">IF(G323&lt;1,G323*4,G323)</f>
        <v>2380.0671205498529</v>
      </c>
      <c r="K323" s="11">
        <f t="shared" ref="K323:K360" si="45">J323^2</f>
        <v>5664719.4983224683</v>
      </c>
      <c r="L323" s="11">
        <f t="shared" ref="L323:L360" si="46">IF(G323&gt;0,G323*20,G323*-80)</f>
        <v>47601.342410997058</v>
      </c>
      <c r="M323" s="11">
        <v>1212</v>
      </c>
      <c r="N323" s="4">
        <f t="shared" ref="N323:N367" si="47">M323*20</f>
        <v>24240</v>
      </c>
    </row>
    <row r="324" spans="1:14" x14ac:dyDescent="0.35">
      <c r="A324" s="41">
        <v>41238</v>
      </c>
      <c r="B324" s="11">
        <v>4628.5</v>
      </c>
      <c r="C324" s="11">
        <v>7</v>
      </c>
      <c r="D324" s="11">
        <v>6661</v>
      </c>
      <c r="E324" s="11">
        <v>11</v>
      </c>
      <c r="F324" s="11">
        <f t="shared" si="40"/>
        <v>7225.7225025182388</v>
      </c>
      <c r="G324" s="11">
        <f t="shared" si="41"/>
        <v>2597.2225025182388</v>
      </c>
      <c r="H324" s="11">
        <f t="shared" si="42"/>
        <v>2597.2225025182388</v>
      </c>
      <c r="I324" s="42">
        <f t="shared" si="43"/>
        <v>0.56113697796656348</v>
      </c>
      <c r="J324" s="11">
        <f t="shared" si="44"/>
        <v>2597.2225025182388</v>
      </c>
      <c r="K324" s="11">
        <f t="shared" si="45"/>
        <v>6745564.7275871029</v>
      </c>
      <c r="L324" s="11">
        <f t="shared" si="46"/>
        <v>51944.450050364772</v>
      </c>
      <c r="M324" s="11">
        <v>1206</v>
      </c>
      <c r="N324" s="4">
        <f t="shared" si="47"/>
        <v>24120</v>
      </c>
    </row>
    <row r="325" spans="1:14" x14ac:dyDescent="0.35">
      <c r="A325" s="41">
        <v>41239</v>
      </c>
      <c r="B325" s="11">
        <v>4480</v>
      </c>
      <c r="C325" s="11">
        <v>1</v>
      </c>
      <c r="D325" s="11">
        <v>4297</v>
      </c>
      <c r="E325" s="11">
        <v>11</v>
      </c>
      <c r="F325" s="11">
        <f t="shared" si="40"/>
        <v>5117.2345621362256</v>
      </c>
      <c r="G325" s="11">
        <f t="shared" si="41"/>
        <v>637.23456213622558</v>
      </c>
      <c r="H325" s="11">
        <f t="shared" si="42"/>
        <v>637.23456213622558</v>
      </c>
      <c r="I325" s="42">
        <f t="shared" si="43"/>
        <v>0.14223985761969321</v>
      </c>
      <c r="J325" s="11">
        <f t="shared" si="44"/>
        <v>637.23456213622558</v>
      </c>
      <c r="K325" s="11">
        <f t="shared" si="45"/>
        <v>406067.88718094712</v>
      </c>
      <c r="L325" s="11">
        <f t="shared" si="46"/>
        <v>12744.691242724512</v>
      </c>
      <c r="M325" s="11">
        <v>1480</v>
      </c>
      <c r="N325" s="4">
        <f t="shared" si="47"/>
        <v>29600</v>
      </c>
    </row>
    <row r="326" spans="1:14" x14ac:dyDescent="0.35">
      <c r="A326" s="41">
        <v>41240</v>
      </c>
      <c r="B326" s="11">
        <v>4565</v>
      </c>
      <c r="C326" s="11">
        <v>2</v>
      </c>
      <c r="D326" s="11">
        <v>5112</v>
      </c>
      <c r="E326" s="11">
        <v>11</v>
      </c>
      <c r="F326" s="11">
        <f t="shared" si="40"/>
        <v>5646.9557004904746</v>
      </c>
      <c r="G326" s="11">
        <f t="shared" si="41"/>
        <v>1081.9557004904746</v>
      </c>
      <c r="H326" s="11">
        <f t="shared" si="42"/>
        <v>1081.9557004904746</v>
      </c>
      <c r="I326" s="42">
        <f t="shared" si="43"/>
        <v>0.23701110635059683</v>
      </c>
      <c r="J326" s="11">
        <f t="shared" si="44"/>
        <v>1081.9557004904746</v>
      </c>
      <c r="K326" s="11">
        <f t="shared" si="45"/>
        <v>1170628.1378238334</v>
      </c>
      <c r="L326" s="11">
        <f t="shared" si="46"/>
        <v>21639.114009809491</v>
      </c>
      <c r="M326" s="11">
        <v>1683</v>
      </c>
      <c r="N326" s="4">
        <f t="shared" si="47"/>
        <v>33660</v>
      </c>
    </row>
    <row r="327" spans="1:14" x14ac:dyDescent="0.35">
      <c r="A327" s="41">
        <v>41241</v>
      </c>
      <c r="B327" s="11">
        <v>4465</v>
      </c>
      <c r="C327" s="11">
        <v>3</v>
      </c>
      <c r="D327" s="11">
        <v>4905</v>
      </c>
      <c r="E327" s="11">
        <v>11</v>
      </c>
      <c r="F327" s="11">
        <f t="shared" si="40"/>
        <v>5743.8283252588808</v>
      </c>
      <c r="G327" s="11">
        <f t="shared" si="41"/>
        <v>1278.8283252588808</v>
      </c>
      <c r="H327" s="11">
        <f t="shared" si="42"/>
        <v>1278.8283252588808</v>
      </c>
      <c r="I327" s="42">
        <f t="shared" si="43"/>
        <v>0.28641171898295203</v>
      </c>
      <c r="J327" s="11">
        <f t="shared" si="44"/>
        <v>1278.8283252588808</v>
      </c>
      <c r="K327" s="11">
        <f t="shared" si="45"/>
        <v>1635401.8854844337</v>
      </c>
      <c r="L327" s="11">
        <f t="shared" si="46"/>
        <v>25576.566505177616</v>
      </c>
      <c r="M327" s="11">
        <v>1760</v>
      </c>
      <c r="N327" s="4">
        <f t="shared" si="47"/>
        <v>35200</v>
      </c>
    </row>
    <row r="328" spans="1:14" x14ac:dyDescent="0.35">
      <c r="A328" s="41">
        <v>41242</v>
      </c>
      <c r="B328" s="11">
        <v>4849</v>
      </c>
      <c r="C328" s="11">
        <v>4</v>
      </c>
      <c r="D328" s="11">
        <v>5279</v>
      </c>
      <c r="E328" s="11">
        <v>11</v>
      </c>
      <c r="F328" s="11">
        <f t="shared" si="40"/>
        <v>6086.7723652849927</v>
      </c>
      <c r="G328" s="11">
        <f t="shared" si="41"/>
        <v>1237.7723652849927</v>
      </c>
      <c r="H328" s="11">
        <f t="shared" si="42"/>
        <v>1237.7723652849927</v>
      </c>
      <c r="I328" s="42">
        <f t="shared" si="43"/>
        <v>0.25526342860074092</v>
      </c>
      <c r="J328" s="11">
        <f t="shared" si="44"/>
        <v>1237.7723652849927</v>
      </c>
      <c r="K328" s="11">
        <f t="shared" si="45"/>
        <v>1532080.4282632053</v>
      </c>
      <c r="L328" s="11">
        <f t="shared" si="46"/>
        <v>24755.447305699854</v>
      </c>
      <c r="M328" s="11">
        <v>921</v>
      </c>
      <c r="N328" s="4">
        <f t="shared" si="47"/>
        <v>18420</v>
      </c>
    </row>
    <row r="329" spans="1:14" x14ac:dyDescent="0.35">
      <c r="A329" s="41">
        <v>41243</v>
      </c>
      <c r="B329" s="11">
        <v>6084</v>
      </c>
      <c r="C329" s="11">
        <v>5</v>
      </c>
      <c r="D329" s="11">
        <v>4632</v>
      </c>
      <c r="E329" s="11">
        <v>11</v>
      </c>
      <c r="F329" s="11">
        <f t="shared" si="40"/>
        <v>5997.2914225604709</v>
      </c>
      <c r="G329" s="11">
        <f t="shared" si="41"/>
        <v>-86.708577439529108</v>
      </c>
      <c r="H329" s="11">
        <f t="shared" si="42"/>
        <v>86.708577439529108</v>
      </c>
      <c r="I329" s="42">
        <f t="shared" si="43"/>
        <v>1.4251902932203995E-2</v>
      </c>
      <c r="J329" s="11">
        <f t="shared" si="44"/>
        <v>-346.83430975811643</v>
      </c>
      <c r="K329" s="11">
        <f t="shared" si="45"/>
        <v>120294.03842538907</v>
      </c>
      <c r="L329" s="11">
        <f t="shared" si="46"/>
        <v>6936.6861951623287</v>
      </c>
      <c r="M329" s="11">
        <v>716</v>
      </c>
      <c r="N329" s="4">
        <f t="shared" si="47"/>
        <v>14320</v>
      </c>
    </row>
    <row r="330" spans="1:14" x14ac:dyDescent="0.35">
      <c r="A330" s="41">
        <v>41244</v>
      </c>
      <c r="B330" s="11">
        <v>6609</v>
      </c>
      <c r="C330" s="11">
        <v>6</v>
      </c>
      <c r="D330" s="11">
        <v>4628.5</v>
      </c>
      <c r="E330" s="11">
        <v>12</v>
      </c>
      <c r="F330" s="11">
        <f t="shared" si="40"/>
        <v>6297.4470847384473</v>
      </c>
      <c r="G330" s="11">
        <f t="shared" si="41"/>
        <v>-311.5529152615527</v>
      </c>
      <c r="H330" s="11">
        <f t="shared" si="42"/>
        <v>311.5529152615527</v>
      </c>
      <c r="I330" s="42">
        <f t="shared" si="43"/>
        <v>4.7140704382138403E-2</v>
      </c>
      <c r="J330" s="11">
        <f t="shared" si="44"/>
        <v>-1246.2116610462108</v>
      </c>
      <c r="K330" s="11">
        <f t="shared" si="45"/>
        <v>1553043.5041275558</v>
      </c>
      <c r="L330" s="11">
        <f t="shared" si="46"/>
        <v>24924.233220924216</v>
      </c>
      <c r="M330" s="11">
        <v>1149</v>
      </c>
      <c r="N330" s="4">
        <f t="shared" si="47"/>
        <v>22980</v>
      </c>
    </row>
    <row r="331" spans="1:14" x14ac:dyDescent="0.35">
      <c r="A331" s="41">
        <v>41245</v>
      </c>
      <c r="B331" s="11">
        <v>6482</v>
      </c>
      <c r="C331" s="11">
        <v>7</v>
      </c>
      <c r="D331" s="11">
        <v>4628.5</v>
      </c>
      <c r="E331" s="11">
        <v>12</v>
      </c>
      <c r="F331" s="11">
        <f t="shared" si="40"/>
        <v>6481.9905923955712</v>
      </c>
      <c r="G331" s="11">
        <f t="shared" si="41"/>
        <v>-9.40760442881583E-3</v>
      </c>
      <c r="H331" s="11">
        <f t="shared" si="42"/>
        <v>9.40760442881583E-3</v>
      </c>
      <c r="I331" s="42">
        <f t="shared" si="43"/>
        <v>1.4513428615883725E-6</v>
      </c>
      <c r="J331" s="11">
        <f t="shared" si="44"/>
        <v>-3.763041771526332E-2</v>
      </c>
      <c r="K331" s="11">
        <f t="shared" si="45"/>
        <v>1.4160483374252035E-3</v>
      </c>
      <c r="L331" s="11">
        <f t="shared" si="46"/>
        <v>0.7526083543052664</v>
      </c>
      <c r="M331" s="11">
        <v>0</v>
      </c>
      <c r="N331" s="4">
        <f t="shared" si="47"/>
        <v>0</v>
      </c>
    </row>
    <row r="332" spans="1:14" x14ac:dyDescent="0.35">
      <c r="A332" s="41">
        <v>41246</v>
      </c>
      <c r="B332" s="11">
        <v>4308</v>
      </c>
      <c r="C332" s="11">
        <v>1</v>
      </c>
      <c r="D332" s="11">
        <v>4480</v>
      </c>
      <c r="E332" s="11">
        <v>12</v>
      </c>
      <c r="F332" s="11">
        <f t="shared" si="40"/>
        <v>5311.8352174239672</v>
      </c>
      <c r="G332" s="11">
        <f t="shared" si="41"/>
        <v>1003.8352174239672</v>
      </c>
      <c r="H332" s="11">
        <f t="shared" si="42"/>
        <v>1003.8352174239672</v>
      </c>
      <c r="I332" s="42">
        <f t="shared" si="43"/>
        <v>0.23301653143546128</v>
      </c>
      <c r="J332" s="11">
        <f t="shared" si="44"/>
        <v>1003.8352174239672</v>
      </c>
      <c r="K332" s="11">
        <f t="shared" si="45"/>
        <v>1007685.1437406234</v>
      </c>
      <c r="L332" s="11">
        <f t="shared" si="46"/>
        <v>20076.704348479343</v>
      </c>
      <c r="M332" s="11">
        <v>1541</v>
      </c>
      <c r="N332" s="4">
        <f t="shared" si="47"/>
        <v>30820</v>
      </c>
    </row>
    <row r="333" spans="1:14" x14ac:dyDescent="0.35">
      <c r="A333" s="41">
        <v>41247</v>
      </c>
      <c r="B333" s="11">
        <v>4580</v>
      </c>
      <c r="C333" s="11">
        <v>2</v>
      </c>
      <c r="D333" s="11">
        <v>4565</v>
      </c>
      <c r="E333" s="11">
        <v>12</v>
      </c>
      <c r="F333" s="11">
        <f t="shared" si="40"/>
        <v>5532.3788460740425</v>
      </c>
      <c r="G333" s="11">
        <f t="shared" si="41"/>
        <v>952.37884607404249</v>
      </c>
      <c r="H333" s="11">
        <f t="shared" si="42"/>
        <v>952.37884607404249</v>
      </c>
      <c r="I333" s="42">
        <f t="shared" si="43"/>
        <v>0.20794297949214902</v>
      </c>
      <c r="J333" s="11">
        <f t="shared" si="44"/>
        <v>952.37884607404249</v>
      </c>
      <c r="K333" s="11">
        <f t="shared" si="45"/>
        <v>907025.46644932474</v>
      </c>
      <c r="L333" s="11">
        <f t="shared" si="46"/>
        <v>19047.57692148085</v>
      </c>
      <c r="M333" s="11">
        <v>1815</v>
      </c>
      <c r="N333" s="4">
        <f t="shared" si="47"/>
        <v>36300</v>
      </c>
    </row>
    <row r="334" spans="1:14" x14ac:dyDescent="0.35">
      <c r="A334" s="41">
        <v>41248</v>
      </c>
      <c r="B334" s="11">
        <v>4827</v>
      </c>
      <c r="C334" s="11">
        <v>3</v>
      </c>
      <c r="D334" s="11">
        <v>4465</v>
      </c>
      <c r="E334" s="11">
        <v>12</v>
      </c>
      <c r="F334" s="11">
        <f t="shared" si="40"/>
        <v>5674.5692702100459</v>
      </c>
      <c r="G334" s="11">
        <f t="shared" si="41"/>
        <v>847.56927021004594</v>
      </c>
      <c r="H334" s="11">
        <f t="shared" si="42"/>
        <v>847.56927021004594</v>
      </c>
      <c r="I334" s="42">
        <f t="shared" si="43"/>
        <v>0.17558924180858626</v>
      </c>
      <c r="J334" s="11">
        <f t="shared" si="44"/>
        <v>847.56927021004594</v>
      </c>
      <c r="K334" s="11">
        <f t="shared" si="45"/>
        <v>718373.66780438984</v>
      </c>
      <c r="L334" s="11">
        <f t="shared" si="46"/>
        <v>16951.385404200919</v>
      </c>
      <c r="M334" s="11">
        <v>1875</v>
      </c>
      <c r="N334" s="4">
        <f t="shared" si="47"/>
        <v>37500</v>
      </c>
    </row>
    <row r="335" spans="1:14" x14ac:dyDescent="0.35">
      <c r="A335" s="41">
        <v>41249</v>
      </c>
      <c r="B335" s="11">
        <v>5214</v>
      </c>
      <c r="C335" s="11">
        <v>4</v>
      </c>
      <c r="D335" s="11">
        <v>4849</v>
      </c>
      <c r="E335" s="11">
        <v>12</v>
      </c>
      <c r="F335" s="11">
        <f t="shared" si="40"/>
        <v>6021.7486185882699</v>
      </c>
      <c r="G335" s="11">
        <f t="shared" si="41"/>
        <v>807.74861858826989</v>
      </c>
      <c r="H335" s="11">
        <f t="shared" si="42"/>
        <v>807.74861858826989</v>
      </c>
      <c r="I335" s="42">
        <f t="shared" si="43"/>
        <v>0.1549191826981722</v>
      </c>
      <c r="J335" s="11">
        <f t="shared" si="44"/>
        <v>807.74861858826989</v>
      </c>
      <c r="K335" s="11">
        <f t="shared" si="45"/>
        <v>652457.83083125832</v>
      </c>
      <c r="L335" s="11">
        <f t="shared" si="46"/>
        <v>16154.972371765398</v>
      </c>
      <c r="M335" s="11">
        <v>1360</v>
      </c>
      <c r="N335" s="4">
        <f t="shared" si="47"/>
        <v>27200</v>
      </c>
    </row>
    <row r="336" spans="1:14" x14ac:dyDescent="0.35">
      <c r="A336" s="41">
        <v>41250</v>
      </c>
      <c r="B336" s="11">
        <v>5733</v>
      </c>
      <c r="C336" s="11">
        <v>5</v>
      </c>
      <c r="D336" s="11">
        <v>6084</v>
      </c>
      <c r="E336" s="11">
        <v>12</v>
      </c>
      <c r="F336" s="11">
        <f t="shared" si="40"/>
        <v>6729.3527077312228</v>
      </c>
      <c r="G336" s="11">
        <f t="shared" si="41"/>
        <v>996.35270773122284</v>
      </c>
      <c r="H336" s="11">
        <f t="shared" si="42"/>
        <v>996.35270773122284</v>
      </c>
      <c r="I336" s="42">
        <f t="shared" si="43"/>
        <v>0.17379255324109941</v>
      </c>
      <c r="J336" s="11">
        <f t="shared" si="44"/>
        <v>996.35270773122284</v>
      </c>
      <c r="K336" s="11">
        <f t="shared" si="45"/>
        <v>992718.71820333961</v>
      </c>
      <c r="L336" s="11">
        <f t="shared" si="46"/>
        <v>19927.054154624457</v>
      </c>
      <c r="M336" s="11">
        <v>757</v>
      </c>
      <c r="N336" s="4">
        <f t="shared" si="47"/>
        <v>15140</v>
      </c>
    </row>
    <row r="337" spans="1:14" x14ac:dyDescent="0.35">
      <c r="A337" s="41">
        <v>41251</v>
      </c>
      <c r="B337" s="11">
        <v>6245</v>
      </c>
      <c r="C337" s="11">
        <v>6</v>
      </c>
      <c r="D337" s="11">
        <v>6609</v>
      </c>
      <c r="E337" s="11">
        <v>12</v>
      </c>
      <c r="F337" s="11">
        <f t="shared" si="40"/>
        <v>7136.2499038742253</v>
      </c>
      <c r="G337" s="11">
        <f t="shared" si="41"/>
        <v>891.24990387422531</v>
      </c>
      <c r="H337" s="11">
        <f t="shared" si="42"/>
        <v>891.24990387422531</v>
      </c>
      <c r="I337" s="42">
        <f t="shared" si="43"/>
        <v>0.14271415594463174</v>
      </c>
      <c r="J337" s="11">
        <f t="shared" si="44"/>
        <v>891.24990387422531</v>
      </c>
      <c r="K337" s="11">
        <f t="shared" si="45"/>
        <v>794326.3911558158</v>
      </c>
      <c r="L337" s="11">
        <f t="shared" si="46"/>
        <v>17824.998077484506</v>
      </c>
      <c r="M337" s="11">
        <v>800</v>
      </c>
      <c r="N337" s="4">
        <f t="shared" si="47"/>
        <v>16000</v>
      </c>
    </row>
    <row r="338" spans="1:14" x14ac:dyDescent="0.35">
      <c r="A338" s="41">
        <v>41252</v>
      </c>
      <c r="B338" s="11">
        <v>6423</v>
      </c>
      <c r="C338" s="11">
        <v>7</v>
      </c>
      <c r="D338" s="11">
        <v>6482</v>
      </c>
      <c r="E338" s="11">
        <v>12</v>
      </c>
      <c r="F338" s="11">
        <f t="shared" si="40"/>
        <v>7267.004995459527</v>
      </c>
      <c r="G338" s="11">
        <f t="shared" si="41"/>
        <v>844.00499545952698</v>
      </c>
      <c r="H338" s="11">
        <f t="shared" si="42"/>
        <v>844.00499545952698</v>
      </c>
      <c r="I338" s="42">
        <f t="shared" si="43"/>
        <v>0.13140354903620224</v>
      </c>
      <c r="J338" s="11">
        <f t="shared" si="44"/>
        <v>844.00499545952698</v>
      </c>
      <c r="K338" s="11">
        <f t="shared" si="45"/>
        <v>712344.43236063619</v>
      </c>
      <c r="L338" s="11">
        <f t="shared" si="46"/>
        <v>16880.09990919054</v>
      </c>
      <c r="M338" s="11">
        <v>1117</v>
      </c>
      <c r="N338" s="4">
        <f t="shared" si="47"/>
        <v>22340</v>
      </c>
    </row>
    <row r="339" spans="1:14" x14ac:dyDescent="0.35">
      <c r="A339" s="41">
        <v>41253</v>
      </c>
      <c r="B339" s="11">
        <v>4249</v>
      </c>
      <c r="C339" s="11">
        <v>1</v>
      </c>
      <c r="D339" s="11">
        <v>4308</v>
      </c>
      <c r="E339" s="11">
        <v>12</v>
      </c>
      <c r="F339" s="11">
        <f t="shared" si="40"/>
        <v>5238.9879137676407</v>
      </c>
      <c r="G339" s="11">
        <f t="shared" si="41"/>
        <v>989.98791376764075</v>
      </c>
      <c r="H339" s="11">
        <f t="shared" si="42"/>
        <v>989.98791376764075</v>
      </c>
      <c r="I339" s="42">
        <f t="shared" si="43"/>
        <v>0.23299315456993192</v>
      </c>
      <c r="J339" s="11">
        <f t="shared" si="44"/>
        <v>989.98791376764075</v>
      </c>
      <c r="K339" s="11">
        <f t="shared" si="45"/>
        <v>980076.06940600567</v>
      </c>
      <c r="L339" s="11">
        <f t="shared" si="46"/>
        <v>19799.758275352815</v>
      </c>
      <c r="M339" s="11">
        <v>1852</v>
      </c>
      <c r="N339" s="4">
        <f t="shared" si="47"/>
        <v>37040</v>
      </c>
    </row>
    <row r="340" spans="1:14" x14ac:dyDescent="0.35">
      <c r="A340" s="41">
        <v>41254</v>
      </c>
      <c r="B340" s="11">
        <v>5191</v>
      </c>
      <c r="C340" s="11">
        <v>2</v>
      </c>
      <c r="D340" s="11">
        <v>4580</v>
      </c>
      <c r="E340" s="11">
        <v>12</v>
      </c>
      <c r="F340" s="11">
        <f t="shared" si="40"/>
        <v>5538.7318086022105</v>
      </c>
      <c r="G340" s="11">
        <f t="shared" si="41"/>
        <v>347.73180860221055</v>
      </c>
      <c r="H340" s="11">
        <f t="shared" si="42"/>
        <v>347.73180860221055</v>
      </c>
      <c r="I340" s="42">
        <f t="shared" si="43"/>
        <v>6.6987441456792626E-2</v>
      </c>
      <c r="J340" s="11">
        <f t="shared" si="44"/>
        <v>347.73180860221055</v>
      </c>
      <c r="K340" s="11">
        <f t="shared" si="45"/>
        <v>120917.41071376439</v>
      </c>
      <c r="L340" s="11">
        <f t="shared" si="46"/>
        <v>6954.636172044211</v>
      </c>
      <c r="M340" s="11">
        <v>1941</v>
      </c>
      <c r="N340" s="4">
        <f t="shared" si="47"/>
        <v>38820</v>
      </c>
    </row>
    <row r="341" spans="1:14" x14ac:dyDescent="0.35">
      <c r="A341" s="41">
        <v>41255</v>
      </c>
      <c r="B341" s="11">
        <v>5345</v>
      </c>
      <c r="C341" s="11">
        <v>3</v>
      </c>
      <c r="D341" s="11">
        <v>4827</v>
      </c>
      <c r="E341" s="11">
        <v>12</v>
      </c>
      <c r="F341" s="11">
        <f t="shared" si="40"/>
        <v>5827.8874325565002</v>
      </c>
      <c r="G341" s="11">
        <f t="shared" si="41"/>
        <v>482.88743255650024</v>
      </c>
      <c r="H341" s="11">
        <f t="shared" si="42"/>
        <v>482.88743255650024</v>
      </c>
      <c r="I341" s="42">
        <f t="shared" si="43"/>
        <v>9.0343766614873755E-2</v>
      </c>
      <c r="J341" s="11">
        <f t="shared" si="44"/>
        <v>482.88743255650024</v>
      </c>
      <c r="K341" s="11">
        <f t="shared" si="45"/>
        <v>233180.27252100856</v>
      </c>
      <c r="L341" s="11">
        <f t="shared" si="46"/>
        <v>9657.7486511300049</v>
      </c>
      <c r="M341" s="11">
        <v>1585</v>
      </c>
      <c r="N341" s="4">
        <f t="shared" si="47"/>
        <v>31700</v>
      </c>
    </row>
    <row r="342" spans="1:14" x14ac:dyDescent="0.35">
      <c r="A342" s="41">
        <v>41256</v>
      </c>
      <c r="B342" s="11">
        <v>5545</v>
      </c>
      <c r="C342" s="11">
        <v>4</v>
      </c>
      <c r="D342" s="11">
        <v>5214</v>
      </c>
      <c r="E342" s="11">
        <v>12</v>
      </c>
      <c r="F342" s="11">
        <f t="shared" si="40"/>
        <v>6176.3373734403576</v>
      </c>
      <c r="G342" s="11">
        <f t="shared" si="41"/>
        <v>631.33737344035762</v>
      </c>
      <c r="H342" s="11">
        <f t="shared" si="42"/>
        <v>631.33737344035762</v>
      </c>
      <c r="I342" s="42">
        <f t="shared" si="43"/>
        <v>0.11385705562495178</v>
      </c>
      <c r="J342" s="11">
        <f t="shared" si="44"/>
        <v>631.33737344035762</v>
      </c>
      <c r="K342" s="11">
        <f t="shared" si="45"/>
        <v>398586.8791025696</v>
      </c>
      <c r="L342" s="11">
        <f t="shared" si="46"/>
        <v>12626.747468807152</v>
      </c>
      <c r="M342" s="11">
        <v>1523</v>
      </c>
      <c r="N342" s="4">
        <f t="shared" si="47"/>
        <v>30460</v>
      </c>
    </row>
    <row r="343" spans="1:14" x14ac:dyDescent="0.35">
      <c r="A343" s="41">
        <v>41257</v>
      </c>
      <c r="B343" s="11">
        <v>5341</v>
      </c>
      <c r="C343" s="11">
        <v>5</v>
      </c>
      <c r="D343" s="11">
        <v>5733</v>
      </c>
      <c r="E343" s="11">
        <v>12</v>
      </c>
      <c r="F343" s="11">
        <f t="shared" si="40"/>
        <v>6580.6933845720923</v>
      </c>
      <c r="G343" s="11">
        <f t="shared" si="41"/>
        <v>1239.6933845720923</v>
      </c>
      <c r="H343" s="11">
        <f t="shared" si="42"/>
        <v>1239.6933845720923</v>
      </c>
      <c r="I343" s="42">
        <f t="shared" si="43"/>
        <v>0.23210885313089166</v>
      </c>
      <c r="J343" s="11">
        <f t="shared" si="44"/>
        <v>1239.6933845720923</v>
      </c>
      <c r="K343" s="11">
        <f t="shared" si="45"/>
        <v>1536839.6877518096</v>
      </c>
      <c r="L343" s="11">
        <f t="shared" si="46"/>
        <v>24793.867691441847</v>
      </c>
      <c r="M343" s="11">
        <v>1531</v>
      </c>
      <c r="N343" s="4">
        <f t="shared" si="47"/>
        <v>30620</v>
      </c>
    </row>
    <row r="344" spans="1:14" x14ac:dyDescent="0.35">
      <c r="A344" s="41">
        <v>41258</v>
      </c>
      <c r="B344" s="11">
        <v>4501</v>
      </c>
      <c r="C344" s="11">
        <v>6</v>
      </c>
      <c r="D344" s="11">
        <v>6245</v>
      </c>
      <c r="E344" s="11">
        <v>12</v>
      </c>
      <c r="F344" s="11">
        <f t="shared" si="40"/>
        <v>6982.0846798573493</v>
      </c>
      <c r="G344" s="11">
        <f t="shared" si="41"/>
        <v>2481.0846798573493</v>
      </c>
      <c r="H344" s="11">
        <f t="shared" si="42"/>
        <v>2481.0846798573493</v>
      </c>
      <c r="I344" s="42">
        <f t="shared" si="43"/>
        <v>0.55122965560038861</v>
      </c>
      <c r="J344" s="11">
        <f t="shared" si="44"/>
        <v>2481.0846798573493</v>
      </c>
      <c r="K344" s="11">
        <f t="shared" si="45"/>
        <v>6155781.1886228453</v>
      </c>
      <c r="L344" s="11">
        <f t="shared" si="46"/>
        <v>49621.693597146987</v>
      </c>
      <c r="M344" s="11">
        <v>1202</v>
      </c>
      <c r="N344" s="4">
        <f t="shared" si="47"/>
        <v>24040</v>
      </c>
    </row>
    <row r="345" spans="1:14" x14ac:dyDescent="0.35">
      <c r="A345" s="41">
        <v>41259</v>
      </c>
      <c r="B345" s="11">
        <v>6753</v>
      </c>
      <c r="C345" s="11">
        <v>7</v>
      </c>
      <c r="D345" s="11">
        <v>6423</v>
      </c>
      <c r="E345" s="11">
        <v>12</v>
      </c>
      <c r="F345" s="11">
        <f t="shared" si="40"/>
        <v>7242.0166761820656</v>
      </c>
      <c r="G345" s="11">
        <f t="shared" si="41"/>
        <v>489.01667618206557</v>
      </c>
      <c r="H345" s="11">
        <f t="shared" si="42"/>
        <v>489.01667618206557</v>
      </c>
      <c r="I345" s="42">
        <f t="shared" si="43"/>
        <v>7.2414730665195548E-2</v>
      </c>
      <c r="J345" s="11">
        <f t="shared" si="44"/>
        <v>489.01667618206557</v>
      </c>
      <c r="K345" s="11">
        <f t="shared" si="45"/>
        <v>239137.30958415518</v>
      </c>
      <c r="L345" s="11">
        <f t="shared" si="46"/>
        <v>9780.3335236413113</v>
      </c>
      <c r="M345" s="11">
        <v>989</v>
      </c>
      <c r="N345" s="4">
        <f t="shared" si="47"/>
        <v>19780</v>
      </c>
    </row>
    <row r="346" spans="1:14" x14ac:dyDescent="0.35">
      <c r="A346" s="41">
        <v>41260</v>
      </c>
      <c r="B346" s="11">
        <v>5214</v>
      </c>
      <c r="C346" s="11">
        <v>1</v>
      </c>
      <c r="D346" s="11">
        <v>4249</v>
      </c>
      <c r="E346" s="11">
        <v>12</v>
      </c>
      <c r="F346" s="11">
        <f t="shared" si="40"/>
        <v>5213.9995944901802</v>
      </c>
      <c r="G346" s="11">
        <f t="shared" si="41"/>
        <v>-4.0550981975684408E-4</v>
      </c>
      <c r="H346" s="11">
        <f t="shared" si="42"/>
        <v>4.0550981975684408E-4</v>
      </c>
      <c r="I346" s="42">
        <f t="shared" si="43"/>
        <v>7.7773268077645588E-8</v>
      </c>
      <c r="J346" s="11">
        <f t="shared" si="44"/>
        <v>-1.6220392790273763E-3</v>
      </c>
      <c r="K346" s="11">
        <f t="shared" si="45"/>
        <v>2.6310114227076507E-6</v>
      </c>
      <c r="L346" s="11">
        <f t="shared" si="46"/>
        <v>3.2440785580547526E-2</v>
      </c>
      <c r="M346" s="11">
        <v>1642</v>
      </c>
      <c r="N346" s="4">
        <f t="shared" si="47"/>
        <v>32840</v>
      </c>
    </row>
    <row r="347" spans="1:14" x14ac:dyDescent="0.35">
      <c r="A347" s="41">
        <v>41261</v>
      </c>
      <c r="B347" s="11">
        <v>6300</v>
      </c>
      <c r="C347" s="11">
        <v>2</v>
      </c>
      <c r="D347" s="11">
        <v>5191</v>
      </c>
      <c r="E347" s="11">
        <v>12</v>
      </c>
      <c r="F347" s="11">
        <f t="shared" si="40"/>
        <v>5797.5091489162523</v>
      </c>
      <c r="G347" s="11">
        <f t="shared" si="41"/>
        <v>-502.49085108374766</v>
      </c>
      <c r="H347" s="11">
        <f t="shared" si="42"/>
        <v>502.49085108374766</v>
      </c>
      <c r="I347" s="42">
        <f t="shared" si="43"/>
        <v>7.9760452552975813E-2</v>
      </c>
      <c r="J347" s="11">
        <f t="shared" si="44"/>
        <v>-2009.9634043349906</v>
      </c>
      <c r="K347" s="11">
        <f t="shared" si="45"/>
        <v>4039952.8867659052</v>
      </c>
      <c r="L347" s="11">
        <f t="shared" si="46"/>
        <v>40199.268086699813</v>
      </c>
      <c r="M347" s="11">
        <v>1239</v>
      </c>
      <c r="N347" s="4">
        <f t="shared" si="47"/>
        <v>24780</v>
      </c>
    </row>
    <row r="348" spans="1:14" x14ac:dyDescent="0.35">
      <c r="A348" s="41">
        <v>41262</v>
      </c>
      <c r="B348" s="11">
        <v>6478</v>
      </c>
      <c r="C348" s="11">
        <v>3</v>
      </c>
      <c r="D348" s="11">
        <v>5345</v>
      </c>
      <c r="E348" s="11">
        <v>12</v>
      </c>
      <c r="F348" s="11">
        <f t="shared" si="40"/>
        <v>6047.2764051959002</v>
      </c>
      <c r="G348" s="11">
        <f t="shared" si="41"/>
        <v>-430.72359480409978</v>
      </c>
      <c r="H348" s="11">
        <f t="shared" si="42"/>
        <v>430.72359480409978</v>
      </c>
      <c r="I348" s="42">
        <f t="shared" si="43"/>
        <v>6.6490212226628556E-2</v>
      </c>
      <c r="J348" s="11">
        <f t="shared" si="44"/>
        <v>-1722.8943792163991</v>
      </c>
      <c r="K348" s="11">
        <f t="shared" si="45"/>
        <v>2968365.0419354611</v>
      </c>
      <c r="L348" s="11">
        <f t="shared" si="46"/>
        <v>34457.887584327982</v>
      </c>
      <c r="M348" s="11">
        <v>1072</v>
      </c>
      <c r="N348" s="4">
        <f t="shared" si="47"/>
        <v>21440</v>
      </c>
    </row>
    <row r="349" spans="1:14" x14ac:dyDescent="0.35">
      <c r="A349" s="41">
        <v>41263</v>
      </c>
      <c r="B349" s="11">
        <v>6525</v>
      </c>
      <c r="C349" s="11">
        <v>4</v>
      </c>
      <c r="D349" s="11">
        <v>5545</v>
      </c>
      <c r="E349" s="11">
        <v>12</v>
      </c>
      <c r="F349" s="11">
        <f t="shared" si="40"/>
        <v>6316.526079895264</v>
      </c>
      <c r="G349" s="11">
        <f t="shared" si="41"/>
        <v>-208.47392010473595</v>
      </c>
      <c r="H349" s="11">
        <f t="shared" si="42"/>
        <v>208.47392010473595</v>
      </c>
      <c r="I349" s="42">
        <f t="shared" si="43"/>
        <v>3.1950026069691335E-2</v>
      </c>
      <c r="J349" s="11">
        <f t="shared" si="44"/>
        <v>-833.89568041894381</v>
      </c>
      <c r="K349" s="11">
        <f t="shared" si="45"/>
        <v>695382.00582137331</v>
      </c>
      <c r="L349" s="11">
        <f t="shared" si="46"/>
        <v>16677.913608378876</v>
      </c>
      <c r="M349" s="11">
        <v>1200</v>
      </c>
      <c r="N349" s="4">
        <f t="shared" si="47"/>
        <v>24000</v>
      </c>
    </row>
    <row r="350" spans="1:14" x14ac:dyDescent="0.35">
      <c r="A350" s="41">
        <v>41264</v>
      </c>
      <c r="B350" s="11">
        <v>6350</v>
      </c>
      <c r="C350" s="11">
        <v>5</v>
      </c>
      <c r="D350" s="11">
        <v>5341</v>
      </c>
      <c r="E350" s="11">
        <v>12</v>
      </c>
      <c r="F350" s="11">
        <f t="shared" si="40"/>
        <v>6414.6692971693028</v>
      </c>
      <c r="G350" s="11">
        <f t="shared" si="41"/>
        <v>64.669297169302808</v>
      </c>
      <c r="H350" s="11">
        <f t="shared" si="42"/>
        <v>64.669297169302808</v>
      </c>
      <c r="I350" s="42">
        <f t="shared" si="43"/>
        <v>1.018414128650438E-2</v>
      </c>
      <c r="J350" s="11">
        <f t="shared" si="44"/>
        <v>64.669297169302808</v>
      </c>
      <c r="K350" s="11">
        <f t="shared" si="45"/>
        <v>4182.1179963715958</v>
      </c>
      <c r="L350" s="11">
        <f t="shared" si="46"/>
        <v>1293.3859433860562</v>
      </c>
      <c r="M350" s="11">
        <v>1611</v>
      </c>
      <c r="N350" s="4">
        <f t="shared" si="47"/>
        <v>32220</v>
      </c>
    </row>
    <row r="351" spans="1:14" x14ac:dyDescent="0.35">
      <c r="A351" s="41">
        <v>41265</v>
      </c>
      <c r="B351" s="11">
        <v>6531</v>
      </c>
      <c r="C351" s="11">
        <v>6</v>
      </c>
      <c r="D351" s="11">
        <v>4501</v>
      </c>
      <c r="E351" s="11">
        <v>12</v>
      </c>
      <c r="F351" s="11">
        <f t="shared" si="40"/>
        <v>6243.4469032490197</v>
      </c>
      <c r="G351" s="11">
        <f t="shared" si="41"/>
        <v>-287.55309675098033</v>
      </c>
      <c r="H351" s="11">
        <f t="shared" si="42"/>
        <v>287.55309675098033</v>
      </c>
      <c r="I351" s="42">
        <f t="shared" si="43"/>
        <v>4.4028953720866688E-2</v>
      </c>
      <c r="J351" s="11">
        <f t="shared" si="44"/>
        <v>-1150.2123870039213</v>
      </c>
      <c r="K351" s="11">
        <f t="shared" si="45"/>
        <v>1322988.5352172584</v>
      </c>
      <c r="L351" s="11">
        <f t="shared" si="46"/>
        <v>23004.247740078426</v>
      </c>
      <c r="M351" s="11">
        <v>1776</v>
      </c>
      <c r="N351" s="4">
        <f t="shared" si="47"/>
        <v>35520</v>
      </c>
    </row>
    <row r="352" spans="1:14" x14ac:dyDescent="0.35">
      <c r="A352" s="41">
        <v>41266</v>
      </c>
      <c r="B352" s="11">
        <v>5977</v>
      </c>
      <c r="C352" s="11">
        <v>7</v>
      </c>
      <c r="D352" s="11">
        <v>6753</v>
      </c>
      <c r="E352" s="11">
        <v>12</v>
      </c>
      <c r="F352" s="11">
        <f t="shared" si="40"/>
        <v>7381.7818518017611</v>
      </c>
      <c r="G352" s="11">
        <f t="shared" si="41"/>
        <v>1404.7818518017611</v>
      </c>
      <c r="H352" s="11">
        <f t="shared" si="42"/>
        <v>1404.7818518017611</v>
      </c>
      <c r="I352" s="42">
        <f t="shared" si="43"/>
        <v>0.23503126180387504</v>
      </c>
      <c r="J352" s="11">
        <f t="shared" si="44"/>
        <v>1404.7818518017611</v>
      </c>
      <c r="K352" s="11">
        <f t="shared" si="45"/>
        <v>1973412.0511515853</v>
      </c>
      <c r="L352" s="11">
        <f t="shared" si="46"/>
        <v>28095.637036035223</v>
      </c>
      <c r="M352" s="11">
        <v>800</v>
      </c>
      <c r="N352" s="4">
        <f t="shared" si="47"/>
        <v>16000</v>
      </c>
    </row>
    <row r="353" spans="1:14" x14ac:dyDescent="0.35">
      <c r="A353" s="41">
        <v>41267</v>
      </c>
      <c r="B353" s="11">
        <v>5544</v>
      </c>
      <c r="C353" s="11">
        <v>1</v>
      </c>
      <c r="D353" s="11">
        <v>5214</v>
      </c>
      <c r="E353" s="11">
        <v>12</v>
      </c>
      <c r="F353" s="11">
        <f t="shared" si="40"/>
        <v>5622.7068504689869</v>
      </c>
      <c r="G353" s="11">
        <f t="shared" si="41"/>
        <v>78.706850468986886</v>
      </c>
      <c r="H353" s="11">
        <f t="shared" si="42"/>
        <v>78.706850468986886</v>
      </c>
      <c r="I353" s="42">
        <f t="shared" si="43"/>
        <v>1.4196762350105859E-2</v>
      </c>
      <c r="J353" s="11">
        <f t="shared" si="44"/>
        <v>78.706850468986886</v>
      </c>
      <c r="K353" s="11">
        <f t="shared" si="45"/>
        <v>6194.7683107474613</v>
      </c>
      <c r="L353" s="11">
        <f t="shared" si="46"/>
        <v>1574.1370093797377</v>
      </c>
      <c r="M353" s="11">
        <v>511</v>
      </c>
      <c r="N353" s="4">
        <f t="shared" si="47"/>
        <v>10220</v>
      </c>
    </row>
    <row r="354" spans="1:14" x14ac:dyDescent="0.35">
      <c r="A354" s="41">
        <v>41268</v>
      </c>
      <c r="B354" s="11">
        <v>5099</v>
      </c>
      <c r="C354" s="11">
        <v>2</v>
      </c>
      <c r="D354" s="11">
        <v>6300</v>
      </c>
      <c r="E354" s="11">
        <v>12</v>
      </c>
      <c r="F354" s="11">
        <f t="shared" si="40"/>
        <v>6267.2048451654709</v>
      </c>
      <c r="G354" s="11">
        <f t="shared" si="41"/>
        <v>1168.2048451654709</v>
      </c>
      <c r="H354" s="11">
        <f t="shared" si="42"/>
        <v>1168.2048451654709</v>
      </c>
      <c r="I354" s="42">
        <f t="shared" si="43"/>
        <v>0.22910469605127887</v>
      </c>
      <c r="J354" s="11">
        <f t="shared" si="44"/>
        <v>1168.2048451654709</v>
      </c>
      <c r="K354" s="11">
        <f t="shared" si="45"/>
        <v>1364702.560268082</v>
      </c>
      <c r="L354" s="11">
        <f t="shared" si="46"/>
        <v>23364.096903309419</v>
      </c>
      <c r="M354" s="11">
        <v>684</v>
      </c>
      <c r="N354" s="4">
        <f t="shared" si="47"/>
        <v>13680</v>
      </c>
    </row>
    <row r="355" spans="1:14" x14ac:dyDescent="0.35">
      <c r="A355" s="41">
        <v>41269</v>
      </c>
      <c r="B355" s="11">
        <v>3944</v>
      </c>
      <c r="C355" s="11">
        <v>3</v>
      </c>
      <c r="D355" s="11">
        <v>6478</v>
      </c>
      <c r="E355" s="11">
        <v>12</v>
      </c>
      <c r="F355" s="11">
        <f t="shared" si="40"/>
        <v>6527.1368414901872</v>
      </c>
      <c r="G355" s="11">
        <f t="shared" si="41"/>
        <v>2583.1368414901872</v>
      </c>
      <c r="H355" s="11">
        <f t="shared" si="42"/>
        <v>2583.1368414901872</v>
      </c>
      <c r="I355" s="42">
        <f t="shared" si="43"/>
        <v>0.65495356021556472</v>
      </c>
      <c r="J355" s="11">
        <f t="shared" si="44"/>
        <v>2583.1368414901872</v>
      </c>
      <c r="K355" s="11">
        <f t="shared" si="45"/>
        <v>6672595.9418639001</v>
      </c>
      <c r="L355" s="11">
        <f t="shared" si="46"/>
        <v>51662.736829803747</v>
      </c>
      <c r="M355" s="11">
        <v>686</v>
      </c>
      <c r="N355" s="4">
        <f t="shared" si="47"/>
        <v>13720</v>
      </c>
    </row>
    <row r="356" spans="1:14" x14ac:dyDescent="0.35">
      <c r="A356" s="41">
        <v>41270</v>
      </c>
      <c r="B356" s="11">
        <v>5461</v>
      </c>
      <c r="C356" s="11">
        <v>4</v>
      </c>
      <c r="D356" s="11">
        <v>6525</v>
      </c>
      <c r="E356" s="11">
        <v>12</v>
      </c>
      <c r="F356" s="11">
        <f t="shared" si="40"/>
        <v>6731.5862984022378</v>
      </c>
      <c r="G356" s="11">
        <f t="shared" si="41"/>
        <v>1270.5862984022378</v>
      </c>
      <c r="H356" s="11">
        <f t="shared" si="42"/>
        <v>1270.5862984022378</v>
      </c>
      <c r="I356" s="42">
        <f t="shared" si="43"/>
        <v>0.23266550053144805</v>
      </c>
      <c r="J356" s="11">
        <f t="shared" si="44"/>
        <v>1270.5862984022378</v>
      </c>
      <c r="K356" s="11">
        <f t="shared" si="45"/>
        <v>1614389.5416875007</v>
      </c>
      <c r="L356" s="11">
        <f t="shared" si="46"/>
        <v>25411.725968044757</v>
      </c>
      <c r="M356" s="11">
        <v>1589</v>
      </c>
      <c r="N356" s="4">
        <f t="shared" si="47"/>
        <v>31780</v>
      </c>
    </row>
    <row r="357" spans="1:14" x14ac:dyDescent="0.35">
      <c r="A357" s="41">
        <v>41271</v>
      </c>
      <c r="B357" s="11">
        <v>5391</v>
      </c>
      <c r="C357" s="11">
        <v>5</v>
      </c>
      <c r="D357" s="11">
        <v>6350</v>
      </c>
      <c r="E357" s="11">
        <v>12</v>
      </c>
      <c r="F357" s="11">
        <f t="shared" si="40"/>
        <v>6842.0119098974019</v>
      </c>
      <c r="G357" s="11">
        <f t="shared" si="41"/>
        <v>1451.0119098974019</v>
      </c>
      <c r="H357" s="11">
        <f t="shared" si="42"/>
        <v>1451.0119098974019</v>
      </c>
      <c r="I357" s="42">
        <f t="shared" si="43"/>
        <v>0.26915450007371583</v>
      </c>
      <c r="J357" s="11">
        <f t="shared" si="44"/>
        <v>1451.0119098974019</v>
      </c>
      <c r="K357" s="11">
        <f t="shared" si="45"/>
        <v>2105435.562664106</v>
      </c>
      <c r="L357" s="11">
        <f t="shared" si="46"/>
        <v>29020.238197948038</v>
      </c>
      <c r="M357" s="11">
        <v>1587</v>
      </c>
      <c r="N357" s="4">
        <f t="shared" si="47"/>
        <v>31740</v>
      </c>
    </row>
    <row r="358" spans="1:14" x14ac:dyDescent="0.35">
      <c r="A358" s="41">
        <v>41272</v>
      </c>
      <c r="B358" s="11">
        <v>6368</v>
      </c>
      <c r="C358" s="11">
        <v>6</v>
      </c>
      <c r="D358" s="11">
        <v>6531</v>
      </c>
      <c r="E358" s="11">
        <v>12</v>
      </c>
      <c r="F358" s="11">
        <f t="shared" si="40"/>
        <v>7103.2144987277516</v>
      </c>
      <c r="G358" s="11">
        <f t="shared" si="41"/>
        <v>735.21449872775156</v>
      </c>
      <c r="H358" s="11">
        <f t="shared" si="42"/>
        <v>735.21449872775156</v>
      </c>
      <c r="I358" s="42">
        <f t="shared" si="43"/>
        <v>0.11545453811679515</v>
      </c>
      <c r="J358" s="11">
        <f t="shared" si="44"/>
        <v>735.21449872775156</v>
      </c>
      <c r="K358" s="11">
        <f t="shared" si="45"/>
        <v>540540.35913949902</v>
      </c>
      <c r="L358" s="11">
        <f t="shared" si="46"/>
        <v>14704.289974555031</v>
      </c>
      <c r="M358" s="11">
        <v>1151</v>
      </c>
      <c r="N358" s="4">
        <f t="shared" si="47"/>
        <v>23020</v>
      </c>
    </row>
    <row r="359" spans="1:14" x14ac:dyDescent="0.35">
      <c r="A359" s="41">
        <v>41273</v>
      </c>
      <c r="B359" s="11">
        <v>6498</v>
      </c>
      <c r="C359" s="11">
        <v>7</v>
      </c>
      <c r="D359" s="11">
        <v>5977</v>
      </c>
      <c r="E359" s="11">
        <v>12</v>
      </c>
      <c r="F359" s="11">
        <f t="shared" si="40"/>
        <v>7053.1219236778716</v>
      </c>
      <c r="G359" s="11">
        <f t="shared" si="41"/>
        <v>555.12192367787156</v>
      </c>
      <c r="H359" s="11">
        <f t="shared" si="42"/>
        <v>555.12192367787156</v>
      </c>
      <c r="I359" s="42">
        <f t="shared" si="43"/>
        <v>8.5429658922417911E-2</v>
      </c>
      <c r="J359" s="11">
        <f t="shared" si="44"/>
        <v>555.12192367787156</v>
      </c>
      <c r="K359" s="11">
        <f t="shared" si="45"/>
        <v>308160.35014782066</v>
      </c>
      <c r="L359" s="11">
        <f t="shared" si="46"/>
        <v>11102.438473557431</v>
      </c>
      <c r="M359" s="11">
        <v>1746</v>
      </c>
      <c r="N359" s="4">
        <f t="shared" si="47"/>
        <v>34920</v>
      </c>
    </row>
    <row r="360" spans="1:14" x14ac:dyDescent="0.35">
      <c r="A360" s="41">
        <v>41274</v>
      </c>
      <c r="B360" s="11">
        <v>5484</v>
      </c>
      <c r="C360" s="11">
        <v>1</v>
      </c>
      <c r="D360" s="11">
        <v>5544</v>
      </c>
      <c r="E360" s="11">
        <v>12</v>
      </c>
      <c r="F360" s="11">
        <f t="shared" si="40"/>
        <v>5762.4720260886816</v>
      </c>
      <c r="G360" s="11">
        <f t="shared" si="41"/>
        <v>278.47202608868156</v>
      </c>
      <c r="H360" s="11">
        <f t="shared" si="42"/>
        <v>278.47202608868156</v>
      </c>
      <c r="I360" s="42">
        <f t="shared" si="43"/>
        <v>5.0778998192684457E-2</v>
      </c>
      <c r="J360" s="11">
        <f t="shared" si="44"/>
        <v>278.47202608868156</v>
      </c>
      <c r="K360" s="11">
        <f t="shared" si="45"/>
        <v>77546.669313935345</v>
      </c>
      <c r="L360" s="11">
        <f t="shared" si="46"/>
        <v>5569.4405217736312</v>
      </c>
      <c r="M360" s="11">
        <v>1088</v>
      </c>
      <c r="N360" s="4">
        <f t="shared" si="47"/>
        <v>21760</v>
      </c>
    </row>
    <row r="361" spans="1:14" x14ac:dyDescent="0.35">
      <c r="A361" s="41"/>
      <c r="B361" s="11"/>
      <c r="C361" s="11"/>
      <c r="D361" s="11"/>
      <c r="E361" s="11"/>
      <c r="F361" s="11"/>
      <c r="G361" s="11"/>
      <c r="H361" s="11"/>
      <c r="I361" s="42"/>
      <c r="J361" s="11"/>
      <c r="K361" s="11"/>
      <c r="L361" s="11"/>
      <c r="M361" s="11">
        <v>2482</v>
      </c>
      <c r="N361" s="4">
        <f t="shared" si="47"/>
        <v>49640</v>
      </c>
    </row>
    <row r="362" spans="1:14" x14ac:dyDescent="0.35">
      <c r="A362" s="41"/>
      <c r="B362" s="11"/>
      <c r="C362" s="11"/>
      <c r="D362" s="11"/>
      <c r="E362" s="11"/>
      <c r="F362" s="11"/>
      <c r="G362" s="11"/>
      <c r="H362" s="11"/>
      <c r="I362" s="42"/>
      <c r="J362" s="11"/>
      <c r="K362" s="11"/>
      <c r="L362" s="11"/>
      <c r="M362" s="11">
        <v>995</v>
      </c>
      <c r="N362" s="4">
        <f t="shared" si="47"/>
        <v>19900</v>
      </c>
    </row>
    <row r="363" spans="1:14" x14ac:dyDescent="0.35">
      <c r="A363" s="41"/>
      <c r="B363" s="11"/>
      <c r="C363" s="11"/>
      <c r="D363" s="11"/>
      <c r="E363" s="11"/>
      <c r="F363" s="11"/>
      <c r="G363" s="11"/>
      <c r="H363" s="11"/>
      <c r="I363" s="42"/>
      <c r="J363" s="11"/>
      <c r="K363" s="11"/>
      <c r="L363" s="11"/>
      <c r="M363" s="11">
        <v>1115</v>
      </c>
      <c r="N363" s="4">
        <f t="shared" si="47"/>
        <v>22300</v>
      </c>
    </row>
    <row r="364" spans="1:14" x14ac:dyDescent="0.35">
      <c r="A364" s="41"/>
      <c r="B364" s="11"/>
      <c r="C364" s="11"/>
      <c r="D364" s="11"/>
      <c r="E364" s="11"/>
      <c r="F364" s="11"/>
      <c r="G364" s="11"/>
      <c r="H364" s="11"/>
      <c r="I364" s="42"/>
      <c r="J364" s="11"/>
      <c r="K364" s="11"/>
      <c r="L364" s="11"/>
      <c r="M364" s="11">
        <v>1619</v>
      </c>
      <c r="N364" s="4">
        <f t="shared" si="47"/>
        <v>32380</v>
      </c>
    </row>
    <row r="365" spans="1:14" x14ac:dyDescent="0.35">
      <c r="A365" s="41"/>
      <c r="B365" s="11"/>
      <c r="C365" s="11"/>
      <c r="D365" s="11"/>
      <c r="E365" s="11"/>
      <c r="F365" s="11"/>
      <c r="G365" s="11"/>
      <c r="H365" s="11"/>
      <c r="I365" s="42"/>
      <c r="J365" s="11"/>
      <c r="K365" s="11"/>
      <c r="L365" s="11"/>
      <c r="M365" s="11">
        <v>843</v>
      </c>
      <c r="N365" s="4">
        <f t="shared" si="47"/>
        <v>16860</v>
      </c>
    </row>
    <row r="366" spans="1:14" x14ac:dyDescent="0.35">
      <c r="A366" s="41"/>
      <c r="B366" s="11"/>
      <c r="C366" s="11"/>
      <c r="D366" s="11"/>
      <c r="E366" s="11"/>
      <c r="F366" s="11"/>
      <c r="G366" s="11"/>
      <c r="H366" s="11"/>
      <c r="I366" s="42"/>
      <c r="J366" s="11"/>
      <c r="K366" s="11"/>
      <c r="L366" s="11"/>
      <c r="M366" s="11">
        <v>915</v>
      </c>
      <c r="N366" s="4">
        <f t="shared" si="47"/>
        <v>18300</v>
      </c>
    </row>
    <row r="367" spans="1:14" x14ac:dyDescent="0.35">
      <c r="A367" s="49"/>
      <c r="B367" s="20"/>
      <c r="C367" s="20"/>
      <c r="D367" s="20"/>
      <c r="E367" s="20"/>
      <c r="F367" s="20"/>
      <c r="G367" s="20"/>
      <c r="H367" s="20"/>
      <c r="I367" s="43"/>
      <c r="J367" s="20"/>
      <c r="K367" s="20"/>
      <c r="L367" s="20"/>
      <c r="M367" s="20">
        <v>457</v>
      </c>
      <c r="N367" s="6">
        <f t="shared" si="47"/>
        <v>9140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1C39-97CA-40B1-8A49-C76C340FA9E3}">
  <dimension ref="A1:AA35"/>
  <sheetViews>
    <sheetView topLeftCell="M4" workbookViewId="0">
      <selection activeCell="P4" sqref="P4"/>
    </sheetView>
  </sheetViews>
  <sheetFormatPr defaultRowHeight="14.5" x14ac:dyDescent="0.35"/>
  <cols>
    <col min="1" max="1" width="11.81640625" customWidth="1"/>
    <col min="4" max="4" width="13.54296875" customWidth="1"/>
    <col min="5" max="5" width="10.1796875" customWidth="1"/>
    <col min="7" max="7" width="13.1796875" customWidth="1"/>
    <col min="8" max="8" width="34.453125" customWidth="1"/>
    <col min="9" max="9" width="10.7265625" customWidth="1"/>
    <col min="11" max="11" width="16" customWidth="1"/>
    <col min="12" max="12" width="9.1796875" style="25"/>
    <col min="13" max="13" width="17.26953125" customWidth="1"/>
    <col min="14" max="14" width="20.7265625" customWidth="1"/>
    <col min="15" max="15" width="17.81640625" customWidth="1"/>
    <col min="17" max="17" width="19.54296875" customWidth="1"/>
    <col min="19" max="19" width="33.1796875" customWidth="1"/>
    <col min="20" max="20" width="11.7265625" customWidth="1"/>
    <col min="21" max="21" width="13.453125" customWidth="1"/>
    <col min="24" max="24" width="15.26953125" customWidth="1"/>
    <col min="25" max="25" width="27.1796875" customWidth="1"/>
    <col min="26" max="26" width="15.1796875" customWidth="1"/>
    <col min="27" max="27" width="12.26953125" customWidth="1"/>
  </cols>
  <sheetData>
    <row r="1" spans="1:25" ht="23.5" x14ac:dyDescent="0.55000000000000004">
      <c r="A1" s="67" t="s">
        <v>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9"/>
      <c r="S1" s="17"/>
      <c r="T1" s="18" t="s">
        <v>45</v>
      </c>
      <c r="U1" s="18" t="s">
        <v>35</v>
      </c>
      <c r="V1" s="18" t="s">
        <v>34</v>
      </c>
      <c r="W1" s="18" t="s">
        <v>30</v>
      </c>
      <c r="X1" s="18" t="s">
        <v>31</v>
      </c>
      <c r="Y1" s="19" t="s">
        <v>46</v>
      </c>
    </row>
    <row r="2" spans="1:25" ht="15.5" x14ac:dyDescent="0.35">
      <c r="A2" s="37" t="s">
        <v>2</v>
      </c>
      <c r="B2" s="16" t="s">
        <v>3</v>
      </c>
      <c r="C2" s="16" t="s">
        <v>4</v>
      </c>
      <c r="D2" s="13" t="s">
        <v>35</v>
      </c>
      <c r="E2" s="13" t="s">
        <v>34</v>
      </c>
      <c r="F2" s="13" t="s">
        <v>30</v>
      </c>
      <c r="G2" s="13" t="s">
        <v>31</v>
      </c>
      <c r="H2" s="13" t="s">
        <v>32</v>
      </c>
      <c r="I2" s="38" t="s">
        <v>76</v>
      </c>
      <c r="J2" s="38" t="s">
        <v>38</v>
      </c>
      <c r="K2" s="38" t="s">
        <v>43</v>
      </c>
      <c r="L2" s="39" t="s">
        <v>77</v>
      </c>
      <c r="M2" s="38" t="s">
        <v>40</v>
      </c>
      <c r="N2" s="38" t="s">
        <v>80</v>
      </c>
      <c r="O2" s="38" t="s">
        <v>78</v>
      </c>
      <c r="P2" s="38" t="s">
        <v>4</v>
      </c>
      <c r="Q2" s="40" t="s">
        <v>79</v>
      </c>
      <c r="S2" s="5" t="s">
        <v>47</v>
      </c>
      <c r="T2" s="20">
        <v>-400.44018386463017</v>
      </c>
      <c r="U2" s="20">
        <v>250.60385634268508</v>
      </c>
      <c r="V2" s="20">
        <v>0.29941890773282276</v>
      </c>
      <c r="W2" s="20">
        <v>28.431683756117788</v>
      </c>
      <c r="X2" s="20">
        <v>295.08034822111671</v>
      </c>
      <c r="Y2" s="6">
        <v>0.67009132741021238</v>
      </c>
    </row>
    <row r="3" spans="1:25" x14ac:dyDescent="0.35">
      <c r="A3" s="41">
        <v>41282</v>
      </c>
      <c r="B3" s="11">
        <v>4488</v>
      </c>
      <c r="C3" s="11">
        <v>1971</v>
      </c>
      <c r="D3" s="11">
        <f t="shared" ref="D3:D26" si="0">WEEKDAY(A3,2)</f>
        <v>2</v>
      </c>
      <c r="E3" s="11">
        <v>5264</v>
      </c>
      <c r="F3" s="11">
        <f>MONTH(A3)</f>
        <v>1</v>
      </c>
      <c r="G3" s="11">
        <f>IF(D3&gt;5,1,0)</f>
        <v>0</v>
      </c>
      <c r="H3" s="11">
        <v>5403</v>
      </c>
      <c r="I3" s="11">
        <f>$T$2+SUMPRODUCT(D3:H3,$U$2:$Y$2)</f>
        <v>5325.8437848798148</v>
      </c>
      <c r="J3" s="11">
        <f>I3-B3</f>
        <v>837.84378487981485</v>
      </c>
      <c r="K3" s="11">
        <f>ABS(J3)</f>
        <v>837.84378487981485</v>
      </c>
      <c r="L3" s="42">
        <f>K3/B3</f>
        <v>0.18668533531190171</v>
      </c>
      <c r="M3" s="11">
        <f>IF(J3&lt;1,J3*4,J3)</f>
        <v>837.84378487981485</v>
      </c>
      <c r="N3" s="11">
        <f>M3^2</f>
        <v>701982.20786173351</v>
      </c>
      <c r="O3" s="11">
        <f>IF(J2&gt;0,J3*20,J3*-80)</f>
        <v>16756.875697596297</v>
      </c>
      <c r="P3" s="11">
        <v>1616</v>
      </c>
      <c r="Q3" s="4">
        <f>P3*20</f>
        <v>32320</v>
      </c>
    </row>
    <row r="4" spans="1:25" x14ac:dyDescent="0.35">
      <c r="A4" s="41">
        <v>41283</v>
      </c>
      <c r="B4" s="11">
        <v>4772</v>
      </c>
      <c r="C4" s="11">
        <v>1658</v>
      </c>
      <c r="D4" s="11">
        <f t="shared" si="0"/>
        <v>3</v>
      </c>
      <c r="E4" s="11">
        <v>4895</v>
      </c>
      <c r="F4" s="11">
        <f t="shared" ref="F4:F26" si="1">MONTH(A4)</f>
        <v>1</v>
      </c>
      <c r="G4" s="11">
        <f t="shared" ref="G4:G26" si="2">IF(D4&gt;5,1,0)</f>
        <v>0</v>
      </c>
      <c r="H4" s="11">
        <v>4850.666666666667</v>
      </c>
      <c r="I4" s="11">
        <f t="shared" ref="I4:I26" si="3">$T$2+SUMPRODUCT(D4:H4,$U$2:$Y$2)</f>
        <v>5095.8482877628467</v>
      </c>
      <c r="J4" s="11">
        <f t="shared" ref="J4:J26" si="4">I4-B4</f>
        <v>323.84828776284667</v>
      </c>
      <c r="K4" s="11">
        <f t="shared" ref="K4:K26" si="5">ABS(J4)</f>
        <v>323.84828776284667</v>
      </c>
      <c r="L4" s="42">
        <f t="shared" ref="L4:L26" si="6">K4/B4</f>
        <v>6.7864268181652698E-2</v>
      </c>
      <c r="M4" s="11">
        <f t="shared" ref="M4:M26" si="7">IF(J4&lt;1,J4*4,J4)</f>
        <v>323.84828776284667</v>
      </c>
      <c r="N4" s="11">
        <f t="shared" ref="N4:N26" si="8">M4^2</f>
        <v>104877.71348692755</v>
      </c>
      <c r="O4" s="11">
        <f t="shared" ref="O4:O26" si="9">IF(J3&gt;0,J4*20,J4*-80)</f>
        <v>6476.9657552569333</v>
      </c>
      <c r="P4" s="11">
        <v>2038</v>
      </c>
      <c r="Q4" s="4">
        <f t="shared" ref="Q4:Q33" si="10">P4*20</f>
        <v>40760</v>
      </c>
      <c r="S4" s="17" t="s">
        <v>48</v>
      </c>
      <c r="T4" s="19">
        <v>20</v>
      </c>
    </row>
    <row r="5" spans="1:25" x14ac:dyDescent="0.35">
      <c r="A5" s="41">
        <v>41284</v>
      </c>
      <c r="B5" s="11">
        <v>4979</v>
      </c>
      <c r="C5" s="11">
        <v>1491</v>
      </c>
      <c r="D5" s="11">
        <f t="shared" si="0"/>
        <v>4</v>
      </c>
      <c r="E5" s="11">
        <v>4230</v>
      </c>
      <c r="F5" s="11">
        <f t="shared" si="1"/>
        <v>1</v>
      </c>
      <c r="G5" s="11">
        <f t="shared" si="2"/>
        <v>0</v>
      </c>
      <c r="H5" s="11">
        <v>4588.666666666667</v>
      </c>
      <c r="I5" s="11">
        <f t="shared" si="3"/>
        <v>4971.7746426817303</v>
      </c>
      <c r="J5" s="11">
        <f t="shared" si="4"/>
        <v>-7.2253573182697437</v>
      </c>
      <c r="K5" s="11">
        <f t="shared" si="5"/>
        <v>7.2253573182697437</v>
      </c>
      <c r="L5" s="42">
        <f t="shared" si="6"/>
        <v>1.4511663623759277E-3</v>
      </c>
      <c r="M5" s="11">
        <f t="shared" si="7"/>
        <v>-28.901429273078975</v>
      </c>
      <c r="N5" s="11">
        <f t="shared" si="8"/>
        <v>835.29261402678628</v>
      </c>
      <c r="O5" s="11">
        <f t="shared" si="9"/>
        <v>-144.50714636539487</v>
      </c>
      <c r="P5" s="11">
        <v>2421</v>
      </c>
      <c r="Q5" s="4">
        <f t="shared" si="10"/>
        <v>48420</v>
      </c>
      <c r="S5" s="3" t="s">
        <v>49</v>
      </c>
      <c r="T5" s="4">
        <v>80</v>
      </c>
    </row>
    <row r="6" spans="1:25" x14ac:dyDescent="0.35">
      <c r="A6" s="41">
        <v>41285</v>
      </c>
      <c r="B6" s="11">
        <v>5192</v>
      </c>
      <c r="C6" s="11">
        <v>1062</v>
      </c>
      <c r="D6" s="11">
        <f t="shared" si="0"/>
        <v>5</v>
      </c>
      <c r="E6" s="11">
        <v>5071</v>
      </c>
      <c r="F6" s="11">
        <f t="shared" si="1"/>
        <v>1</v>
      </c>
      <c r="G6" s="11">
        <f t="shared" si="2"/>
        <v>0</v>
      </c>
      <c r="H6" s="11">
        <v>4746.333333333333</v>
      </c>
      <c r="I6" s="11">
        <f t="shared" si="3"/>
        <v>5579.8408663827286</v>
      </c>
      <c r="J6" s="11">
        <f t="shared" si="4"/>
        <v>387.84086638272856</v>
      </c>
      <c r="K6" s="11">
        <f t="shared" si="5"/>
        <v>387.84086638272856</v>
      </c>
      <c r="L6" s="42">
        <f t="shared" si="6"/>
        <v>7.4699704619169596E-2</v>
      </c>
      <c r="M6" s="11">
        <f t="shared" si="7"/>
        <v>387.84086638272856</v>
      </c>
      <c r="N6" s="11">
        <f t="shared" si="8"/>
        <v>150420.5376365055</v>
      </c>
      <c r="O6" s="11">
        <f t="shared" si="9"/>
        <v>-31027.269310618285</v>
      </c>
      <c r="P6" s="11">
        <v>1702</v>
      </c>
      <c r="Q6" s="4">
        <f t="shared" si="10"/>
        <v>34040</v>
      </c>
      <c r="S6" s="3" t="s">
        <v>50</v>
      </c>
      <c r="T6" s="30">
        <f>AVERAGE(L3:L26)</f>
        <v>0.18187417101775913</v>
      </c>
    </row>
    <row r="7" spans="1:25" x14ac:dyDescent="0.35">
      <c r="A7" s="41">
        <v>41286</v>
      </c>
      <c r="B7" s="11">
        <v>6065</v>
      </c>
      <c r="C7" s="11">
        <v>868</v>
      </c>
      <c r="D7" s="11">
        <f t="shared" si="0"/>
        <v>6</v>
      </c>
      <c r="E7" s="11">
        <v>6145</v>
      </c>
      <c r="F7" s="11">
        <f t="shared" si="1"/>
        <v>1</v>
      </c>
      <c r="G7" s="11">
        <f t="shared" si="2"/>
        <v>1</v>
      </c>
      <c r="H7" s="11">
        <v>4981</v>
      </c>
      <c r="I7" s="11">
        <f t="shared" si="3"/>
        <v>6604.349076017179</v>
      </c>
      <c r="J7" s="11">
        <f t="shared" si="4"/>
        <v>539.34907601717896</v>
      </c>
      <c r="K7" s="11">
        <f t="shared" si="5"/>
        <v>539.34907601717896</v>
      </c>
      <c r="L7" s="42">
        <f t="shared" si="6"/>
        <v>8.8928124652461499E-2</v>
      </c>
      <c r="M7" s="11">
        <f t="shared" si="7"/>
        <v>539.34907601717896</v>
      </c>
      <c r="N7" s="11">
        <f t="shared" si="8"/>
        <v>290897.42580058466</v>
      </c>
      <c r="O7" s="11">
        <f t="shared" si="9"/>
        <v>10786.981520343579</v>
      </c>
      <c r="P7" s="11">
        <v>1125</v>
      </c>
      <c r="Q7" s="4">
        <f t="shared" si="10"/>
        <v>22500</v>
      </c>
      <c r="S7" s="3" t="s">
        <v>51</v>
      </c>
      <c r="T7" s="30">
        <f>MEDIAN(L3:L26)</f>
        <v>0.12907969791167714</v>
      </c>
    </row>
    <row r="8" spans="1:25" x14ac:dyDescent="0.35">
      <c r="A8" s="41">
        <v>41287</v>
      </c>
      <c r="B8" s="11">
        <v>4711</v>
      </c>
      <c r="C8" s="11">
        <v>1426</v>
      </c>
      <c r="D8" s="11">
        <f t="shared" si="0"/>
        <v>7</v>
      </c>
      <c r="E8" s="11">
        <v>5558</v>
      </c>
      <c r="F8" s="11">
        <f t="shared" si="1"/>
        <v>1</v>
      </c>
      <c r="G8" s="11">
        <f t="shared" si="2"/>
        <v>1</v>
      </c>
      <c r="H8" s="11">
        <v>5412</v>
      </c>
      <c r="I8" s="11">
        <f t="shared" si="3"/>
        <v>6968.0033956344987</v>
      </c>
      <c r="J8" s="11">
        <f t="shared" si="4"/>
        <v>2257.0033956344987</v>
      </c>
      <c r="K8" s="11">
        <f t="shared" si="5"/>
        <v>2257.0033956344987</v>
      </c>
      <c r="L8" s="42">
        <f t="shared" si="6"/>
        <v>0.47909220879526609</v>
      </c>
      <c r="M8" s="11">
        <f t="shared" si="7"/>
        <v>2257.0033956344987</v>
      </c>
      <c r="N8" s="11">
        <f t="shared" si="8"/>
        <v>5094064.3279056577</v>
      </c>
      <c r="O8" s="11">
        <f t="shared" si="9"/>
        <v>45140.067912689978</v>
      </c>
      <c r="P8" s="11">
        <v>1753</v>
      </c>
      <c r="Q8" s="4">
        <f t="shared" si="10"/>
        <v>35060</v>
      </c>
      <c r="S8" s="5" t="s">
        <v>52</v>
      </c>
      <c r="T8" s="6">
        <f>SUM(N2:N360)</f>
        <v>52072819.891846702</v>
      </c>
    </row>
    <row r="9" spans="1:25" x14ac:dyDescent="0.35">
      <c r="A9" s="41">
        <v>41288</v>
      </c>
      <c r="B9" s="11">
        <v>4096</v>
      </c>
      <c r="C9" s="11">
        <v>1558</v>
      </c>
      <c r="D9" s="11">
        <f t="shared" si="0"/>
        <v>1</v>
      </c>
      <c r="E9" s="11">
        <v>4506</v>
      </c>
      <c r="F9" s="11">
        <f t="shared" si="1"/>
        <v>1</v>
      </c>
      <c r="G9" s="11">
        <f t="shared" si="2"/>
        <v>0</v>
      </c>
      <c r="H9" s="11">
        <v>5322.666666666667</v>
      </c>
      <c r="I9" s="11">
        <f t="shared" si="3"/>
        <v>4794.4497265070295</v>
      </c>
      <c r="J9" s="11">
        <f t="shared" si="4"/>
        <v>698.44972650702948</v>
      </c>
      <c r="K9" s="11">
        <f t="shared" si="5"/>
        <v>698.44972650702948</v>
      </c>
      <c r="L9" s="42">
        <f t="shared" si="6"/>
        <v>0.17051995276050524</v>
      </c>
      <c r="M9" s="11">
        <f t="shared" si="7"/>
        <v>698.44972650702948</v>
      </c>
      <c r="N9" s="11">
        <f t="shared" si="8"/>
        <v>487832.02045774431</v>
      </c>
      <c r="O9" s="11">
        <f t="shared" si="9"/>
        <v>13968.99453014059</v>
      </c>
      <c r="P9" s="11">
        <v>1492</v>
      </c>
      <c r="Q9" s="4">
        <f t="shared" si="10"/>
        <v>29840</v>
      </c>
    </row>
    <row r="10" spans="1:25" x14ac:dyDescent="0.35">
      <c r="A10" s="41">
        <v>41289</v>
      </c>
      <c r="B10" s="11">
        <v>4032</v>
      </c>
      <c r="C10" s="11">
        <v>2114</v>
      </c>
      <c r="D10" s="11">
        <f t="shared" si="0"/>
        <v>2</v>
      </c>
      <c r="E10" s="11">
        <v>4488</v>
      </c>
      <c r="F10" s="11">
        <f t="shared" si="1"/>
        <v>1</v>
      </c>
      <c r="G10" s="11">
        <f t="shared" si="2"/>
        <v>0</v>
      </c>
      <c r="H10" s="11">
        <v>4957.333333333333</v>
      </c>
      <c r="I10" s="11">
        <f t="shared" si="3"/>
        <v>4794.8573442299921</v>
      </c>
      <c r="J10" s="11">
        <f t="shared" si="4"/>
        <v>762.85734422999212</v>
      </c>
      <c r="K10" s="11">
        <f t="shared" si="5"/>
        <v>762.85734422999212</v>
      </c>
      <c r="L10" s="42">
        <f t="shared" si="6"/>
        <v>0.18920073021577186</v>
      </c>
      <c r="M10" s="11">
        <f t="shared" si="7"/>
        <v>762.85734422999212</v>
      </c>
      <c r="N10" s="11">
        <f t="shared" si="8"/>
        <v>581951.32764563675</v>
      </c>
      <c r="O10" s="11">
        <f t="shared" si="9"/>
        <v>15257.146884599842</v>
      </c>
      <c r="P10" s="11">
        <v>1971</v>
      </c>
      <c r="Q10" s="4">
        <f t="shared" si="10"/>
        <v>39420</v>
      </c>
      <c r="S10" s="21" t="s">
        <v>53</v>
      </c>
      <c r="T10" s="22">
        <f>SUM(Q2:Q367)</f>
        <v>893600</v>
      </c>
    </row>
    <row r="11" spans="1:25" x14ac:dyDescent="0.35">
      <c r="A11" s="41">
        <v>41290</v>
      </c>
      <c r="B11" s="11">
        <v>4776</v>
      </c>
      <c r="C11" s="11">
        <v>1578</v>
      </c>
      <c r="D11" s="11">
        <f t="shared" si="0"/>
        <v>3</v>
      </c>
      <c r="E11" s="11">
        <v>4772</v>
      </c>
      <c r="F11" s="11">
        <f t="shared" si="1"/>
        <v>1</v>
      </c>
      <c r="G11" s="11">
        <f t="shared" si="2"/>
        <v>0</v>
      </c>
      <c r="H11" s="11">
        <v>4279.666666666667</v>
      </c>
      <c r="I11" s="11">
        <f t="shared" si="3"/>
        <v>4676.397614160479</v>
      </c>
      <c r="J11" s="11">
        <f t="shared" si="4"/>
        <v>-99.602385839521048</v>
      </c>
      <c r="K11" s="11">
        <f t="shared" si="5"/>
        <v>99.602385839521048</v>
      </c>
      <c r="L11" s="42">
        <f t="shared" si="6"/>
        <v>2.085477090442233E-2</v>
      </c>
      <c r="M11" s="11">
        <f t="shared" si="7"/>
        <v>-398.40954335808419</v>
      </c>
      <c r="N11" s="11">
        <f t="shared" si="8"/>
        <v>158730.16423879718</v>
      </c>
      <c r="O11" s="11">
        <f t="shared" si="9"/>
        <v>-1992.047716790421</v>
      </c>
      <c r="P11" s="11">
        <v>1658</v>
      </c>
      <c r="Q11" s="4">
        <f t="shared" si="10"/>
        <v>33160</v>
      </c>
      <c r="S11" s="23" t="s">
        <v>54</v>
      </c>
      <c r="T11" s="24">
        <f>SUM(O2:O360)</f>
        <v>-26910.826319855689</v>
      </c>
    </row>
    <row r="12" spans="1:25" x14ac:dyDescent="0.35">
      <c r="A12" s="41">
        <v>41291</v>
      </c>
      <c r="B12" s="11">
        <v>2591</v>
      </c>
      <c r="C12" s="11">
        <v>3806</v>
      </c>
      <c r="D12" s="11">
        <f t="shared" si="0"/>
        <v>4</v>
      </c>
      <c r="E12" s="11">
        <v>4979</v>
      </c>
      <c r="F12" s="11">
        <f t="shared" si="1"/>
        <v>1</v>
      </c>
      <c r="G12" s="11">
        <f t="shared" si="2"/>
        <v>0</v>
      </c>
      <c r="H12" s="11">
        <v>4301.333333333333</v>
      </c>
      <c r="I12" s="11">
        <f t="shared" si="3"/>
        <v>5003.4998298310793</v>
      </c>
      <c r="J12" s="11">
        <f t="shared" si="4"/>
        <v>2412.4998298310793</v>
      </c>
      <c r="K12" s="11">
        <f t="shared" si="5"/>
        <v>2412.4998298310793</v>
      </c>
      <c r="L12" s="42">
        <f t="shared" si="6"/>
        <v>0.93110761475533743</v>
      </c>
      <c r="M12" s="11">
        <f t="shared" si="7"/>
        <v>2412.4998298310793</v>
      </c>
      <c r="N12" s="11">
        <f t="shared" si="8"/>
        <v>5820155.4289349867</v>
      </c>
      <c r="O12" s="11">
        <f t="shared" si="9"/>
        <v>-192999.98638648633</v>
      </c>
      <c r="P12" s="11">
        <v>1491</v>
      </c>
      <c r="Q12" s="4">
        <f t="shared" si="10"/>
        <v>29820</v>
      </c>
    </row>
    <row r="13" spans="1:25" x14ac:dyDescent="0.35">
      <c r="A13" s="41">
        <v>41292</v>
      </c>
      <c r="B13" s="11">
        <v>3065</v>
      </c>
      <c r="C13" s="11">
        <v>471</v>
      </c>
      <c r="D13" s="11">
        <f t="shared" si="0"/>
        <v>5</v>
      </c>
      <c r="E13" s="11">
        <v>5192</v>
      </c>
      <c r="F13" s="11">
        <f t="shared" si="1"/>
        <v>1</v>
      </c>
      <c r="G13" s="11">
        <f t="shared" si="2"/>
        <v>0</v>
      </c>
      <c r="H13" s="11">
        <v>3799.6666666666665</v>
      </c>
      <c r="I13" s="11">
        <f t="shared" si="3"/>
        <v>4981.7174309367329</v>
      </c>
      <c r="J13" s="11">
        <f t="shared" si="4"/>
        <v>1916.7174309367329</v>
      </c>
      <c r="K13" s="11">
        <f t="shared" si="5"/>
        <v>1916.7174309367329</v>
      </c>
      <c r="L13" s="42">
        <f t="shared" si="6"/>
        <v>0.625356421186536</v>
      </c>
      <c r="M13" s="11">
        <f t="shared" si="7"/>
        <v>1916.7174309367329</v>
      </c>
      <c r="N13" s="11">
        <f t="shared" si="8"/>
        <v>3673805.7100567091</v>
      </c>
      <c r="O13" s="11">
        <f t="shared" si="9"/>
        <v>38334.348618734657</v>
      </c>
      <c r="P13" s="11">
        <v>1062</v>
      </c>
      <c r="Q13" s="4">
        <f t="shared" si="10"/>
        <v>21240</v>
      </c>
      <c r="S13" s="9" t="s">
        <v>55</v>
      </c>
    </row>
    <row r="14" spans="1:25" ht="15" thickBot="1" x14ac:dyDescent="0.4">
      <c r="A14" s="41">
        <v>41293</v>
      </c>
      <c r="B14" s="11">
        <v>6468</v>
      </c>
      <c r="C14" s="11">
        <v>485</v>
      </c>
      <c r="D14" s="11">
        <f t="shared" si="0"/>
        <v>6</v>
      </c>
      <c r="E14" s="11">
        <v>6065</v>
      </c>
      <c r="F14" s="11">
        <f t="shared" si="1"/>
        <v>1</v>
      </c>
      <c r="G14" s="11">
        <f t="shared" si="2"/>
        <v>1</v>
      </c>
      <c r="H14" s="11">
        <v>3477.3333333333335</v>
      </c>
      <c r="I14" s="11">
        <f t="shared" si="3"/>
        <v>5572.8015707493969</v>
      </c>
      <c r="J14" s="11">
        <f t="shared" si="4"/>
        <v>-895.19842925060311</v>
      </c>
      <c r="K14" s="11">
        <f t="shared" si="5"/>
        <v>895.19842925060311</v>
      </c>
      <c r="L14" s="42">
        <f t="shared" si="6"/>
        <v>0.13840420984084773</v>
      </c>
      <c r="M14" s="11">
        <f t="shared" si="7"/>
        <v>-3580.7937170024124</v>
      </c>
      <c r="N14" s="11">
        <f t="shared" si="8"/>
        <v>12822083.643723954</v>
      </c>
      <c r="O14" s="11">
        <f t="shared" si="9"/>
        <v>-17903.968585012062</v>
      </c>
      <c r="P14" s="11">
        <v>868</v>
      </c>
      <c r="Q14" s="4">
        <f t="shared" si="10"/>
        <v>17360</v>
      </c>
    </row>
    <row r="15" spans="1:25" x14ac:dyDescent="0.35">
      <c r="A15" s="41">
        <v>41294</v>
      </c>
      <c r="B15" s="11">
        <v>6335</v>
      </c>
      <c r="C15" s="11">
        <v>889</v>
      </c>
      <c r="D15" s="11">
        <f t="shared" si="0"/>
        <v>7</v>
      </c>
      <c r="E15" s="11">
        <v>4711</v>
      </c>
      <c r="F15" s="11">
        <f t="shared" si="1"/>
        <v>1</v>
      </c>
      <c r="G15" s="11">
        <f t="shared" si="2"/>
        <v>1</v>
      </c>
      <c r="H15" s="11">
        <v>4041.3333333333335</v>
      </c>
      <c r="I15" s="11">
        <f t="shared" si="3"/>
        <v>5795.9237346812006</v>
      </c>
      <c r="J15" s="11">
        <f t="shared" si="4"/>
        <v>-539.07626531879941</v>
      </c>
      <c r="K15" s="11">
        <f t="shared" si="5"/>
        <v>539.07626531879941</v>
      </c>
      <c r="L15" s="42">
        <f t="shared" si="6"/>
        <v>8.5094911652533453E-2</v>
      </c>
      <c r="M15" s="11">
        <f t="shared" si="7"/>
        <v>-2156.3050612751977</v>
      </c>
      <c r="N15" s="11">
        <f t="shared" si="8"/>
        <v>4649651.517281034</v>
      </c>
      <c r="O15" s="11">
        <f t="shared" si="9"/>
        <v>43126.101225503953</v>
      </c>
      <c r="P15" s="11">
        <v>1426</v>
      </c>
      <c r="Q15" s="4">
        <f t="shared" si="10"/>
        <v>28520</v>
      </c>
      <c r="S15" s="29" t="s">
        <v>56</v>
      </c>
      <c r="T15" s="29"/>
    </row>
    <row r="16" spans="1:25" x14ac:dyDescent="0.35">
      <c r="A16" s="41">
        <v>41295</v>
      </c>
      <c r="B16" s="11">
        <v>4824</v>
      </c>
      <c r="C16" s="11">
        <v>905</v>
      </c>
      <c r="D16" s="11">
        <f t="shared" si="0"/>
        <v>1</v>
      </c>
      <c r="E16" s="11">
        <v>4096</v>
      </c>
      <c r="F16" s="11">
        <f t="shared" si="1"/>
        <v>1</v>
      </c>
      <c r="G16" s="11">
        <f t="shared" si="2"/>
        <v>0</v>
      </c>
      <c r="H16" s="11">
        <v>5289.333333333333</v>
      </c>
      <c r="I16" s="11">
        <f t="shared" si="3"/>
        <v>4649.3515967562307</v>
      </c>
      <c r="J16" s="11">
        <f t="shared" si="4"/>
        <v>-174.64840324376928</v>
      </c>
      <c r="K16" s="11">
        <f t="shared" si="5"/>
        <v>174.64840324376928</v>
      </c>
      <c r="L16" s="42">
        <f t="shared" si="6"/>
        <v>3.6204063690665277E-2</v>
      </c>
      <c r="M16" s="11">
        <f t="shared" si="7"/>
        <v>-698.59361297507712</v>
      </c>
      <c r="N16" s="11">
        <f t="shared" si="8"/>
        <v>488033.03608957183</v>
      </c>
      <c r="O16" s="11">
        <f t="shared" si="9"/>
        <v>13971.872259501542</v>
      </c>
      <c r="P16" s="11">
        <v>1558</v>
      </c>
      <c r="Q16" s="4">
        <f t="shared" si="10"/>
        <v>31160</v>
      </c>
      <c r="S16" s="26" t="s">
        <v>57</v>
      </c>
      <c r="T16" s="26">
        <v>0.82628278266782684</v>
      </c>
    </row>
    <row r="17" spans="1:27" x14ac:dyDescent="0.35">
      <c r="A17" s="41">
        <v>41296</v>
      </c>
      <c r="B17" s="11">
        <v>5042</v>
      </c>
      <c r="C17" s="11">
        <v>1249</v>
      </c>
      <c r="D17" s="11">
        <f t="shared" si="0"/>
        <v>2</v>
      </c>
      <c r="E17" s="11">
        <v>4032</v>
      </c>
      <c r="F17" s="11">
        <f t="shared" si="1"/>
        <v>1</v>
      </c>
      <c r="G17" s="11">
        <f t="shared" si="2"/>
        <v>0</v>
      </c>
      <c r="H17" s="11">
        <v>5875.666666666667</v>
      </c>
      <c r="I17" s="11">
        <f t="shared" si="3"/>
        <v>5273.6895246422046</v>
      </c>
      <c r="J17" s="11">
        <f t="shared" si="4"/>
        <v>231.68952464220456</v>
      </c>
      <c r="K17" s="11">
        <f t="shared" si="5"/>
        <v>231.68952464220456</v>
      </c>
      <c r="L17" s="42">
        <f t="shared" si="6"/>
        <v>4.5951908893733552E-2</v>
      </c>
      <c r="M17" s="11">
        <f t="shared" si="7"/>
        <v>231.68952464220456</v>
      </c>
      <c r="N17" s="11">
        <f t="shared" si="8"/>
        <v>53680.035828930711</v>
      </c>
      <c r="O17" s="11">
        <f t="shared" si="9"/>
        <v>-18535.161971376365</v>
      </c>
      <c r="P17" s="11">
        <v>2114</v>
      </c>
      <c r="Q17" s="4">
        <f t="shared" si="10"/>
        <v>42280</v>
      </c>
      <c r="S17" s="26" t="s">
        <v>58</v>
      </c>
      <c r="T17" s="26">
        <v>0.6827432369332872</v>
      </c>
    </row>
    <row r="18" spans="1:27" x14ac:dyDescent="0.35">
      <c r="A18" s="41">
        <v>41297</v>
      </c>
      <c r="B18" s="11">
        <v>5238</v>
      </c>
      <c r="C18" s="11">
        <v>1191</v>
      </c>
      <c r="D18" s="11">
        <f t="shared" si="0"/>
        <v>3</v>
      </c>
      <c r="E18" s="11">
        <v>4776</v>
      </c>
      <c r="F18" s="11">
        <f t="shared" si="1"/>
        <v>1</v>
      </c>
      <c r="G18" s="11">
        <f t="shared" si="2"/>
        <v>0</v>
      </c>
      <c r="H18" s="11">
        <v>5400.333333333333</v>
      </c>
      <c r="I18" s="11">
        <f t="shared" si="3"/>
        <v>5428.5443040424543</v>
      </c>
      <c r="J18" s="11">
        <f t="shared" si="4"/>
        <v>190.54430404245431</v>
      </c>
      <c r="K18" s="11">
        <f t="shared" si="5"/>
        <v>190.54430404245431</v>
      </c>
      <c r="L18" s="42">
        <f t="shared" si="6"/>
        <v>3.6377301268127972E-2</v>
      </c>
      <c r="M18" s="11">
        <f t="shared" si="7"/>
        <v>190.54430404245431</v>
      </c>
      <c r="N18" s="11">
        <f t="shared" si="8"/>
        <v>36307.131803023272</v>
      </c>
      <c r="O18" s="11">
        <f t="shared" si="9"/>
        <v>3810.8860808490863</v>
      </c>
      <c r="P18" s="11">
        <v>1578</v>
      </c>
      <c r="Q18" s="4">
        <f t="shared" si="10"/>
        <v>31560</v>
      </c>
      <c r="S18" s="26" t="s">
        <v>59</v>
      </c>
      <c r="T18" s="26">
        <v>0.57077026173327094</v>
      </c>
    </row>
    <row r="19" spans="1:27" x14ac:dyDescent="0.35">
      <c r="A19" s="41">
        <v>41298</v>
      </c>
      <c r="B19" s="11">
        <v>5660</v>
      </c>
      <c r="C19" s="11">
        <v>825</v>
      </c>
      <c r="D19" s="11">
        <f t="shared" si="0"/>
        <v>4</v>
      </c>
      <c r="E19" s="11">
        <v>2591</v>
      </c>
      <c r="F19" s="11">
        <f t="shared" si="1"/>
        <v>1</v>
      </c>
      <c r="G19" s="11">
        <f t="shared" si="2"/>
        <v>0</v>
      </c>
      <c r="H19" s="11">
        <v>5034.666666666667</v>
      </c>
      <c r="I19" s="11">
        <f t="shared" si="3"/>
        <v>4779.8877849325872</v>
      </c>
      <c r="J19" s="11">
        <f t="shared" si="4"/>
        <v>-880.11221506741276</v>
      </c>
      <c r="K19" s="11">
        <f t="shared" si="5"/>
        <v>880.11221506741276</v>
      </c>
      <c r="L19" s="42">
        <f t="shared" si="6"/>
        <v>0.15549685778576197</v>
      </c>
      <c r="M19" s="11">
        <f t="shared" si="7"/>
        <v>-3520.448860269651</v>
      </c>
      <c r="N19" s="11">
        <f t="shared" si="8"/>
        <v>12393560.177773885</v>
      </c>
      <c r="O19" s="11">
        <f t="shared" si="9"/>
        <v>-17602.244301348255</v>
      </c>
      <c r="P19" s="11">
        <v>3806</v>
      </c>
      <c r="Q19" s="4">
        <f t="shared" si="10"/>
        <v>76120</v>
      </c>
      <c r="S19" s="26" t="s">
        <v>12</v>
      </c>
      <c r="T19" s="26">
        <v>631.21616538568105</v>
      </c>
    </row>
    <row r="20" spans="1:27" ht="15" thickBot="1" x14ac:dyDescent="0.4">
      <c r="A20" s="41">
        <v>41299</v>
      </c>
      <c r="B20" s="11">
        <v>4786</v>
      </c>
      <c r="C20" s="11">
        <v>1202</v>
      </c>
      <c r="D20" s="11">
        <f t="shared" si="0"/>
        <v>5</v>
      </c>
      <c r="E20" s="11">
        <v>3065</v>
      </c>
      <c r="F20" s="11">
        <f t="shared" si="1"/>
        <v>1</v>
      </c>
      <c r="G20" s="11">
        <f t="shared" si="2"/>
        <v>0</v>
      </c>
      <c r="H20" s="11">
        <v>5313.333333333333</v>
      </c>
      <c r="I20" s="11">
        <f t="shared" si="3"/>
        <v>5359.1483201122765</v>
      </c>
      <c r="J20" s="11">
        <f t="shared" si="4"/>
        <v>573.14832011227645</v>
      </c>
      <c r="K20" s="11">
        <f t="shared" si="5"/>
        <v>573.14832011227645</v>
      </c>
      <c r="L20" s="42">
        <f t="shared" si="6"/>
        <v>0.11975518598250658</v>
      </c>
      <c r="M20" s="11">
        <f t="shared" si="7"/>
        <v>573.14832011227645</v>
      </c>
      <c r="N20" s="11">
        <f t="shared" si="8"/>
        <v>328498.99684752454</v>
      </c>
      <c r="O20" s="11">
        <f t="shared" si="9"/>
        <v>-45851.865608982116</v>
      </c>
      <c r="P20" s="11">
        <v>471</v>
      </c>
      <c r="Q20" s="4">
        <f t="shared" si="10"/>
        <v>9420</v>
      </c>
      <c r="S20" s="27" t="s">
        <v>60</v>
      </c>
      <c r="T20" s="27">
        <v>24</v>
      </c>
    </row>
    <row r="21" spans="1:27" x14ac:dyDescent="0.35">
      <c r="A21" s="41">
        <v>41300</v>
      </c>
      <c r="B21" s="11">
        <v>6425</v>
      </c>
      <c r="C21" s="11">
        <v>939</v>
      </c>
      <c r="D21" s="11">
        <f t="shared" si="0"/>
        <v>6</v>
      </c>
      <c r="E21" s="11">
        <v>6468</v>
      </c>
      <c r="F21" s="11">
        <f t="shared" si="1"/>
        <v>1</v>
      </c>
      <c r="G21" s="11">
        <f t="shared" si="2"/>
        <v>1</v>
      </c>
      <c r="H21" s="11">
        <v>5228</v>
      </c>
      <c r="I21" s="11">
        <f t="shared" si="3"/>
        <v>6866.5739410852029</v>
      </c>
      <c r="J21" s="11">
        <f t="shared" si="4"/>
        <v>441.57394108520293</v>
      </c>
      <c r="K21" s="11">
        <f t="shared" si="5"/>
        <v>441.57394108520293</v>
      </c>
      <c r="L21" s="42">
        <f t="shared" si="6"/>
        <v>6.8727461647502402E-2</v>
      </c>
      <c r="M21" s="11">
        <f t="shared" si="7"/>
        <v>441.57394108520293</v>
      </c>
      <c r="N21" s="11">
        <f t="shared" si="8"/>
        <v>194987.54544551828</v>
      </c>
      <c r="O21" s="11">
        <f t="shared" si="9"/>
        <v>8831.4788217040586</v>
      </c>
      <c r="P21" s="11">
        <v>485</v>
      </c>
      <c r="Q21" s="4">
        <f t="shared" si="10"/>
        <v>9700</v>
      </c>
    </row>
    <row r="22" spans="1:27" ht="15" thickBot="1" x14ac:dyDescent="0.4">
      <c r="A22" s="41">
        <v>41301</v>
      </c>
      <c r="B22" s="11">
        <v>6093</v>
      </c>
      <c r="C22" s="11">
        <v>1083</v>
      </c>
      <c r="D22" s="11">
        <f t="shared" si="0"/>
        <v>7</v>
      </c>
      <c r="E22" s="11">
        <v>6335</v>
      </c>
      <c r="F22" s="11">
        <f t="shared" si="1"/>
        <v>1</v>
      </c>
      <c r="G22" s="11">
        <f t="shared" si="2"/>
        <v>1</v>
      </c>
      <c r="H22" s="11">
        <v>5623.666666666667</v>
      </c>
      <c r="I22" s="11">
        <f t="shared" si="3"/>
        <v>7342.487884578064</v>
      </c>
      <c r="J22" s="11">
        <f t="shared" si="4"/>
        <v>1249.487884578064</v>
      </c>
      <c r="K22" s="11">
        <f t="shared" si="5"/>
        <v>1249.487884578064</v>
      </c>
      <c r="L22" s="42">
        <f t="shared" si="6"/>
        <v>0.20506940498573184</v>
      </c>
      <c r="M22" s="11">
        <f t="shared" si="7"/>
        <v>1249.487884578064</v>
      </c>
      <c r="N22" s="11">
        <f t="shared" si="8"/>
        <v>1561219.9737073656</v>
      </c>
      <c r="O22" s="11">
        <f t="shared" si="9"/>
        <v>24989.757691561281</v>
      </c>
      <c r="P22" s="11">
        <v>889</v>
      </c>
      <c r="Q22" s="4">
        <f t="shared" si="10"/>
        <v>17780</v>
      </c>
      <c r="S22" t="s">
        <v>61</v>
      </c>
    </row>
    <row r="23" spans="1:27" x14ac:dyDescent="0.35">
      <c r="A23" s="41">
        <v>41302</v>
      </c>
      <c r="B23" s="11">
        <v>4438</v>
      </c>
      <c r="C23" s="11">
        <v>1461</v>
      </c>
      <c r="D23" s="11">
        <f t="shared" si="0"/>
        <v>1</v>
      </c>
      <c r="E23" s="11">
        <v>4824</v>
      </c>
      <c r="F23" s="11">
        <f t="shared" si="1"/>
        <v>1</v>
      </c>
      <c r="G23" s="11">
        <f t="shared" si="2"/>
        <v>0</v>
      </c>
      <c r="H23" s="11">
        <v>5768</v>
      </c>
      <c r="I23" s="11">
        <f t="shared" si="3"/>
        <v>5188.0789436394152</v>
      </c>
      <c r="J23" s="11">
        <f t="shared" si="4"/>
        <v>750.07894363941523</v>
      </c>
      <c r="K23" s="11">
        <f t="shared" si="5"/>
        <v>750.07894363941523</v>
      </c>
      <c r="L23" s="42">
        <f t="shared" si="6"/>
        <v>0.16901283092370781</v>
      </c>
      <c r="M23" s="11">
        <f t="shared" si="7"/>
        <v>750.07894363941523</v>
      </c>
      <c r="N23" s="11">
        <f t="shared" si="8"/>
        <v>562618.42169122107</v>
      </c>
      <c r="O23" s="11">
        <f t="shared" si="9"/>
        <v>15001.578872788305</v>
      </c>
      <c r="P23" s="11">
        <v>905</v>
      </c>
      <c r="Q23" s="4">
        <f t="shared" si="10"/>
        <v>18100</v>
      </c>
      <c r="S23" s="28"/>
      <c r="T23" s="28" t="s">
        <v>65</v>
      </c>
      <c r="U23" s="28" t="s">
        <v>66</v>
      </c>
      <c r="V23" s="28" t="s">
        <v>67</v>
      </c>
      <c r="W23" s="28" t="s">
        <v>68</v>
      </c>
      <c r="X23" s="28" t="s">
        <v>69</v>
      </c>
    </row>
    <row r="24" spans="1:27" x14ac:dyDescent="0.35">
      <c r="A24" s="41">
        <v>41303</v>
      </c>
      <c r="B24" s="11">
        <v>4741</v>
      </c>
      <c r="C24" s="11">
        <v>1356</v>
      </c>
      <c r="D24" s="11">
        <f t="shared" si="0"/>
        <v>2</v>
      </c>
      <c r="E24" s="11">
        <v>5042</v>
      </c>
      <c r="F24" s="11">
        <f t="shared" si="1"/>
        <v>1</v>
      </c>
      <c r="G24" s="11">
        <f t="shared" si="2"/>
        <v>0</v>
      </c>
      <c r="H24" s="11">
        <v>5652</v>
      </c>
      <c r="I24" s="11">
        <f t="shared" si="3"/>
        <v>5426.2255278882703</v>
      </c>
      <c r="J24" s="11">
        <f t="shared" si="4"/>
        <v>685.22552788827034</v>
      </c>
      <c r="K24" s="11">
        <f t="shared" si="5"/>
        <v>685.22552788827034</v>
      </c>
      <c r="L24" s="42">
        <f t="shared" si="6"/>
        <v>0.14453185570307325</v>
      </c>
      <c r="M24" s="11">
        <f t="shared" si="7"/>
        <v>685.22552788827034</v>
      </c>
      <c r="N24" s="11">
        <f t="shared" si="8"/>
        <v>469534.02406975877</v>
      </c>
      <c r="O24" s="11">
        <f t="shared" si="9"/>
        <v>13704.510557765407</v>
      </c>
      <c r="P24" s="11">
        <v>1249</v>
      </c>
      <c r="Q24" s="4">
        <f t="shared" si="10"/>
        <v>24980</v>
      </c>
      <c r="S24" s="26" t="s">
        <v>62</v>
      </c>
      <c r="T24" s="26">
        <v>6</v>
      </c>
      <c r="U24" s="26">
        <v>14576446.551781872</v>
      </c>
      <c r="V24" s="26">
        <v>2429407.758630312</v>
      </c>
      <c r="W24" s="26">
        <v>6.0973930157139202</v>
      </c>
      <c r="X24" s="26">
        <v>1.4812678303985688E-3</v>
      </c>
    </row>
    <row r="25" spans="1:27" x14ac:dyDescent="0.35">
      <c r="A25" s="41">
        <v>41304</v>
      </c>
      <c r="B25" s="11">
        <v>5080</v>
      </c>
      <c r="C25" s="11">
        <v>1083</v>
      </c>
      <c r="D25" s="11">
        <f t="shared" si="0"/>
        <v>3</v>
      </c>
      <c r="E25" s="11">
        <v>5238</v>
      </c>
      <c r="F25" s="11">
        <f t="shared" si="1"/>
        <v>1</v>
      </c>
      <c r="G25" s="11">
        <f t="shared" si="2"/>
        <v>0</v>
      </c>
      <c r="H25" s="11">
        <v>5090.666666666667</v>
      </c>
      <c r="I25" s="11">
        <f t="shared" si="3"/>
        <v>5359.3708916936566</v>
      </c>
      <c r="J25" s="11">
        <f t="shared" si="4"/>
        <v>279.37089169365663</v>
      </c>
      <c r="K25" s="11">
        <f t="shared" si="5"/>
        <v>279.37089169365663</v>
      </c>
      <c r="L25" s="42">
        <f t="shared" si="6"/>
        <v>5.4994270018436348E-2</v>
      </c>
      <c r="M25" s="11">
        <f t="shared" si="7"/>
        <v>279.37089169365663</v>
      </c>
      <c r="N25" s="11">
        <f t="shared" si="8"/>
        <v>78048.095125708831</v>
      </c>
      <c r="O25" s="11">
        <f t="shared" si="9"/>
        <v>5587.4178338731326</v>
      </c>
      <c r="P25" s="11">
        <v>1191</v>
      </c>
      <c r="Q25" s="4">
        <f t="shared" si="10"/>
        <v>23820</v>
      </c>
      <c r="S25" s="26" t="s">
        <v>63</v>
      </c>
      <c r="T25" s="26">
        <v>17</v>
      </c>
      <c r="U25" s="26">
        <v>6773375.4065514598</v>
      </c>
      <c r="V25" s="26">
        <v>398433.84744420351</v>
      </c>
      <c r="W25" s="26"/>
      <c r="X25" s="26"/>
    </row>
    <row r="26" spans="1:27" ht="15" thickBot="1" x14ac:dyDescent="0.4">
      <c r="A26" s="41">
        <v>41305</v>
      </c>
      <c r="B26" s="11">
        <v>4340</v>
      </c>
      <c r="C26" s="11">
        <v>1862</v>
      </c>
      <c r="D26" s="11">
        <f t="shared" si="0"/>
        <v>4</v>
      </c>
      <c r="E26" s="11">
        <v>5660</v>
      </c>
      <c r="F26" s="11">
        <f t="shared" si="1"/>
        <v>1</v>
      </c>
      <c r="G26" s="11">
        <f t="shared" si="2"/>
        <v>0</v>
      </c>
      <c r="H26" s="11">
        <v>4753</v>
      </c>
      <c r="I26" s="11">
        <f t="shared" si="3"/>
        <v>5510.0620222107445</v>
      </c>
      <c r="J26" s="11">
        <f t="shared" si="4"/>
        <v>1170.0620222107445</v>
      </c>
      <c r="K26" s="11">
        <f t="shared" si="5"/>
        <v>1170.0620222107445</v>
      </c>
      <c r="L26" s="42">
        <f t="shared" si="6"/>
        <v>0.26959954428819</v>
      </c>
      <c r="M26" s="11">
        <f t="shared" si="7"/>
        <v>1170.0620222107445</v>
      </c>
      <c r="N26" s="11">
        <f t="shared" si="8"/>
        <v>1369045.1358198968</v>
      </c>
      <c r="O26" s="11">
        <f t="shared" si="9"/>
        <v>23401.240444214891</v>
      </c>
      <c r="P26" s="11">
        <v>825</v>
      </c>
      <c r="Q26" s="4">
        <f t="shared" si="10"/>
        <v>16500</v>
      </c>
      <c r="S26" s="27" t="s">
        <v>64</v>
      </c>
      <c r="T26" s="27">
        <v>23</v>
      </c>
      <c r="U26" s="27">
        <v>21349821.958333332</v>
      </c>
      <c r="V26" s="27"/>
      <c r="W26" s="27"/>
      <c r="X26" s="27"/>
    </row>
    <row r="27" spans="1:27" ht="15" thickBot="1" x14ac:dyDescent="0.4">
      <c r="A27" s="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42"/>
      <c r="M27" s="11"/>
      <c r="N27" s="11"/>
      <c r="O27" s="11"/>
      <c r="P27" s="11">
        <v>1202</v>
      </c>
      <c r="Q27" s="4">
        <f t="shared" si="10"/>
        <v>24040</v>
      </c>
    </row>
    <row r="28" spans="1:27" x14ac:dyDescent="0.35">
      <c r="A28" s="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42"/>
      <c r="M28" s="11"/>
      <c r="N28" s="11"/>
      <c r="O28" s="11"/>
      <c r="P28" s="11">
        <v>939</v>
      </c>
      <c r="Q28" s="4">
        <f t="shared" si="10"/>
        <v>18780</v>
      </c>
      <c r="S28" s="28"/>
      <c r="T28" s="28" t="s">
        <v>47</v>
      </c>
      <c r="U28" s="28" t="s">
        <v>12</v>
      </c>
      <c r="V28" s="28" t="s">
        <v>70</v>
      </c>
      <c r="W28" s="28" t="s">
        <v>71</v>
      </c>
      <c r="X28" s="28" t="s">
        <v>72</v>
      </c>
      <c r="Y28" s="28" t="s">
        <v>73</v>
      </c>
      <c r="Z28" s="28" t="s">
        <v>74</v>
      </c>
      <c r="AA28" s="28" t="s">
        <v>75</v>
      </c>
    </row>
    <row r="29" spans="1:27" x14ac:dyDescent="0.35">
      <c r="A29" s="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42"/>
      <c r="M29" s="11"/>
      <c r="N29" s="11"/>
      <c r="O29" s="11"/>
      <c r="P29" s="11">
        <v>1083</v>
      </c>
      <c r="Q29" s="4">
        <f t="shared" si="10"/>
        <v>21660</v>
      </c>
      <c r="S29" s="26" t="s">
        <v>45</v>
      </c>
      <c r="T29" s="26">
        <v>5474.8197840869389</v>
      </c>
      <c r="U29" s="26">
        <v>1760.7229024139863</v>
      </c>
      <c r="V29" s="26">
        <v>3.1094158976298041</v>
      </c>
      <c r="W29" s="26">
        <v>6.3745902059359535E-3</v>
      </c>
      <c r="X29" s="26">
        <v>1760.0191763260195</v>
      </c>
      <c r="Y29" s="26">
        <v>9189.6203918478586</v>
      </c>
      <c r="Z29" s="26">
        <v>1760.0191763260195</v>
      </c>
      <c r="AA29" s="26">
        <v>9189.6203918478586</v>
      </c>
    </row>
    <row r="30" spans="1:27" x14ac:dyDescent="0.35">
      <c r="A30" s="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42"/>
      <c r="M30" s="11"/>
      <c r="N30" s="11"/>
      <c r="O30" s="11"/>
      <c r="P30" s="11">
        <v>1461</v>
      </c>
      <c r="Q30" s="4">
        <f t="shared" si="10"/>
        <v>29220</v>
      </c>
      <c r="S30" s="26" t="s">
        <v>4</v>
      </c>
      <c r="T30" s="26">
        <v>-0.62880809029920182</v>
      </c>
      <c r="U30" s="26">
        <v>0.21576748244743571</v>
      </c>
      <c r="V30" s="26">
        <v>-2.9142857077752167</v>
      </c>
      <c r="W30" s="26">
        <v>9.6653398591068206E-3</v>
      </c>
      <c r="X30" s="26">
        <v>-1.0840376859566785</v>
      </c>
      <c r="Y30" s="26">
        <v>-0.17357849464172515</v>
      </c>
      <c r="Z30" s="26">
        <v>-1.0840376859566785</v>
      </c>
      <c r="AA30" s="26">
        <v>-0.17357849464172515</v>
      </c>
    </row>
    <row r="31" spans="1:27" x14ac:dyDescent="0.35">
      <c r="A31" s="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42"/>
      <c r="M31" s="11"/>
      <c r="N31" s="11"/>
      <c r="O31" s="11"/>
      <c r="P31" s="11">
        <v>1356</v>
      </c>
      <c r="Q31" s="4">
        <f t="shared" si="10"/>
        <v>27120</v>
      </c>
      <c r="S31" s="26" t="s">
        <v>35</v>
      </c>
      <c r="T31" s="26">
        <v>-48.534114787386549</v>
      </c>
      <c r="U31" s="26">
        <v>123.37372072517063</v>
      </c>
      <c r="V31" s="26">
        <v>-0.39339102770112572</v>
      </c>
      <c r="W31" s="26">
        <v>0.69892057984971467</v>
      </c>
      <c r="X31" s="26">
        <v>-308.8299126686087</v>
      </c>
      <c r="Y31" s="26">
        <v>211.76168309383559</v>
      </c>
      <c r="Z31" s="26">
        <v>-308.8299126686087</v>
      </c>
      <c r="AA31" s="26">
        <v>211.76168309383559</v>
      </c>
    </row>
    <row r="32" spans="1:27" x14ac:dyDescent="0.35">
      <c r="A32" s="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42"/>
      <c r="M32" s="11"/>
      <c r="N32" s="11"/>
      <c r="O32" s="11"/>
      <c r="P32" s="11">
        <v>1083</v>
      </c>
      <c r="Q32" s="4">
        <f t="shared" si="10"/>
        <v>21660</v>
      </c>
      <c r="S32" s="26" t="s">
        <v>34</v>
      </c>
      <c r="T32" s="26">
        <v>-0.16738979986917243</v>
      </c>
      <c r="U32" s="26">
        <v>0.18788668608049619</v>
      </c>
      <c r="V32" s="26">
        <v>-0.89090825625322767</v>
      </c>
      <c r="W32" s="26">
        <v>0.38541410810880561</v>
      </c>
      <c r="X32" s="26">
        <v>-0.56379605702928148</v>
      </c>
      <c r="Y32" s="26">
        <v>0.22901645729093664</v>
      </c>
      <c r="Z32" s="26">
        <v>-0.56379605702928148</v>
      </c>
      <c r="AA32" s="26">
        <v>0.22901645729093664</v>
      </c>
    </row>
    <row r="33" spans="1:27" x14ac:dyDescent="0.35">
      <c r="A33" s="5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43"/>
      <c r="M33" s="20"/>
      <c r="N33" s="20"/>
      <c r="O33" s="20"/>
      <c r="P33" s="20">
        <v>1862</v>
      </c>
      <c r="Q33" s="6">
        <f t="shared" si="10"/>
        <v>37240</v>
      </c>
      <c r="S33" s="26" t="s">
        <v>30</v>
      </c>
      <c r="T33" s="26">
        <v>0</v>
      </c>
      <c r="U33" s="26">
        <v>0</v>
      </c>
      <c r="V33" s="26">
        <v>65535</v>
      </c>
      <c r="W33" s="26" t="e">
        <v>#NUM!</v>
      </c>
      <c r="X33" s="26">
        <v>0</v>
      </c>
      <c r="Y33" s="26">
        <v>0</v>
      </c>
      <c r="Z33" s="26">
        <v>0</v>
      </c>
      <c r="AA33" s="26">
        <v>0</v>
      </c>
    </row>
    <row r="34" spans="1:27" x14ac:dyDescent="0.35">
      <c r="S34" s="26" t="s">
        <v>31</v>
      </c>
      <c r="T34" s="26">
        <v>1539.3926934182334</v>
      </c>
      <c r="U34" s="26">
        <v>611.35757282050668</v>
      </c>
      <c r="V34" s="26">
        <v>2.5179907174719762</v>
      </c>
      <c r="W34" s="26" t="e">
        <v>#NUM!</v>
      </c>
      <c r="X34" s="26">
        <v>249.54096265516205</v>
      </c>
      <c r="Y34" s="26">
        <v>2829.2444241813046</v>
      </c>
      <c r="Z34" s="26">
        <v>249.54096265516205</v>
      </c>
      <c r="AA34" s="26">
        <v>2829.2444241813046</v>
      </c>
    </row>
    <row r="35" spans="1:27" ht="15" thickBot="1" x14ac:dyDescent="0.4">
      <c r="S35" s="27" t="s">
        <v>32</v>
      </c>
      <c r="T35" s="27">
        <v>0.18733296666347099</v>
      </c>
      <c r="U35" s="27">
        <v>0.23986752307397008</v>
      </c>
      <c r="V35" s="27">
        <v>0.78098512154853683</v>
      </c>
      <c r="W35" s="27">
        <v>0.44555137743341056</v>
      </c>
      <c r="X35" s="27">
        <v>-0.31874327013428372</v>
      </c>
      <c r="Y35" s="27">
        <v>0.6934092034612257</v>
      </c>
      <c r="Z35" s="27">
        <v>-0.31874327013428372</v>
      </c>
      <c r="AA35" s="27">
        <v>0.6934092034612257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Training</vt:lpstr>
      <vt:lpstr>Variables</vt:lpstr>
      <vt:lpstr>Good Model</vt:lpstr>
      <vt:lpstr>Model 2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Mubashira Ali</cp:lastModifiedBy>
  <dcterms:created xsi:type="dcterms:W3CDTF">2018-09-23T18:47:45Z</dcterms:created>
  <dcterms:modified xsi:type="dcterms:W3CDTF">2021-05-16T11:23:48Z</dcterms:modified>
</cp:coreProperties>
</file>