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st\8th Semester\PIIT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19" i="1"/>
  <c r="K17" i="1"/>
  <c r="P5" i="1"/>
  <c r="P6" i="1"/>
  <c r="P7" i="1" s="1"/>
  <c r="K7" i="1"/>
  <c r="K8" i="1" s="1"/>
  <c r="S8" i="1"/>
  <c r="S9" i="1" s="1"/>
  <c r="K12" i="1"/>
  <c r="K16" i="1" s="1"/>
  <c r="O21" i="1"/>
  <c r="N21" i="1"/>
  <c r="M21" i="1"/>
  <c r="L21" i="1"/>
  <c r="K21" i="1"/>
  <c r="O17" i="1"/>
  <c r="N17" i="1"/>
  <c r="M17" i="1"/>
  <c r="L17" i="1"/>
  <c r="P15" i="1"/>
  <c r="O7" i="1"/>
  <c r="O8" i="1" s="1"/>
  <c r="N7" i="1"/>
  <c r="M7" i="1"/>
  <c r="L7" i="1"/>
  <c r="L8" i="1" s="1"/>
  <c r="J10" i="1" l="1"/>
  <c r="L23" i="1"/>
  <c r="P17" i="1"/>
  <c r="N20" i="1"/>
  <c r="N8" i="1"/>
  <c r="K23" i="1"/>
  <c r="K24" i="1" s="1"/>
  <c r="P21" i="1"/>
  <c r="K26" i="1" s="1"/>
  <c r="O23" i="1"/>
  <c r="N23" i="1"/>
  <c r="M23" i="1"/>
  <c r="O16" i="1"/>
  <c r="K20" i="1"/>
  <c r="O20" i="1"/>
  <c r="L16" i="1"/>
  <c r="L20" i="1"/>
  <c r="M16" i="1"/>
  <c r="M20" i="1"/>
  <c r="N16" i="1"/>
  <c r="M8" i="1"/>
  <c r="K9" i="1" s="1"/>
  <c r="B17" i="1"/>
  <c r="C17" i="1"/>
  <c r="D17" i="1"/>
  <c r="E17" i="1"/>
  <c r="F17" i="1"/>
  <c r="C21" i="1"/>
  <c r="D21" i="1"/>
  <c r="D23" i="1" s="1"/>
  <c r="E21" i="1"/>
  <c r="E23" i="1" s="1"/>
  <c r="F21" i="1"/>
  <c r="F23" i="1" s="1"/>
  <c r="B21" i="1"/>
  <c r="G19" i="1"/>
  <c r="G15" i="1"/>
  <c r="B12" i="1"/>
  <c r="D20" i="1" s="1"/>
  <c r="B2" i="1"/>
  <c r="P23" i="1" l="1"/>
  <c r="L24" i="1"/>
  <c r="M24" i="1" s="1"/>
  <c r="N24" i="1" s="1"/>
  <c r="O24" i="1"/>
  <c r="P24" i="1" s="1"/>
  <c r="C23" i="1"/>
  <c r="F16" i="1"/>
  <c r="B16" i="1"/>
  <c r="B23" i="1"/>
  <c r="B24" i="1" s="1"/>
  <c r="C24" i="1" s="1"/>
  <c r="D24" i="1" s="1"/>
  <c r="E24" i="1" s="1"/>
  <c r="F24" i="1" s="1"/>
  <c r="E20" i="1"/>
  <c r="C16" i="1"/>
  <c r="B20" i="1"/>
  <c r="F20" i="1"/>
  <c r="D16" i="1"/>
  <c r="C20" i="1"/>
  <c r="E16" i="1"/>
  <c r="G17" i="1"/>
  <c r="G21" i="1"/>
  <c r="C7" i="1"/>
  <c r="C8" i="1" s="1"/>
  <c r="D7" i="1"/>
  <c r="D8" i="1" s="1"/>
  <c r="E7" i="1"/>
  <c r="E8" i="1" s="1"/>
  <c r="F7" i="1"/>
  <c r="F8" i="1" s="1"/>
  <c r="B7" i="1"/>
  <c r="B8" i="1" s="1"/>
  <c r="G6" i="1"/>
  <c r="G5" i="1"/>
  <c r="G23" i="1" l="1"/>
  <c r="G24" i="1"/>
  <c r="B26" i="1"/>
  <c r="G7" i="1"/>
  <c r="B9" i="1"/>
</calcChain>
</file>

<file path=xl/sharedStrings.xml><?xml version="1.0" encoding="utf-8"?>
<sst xmlns="http://schemas.openxmlformats.org/spreadsheetml/2006/main" count="53" uniqueCount="26">
  <si>
    <t>Interest Rate</t>
  </si>
  <si>
    <t>Project 1</t>
  </si>
  <si>
    <t>Total</t>
  </si>
  <si>
    <t>Revenues</t>
  </si>
  <si>
    <t>Costs</t>
  </si>
  <si>
    <t>NPV</t>
  </si>
  <si>
    <t>Cashflow</t>
  </si>
  <si>
    <t>PV</t>
  </si>
  <si>
    <t>-</t>
  </si>
  <si>
    <t>Detailed Example</t>
  </si>
  <si>
    <t>Discount Rate</t>
  </si>
  <si>
    <t>Discount Factor</t>
  </si>
  <si>
    <t>Discounted Costs</t>
  </si>
  <si>
    <t>Years</t>
  </si>
  <si>
    <t>Benefits</t>
  </si>
  <si>
    <t>Discounted benefits + costs</t>
  </si>
  <si>
    <t>Discounted Benefits</t>
  </si>
  <si>
    <t>&lt;- NPV</t>
  </si>
  <si>
    <t>Cumulative benefits + costs</t>
  </si>
  <si>
    <t>ROI</t>
  </si>
  <si>
    <t>Payback in this year</t>
  </si>
  <si>
    <t>P</t>
  </si>
  <si>
    <t>r</t>
  </si>
  <si>
    <t>n</t>
  </si>
  <si>
    <t>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</si>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</sst>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0" xfId="1" applyNumberFormat="1" applyFon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0" fontId="3" fillId="0" borderId="0" xfId="0" applyFon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left" vertical="center"/>
    </xf>
    <xf numFmtId="0" fontId="2" fillId="0" borderId="0" xfId="0" applyFont="1" applyAlignment="1">
      <alignment horizontal="right" wrapText="1"/>
    </xf>
    <xf numFmtId="164" fontId="0" fillId="0" borderId="0" xfId="1" applyNumberFormat="1" applyFont="1" applyAlignment="1">
      <alignment horizontal="right" wrapText="1"/>
    </xf>
    <xf numFmtId="2" fontId="0" fillId="0" borderId="0" xfId="1" applyNumberFormat="1" applyFont="1" applyAlignment="1">
      <alignment horizontal="right" wrapText="1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Alignment="1">
      <alignment horizontal="right" wrapText="1"/>
    </xf>
    <xf numFmtId="1" fontId="0" fillId="0" borderId="0" xfId="0" applyNumberFormat="1"/>
    <xf numFmtId="1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left" wrapText="1"/>
    </xf>
    <xf numFmtId="2" fontId="2" fillId="0" borderId="0" xfId="1" applyNumberFormat="1" applyFont="1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23</xdr:row>
      <xdr:rowOff>552450</xdr:rowOff>
    </xdr:from>
    <xdr:to>
      <xdr:col>5</xdr:col>
      <xdr:colOff>361950</xdr:colOff>
      <xdr:row>24</xdr:row>
      <xdr:rowOff>161925</xdr:rowOff>
    </xdr:to>
    <xdr:cxnSp macro="">
      <xdr:nvCxnSpPr>
        <xdr:cNvPr id="3" name="Straight Arrow Connector 2"/>
        <xdr:cNvCxnSpPr/>
      </xdr:nvCxnSpPr>
      <xdr:spPr>
        <a:xfrm flipV="1">
          <a:off x="3848100" y="7943850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23</xdr:row>
      <xdr:rowOff>552450</xdr:rowOff>
    </xdr:from>
    <xdr:to>
      <xdr:col>14</xdr:col>
      <xdr:colOff>361950</xdr:colOff>
      <xdr:row>24</xdr:row>
      <xdr:rowOff>161925</xdr:rowOff>
    </xdr:to>
    <xdr:cxnSp macro="">
      <xdr:nvCxnSpPr>
        <xdr:cNvPr id="4" name="Straight Arrow Connector 3"/>
        <xdr:cNvCxnSpPr/>
      </xdr:nvCxnSpPr>
      <xdr:spPr>
        <a:xfrm flipV="1">
          <a:off x="3848100" y="6800850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J1" workbookViewId="0">
      <selection activeCell="K9" sqref="K9"/>
    </sheetView>
  </sheetViews>
  <sheetFormatPr defaultRowHeight="15" x14ac:dyDescent="0.25"/>
  <cols>
    <col min="1" max="1" width="11.28515625" customWidth="1"/>
    <col min="2" max="2" width="11" bestFit="1" customWidth="1"/>
    <col min="3" max="6" width="10" bestFit="1" customWidth="1"/>
    <col min="7" max="7" width="12.5703125" bestFit="1" customWidth="1"/>
    <col min="10" max="10" width="11.5703125" bestFit="1" customWidth="1"/>
    <col min="11" max="11" width="13.140625" bestFit="1" customWidth="1"/>
    <col min="16" max="16" width="11.5703125" customWidth="1"/>
    <col min="19" max="19" width="23.7109375" bestFit="1" customWidth="1"/>
  </cols>
  <sheetData>
    <row r="1" spans="1:19" ht="28.5" x14ac:dyDescent="0.45">
      <c r="A1" s="17" t="s">
        <v>5</v>
      </c>
      <c r="B1" s="17"/>
      <c r="C1" s="17"/>
      <c r="D1" s="17"/>
      <c r="E1" s="17"/>
      <c r="F1" s="17"/>
      <c r="G1" s="17"/>
    </row>
    <row r="2" spans="1:19" ht="30" x14ac:dyDescent="0.25">
      <c r="A2" s="4" t="s">
        <v>0</v>
      </c>
      <c r="B2" s="9">
        <f>10%</f>
        <v>0.1</v>
      </c>
      <c r="C2" s="3"/>
      <c r="D2" s="3"/>
      <c r="E2" s="3"/>
      <c r="F2" s="3"/>
      <c r="G2" s="3"/>
      <c r="J2" s="4" t="s">
        <v>0</v>
      </c>
      <c r="K2" s="9">
        <v>0.97</v>
      </c>
      <c r="L2" s="3"/>
      <c r="M2" s="3"/>
      <c r="N2" s="3"/>
      <c r="O2" s="3"/>
      <c r="P2" s="3"/>
    </row>
    <row r="3" spans="1:19" x14ac:dyDescent="0.25">
      <c r="A3" s="2"/>
      <c r="B3" s="3"/>
      <c r="C3" s="3"/>
      <c r="D3" s="3"/>
      <c r="E3" s="3"/>
      <c r="F3" s="3"/>
      <c r="G3" s="3"/>
      <c r="J3" s="2"/>
      <c r="K3" s="3"/>
      <c r="L3" s="3"/>
      <c r="M3" s="3"/>
      <c r="N3" s="3"/>
      <c r="O3" s="3"/>
      <c r="P3" s="3"/>
    </row>
    <row r="4" spans="1:19" x14ac:dyDescent="0.25">
      <c r="A4" s="4" t="s">
        <v>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 t="s">
        <v>2</v>
      </c>
      <c r="J4" s="4" t="s">
        <v>1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 t="s">
        <v>2</v>
      </c>
      <c r="R4" t="s">
        <v>21</v>
      </c>
      <c r="S4" s="20">
        <v>100000</v>
      </c>
    </row>
    <row r="5" spans="1:19" x14ac:dyDescent="0.25">
      <c r="A5" s="4" t="s">
        <v>3</v>
      </c>
      <c r="B5" s="6">
        <v>0</v>
      </c>
      <c r="C5" s="6">
        <v>2000</v>
      </c>
      <c r="D5" s="6">
        <v>3000</v>
      </c>
      <c r="E5" s="6">
        <v>4000</v>
      </c>
      <c r="F5" s="6">
        <v>5000</v>
      </c>
      <c r="G5" s="6">
        <f>SUM(B5:F5)</f>
        <v>14000</v>
      </c>
      <c r="J5" s="4" t="s">
        <v>3</v>
      </c>
      <c r="K5" s="22">
        <v>20000</v>
      </c>
      <c r="L5" s="6">
        <v>20000</v>
      </c>
      <c r="M5" s="6">
        <v>20000</v>
      </c>
      <c r="N5" s="6">
        <v>20000</v>
      </c>
      <c r="O5" s="6">
        <v>20000</v>
      </c>
      <c r="P5" s="6">
        <f>SUM(K5:O5)</f>
        <v>100000</v>
      </c>
      <c r="R5" t="s">
        <v>22</v>
      </c>
      <c r="S5" s="8">
        <v>0.92</v>
      </c>
    </row>
    <row r="6" spans="1:19" x14ac:dyDescent="0.25">
      <c r="A6" s="4" t="s">
        <v>4</v>
      </c>
      <c r="B6" s="6">
        <v>5000</v>
      </c>
      <c r="C6" s="6">
        <v>1000</v>
      </c>
      <c r="D6" s="6">
        <v>1000</v>
      </c>
      <c r="E6" s="6">
        <v>1000</v>
      </c>
      <c r="F6" s="6">
        <v>1000</v>
      </c>
      <c r="G6" s="6">
        <f>SUM(B6:F6)</f>
        <v>9000</v>
      </c>
      <c r="J6" s="4" t="s">
        <v>4</v>
      </c>
      <c r="K6" s="22">
        <v>100000</v>
      </c>
      <c r="L6" s="6">
        <v>0</v>
      </c>
      <c r="M6" s="6">
        <v>0</v>
      </c>
      <c r="N6" s="6">
        <v>0</v>
      </c>
      <c r="O6" s="6">
        <v>0</v>
      </c>
      <c r="P6" s="6">
        <f>SUM(K6:O6)</f>
        <v>100000</v>
      </c>
      <c r="R6" t="s">
        <v>23</v>
      </c>
      <c r="S6">
        <v>1</v>
      </c>
    </row>
    <row r="7" spans="1:19" x14ac:dyDescent="0.25">
      <c r="A7" s="4" t="s">
        <v>6</v>
      </c>
      <c r="B7" s="6">
        <f>B5-B6</f>
        <v>-5000</v>
      </c>
      <c r="C7" s="6">
        <f t="shared" ref="C7:F7" si="0">C5-C6</f>
        <v>1000</v>
      </c>
      <c r="D7" s="6">
        <f t="shared" si="0"/>
        <v>2000</v>
      </c>
      <c r="E7" s="6">
        <f t="shared" si="0"/>
        <v>3000</v>
      </c>
      <c r="F7" s="6">
        <f t="shared" si="0"/>
        <v>4000</v>
      </c>
      <c r="G7" s="6">
        <f>G5-G6</f>
        <v>5000</v>
      </c>
      <c r="J7" s="4" t="s">
        <v>6</v>
      </c>
      <c r="K7" s="22">
        <f>K5-K6</f>
        <v>-80000</v>
      </c>
      <c r="L7" s="6">
        <f t="shared" ref="L7:O7" si="1">L5-L6</f>
        <v>20000</v>
      </c>
      <c r="M7" s="6">
        <f t="shared" si="1"/>
        <v>20000</v>
      </c>
      <c r="N7" s="6">
        <f t="shared" si="1"/>
        <v>20000</v>
      </c>
      <c r="O7" s="6">
        <f t="shared" si="1"/>
        <v>20000</v>
      </c>
      <c r="P7" s="6">
        <f>P5-P6</f>
        <v>0</v>
      </c>
      <c r="R7" t="s">
        <v>24</v>
      </c>
      <c r="S7">
        <v>5</v>
      </c>
    </row>
    <row r="8" spans="1:19" x14ac:dyDescent="0.25">
      <c r="A8" s="4" t="s">
        <v>7</v>
      </c>
      <c r="B8" s="6">
        <f>B7/POWER(1+B2,B4)</f>
        <v>-4545.454545454545</v>
      </c>
      <c r="C8" s="6">
        <f>C7/POWER(1+B2,C4)</f>
        <v>826.44628099173542</v>
      </c>
      <c r="D8" s="6">
        <f>D7/POWER(1+B2,D4)</f>
        <v>1502.6296018031551</v>
      </c>
      <c r="E8" s="6">
        <f>E7/POWER(1+B2,E4)</f>
        <v>2049.0403660952115</v>
      </c>
      <c r="F8" s="6">
        <f>F7/POWER(1+B2,F4)</f>
        <v>2483.6852922366197</v>
      </c>
      <c r="G8" s="5" t="s">
        <v>8</v>
      </c>
      <c r="J8" s="4" t="s">
        <v>7</v>
      </c>
      <c r="K8" s="22">
        <f>K7/POWER(1+K2,K4)</f>
        <v>-40609.137055837564</v>
      </c>
      <c r="L8" s="6">
        <f>L7/POWER(1+K2,L4)</f>
        <v>5153.4437888118737</v>
      </c>
      <c r="M8" s="6">
        <f>M7/POWER(1+K2,M4)</f>
        <v>2615.9613141177024</v>
      </c>
      <c r="N8" s="6">
        <f>N7/POWER(1+K2,N4)</f>
        <v>1327.8991442221838</v>
      </c>
      <c r="O8" s="6">
        <f>O7/POWER(1+K2,O4)</f>
        <v>674.06047930060095</v>
      </c>
      <c r="P8" s="5" t="s">
        <v>8</v>
      </c>
      <c r="R8" t="s">
        <v>2</v>
      </c>
      <c r="S8" s="21">
        <f>S4*POWER(1+S5/S6,S7)</f>
        <v>2609192.6323199999</v>
      </c>
    </row>
    <row r="9" spans="1:19" x14ac:dyDescent="0.25">
      <c r="A9" s="1" t="s">
        <v>5</v>
      </c>
      <c r="B9" s="5">
        <f>SUM(B8:F8)</f>
        <v>2316.3469956721765</v>
      </c>
      <c r="J9" s="1" t="s">
        <v>5</v>
      </c>
      <c r="K9" s="23">
        <f>SUM(K8:O8)</f>
        <v>-30837.772329385203</v>
      </c>
      <c r="R9" t="s">
        <v>25</v>
      </c>
      <c r="S9" s="21">
        <f>S8-S4</f>
        <v>2509192.6323199999</v>
      </c>
    </row>
    <row r="10" spans="1:19" x14ac:dyDescent="0.25">
      <c r="J10" s="19">
        <f>NPV(K2,K7:O7)</f>
        <v>-30837.772329385207</v>
      </c>
    </row>
    <row r="11" spans="1:19" ht="28.5" x14ac:dyDescent="0.45">
      <c r="A11" s="17" t="s">
        <v>9</v>
      </c>
      <c r="B11" s="17"/>
      <c r="C11" s="17"/>
      <c r="D11" s="17"/>
      <c r="E11" s="17"/>
      <c r="F11" s="17"/>
      <c r="G11" s="17"/>
      <c r="H11" s="7"/>
      <c r="S11" s="21">
        <f>S9-K9</f>
        <v>2540030.4046493853</v>
      </c>
    </row>
    <row r="12" spans="1:19" ht="30" x14ac:dyDescent="0.25">
      <c r="A12" s="4" t="s">
        <v>10</v>
      </c>
      <c r="B12" s="8">
        <f>10%</f>
        <v>0.1</v>
      </c>
      <c r="J12" s="4" t="s">
        <v>10</v>
      </c>
      <c r="K12" s="9">
        <f>92%</f>
        <v>0.92</v>
      </c>
    </row>
    <row r="13" spans="1:19" x14ac:dyDescent="0.25">
      <c r="B13" s="18" t="s">
        <v>13</v>
      </c>
      <c r="C13" s="18"/>
      <c r="D13" s="18"/>
      <c r="E13" s="18"/>
      <c r="F13" s="18"/>
      <c r="K13" s="18" t="s">
        <v>13</v>
      </c>
      <c r="L13" s="18"/>
      <c r="M13" s="18"/>
      <c r="N13" s="18"/>
      <c r="O13" s="18"/>
    </row>
    <row r="14" spans="1:19" x14ac:dyDescent="0.25">
      <c r="A14" s="4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3" t="s">
        <v>2</v>
      </c>
      <c r="J14" s="4"/>
      <c r="K14" s="10">
        <v>1</v>
      </c>
      <c r="L14" s="10">
        <v>2</v>
      </c>
      <c r="M14" s="10">
        <v>3</v>
      </c>
      <c r="N14" s="10">
        <v>4</v>
      </c>
      <c r="O14" s="10">
        <v>5</v>
      </c>
      <c r="P14" s="13" t="s">
        <v>2</v>
      </c>
    </row>
    <row r="15" spans="1:19" x14ac:dyDescent="0.25">
      <c r="A15" s="4" t="s">
        <v>4</v>
      </c>
      <c r="B15" s="11">
        <v>-5000</v>
      </c>
      <c r="C15" s="11">
        <v>-1000</v>
      </c>
      <c r="D15" s="11">
        <v>-1000</v>
      </c>
      <c r="E15" s="11">
        <v>-1000</v>
      </c>
      <c r="F15" s="11">
        <v>-1000</v>
      </c>
      <c r="G15" s="12">
        <f>SUM(B15:F15)</f>
        <v>-9000</v>
      </c>
      <c r="J15" s="4" t="s">
        <v>4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2">
        <f>SUM(K15:O15)</f>
        <v>0</v>
      </c>
    </row>
    <row r="16" spans="1:19" ht="30" x14ac:dyDescent="0.25">
      <c r="A16" s="4" t="s">
        <v>11</v>
      </c>
      <c r="B16" s="12">
        <f>1/POWER(1+B12,B14)</f>
        <v>0.90909090909090906</v>
      </c>
      <c r="C16" s="12">
        <f>1/POWER(1+B12,C14)</f>
        <v>0.82644628099173545</v>
      </c>
      <c r="D16" s="12">
        <f>1/POWER(1+B12,D14)</f>
        <v>0.75131480090157754</v>
      </c>
      <c r="E16" s="12">
        <f>1/POWER(1+B12,E14)</f>
        <v>0.68301345536507052</v>
      </c>
      <c r="F16" s="12">
        <f>1/POWER(1+B12,F14)</f>
        <v>0.62092132305915493</v>
      </c>
      <c r="G16" s="12"/>
      <c r="J16" s="4" t="s">
        <v>11</v>
      </c>
      <c r="K16" s="12">
        <f>1/POWER(1+K12,K14)</f>
        <v>0.52083333333333337</v>
      </c>
      <c r="L16" s="12">
        <f>1/POWER(1+K12,L14)</f>
        <v>0.2712673611111111</v>
      </c>
      <c r="M16" s="12">
        <f>1/POWER(1+K12,M14)</f>
        <v>0.14128508391203703</v>
      </c>
      <c r="N16" s="12">
        <f>1/POWER(1+K12,N14)</f>
        <v>7.3585981204185955E-2</v>
      </c>
      <c r="O16" s="12">
        <f>1/POWER(1+K12,O14)</f>
        <v>3.8326031877180186E-2</v>
      </c>
      <c r="P16" s="12"/>
    </row>
    <row r="17" spans="1:16" ht="30" x14ac:dyDescent="0.25">
      <c r="A17" s="4" t="s">
        <v>12</v>
      </c>
      <c r="B17" s="14">
        <f>B15/POWER(1+0.1,B14)</f>
        <v>-4545.454545454545</v>
      </c>
      <c r="C17" s="14">
        <f t="shared" ref="C17:F17" si="2">C15/POWER(1+0.1,C14)</f>
        <v>-826.44628099173542</v>
      </c>
      <c r="D17" s="14">
        <f t="shared" si="2"/>
        <v>-751.31480090157754</v>
      </c>
      <c r="E17" s="14">
        <f t="shared" si="2"/>
        <v>-683.01345536507051</v>
      </c>
      <c r="F17" s="14">
        <f t="shared" si="2"/>
        <v>-620.92132305915493</v>
      </c>
      <c r="G17" s="14">
        <f t="shared" ref="G17" si="3">SUM(B17:F17)</f>
        <v>-7427.150405772084</v>
      </c>
      <c r="J17" s="4" t="s">
        <v>12</v>
      </c>
      <c r="K17" s="14">
        <f>K15/POWER(1+0.1,K14)</f>
        <v>0</v>
      </c>
      <c r="L17" s="14">
        <f t="shared" ref="L17:O17" si="4">L15/POWER(1+0.1,L14)</f>
        <v>0</v>
      </c>
      <c r="M17" s="14">
        <f t="shared" si="4"/>
        <v>0</v>
      </c>
      <c r="N17" s="14">
        <f t="shared" si="4"/>
        <v>0</v>
      </c>
      <c r="O17" s="14">
        <f t="shared" si="4"/>
        <v>0</v>
      </c>
      <c r="P17" s="14">
        <f>SUM(K17:O17)</f>
        <v>0</v>
      </c>
    </row>
    <row r="18" spans="1:16" x14ac:dyDescent="0.25">
      <c r="A18" s="4"/>
      <c r="B18" s="10"/>
      <c r="C18" s="10"/>
      <c r="D18" s="10"/>
      <c r="E18" s="10"/>
      <c r="F18" s="10"/>
      <c r="G18" s="5"/>
      <c r="J18" s="4"/>
      <c r="K18" s="10"/>
      <c r="L18" s="10"/>
      <c r="M18" s="10"/>
      <c r="N18" s="10"/>
      <c r="O18" s="10"/>
      <c r="P18" s="5"/>
    </row>
    <row r="19" spans="1:16" x14ac:dyDescent="0.25">
      <c r="A19" s="4" t="s">
        <v>14</v>
      </c>
      <c r="B19" s="11">
        <v>0</v>
      </c>
      <c r="C19" s="11">
        <v>2000</v>
      </c>
      <c r="D19" s="11">
        <v>3000</v>
      </c>
      <c r="E19" s="11">
        <v>4000</v>
      </c>
      <c r="F19" s="11">
        <v>5000</v>
      </c>
      <c r="G19" s="12">
        <f>SUM(B19:F19)</f>
        <v>14000</v>
      </c>
      <c r="J19" s="4" t="s">
        <v>14</v>
      </c>
      <c r="K19" s="11">
        <v>20000</v>
      </c>
      <c r="L19" s="11">
        <v>20000</v>
      </c>
      <c r="M19" s="11">
        <v>20000</v>
      </c>
      <c r="N19" s="11">
        <v>20000</v>
      </c>
      <c r="O19" s="11">
        <v>20000</v>
      </c>
      <c r="P19" s="12">
        <f>SUM(K19:O19)</f>
        <v>100000</v>
      </c>
    </row>
    <row r="20" spans="1:16" ht="30" x14ac:dyDescent="0.25">
      <c r="A20" s="4" t="s">
        <v>11</v>
      </c>
      <c r="B20" s="12">
        <f>1/POWER(1+B12,B14)</f>
        <v>0.90909090909090906</v>
      </c>
      <c r="C20" s="12">
        <f>1/POWER(1+B12,C14)</f>
        <v>0.82644628099173545</v>
      </c>
      <c r="D20" s="12">
        <f>1/POWER(1+B12,D14)</f>
        <v>0.75131480090157754</v>
      </c>
      <c r="E20" s="12">
        <f>1/POWER(1+B12,E14)</f>
        <v>0.68301345536507052</v>
      </c>
      <c r="F20" s="12">
        <f>1/POWER(1+B12,F14)</f>
        <v>0.62092132305915493</v>
      </c>
      <c r="G20" s="12"/>
      <c r="J20" s="4" t="s">
        <v>11</v>
      </c>
      <c r="K20" s="12">
        <f>1/POWER(1+K12,K14)</f>
        <v>0.52083333333333337</v>
      </c>
      <c r="L20" s="12">
        <f>1/POWER(1+K12,L14)</f>
        <v>0.2712673611111111</v>
      </c>
      <c r="M20" s="12">
        <f>1/POWER(1+K12,M14)</f>
        <v>0.14128508391203703</v>
      </c>
      <c r="N20" s="12">
        <f>1/POWER(1+K12,N14)</f>
        <v>7.3585981204185955E-2</v>
      </c>
      <c r="O20" s="12">
        <f>1/POWER(1+K12,O14)</f>
        <v>3.8326031877180186E-2</v>
      </c>
      <c r="P20" s="12"/>
    </row>
    <row r="21" spans="1:16" ht="30" x14ac:dyDescent="0.25">
      <c r="A21" s="4" t="s">
        <v>16</v>
      </c>
      <c r="B21" s="14">
        <f>B19/POWER(1+0.1,B14)</f>
        <v>0</v>
      </c>
      <c r="C21" s="14">
        <f t="shared" ref="C21:F21" si="5">C19/POWER(1+0.1,C14)</f>
        <v>1652.8925619834708</v>
      </c>
      <c r="D21" s="14">
        <f t="shared" si="5"/>
        <v>2253.9444027047325</v>
      </c>
      <c r="E21" s="14">
        <f t="shared" si="5"/>
        <v>2732.0538214602821</v>
      </c>
      <c r="F21" s="14">
        <f t="shared" si="5"/>
        <v>3104.6066152957746</v>
      </c>
      <c r="G21" s="14">
        <f t="shared" ref="G21" si="6">SUM(B21:F21)</f>
        <v>9743.4974014442596</v>
      </c>
      <c r="J21" s="4" t="s">
        <v>16</v>
      </c>
      <c r="K21" s="14">
        <f>K19/POWER(1+0.1,K14)</f>
        <v>18181.81818181818</v>
      </c>
      <c r="L21" s="14">
        <f t="shared" ref="L21:O21" si="7">L19/POWER(1+0.1,L14)</f>
        <v>16528.925619834707</v>
      </c>
      <c r="M21" s="14">
        <f t="shared" si="7"/>
        <v>15026.296018031551</v>
      </c>
      <c r="N21" s="14">
        <f t="shared" si="7"/>
        <v>13660.26910730141</v>
      </c>
      <c r="O21" s="14">
        <f t="shared" si="7"/>
        <v>12418.426461183099</v>
      </c>
      <c r="P21" s="14">
        <f t="shared" ref="P21" si="8">SUM(K21:O21)</f>
        <v>75815.735388168949</v>
      </c>
    </row>
    <row r="23" spans="1:16" ht="45" x14ac:dyDescent="0.25">
      <c r="A23" s="4" t="s">
        <v>15</v>
      </c>
      <c r="B23" s="15">
        <f>B21+B17</f>
        <v>-4545.454545454545</v>
      </c>
      <c r="C23" s="15">
        <f t="shared" ref="C23:F23" si="9">C21+C17</f>
        <v>826.44628099173542</v>
      </c>
      <c r="D23" s="15">
        <f t="shared" si="9"/>
        <v>1502.6296018031549</v>
      </c>
      <c r="E23" s="15">
        <f t="shared" si="9"/>
        <v>2049.0403660952115</v>
      </c>
      <c r="F23" s="15">
        <f t="shared" si="9"/>
        <v>2483.6852922366197</v>
      </c>
      <c r="G23" s="16">
        <f>G21+G17</f>
        <v>2316.3469956721756</v>
      </c>
      <c r="H23" s="1" t="s">
        <v>17</v>
      </c>
      <c r="J23" s="4" t="s">
        <v>15</v>
      </c>
      <c r="K23" s="15">
        <f>K21+K17</f>
        <v>18181.81818181818</v>
      </c>
      <c r="L23" s="15">
        <f>L21+L17</f>
        <v>16528.925619834707</v>
      </c>
      <c r="M23" s="15">
        <f t="shared" ref="M23:O23" si="10">M21+M17</f>
        <v>15026.296018031551</v>
      </c>
      <c r="N23" s="15">
        <f t="shared" si="10"/>
        <v>13660.26910730141</v>
      </c>
      <c r="O23" s="15">
        <f t="shared" si="10"/>
        <v>12418.426461183099</v>
      </c>
      <c r="P23" s="16">
        <f>P21+P17</f>
        <v>75815.735388168949</v>
      </c>
    </row>
    <row r="24" spans="1:16" ht="45" x14ac:dyDescent="0.25">
      <c r="A24" s="4" t="s">
        <v>18</v>
      </c>
      <c r="B24" s="15">
        <f>B23</f>
        <v>-4545.454545454545</v>
      </c>
      <c r="C24" s="15">
        <f>C23+B24</f>
        <v>-3719.0082644628096</v>
      </c>
      <c r="D24" s="15">
        <f t="shared" ref="D24:E24" si="11">D23+C24</f>
        <v>-2216.3786626596548</v>
      </c>
      <c r="E24" s="15">
        <f t="shared" si="11"/>
        <v>-167.33829656444323</v>
      </c>
      <c r="F24" s="15">
        <f>F23+E24</f>
        <v>2316.3469956721765</v>
      </c>
      <c r="G24" s="15">
        <f>G23+F24</f>
        <v>4632.6939913443521</v>
      </c>
      <c r="J24" s="4" t="s">
        <v>18</v>
      </c>
      <c r="K24" s="15">
        <f>K23</f>
        <v>18181.81818181818</v>
      </c>
      <c r="L24" s="15">
        <f>L23+K24</f>
        <v>34710.74380165289</v>
      </c>
      <c r="M24" s="15">
        <f t="shared" ref="M24" si="12">M23+L24</f>
        <v>49737.03981968444</v>
      </c>
      <c r="N24" s="15">
        <f t="shared" ref="N24" si="13">N23+M24</f>
        <v>63397.308926985846</v>
      </c>
      <c r="O24" s="15">
        <f>O23+N24</f>
        <v>75815.735388168949</v>
      </c>
      <c r="P24" s="15">
        <f>P23+O24</f>
        <v>151631.4707763379</v>
      </c>
    </row>
    <row r="26" spans="1:16" x14ac:dyDescent="0.25">
      <c r="A26" s="4" t="s">
        <v>19</v>
      </c>
      <c r="B26" s="8">
        <f>((G21-(-G17))/(-G17))</f>
        <v>0.31187560088617611</v>
      </c>
      <c r="F26" t="s">
        <v>20</v>
      </c>
      <c r="J26" s="4" t="s">
        <v>19</v>
      </c>
      <c r="K26" s="8" t="e">
        <f>((P21-(-P17))/(-P17))</f>
        <v>#DIV/0!</v>
      </c>
      <c r="O26" t="s">
        <v>20</v>
      </c>
    </row>
  </sheetData>
  <mergeCells count="4">
    <mergeCell ref="A1:G1"/>
    <mergeCell ref="A11:G11"/>
    <mergeCell ref="B13:F13"/>
    <mergeCell ref="K13:O13"/>
  </mergeCells>
  <pageMargins left="0.7" right="0.7" top="0.75" bottom="0.75" header="0.3" footer="0.3"/>
  <pageSetup orientation="portrait" horizontalDpi="300" verticalDpi="300" r:id="rId1"/>
  <ignoredErrors>
    <ignoredError sqref="G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Abrar</dc:creator>
  <cp:lastModifiedBy>Syed Asad Abrar</cp:lastModifiedBy>
  <dcterms:created xsi:type="dcterms:W3CDTF">2020-07-02T14:42:03Z</dcterms:created>
  <dcterms:modified xsi:type="dcterms:W3CDTF">2020-07-06T07:21:36Z</dcterms:modified>
</cp:coreProperties>
</file>