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ad9\Desktop\"/>
    </mc:Choice>
  </mc:AlternateContent>
  <bookViews>
    <workbookView xWindow="0" yWindow="0" windowWidth="16620" windowHeight="3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H29" i="1"/>
  <c r="G19" i="1"/>
  <c r="G20" i="1"/>
  <c r="G21" i="1"/>
  <c r="G22" i="1"/>
  <c r="G23" i="1"/>
  <c r="G24" i="1"/>
  <c r="G25" i="1"/>
  <c r="G26" i="1"/>
  <c r="G27" i="1"/>
  <c r="G18" i="1"/>
  <c r="F19" i="1"/>
  <c r="F20" i="1"/>
  <c r="F21" i="1"/>
  <c r="F22" i="1"/>
  <c r="F23" i="1"/>
  <c r="F24" i="1"/>
  <c r="F25" i="1"/>
  <c r="F26" i="1"/>
  <c r="F27" i="1"/>
  <c r="F18" i="1"/>
  <c r="E19" i="1"/>
  <c r="E20" i="1"/>
  <c r="E21" i="1"/>
  <c r="E22" i="1"/>
  <c r="E23" i="1"/>
  <c r="E24" i="1"/>
  <c r="E25" i="1"/>
  <c r="E26" i="1"/>
  <c r="E27" i="1"/>
  <c r="E18" i="1"/>
  <c r="D20" i="1"/>
  <c r="C20" i="1"/>
  <c r="P1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C19" i="1"/>
  <c r="D19" i="1"/>
  <c r="D18" i="1"/>
  <c r="C18" i="1"/>
</calcChain>
</file>

<file path=xl/sharedStrings.xml><?xml version="1.0" encoding="utf-8"?>
<sst xmlns="http://schemas.openxmlformats.org/spreadsheetml/2006/main" count="90" uniqueCount="51">
  <si>
    <t>Valid pin entered?</t>
  </si>
  <si>
    <t>Bank online?</t>
  </si>
  <si>
    <t>Account open?</t>
  </si>
  <si>
    <t>Card valid?</t>
  </si>
  <si>
    <t>Conditions</t>
  </si>
  <si>
    <t>Y</t>
  </si>
  <si>
    <t>N</t>
  </si>
  <si>
    <t>Actions</t>
  </si>
  <si>
    <t>System displays 'Re-enter pin'</t>
  </si>
  <si>
    <t>System displays 'Try later'</t>
  </si>
  <si>
    <t>System displays 'Account closed, call your branch!'</t>
  </si>
  <si>
    <t>System opens Screen 2 and displays 'Select a service'</t>
  </si>
  <si>
    <t>System display 'card is revoked'</t>
  </si>
  <si>
    <t>System displays 'invalid card'</t>
  </si>
  <si>
    <t>System ejects the card</t>
  </si>
  <si>
    <t>-</t>
  </si>
  <si>
    <t>Time (Day)</t>
  </si>
  <si>
    <t>SLOC</t>
  </si>
  <si>
    <t>Faults</t>
  </si>
  <si>
    <t>Failures</t>
  </si>
  <si>
    <t>Rules</t>
  </si>
  <si>
    <t>System retains the card</t>
  </si>
  <si>
    <t>Pin</t>
  </si>
  <si>
    <t>Bank</t>
  </si>
  <si>
    <t xml:space="preserve">Account </t>
  </si>
  <si>
    <t>Card</t>
  </si>
  <si>
    <t>Expected Outcome</t>
  </si>
  <si>
    <t>Valid</t>
  </si>
  <si>
    <t>Invalid</t>
  </si>
  <si>
    <t>Valid 4 digit pin entered</t>
  </si>
  <si>
    <t>Invalid pin entered</t>
  </si>
  <si>
    <t>KLOC</t>
  </si>
  <si>
    <t>Online</t>
  </si>
  <si>
    <t>Offline</t>
  </si>
  <si>
    <t>Open</t>
  </si>
  <si>
    <t>Closed</t>
  </si>
  <si>
    <t>System displays 'Try later' and ejects card</t>
  </si>
  <si>
    <t>System displays 'Account closed, call your branch!' and ejects card</t>
  </si>
  <si>
    <t>Test Case Id</t>
  </si>
  <si>
    <t>Test Case Purpose</t>
  </si>
  <si>
    <t>Input Data</t>
  </si>
  <si>
    <t>System display 'card is revoked' and retains the card</t>
  </si>
  <si>
    <t>System displays 'invalid card' and ejects the card</t>
  </si>
  <si>
    <t>To test invalid pin</t>
  </si>
  <si>
    <t>To test bank being offline</t>
  </si>
  <si>
    <t>To test bank account closed</t>
  </si>
  <si>
    <t>To test all valid options</t>
  </si>
  <si>
    <t>To test invalid card when bank is online</t>
  </si>
  <si>
    <t>To test invalid card when bank is offline</t>
  </si>
  <si>
    <t>Failures/KLOC</t>
  </si>
  <si>
    <t>(Failures/KLOC - average)^2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</si>
</sst>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justify" vertical="center" wrapText="1"/>
    </xf>
    <xf numFmtId="0" fontId="0" fillId="0" borderId="3" xfId="0" applyBorder="1" applyAlignment="1">
      <alignment horizontal="justify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4" xfId="0" applyBorder="1"/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8" xfId="0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1" xfId="0" applyBorder="1"/>
    <xf numFmtId="0" fontId="0" fillId="0" borderId="2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3" xfId="0" applyBorder="1" applyAlignment="1">
      <alignment horizontal="justify" vertical="center" wrapText="1"/>
    </xf>
    <xf numFmtId="0" fontId="0" fillId="0" borderId="24" xfId="0" applyBorder="1" applyAlignment="1">
      <alignment horizontal="justify" vertical="center" wrapText="1"/>
    </xf>
    <xf numFmtId="0" fontId="0" fillId="0" borderId="0" xfId="0" applyBorder="1" applyAlignment="1">
      <alignment horizontal="justify" vertical="center" wrapText="1"/>
    </xf>
    <xf numFmtId="0" fontId="0" fillId="0" borderId="1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0" fillId="0" borderId="0" xfId="0" applyNumberFormat="1"/>
    <xf numFmtId="0" fontId="0" fillId="0" borderId="25" xfId="0" applyBorder="1" applyAlignment="1">
      <alignment horizontal="justify" vertical="center" wrapText="1"/>
    </xf>
    <xf numFmtId="0" fontId="0" fillId="0" borderId="26" xfId="0" applyBorder="1" applyAlignment="1">
      <alignment horizontal="justify" vertical="center" wrapText="1"/>
    </xf>
    <xf numFmtId="0" fontId="0" fillId="0" borderId="27" xfId="0" applyBorder="1" applyAlignment="1">
      <alignment horizontal="justify" vertical="center" wrapText="1"/>
    </xf>
    <xf numFmtId="0" fontId="0" fillId="0" borderId="28" xfId="0" applyBorder="1" applyAlignment="1">
      <alignment horizontal="justify" vertical="center" wrapText="1"/>
    </xf>
    <xf numFmtId="0" fontId="0" fillId="0" borderId="29" xfId="0" applyBorder="1" applyAlignment="1">
      <alignment horizontal="justify" vertical="center" wrapText="1"/>
    </xf>
    <xf numFmtId="0" fontId="0" fillId="0" borderId="30" xfId="0" applyBorder="1" applyAlignment="1">
      <alignment horizontal="justify" vertical="center" wrapText="1"/>
    </xf>
    <xf numFmtId="0" fontId="0" fillId="0" borderId="15" xfId="0" applyBorder="1" applyAlignment="1">
      <alignment horizontal="justify" vertical="center" wrapText="1"/>
    </xf>
    <xf numFmtId="2" fontId="0" fillId="0" borderId="20" xfId="0" applyNumberFormat="1" applyBorder="1"/>
    <xf numFmtId="0" fontId="0" fillId="0" borderId="19" xfId="0" applyBorder="1" applyAlignment="1">
      <alignment horizontal="justify" vertical="center" wrapText="1"/>
    </xf>
    <xf numFmtId="0" fontId="0" fillId="0" borderId="4" xfId="0" applyFill="1" applyBorder="1" applyAlignment="1">
      <alignment horizontal="justify" vertical="center" wrapText="1"/>
    </xf>
    <xf numFmtId="2" fontId="0" fillId="0" borderId="4" xfId="0" applyNumberFormat="1" applyBorder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Sheet1!$F$17</c:f>
              <c:strCache>
                <c:ptCount val="1"/>
                <c:pt idx="0">
                  <c:v>Failures/KLOC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Sheet1!$F$18:$F$27</c:f>
              <c:numCache>
                <c:formatCode>0.00</c:formatCode>
                <c:ptCount val="10"/>
                <c:pt idx="0">
                  <c:v>2.9325513196480939</c:v>
                </c:pt>
                <c:pt idx="1">
                  <c:v>3.3370411568409342</c:v>
                </c:pt>
                <c:pt idx="2">
                  <c:v>6.1936936936936933</c:v>
                </c:pt>
                <c:pt idx="3">
                  <c:v>8.138903960933261</c:v>
                </c:pt>
                <c:pt idx="4">
                  <c:v>6.7532467532467528</c:v>
                </c:pt>
                <c:pt idx="5">
                  <c:v>4.7619047619047619</c:v>
                </c:pt>
                <c:pt idx="6">
                  <c:v>9.0666666666666664</c:v>
                </c:pt>
                <c:pt idx="7">
                  <c:v>6</c:v>
                </c:pt>
                <c:pt idx="8">
                  <c:v>2.8846153846153846</c:v>
                </c:pt>
                <c:pt idx="9">
                  <c:v>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79227104"/>
        <c:axId val="2079227648"/>
      </c:lineChart>
      <c:catAx>
        <c:axId val="207922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27648"/>
        <c:crosses val="autoZero"/>
        <c:auto val="1"/>
        <c:lblAlgn val="ctr"/>
        <c:lblOffset val="100"/>
        <c:noMultiLvlLbl val="0"/>
      </c:catAx>
      <c:valAx>
        <c:axId val="20792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Failures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Sheet1!$D$18:$D$27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11</c:v>
                </c:pt>
                <c:pt idx="3">
                  <c:v>15</c:v>
                </c:pt>
                <c:pt idx="4">
                  <c:v>13</c:v>
                </c:pt>
                <c:pt idx="5">
                  <c:v>9</c:v>
                </c:pt>
                <c:pt idx="6">
                  <c:v>17</c:v>
                </c:pt>
                <c:pt idx="7">
                  <c:v>12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001968"/>
        <c:axId val="2037000880"/>
      </c:lineChart>
      <c:catAx>
        <c:axId val="203700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00880"/>
        <c:crosses val="autoZero"/>
        <c:auto val="1"/>
        <c:lblAlgn val="ctr"/>
        <c:lblOffset val="100"/>
        <c:noMultiLvlLbl val="0"/>
      </c:catAx>
      <c:valAx>
        <c:axId val="20370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0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695325</xdr:colOff>
      <xdr:row>13</xdr:row>
      <xdr:rowOff>85725</xdr:rowOff>
    </xdr:from>
    <xdr:to>
      <xdr:col>19</xdr:col>
      <xdr:colOff>495300</xdr:colOff>
      <xdr:row>22</xdr:row>
      <xdr:rowOff>466725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180975</xdr:colOff>
      <xdr:row>22</xdr:row>
      <xdr:rowOff>809625</xdr:rowOff>
    </xdr:from>
    <xdr:to>
      <xdr:col>18</xdr:col>
      <xdr:colOff>590550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workbookViewId="0">
      <selection activeCell="J68" sqref="J68"/>
    </sheetView>
  </sheetViews>
  <sheetFormatPr defaultRowHeight="15" x14ac:dyDescent="0.25"/>
  <cols>
    <col min="1" max="1" width="17.7109375" bestFit="1" customWidth="1"/>
    <col min="6" max="6" width="9.5703125" bestFit="1" customWidth="1"/>
    <col min="8" max="8" width="15.85546875" customWidth="1"/>
    <col min="10" max="10" width="18.28515625" customWidth="1"/>
    <col min="11" max="11" width="14.42578125" bestFit="1" customWidth="1"/>
    <col min="13" max="13" width="12.85546875" customWidth="1"/>
    <col min="15" max="15" width="13" customWidth="1"/>
  </cols>
  <sheetData>
    <row r="1" spans="1:15" ht="42.75" customHeight="1" thickBot="1" x14ac:dyDescent="0.4">
      <c r="A1" s="19"/>
      <c r="B1" s="20" t="s">
        <v>20</v>
      </c>
      <c r="C1" s="20"/>
      <c r="D1" s="20"/>
      <c r="E1" s="20"/>
      <c r="F1" s="20"/>
      <c r="G1" s="21"/>
      <c r="I1" s="37" t="s">
        <v>38</v>
      </c>
      <c r="J1" s="37" t="s">
        <v>39</v>
      </c>
      <c r="K1" s="34" t="s">
        <v>40</v>
      </c>
      <c r="L1" s="35"/>
      <c r="M1" s="35"/>
      <c r="N1" s="36"/>
      <c r="O1" s="37" t="s">
        <v>26</v>
      </c>
    </row>
    <row r="2" spans="1:15" ht="21.75" thickBot="1" x14ac:dyDescent="0.3">
      <c r="A2" s="6" t="s">
        <v>4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14">
        <v>6</v>
      </c>
      <c r="H2" s="4"/>
      <c r="I2" s="38"/>
      <c r="J2" s="38"/>
      <c r="K2" s="6" t="s">
        <v>22</v>
      </c>
      <c r="L2" s="6" t="s">
        <v>23</v>
      </c>
      <c r="M2" s="6" t="s">
        <v>24</v>
      </c>
      <c r="N2" s="10" t="s">
        <v>25</v>
      </c>
      <c r="O2" s="38"/>
    </row>
    <row r="3" spans="1:15" ht="45" x14ac:dyDescent="0.25">
      <c r="A3" s="22" t="s">
        <v>0</v>
      </c>
      <c r="B3" s="7" t="s">
        <v>6</v>
      </c>
      <c r="C3" s="7" t="s">
        <v>5</v>
      </c>
      <c r="D3" s="7" t="s">
        <v>5</v>
      </c>
      <c r="E3" s="7" t="s">
        <v>5</v>
      </c>
      <c r="F3" s="7" t="s">
        <v>15</v>
      </c>
      <c r="G3" s="15" t="s">
        <v>15</v>
      </c>
      <c r="H3" s="5"/>
      <c r="I3" s="22">
        <v>1</v>
      </c>
      <c r="J3" s="22" t="s">
        <v>43</v>
      </c>
      <c r="K3" s="22" t="s">
        <v>30</v>
      </c>
      <c r="L3" s="22" t="s">
        <v>32</v>
      </c>
      <c r="M3" s="26" t="s">
        <v>34</v>
      </c>
      <c r="N3" s="31" t="s">
        <v>27</v>
      </c>
      <c r="O3" s="23" t="s">
        <v>8</v>
      </c>
    </row>
    <row r="4" spans="1:15" ht="60" x14ac:dyDescent="0.25">
      <c r="A4" s="8" t="s">
        <v>1</v>
      </c>
      <c r="B4" s="8" t="s">
        <v>15</v>
      </c>
      <c r="C4" s="8" t="s">
        <v>6</v>
      </c>
      <c r="D4" s="8" t="s">
        <v>5</v>
      </c>
      <c r="E4" s="8" t="s">
        <v>5</v>
      </c>
      <c r="F4" s="8" t="s">
        <v>5</v>
      </c>
      <c r="G4" s="16" t="s">
        <v>6</v>
      </c>
      <c r="H4" s="5"/>
      <c r="I4" s="8">
        <v>2</v>
      </c>
      <c r="J4" s="8" t="s">
        <v>44</v>
      </c>
      <c r="K4" s="8" t="s">
        <v>29</v>
      </c>
      <c r="L4" s="8" t="s">
        <v>33</v>
      </c>
      <c r="M4" s="27" t="s">
        <v>34</v>
      </c>
      <c r="N4" s="32" t="s">
        <v>27</v>
      </c>
      <c r="O4" s="11" t="s">
        <v>36</v>
      </c>
    </row>
    <row r="5" spans="1:15" ht="105" x14ac:dyDescent="0.25">
      <c r="A5" s="8" t="s">
        <v>2</v>
      </c>
      <c r="B5" s="8" t="s">
        <v>15</v>
      </c>
      <c r="C5" s="8" t="s">
        <v>15</v>
      </c>
      <c r="D5" s="8" t="s">
        <v>6</v>
      </c>
      <c r="E5" s="8" t="s">
        <v>5</v>
      </c>
      <c r="F5" s="8" t="s">
        <v>15</v>
      </c>
      <c r="G5" s="16" t="s">
        <v>15</v>
      </c>
      <c r="H5" s="5"/>
      <c r="I5" s="8">
        <v>3</v>
      </c>
      <c r="J5" s="8" t="s">
        <v>45</v>
      </c>
      <c r="K5" s="8" t="s">
        <v>29</v>
      </c>
      <c r="L5" s="8" t="s">
        <v>32</v>
      </c>
      <c r="M5" s="27" t="s">
        <v>35</v>
      </c>
      <c r="N5" s="32" t="s">
        <v>27</v>
      </c>
      <c r="O5" s="11" t="s">
        <v>37</v>
      </c>
    </row>
    <row r="6" spans="1:15" ht="90.75" thickBot="1" x14ac:dyDescent="0.3">
      <c r="A6" s="13" t="s">
        <v>3</v>
      </c>
      <c r="B6" s="9" t="s">
        <v>5</v>
      </c>
      <c r="C6" s="9" t="s">
        <v>5</v>
      </c>
      <c r="D6" s="9" t="s">
        <v>5</v>
      </c>
      <c r="E6" s="9" t="s">
        <v>5</v>
      </c>
      <c r="F6" s="9" t="s">
        <v>6</v>
      </c>
      <c r="G6" s="17" t="s">
        <v>6</v>
      </c>
      <c r="H6" s="5"/>
      <c r="I6" s="8">
        <v>4</v>
      </c>
      <c r="J6" s="8" t="s">
        <v>46</v>
      </c>
      <c r="K6" s="8" t="s">
        <v>29</v>
      </c>
      <c r="L6" s="8" t="s">
        <v>32</v>
      </c>
      <c r="M6" s="27" t="s">
        <v>34</v>
      </c>
      <c r="N6" s="32" t="s">
        <v>27</v>
      </c>
      <c r="O6" s="8" t="s">
        <v>11</v>
      </c>
    </row>
    <row r="7" spans="1:15" ht="75.75" thickBot="1" x14ac:dyDescent="0.3">
      <c r="A7" s="10" t="s">
        <v>7</v>
      </c>
      <c r="B7" s="6">
        <v>1</v>
      </c>
      <c r="C7" s="6">
        <v>2</v>
      </c>
      <c r="D7" s="6">
        <v>3</v>
      </c>
      <c r="E7" s="6">
        <v>4</v>
      </c>
      <c r="F7" s="6">
        <v>5</v>
      </c>
      <c r="G7" s="14">
        <v>6</v>
      </c>
      <c r="H7" s="4"/>
      <c r="I7" s="8">
        <v>5</v>
      </c>
      <c r="J7" s="8" t="s">
        <v>47</v>
      </c>
      <c r="K7" s="8" t="s">
        <v>29</v>
      </c>
      <c r="L7" s="8" t="s">
        <v>32</v>
      </c>
      <c r="M7" s="27" t="s">
        <v>34</v>
      </c>
      <c r="N7" s="32" t="s">
        <v>28</v>
      </c>
      <c r="O7" s="8" t="s">
        <v>41</v>
      </c>
    </row>
    <row r="8" spans="1:15" ht="75.75" thickBot="1" x14ac:dyDescent="0.3">
      <c r="A8" s="23" t="s">
        <v>8</v>
      </c>
      <c r="B8" s="7">
        <v>1</v>
      </c>
      <c r="C8" s="7"/>
      <c r="D8" s="7"/>
      <c r="E8" s="7"/>
      <c r="F8" s="7"/>
      <c r="G8" s="15"/>
      <c r="H8" s="5"/>
      <c r="I8" s="13">
        <v>6</v>
      </c>
      <c r="J8" s="12" t="s">
        <v>48</v>
      </c>
      <c r="K8" s="12" t="s">
        <v>29</v>
      </c>
      <c r="L8" s="13" t="s">
        <v>33</v>
      </c>
      <c r="M8" s="24" t="s">
        <v>34</v>
      </c>
      <c r="N8" s="33" t="s">
        <v>28</v>
      </c>
      <c r="O8" s="8" t="s">
        <v>42</v>
      </c>
    </row>
    <row r="9" spans="1:15" ht="30" x14ac:dyDescent="0.25">
      <c r="A9" s="11" t="s">
        <v>9</v>
      </c>
      <c r="B9" s="8"/>
      <c r="C9" s="8">
        <v>1</v>
      </c>
      <c r="D9" s="8"/>
      <c r="E9" s="8"/>
      <c r="F9" s="8"/>
      <c r="G9" s="16"/>
      <c r="H9" s="5"/>
      <c r="I9" s="5"/>
      <c r="J9" s="5"/>
      <c r="K9" s="5"/>
      <c r="L9" s="5"/>
      <c r="M9" s="5"/>
      <c r="N9" s="1"/>
    </row>
    <row r="10" spans="1:15" ht="45" x14ac:dyDescent="0.25">
      <c r="A10" s="11" t="s">
        <v>10</v>
      </c>
      <c r="B10" s="8"/>
      <c r="C10" s="8"/>
      <c r="D10" s="8">
        <v>1</v>
      </c>
      <c r="E10" s="8"/>
      <c r="F10" s="8"/>
      <c r="G10" s="16"/>
      <c r="H10" s="5"/>
      <c r="I10" s="5"/>
      <c r="J10" s="5"/>
      <c r="K10" s="5"/>
      <c r="L10" s="5"/>
      <c r="M10" s="5"/>
      <c r="N10" s="1"/>
    </row>
    <row r="11" spans="1:15" ht="60" x14ac:dyDescent="0.25">
      <c r="A11" s="8" t="s">
        <v>11</v>
      </c>
      <c r="B11" s="8"/>
      <c r="C11" s="8"/>
      <c r="D11" s="8"/>
      <c r="E11" s="8">
        <v>1</v>
      </c>
      <c r="F11" s="8"/>
      <c r="G11" s="16"/>
      <c r="H11" s="5"/>
      <c r="I11" s="5"/>
      <c r="J11" s="5"/>
      <c r="K11" s="5"/>
      <c r="L11" s="5"/>
      <c r="M11" s="5"/>
      <c r="N11" s="1"/>
    </row>
    <row r="12" spans="1:15" ht="30" x14ac:dyDescent="0.25">
      <c r="A12" s="8" t="s">
        <v>12</v>
      </c>
      <c r="B12" s="8"/>
      <c r="C12" s="8"/>
      <c r="D12" s="8"/>
      <c r="E12" s="8"/>
      <c r="F12" s="8">
        <v>1</v>
      </c>
      <c r="G12" s="16"/>
      <c r="H12" s="5"/>
      <c r="I12" s="5"/>
      <c r="J12" s="5"/>
      <c r="K12" s="5"/>
      <c r="L12" s="5"/>
      <c r="M12" s="5"/>
      <c r="N12" s="1"/>
    </row>
    <row r="13" spans="1:15" ht="30" x14ac:dyDescent="0.25">
      <c r="A13" s="8" t="s">
        <v>13</v>
      </c>
      <c r="B13" s="8"/>
      <c r="C13" s="8"/>
      <c r="D13" s="8"/>
      <c r="E13" s="8"/>
      <c r="F13" s="8"/>
      <c r="G13" s="16">
        <v>1</v>
      </c>
      <c r="H13" s="5"/>
      <c r="I13" s="5"/>
      <c r="J13" s="5"/>
      <c r="K13" s="5"/>
      <c r="L13" s="5"/>
      <c r="M13" s="5"/>
      <c r="N13" s="1"/>
    </row>
    <row r="14" spans="1:15" ht="30" x14ac:dyDescent="0.25">
      <c r="A14" s="8" t="s">
        <v>14</v>
      </c>
      <c r="B14" s="9"/>
      <c r="C14" s="9">
        <v>2</v>
      </c>
      <c r="D14" s="9">
        <v>2</v>
      </c>
      <c r="E14" s="9"/>
      <c r="F14" s="9"/>
      <c r="G14" s="17">
        <v>2</v>
      </c>
      <c r="H14" s="5"/>
      <c r="I14" s="5"/>
      <c r="J14" s="5"/>
      <c r="K14" s="5"/>
      <c r="L14" s="5"/>
      <c r="M14" s="5"/>
      <c r="N14" s="1"/>
    </row>
    <row r="15" spans="1:15" ht="30.75" thickBot="1" x14ac:dyDescent="0.3">
      <c r="A15" s="13" t="s">
        <v>21</v>
      </c>
      <c r="B15" s="12"/>
      <c r="C15" s="12"/>
      <c r="D15" s="12"/>
      <c r="E15" s="12"/>
      <c r="F15" s="12">
        <v>2</v>
      </c>
      <c r="G15" s="18"/>
      <c r="H15" s="5"/>
      <c r="I15" s="5"/>
      <c r="J15" s="5"/>
      <c r="K15" s="5"/>
      <c r="L15" s="5"/>
      <c r="M15" s="5"/>
      <c r="N15" s="1"/>
    </row>
    <row r="16" spans="1:15" ht="15.75" thickBot="1" x14ac:dyDescent="0.3">
      <c r="H16" s="1"/>
      <c r="I16" s="1"/>
      <c r="J16" s="1"/>
      <c r="K16" s="1"/>
      <c r="L16" s="1"/>
      <c r="M16" s="1"/>
      <c r="N16" s="1"/>
    </row>
    <row r="17" spans="1:16" ht="60.75" thickBot="1" x14ac:dyDescent="0.3">
      <c r="A17" s="40" t="s">
        <v>16</v>
      </c>
      <c r="B17" s="41" t="s">
        <v>17</v>
      </c>
      <c r="C17" s="41" t="s">
        <v>18</v>
      </c>
      <c r="D17" s="41" t="s">
        <v>19</v>
      </c>
      <c r="E17" s="48" t="s">
        <v>31</v>
      </c>
      <c r="F17" s="49" t="s">
        <v>49</v>
      </c>
      <c r="G17" s="49" t="s">
        <v>50</v>
      </c>
    </row>
    <row r="18" spans="1:16" ht="15.75" thickBot="1" x14ac:dyDescent="0.3">
      <c r="A18" s="42">
        <v>1</v>
      </c>
      <c r="B18" s="3">
        <v>1705</v>
      </c>
      <c r="C18" s="3">
        <f>62+(MOD(4292,10))</f>
        <v>64</v>
      </c>
      <c r="D18" s="28">
        <f>7-(MOD(4292,5))</f>
        <v>5</v>
      </c>
      <c r="E18" s="25">
        <f>B18/1000</f>
        <v>1.7050000000000001</v>
      </c>
      <c r="F18" s="50">
        <f>D18/E18</f>
        <v>2.9325513196480939</v>
      </c>
      <c r="G18" s="50">
        <f>(F18-5.41)^2</f>
        <v>6.1377519637774016</v>
      </c>
      <c r="P18">
        <f>1-90/100</f>
        <v>9.9999999999999978E-2</v>
      </c>
    </row>
    <row r="19" spans="1:16" ht="15.75" thickBot="1" x14ac:dyDescent="0.3">
      <c r="A19" s="42">
        <v>2</v>
      </c>
      <c r="B19" s="3">
        <v>1798</v>
      </c>
      <c r="C19" s="3">
        <f>66+(MOD(4292,10))</f>
        <v>68</v>
      </c>
      <c r="D19" s="28">
        <f>8-(MOD(4292,5))</f>
        <v>6</v>
      </c>
      <c r="E19" s="19">
        <f t="shared" ref="E19:E27" si="0">B19/1000</f>
        <v>1.798</v>
      </c>
      <c r="F19" s="50">
        <f t="shared" ref="F19:F27" si="1">D19/E19</f>
        <v>3.3370411568409342</v>
      </c>
      <c r="G19" s="50">
        <f t="shared" ref="G19:G27" si="2">(F19-5.41)^2</f>
        <v>4.2971583654313728</v>
      </c>
      <c r="H19" s="1"/>
      <c r="L19" s="1"/>
      <c r="M19" s="1"/>
    </row>
    <row r="20" spans="1:16" ht="15.75" thickBot="1" x14ac:dyDescent="0.3">
      <c r="A20" s="43">
        <v>3</v>
      </c>
      <c r="B20" s="2">
        <v>1776</v>
      </c>
      <c r="C20" s="2">
        <f>96+(MOD(4292,10))</f>
        <v>98</v>
      </c>
      <c r="D20" s="29">
        <f>13-((MOD(4292,5)))</f>
        <v>11</v>
      </c>
      <c r="E20" s="19">
        <f t="shared" si="0"/>
        <v>1.776</v>
      </c>
      <c r="F20" s="50">
        <f t="shared" si="1"/>
        <v>6.1936936936936933</v>
      </c>
      <c r="G20" s="50">
        <f t="shared" si="2"/>
        <v>0.61417580553526407</v>
      </c>
      <c r="H20" s="1"/>
      <c r="L20" s="1"/>
      <c r="M20" s="1"/>
    </row>
    <row r="21" spans="1:16" ht="15.75" thickBot="1" x14ac:dyDescent="0.3">
      <c r="A21" s="42">
        <v>4</v>
      </c>
      <c r="B21" s="3">
        <v>1843</v>
      </c>
      <c r="C21" s="3">
        <f>78+(MOD(4292,10))</f>
        <v>80</v>
      </c>
      <c r="D21" s="28">
        <f>17-(MOD(4292,5))</f>
        <v>15</v>
      </c>
      <c r="E21" s="19">
        <f t="shared" si="0"/>
        <v>1.843</v>
      </c>
      <c r="F21" s="50">
        <f t="shared" si="1"/>
        <v>8.138903960933261</v>
      </c>
      <c r="G21" s="50">
        <f t="shared" si="2"/>
        <v>7.4469168279972395</v>
      </c>
      <c r="H21" s="1"/>
      <c r="L21" s="1"/>
      <c r="M21" s="1"/>
    </row>
    <row r="22" spans="1:16" ht="15.75" thickBot="1" x14ac:dyDescent="0.3">
      <c r="A22" s="42">
        <v>5</v>
      </c>
      <c r="B22" s="3">
        <v>1925</v>
      </c>
      <c r="C22" s="3">
        <f>66+(MOD(4292,10))</f>
        <v>68</v>
      </c>
      <c r="D22" s="28">
        <f>15-(MOD(4292,5))</f>
        <v>13</v>
      </c>
      <c r="E22" s="19">
        <f t="shared" si="0"/>
        <v>1.925</v>
      </c>
      <c r="F22" s="50">
        <f t="shared" si="1"/>
        <v>6.7532467532467528</v>
      </c>
      <c r="G22" s="50">
        <f t="shared" si="2"/>
        <v>1.8043118401079425</v>
      </c>
      <c r="H22" s="1"/>
      <c r="L22" s="1"/>
      <c r="M22" s="1"/>
    </row>
    <row r="23" spans="1:16" ht="75.75" customHeight="1" thickBot="1" x14ac:dyDescent="0.3">
      <c r="A23" s="42">
        <v>6</v>
      </c>
      <c r="B23" s="3">
        <v>1890</v>
      </c>
      <c r="C23" s="3">
        <f>45+(MOD(4292,10))</f>
        <v>47</v>
      </c>
      <c r="D23" s="28">
        <f>11-(MOD(4292,5))</f>
        <v>9</v>
      </c>
      <c r="E23" s="19">
        <f t="shared" si="0"/>
        <v>1.89</v>
      </c>
      <c r="F23" s="50">
        <f t="shared" si="1"/>
        <v>4.7619047619047619</v>
      </c>
      <c r="G23" s="50">
        <f t="shared" si="2"/>
        <v>0.42002743764172362</v>
      </c>
      <c r="H23" s="30"/>
      <c r="L23" s="30"/>
      <c r="M23" s="1"/>
    </row>
    <row r="24" spans="1:16" ht="75.75" customHeight="1" thickBot="1" x14ac:dyDescent="0.3">
      <c r="A24" s="42">
        <v>7</v>
      </c>
      <c r="B24" s="3">
        <v>1875</v>
      </c>
      <c r="C24" s="3">
        <f>50+(MOD(4292,10))</f>
        <v>52</v>
      </c>
      <c r="D24" s="28">
        <f>19-(MOD(4292,5))</f>
        <v>17</v>
      </c>
      <c r="E24" s="19">
        <f t="shared" si="0"/>
        <v>1.875</v>
      </c>
      <c r="F24" s="50">
        <f t="shared" si="1"/>
        <v>9.0666666666666664</v>
      </c>
      <c r="G24" s="50">
        <f t="shared" si="2"/>
        <v>13.371211111111108</v>
      </c>
      <c r="H24" s="30"/>
      <c r="L24" s="30"/>
      <c r="M24" s="1"/>
    </row>
    <row r="25" spans="1:16" ht="15.75" thickBot="1" x14ac:dyDescent="0.3">
      <c r="A25" s="42">
        <v>8</v>
      </c>
      <c r="B25" s="3">
        <v>2000</v>
      </c>
      <c r="C25" s="3">
        <f>40+(MOD(4292,10))</f>
        <v>42</v>
      </c>
      <c r="D25" s="28">
        <f>14-(MOD(4292,5))</f>
        <v>12</v>
      </c>
      <c r="E25" s="19">
        <f t="shared" si="0"/>
        <v>2</v>
      </c>
      <c r="F25" s="50">
        <f t="shared" si="1"/>
        <v>6</v>
      </c>
      <c r="G25" s="50">
        <f t="shared" si="2"/>
        <v>0.34809999999999985</v>
      </c>
      <c r="H25" s="1"/>
      <c r="L25" s="1"/>
      <c r="M25" s="1"/>
    </row>
    <row r="26" spans="1:16" ht="15.75" thickBot="1" x14ac:dyDescent="0.3">
      <c r="A26" s="42">
        <v>9</v>
      </c>
      <c r="B26" s="3">
        <v>2080</v>
      </c>
      <c r="C26" s="3">
        <f>55+(MOD(4292,10))</f>
        <v>57</v>
      </c>
      <c r="D26" s="28">
        <f>8-(MOD(4292,5))</f>
        <v>6</v>
      </c>
      <c r="E26" s="19">
        <f t="shared" si="0"/>
        <v>2.08</v>
      </c>
      <c r="F26" s="50">
        <f t="shared" si="1"/>
        <v>2.8846153846153846</v>
      </c>
      <c r="G26" s="50">
        <f t="shared" si="2"/>
        <v>6.3775674556213025</v>
      </c>
      <c r="H26" s="1"/>
      <c r="L26" s="1"/>
      <c r="M26" s="1"/>
    </row>
    <row r="27" spans="1:16" ht="15.75" thickBot="1" x14ac:dyDescent="0.3">
      <c r="A27" s="44">
        <v>10</v>
      </c>
      <c r="B27" s="45">
        <v>2000</v>
      </c>
      <c r="C27" s="45">
        <f>52+(MOD(4292,10))</f>
        <v>54</v>
      </c>
      <c r="D27" s="46">
        <f>10-(MOD(4292,5))</f>
        <v>8</v>
      </c>
      <c r="E27" s="19">
        <f t="shared" si="0"/>
        <v>2</v>
      </c>
      <c r="F27" s="47">
        <f t="shared" si="1"/>
        <v>4</v>
      </c>
      <c r="G27" s="50">
        <f t="shared" si="2"/>
        <v>1.9881000000000004</v>
      </c>
      <c r="H27" s="1"/>
      <c r="L27" s="1"/>
      <c r="M27" s="1"/>
    </row>
    <row r="29" spans="1:16" x14ac:dyDescent="0.25">
      <c r="G29" s="51">
        <f>SQRT(AVERAGE(G18:G27))</f>
        <v>2.0689446780236382</v>
      </c>
      <c r="H29" s="39">
        <f>_xlfn.STDEV.P(F18:F27)</f>
        <v>2.0689422988567778</v>
      </c>
    </row>
    <row r="62" spans="8:8" x14ac:dyDescent="0.25">
      <c r="H62" s="51"/>
    </row>
  </sheetData>
  <mergeCells count="5">
    <mergeCell ref="B1:G1"/>
    <mergeCell ref="K1:N1"/>
    <mergeCell ref="I1:I2"/>
    <mergeCell ref="J1:J2"/>
    <mergeCell ref="O1:O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Asad Abrar</dc:creator>
  <cp:lastModifiedBy>Syed Asad Abrar</cp:lastModifiedBy>
  <dcterms:created xsi:type="dcterms:W3CDTF">2020-06-24T04:21:43Z</dcterms:created>
  <dcterms:modified xsi:type="dcterms:W3CDTF">2020-06-24T07:58:10Z</dcterms:modified>
</cp:coreProperties>
</file>