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60" windowWidth="16275" windowHeight="8010" firstSheet="5" activeTab="8"/>
  </bookViews>
  <sheets>
    <sheet name="Sheet1" sheetId="1" r:id="rId1"/>
    <sheet name="Hlookup_1" sheetId="2" r:id="rId2"/>
    <sheet name="Hlookup_2" sheetId="3" r:id="rId3"/>
    <sheet name="Hlookup_3" sheetId="4" r:id="rId4"/>
    <sheet name="Hlookup &amp; Match Function" sheetId="5" r:id="rId5"/>
    <sheet name="Problem_1" sheetId="6" r:id="rId6"/>
    <sheet name="Index &amp; Match Function" sheetId="7" r:id="rId7"/>
    <sheet name="Index &amp; Match Function_1" sheetId="8" r:id="rId8"/>
    <sheet name="Xlookup basic" sheetId="9" r:id="rId9"/>
  </sheets>
  <calcPr calcId="144525"/>
  <fileRecoveryPr repairLoad="1"/>
</workbook>
</file>

<file path=xl/calcChain.xml><?xml version="1.0" encoding="utf-8"?>
<calcChain xmlns="http://schemas.openxmlformats.org/spreadsheetml/2006/main">
  <c r="H5" i="9" l="1"/>
  <c r="H4" i="9"/>
  <c r="H10" i="9"/>
  <c r="G7" i="7" l="1"/>
  <c r="E4" i="7"/>
  <c r="E3" i="7"/>
  <c r="D7" i="7"/>
  <c r="J18" i="6"/>
  <c r="K18" i="6"/>
  <c r="L18" i="6"/>
  <c r="M18" i="6"/>
  <c r="N18" i="6"/>
  <c r="D18" i="6"/>
  <c r="E18" i="6"/>
  <c r="F18" i="6"/>
  <c r="G18" i="6"/>
  <c r="H18" i="6"/>
  <c r="I18" i="6"/>
  <c r="C18" i="6"/>
  <c r="M17" i="6"/>
  <c r="N17" i="6"/>
  <c r="D17" i="6"/>
  <c r="E17" i="6"/>
  <c r="F17" i="6"/>
  <c r="G17" i="6"/>
  <c r="H17" i="6"/>
  <c r="I17" i="6"/>
  <c r="J17" i="6"/>
  <c r="K17" i="6"/>
  <c r="L17" i="6"/>
  <c r="C17" i="6"/>
  <c r="I15" i="5"/>
  <c r="E15" i="5"/>
  <c r="C15" i="5"/>
  <c r="L7" i="4"/>
  <c r="K7" i="4"/>
  <c r="J7" i="4"/>
  <c r="I13" i="3"/>
  <c r="I10" i="3"/>
  <c r="I8" i="3"/>
  <c r="G3" i="3"/>
  <c r="G4" i="3"/>
  <c r="G5" i="3"/>
  <c r="G6" i="3"/>
  <c r="G7" i="3"/>
  <c r="G2" i="3"/>
</calcChain>
</file>

<file path=xl/sharedStrings.xml><?xml version="1.0" encoding="utf-8"?>
<sst xmlns="http://schemas.openxmlformats.org/spreadsheetml/2006/main" count="156" uniqueCount="110">
  <si>
    <t>Using Hlookup, combining Vlookup &amp; Match , Using Inde , match and Xlookup.</t>
  </si>
  <si>
    <t>Price</t>
  </si>
  <si>
    <t>Cookie Type</t>
  </si>
  <si>
    <t>Chocolate chip</t>
  </si>
  <si>
    <t>Fortune Cookie</t>
  </si>
  <si>
    <t>Oatmeal Raisin</t>
  </si>
  <si>
    <t>Snickerdoodle</t>
  </si>
  <si>
    <t>Sugar</t>
  </si>
  <si>
    <t>White Chocolate Macademia Nut</t>
  </si>
  <si>
    <t>Cookie Name</t>
  </si>
  <si>
    <t>Name</t>
  </si>
  <si>
    <t>Raju</t>
  </si>
  <si>
    <t>Ali</t>
  </si>
  <si>
    <t>Ajay</t>
  </si>
  <si>
    <t>Anil</t>
  </si>
  <si>
    <t>Jeet</t>
  </si>
  <si>
    <t>Ashu</t>
  </si>
  <si>
    <t>Class</t>
  </si>
  <si>
    <t>Phy</t>
  </si>
  <si>
    <t>Che</t>
  </si>
  <si>
    <t>Math</t>
  </si>
  <si>
    <t>Eng</t>
  </si>
  <si>
    <t>Total</t>
  </si>
  <si>
    <t>Subject</t>
  </si>
  <si>
    <t>Marks</t>
  </si>
  <si>
    <t>Hlookup in MS Excel</t>
  </si>
  <si>
    <t>Year</t>
  </si>
  <si>
    <t>Rupak</t>
  </si>
  <si>
    <t>Kuntal</t>
  </si>
  <si>
    <t>Rohan</t>
  </si>
  <si>
    <t>Sima</t>
  </si>
  <si>
    <t>Puja</t>
  </si>
  <si>
    <t xml:space="preserve">  Sales Report</t>
  </si>
  <si>
    <t xml:space="preserve">Employee Name </t>
  </si>
  <si>
    <t>Sales Man</t>
  </si>
  <si>
    <t>Deepak</t>
  </si>
  <si>
    <t>Aman</t>
  </si>
  <si>
    <t>Raj</t>
  </si>
  <si>
    <t>Jan</t>
  </si>
  <si>
    <t>Feb</t>
  </si>
  <si>
    <t>Mar</t>
  </si>
  <si>
    <t>Apr</t>
  </si>
  <si>
    <t>May</t>
  </si>
  <si>
    <t>Jun</t>
  </si>
  <si>
    <t>SalesMan</t>
  </si>
  <si>
    <t>Syed Imran</t>
  </si>
  <si>
    <t>Normal Method</t>
  </si>
  <si>
    <t>Match function</t>
  </si>
  <si>
    <t>Row</t>
  </si>
  <si>
    <t>Months</t>
  </si>
  <si>
    <t>Basic</t>
  </si>
  <si>
    <t>DA</t>
  </si>
  <si>
    <t>HRA</t>
  </si>
  <si>
    <t>TA</t>
  </si>
  <si>
    <t>OT</t>
  </si>
  <si>
    <t>Gross Income</t>
  </si>
  <si>
    <t>PF</t>
  </si>
  <si>
    <t>Net Sal</t>
  </si>
  <si>
    <t>January</t>
  </si>
  <si>
    <t>February</t>
  </si>
  <si>
    <t>March</t>
  </si>
  <si>
    <t>April</t>
  </si>
  <si>
    <t>June</t>
  </si>
  <si>
    <t>July</t>
  </si>
  <si>
    <t>August</t>
  </si>
  <si>
    <t>September</t>
  </si>
  <si>
    <t>October</t>
  </si>
  <si>
    <t>November</t>
  </si>
  <si>
    <t>December</t>
  </si>
  <si>
    <t>Find Result of</t>
  </si>
  <si>
    <t>%HRA</t>
  </si>
  <si>
    <t>Salary estimation using HLOOKUP in Excel - Using HLOOKUP, Combining VLOOKUP &amp; MATCH, Using INDEX, MATCH and XLOOKUP - Post Class
You are given a table where each row corresponds to a month and each column has a component of your salary. Below this, there is a blank table where months are in columns and for each month you have to find three values using HLOOKUP
HRA of that particular month
Net salary of that particular month
Calculate %HRA of that particular month using the formula ((HRA/Net Sal)*100)</t>
  </si>
  <si>
    <t>Product ID</t>
  </si>
  <si>
    <t>Item Name/Rate</t>
  </si>
  <si>
    <t>P002</t>
  </si>
  <si>
    <t>Item Name is =</t>
  </si>
  <si>
    <t>Item Name</t>
  </si>
  <si>
    <t>Product Id</t>
  </si>
  <si>
    <t>Rate</t>
  </si>
  <si>
    <t>Keyboard</t>
  </si>
  <si>
    <t>mouse</t>
  </si>
  <si>
    <t>hard disk</t>
  </si>
  <si>
    <t>cpu</t>
  </si>
  <si>
    <t>ram</t>
  </si>
  <si>
    <t>ups</t>
  </si>
  <si>
    <t>P001</t>
  </si>
  <si>
    <t>P003</t>
  </si>
  <si>
    <t>P004</t>
  </si>
  <si>
    <t>P005</t>
  </si>
  <si>
    <t>P006</t>
  </si>
  <si>
    <t>Index + Match Function</t>
  </si>
  <si>
    <t>Position</t>
  </si>
  <si>
    <t>Allowances</t>
  </si>
  <si>
    <t>Income</t>
  </si>
  <si>
    <t>Match</t>
  </si>
  <si>
    <t>Tax</t>
  </si>
  <si>
    <t>Calculate Tax using Index and Match function. - Using HLOOKUP, Combining VLOOKUP &amp; MATCH, Using INDEX, MATCH and XLOOKUP - Post Class
In the given table
Row headers corresponds to the number of allowances for an employee and Column headers correspond to their income, the intersection of the column and rows shows the tax that they have to pay,
Your job is to find the amount of tax one has to pay given their Income and the number of allowances allowed for each individual Use the INDEX and MATCH functions together.
Tasks
1.
Calculate Tax in sheet MATCH &amp; INDEX in cell C17 using MATCH &amp; INDEX formula.</t>
  </si>
  <si>
    <t>Xlookup Basic</t>
  </si>
  <si>
    <t>Item ID</t>
  </si>
  <si>
    <t>Date</t>
  </si>
  <si>
    <t>Sale</t>
  </si>
  <si>
    <t>keyboard</t>
  </si>
  <si>
    <t>monitor</t>
  </si>
  <si>
    <t>printer</t>
  </si>
  <si>
    <t>scanner</t>
  </si>
  <si>
    <t>Item</t>
  </si>
  <si>
    <t>Vlookup</t>
  </si>
  <si>
    <t>Bcoz not found N/A</t>
  </si>
  <si>
    <t>Xlookup</t>
  </si>
  <si>
    <t>this option is available in office 365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</si>
</sst>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8" formatCode="&quot;$&quot;#,##0.00_);[Red]\(&quot;$&quot;#,##0.00\)"/>
  </numFmts>
  <fonts count="13" x14ac:knownFonts="1">
    <font>
      <sz val="11"/>
      <color theme="1"/>
      <name val="Calibri"/>
      <family val="2"/>
      <scheme val="minor"/>
    </font>
    <font>
      <b/>
      <sz val="11"/>
      <color theme="1"/>
      <name val="Calibri"/>
      <family val="2"/>
      <scheme val="minor"/>
    </font>
    <font>
      <b/>
      <sz val="16"/>
      <color theme="1"/>
      <name val="Calibri"/>
      <family val="2"/>
      <scheme val="minor"/>
    </font>
    <font>
      <b/>
      <sz val="20"/>
      <color theme="1"/>
      <name val="Calibri"/>
      <family val="2"/>
      <scheme val="minor"/>
    </font>
    <font>
      <b/>
      <sz val="12"/>
      <color theme="1"/>
      <name val="Calibri"/>
      <family val="2"/>
      <scheme val="minor"/>
    </font>
    <font>
      <b/>
      <sz val="12"/>
      <color theme="0"/>
      <name val="Calibri"/>
      <family val="2"/>
      <scheme val="minor"/>
    </font>
    <font>
      <sz val="12"/>
      <color theme="1"/>
      <name val="Calibri"/>
      <family val="2"/>
      <scheme val="minor"/>
    </font>
    <font>
      <sz val="11"/>
      <color theme="1"/>
      <name val="Calibri"/>
      <family val="2"/>
    </font>
    <font>
      <b/>
      <sz val="11"/>
      <color theme="1"/>
      <name val="Calibri"/>
      <family val="2"/>
    </font>
    <font>
      <sz val="10"/>
      <color theme="1"/>
      <name val="Arial"/>
      <family val="2"/>
    </font>
    <font>
      <sz val="9"/>
      <color rgb="FF000000"/>
      <name val="Arial"/>
      <family val="2"/>
    </font>
    <font>
      <b/>
      <sz val="18"/>
      <color theme="3" tint="0.59999389629810485"/>
      <name val="Calibri"/>
      <family val="2"/>
      <scheme val="minor"/>
    </font>
    <font>
      <sz val="11"/>
      <color rgb="FFFFFFFF"/>
      <name val="Calibri"/>
      <family val="2"/>
    </font>
  </fonts>
  <fills count="22">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2"/>
        <bgColor indexed="64"/>
      </patternFill>
    </fill>
    <fill>
      <patternFill patternType="solid">
        <fgColor rgb="FFFF000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5B9BD5"/>
        <bgColor indexed="64"/>
      </patternFill>
    </fill>
    <fill>
      <patternFill patternType="solid">
        <fgColor rgb="FF70AD47"/>
        <bgColor indexed="64"/>
      </patternFill>
    </fill>
    <fill>
      <patternFill patternType="solid">
        <fgColor rgb="FF000000"/>
        <bgColor indexed="64"/>
      </patternFill>
    </fill>
    <fill>
      <patternFill patternType="solid">
        <fgColor rgb="FFE26B0A"/>
        <bgColor indexed="64"/>
      </patternFill>
    </fill>
    <fill>
      <patternFill patternType="solid">
        <fgColor rgb="FF92CDDC"/>
        <bgColor indexed="64"/>
      </patternFill>
    </fill>
    <fill>
      <patternFill patternType="solid">
        <fgColor rgb="FFB1A0C7"/>
        <bgColor indexed="64"/>
      </patternFill>
    </fill>
    <fill>
      <patternFill patternType="solid">
        <fgColor rgb="FF0066FF"/>
        <bgColor indexed="64"/>
      </patternFill>
    </fill>
    <fill>
      <patternFill patternType="solid">
        <fgColor rgb="FFCCFFCC"/>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rgb="FFCCCCCC"/>
      </left>
      <right style="medium">
        <color rgb="FF000000"/>
      </right>
      <top style="medium">
        <color rgb="FFCCCCCC"/>
      </top>
      <bottom style="medium">
        <color rgb="FFCCCCCC"/>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top/>
      <bottom style="thin">
        <color indexed="64"/>
      </bottom>
      <diagonal/>
    </border>
  </borders>
  <cellStyleXfs count="1">
    <xf numFmtId="0" fontId="0" fillId="0" borderId="0"/>
  </cellStyleXfs>
  <cellXfs count="73">
    <xf numFmtId="0" fontId="0" fillId="0" borderId="0" xfId="0"/>
    <xf numFmtId="0" fontId="1" fillId="0" borderId="0" xfId="0" applyFont="1"/>
    <xf numFmtId="0" fontId="1" fillId="2" borderId="0" xfId="0" applyFont="1" applyFill="1"/>
    <xf numFmtId="0" fontId="0" fillId="5" borderId="1" xfId="0" applyFill="1" applyBorder="1"/>
    <xf numFmtId="0" fontId="1" fillId="5" borderId="1" xfId="0" applyFont="1" applyFill="1" applyBorder="1"/>
    <xf numFmtId="0" fontId="1" fillId="7" borderId="1" xfId="0" applyFont="1" applyFill="1" applyBorder="1"/>
    <xf numFmtId="8" fontId="0" fillId="5" borderId="1" xfId="0" applyNumberFormat="1" applyFill="1" applyBorder="1" applyAlignment="1">
      <alignment horizontal="center"/>
    </xf>
    <xf numFmtId="0" fontId="1" fillId="2" borderId="1" xfId="0" applyFont="1" applyFill="1" applyBorder="1"/>
    <xf numFmtId="0" fontId="1" fillId="8" borderId="1" xfId="0" applyFont="1" applyFill="1" applyBorder="1"/>
    <xf numFmtId="0" fontId="0" fillId="0" borderId="1" xfId="0" applyBorder="1"/>
    <xf numFmtId="0" fontId="0" fillId="0" borderId="1" xfId="0" applyFill="1" applyBorder="1"/>
    <xf numFmtId="0" fontId="0" fillId="8" borderId="1" xfId="0" applyFill="1" applyBorder="1"/>
    <xf numFmtId="0" fontId="0" fillId="10" borderId="1" xfId="0" applyFill="1" applyBorder="1"/>
    <xf numFmtId="0" fontId="0" fillId="9" borderId="1" xfId="0" applyFill="1" applyBorder="1"/>
    <xf numFmtId="0" fontId="4" fillId="2" borderId="1" xfId="0" applyFont="1" applyFill="1" applyBorder="1"/>
    <xf numFmtId="0" fontId="5" fillId="11" borderId="1" xfId="0" applyFont="1" applyFill="1" applyBorder="1"/>
    <xf numFmtId="0" fontId="6" fillId="0" borderId="0" xfId="0" applyFont="1"/>
    <xf numFmtId="0" fontId="1" fillId="13" borderId="1" xfId="0" applyFont="1" applyFill="1" applyBorder="1" applyAlignment="1">
      <alignment horizontal="center"/>
    </xf>
    <xf numFmtId="0" fontId="4" fillId="13" borderId="1" xfId="0" applyFont="1" applyFill="1" applyBorder="1" applyAlignment="1">
      <alignment horizontal="center"/>
    </xf>
    <xf numFmtId="0" fontId="1" fillId="0" borderId="1" xfId="0" applyFont="1" applyBorder="1" applyAlignment="1">
      <alignment horizontal="center"/>
    </xf>
    <xf numFmtId="0" fontId="0" fillId="13" borderId="0" xfId="0" applyFill="1"/>
    <xf numFmtId="0" fontId="7" fillId="0" borderId="10" xfId="0" applyFont="1" applyBorder="1" applyAlignment="1">
      <alignment wrapText="1"/>
    </xf>
    <xf numFmtId="0" fontId="8" fillId="14" borderId="11" xfId="0" applyFont="1" applyFill="1" applyBorder="1" applyAlignment="1">
      <alignment wrapText="1"/>
    </xf>
    <xf numFmtId="0" fontId="8" fillId="14" borderId="12" xfId="0" applyFont="1" applyFill="1" applyBorder="1" applyAlignment="1">
      <alignment wrapText="1"/>
    </xf>
    <xf numFmtId="0" fontId="9" fillId="0" borderId="13" xfId="0" applyFont="1" applyBorder="1" applyAlignment="1">
      <alignment wrapText="1"/>
    </xf>
    <xf numFmtId="0" fontId="7" fillId="0" borderId="10" xfId="0" applyFont="1" applyBorder="1" applyAlignment="1">
      <alignment horizontal="right" wrapText="1"/>
    </xf>
    <xf numFmtId="0" fontId="7" fillId="15" borderId="14" xfId="0" applyFont="1" applyFill="1" applyBorder="1" applyAlignment="1">
      <alignment wrapText="1"/>
    </xf>
    <xf numFmtId="0" fontId="7" fillId="0" borderId="14" xfId="0" applyFont="1" applyBorder="1" applyAlignment="1">
      <alignment horizontal="right" wrapText="1"/>
    </xf>
    <xf numFmtId="0" fontId="7" fillId="0" borderId="15" xfId="0" applyFont="1" applyBorder="1" applyAlignment="1">
      <alignment horizontal="right" wrapText="1"/>
    </xf>
    <xf numFmtId="0" fontId="9" fillId="0" borderId="15" xfId="0" applyFont="1" applyBorder="1" applyAlignment="1">
      <alignment wrapText="1"/>
    </xf>
    <xf numFmtId="0" fontId="9" fillId="0" borderId="10" xfId="0" applyFont="1" applyBorder="1" applyAlignment="1">
      <alignment wrapText="1"/>
    </xf>
    <xf numFmtId="0" fontId="7" fillId="3" borderId="14" xfId="0" applyFont="1" applyFill="1" applyBorder="1" applyAlignment="1">
      <alignment wrapText="1"/>
    </xf>
    <xf numFmtId="0" fontId="7" fillId="0" borderId="14" xfId="0" applyFont="1" applyBorder="1" applyAlignment="1">
      <alignment wrapText="1"/>
    </xf>
    <xf numFmtId="0" fontId="9" fillId="0" borderId="14" xfId="0" applyFont="1" applyBorder="1" applyAlignment="1">
      <alignment wrapText="1"/>
    </xf>
    <xf numFmtId="0" fontId="10" fillId="0" borderId="0" xfId="0" applyFont="1"/>
    <xf numFmtId="0" fontId="1" fillId="12" borderId="1" xfId="0" applyFont="1" applyFill="1" applyBorder="1"/>
    <xf numFmtId="0" fontId="11" fillId="0" borderId="0" xfId="0" applyFont="1"/>
    <xf numFmtId="0" fontId="9" fillId="11" borderId="16" xfId="0" applyFont="1" applyFill="1" applyBorder="1" applyAlignment="1">
      <alignment wrapText="1"/>
    </xf>
    <xf numFmtId="0" fontId="9" fillId="11" borderId="15" xfId="0" applyFont="1" applyFill="1" applyBorder="1" applyAlignment="1">
      <alignment wrapText="1"/>
    </xf>
    <xf numFmtId="0" fontId="9" fillId="11" borderId="14" xfId="0" applyFont="1" applyFill="1" applyBorder="1" applyAlignment="1">
      <alignment wrapText="1"/>
    </xf>
    <xf numFmtId="0" fontId="12" fillId="16" borderId="14" xfId="0" applyFont="1" applyFill="1" applyBorder="1" applyAlignment="1">
      <alignment wrapText="1"/>
    </xf>
    <xf numFmtId="0" fontId="9" fillId="16" borderId="14" xfId="0" applyFont="1" applyFill="1" applyBorder="1" applyAlignment="1">
      <alignment wrapText="1"/>
    </xf>
    <xf numFmtId="0" fontId="12" fillId="17" borderId="14" xfId="0" applyFont="1" applyFill="1" applyBorder="1" applyAlignment="1">
      <alignment horizontal="right" wrapText="1"/>
    </xf>
    <xf numFmtId="0" fontId="12" fillId="18" borderId="14" xfId="0" applyFont="1" applyFill="1" applyBorder="1" applyAlignment="1">
      <alignment horizontal="right" wrapText="1"/>
    </xf>
    <xf numFmtId="8" fontId="7" fillId="19" borderId="14" xfId="0" applyNumberFormat="1" applyFont="1" applyFill="1" applyBorder="1" applyAlignment="1">
      <alignment horizontal="right" wrapText="1"/>
    </xf>
    <xf numFmtId="8" fontId="7" fillId="19" borderId="15" xfId="0" applyNumberFormat="1" applyFont="1" applyFill="1" applyBorder="1" applyAlignment="1">
      <alignment horizontal="right" wrapText="1"/>
    </xf>
    <xf numFmtId="0" fontId="7" fillId="0" borderId="13" xfId="0" applyFont="1" applyBorder="1" applyAlignment="1">
      <alignment wrapText="1"/>
    </xf>
    <xf numFmtId="0" fontId="12" fillId="16" borderId="10" xfId="0" applyFont="1" applyFill="1" applyBorder="1" applyAlignment="1">
      <alignment wrapText="1"/>
    </xf>
    <xf numFmtId="0" fontId="12" fillId="11" borderId="15" xfId="0" applyFont="1" applyFill="1" applyBorder="1" applyAlignment="1">
      <alignment horizontal="right" wrapText="1"/>
    </xf>
    <xf numFmtId="0" fontId="7" fillId="0" borderId="13" xfId="0" applyFont="1" applyBorder="1" applyAlignment="1">
      <alignment horizontal="right" wrapText="1"/>
    </xf>
    <xf numFmtId="0" fontId="12" fillId="20" borderId="14" xfId="0" applyFont="1" applyFill="1" applyBorder="1" applyAlignment="1">
      <alignment wrapText="1"/>
    </xf>
    <xf numFmtId="8" fontId="7" fillId="21" borderId="14" xfId="0" applyNumberFormat="1" applyFont="1" applyFill="1" applyBorder="1" applyAlignment="1">
      <alignment wrapText="1"/>
    </xf>
    <xf numFmtId="0" fontId="2" fillId="4" borderId="0" xfId="0" applyFont="1" applyFill="1" applyAlignment="1">
      <alignment horizontal="center" vertical="center" wrapText="1"/>
    </xf>
    <xf numFmtId="0" fontId="3" fillId="6" borderId="2" xfId="0" applyFont="1" applyFill="1" applyBorder="1" applyAlignment="1">
      <alignment horizontal="center"/>
    </xf>
    <xf numFmtId="0" fontId="3" fillId="6" borderId="3" xfId="0" applyFont="1" applyFill="1" applyBorder="1" applyAlignment="1">
      <alignment horizontal="center"/>
    </xf>
    <xf numFmtId="0" fontId="3" fillId="6" borderId="4" xfId="0" applyFont="1" applyFill="1" applyBorder="1" applyAlignment="1">
      <alignment horizontal="center"/>
    </xf>
    <xf numFmtId="0" fontId="1" fillId="6" borderId="7" xfId="0" applyFont="1" applyFill="1" applyBorder="1" applyAlignment="1">
      <alignment horizontal="center"/>
    </xf>
    <xf numFmtId="0" fontId="1" fillId="6" borderId="8" xfId="0" applyFont="1" applyFill="1" applyBorder="1" applyAlignment="1">
      <alignment horizontal="center"/>
    </xf>
    <xf numFmtId="0" fontId="1" fillId="6" borderId="9" xfId="0" applyFont="1" applyFill="1" applyBorder="1" applyAlignment="1">
      <alignment horizontal="center"/>
    </xf>
    <xf numFmtId="0" fontId="0" fillId="9" borderId="5" xfId="0" applyFill="1" applyBorder="1" applyAlignment="1">
      <alignment horizontal="center"/>
    </xf>
    <xf numFmtId="0" fontId="0" fillId="9" borderId="6" xfId="0" applyFill="1" applyBorder="1" applyAlignment="1">
      <alignment horizontal="center"/>
    </xf>
    <xf numFmtId="0" fontId="0" fillId="2" borderId="0" xfId="0" applyFill="1" applyAlignment="1">
      <alignment horizontal="center" vertical="top" wrapText="1"/>
    </xf>
    <xf numFmtId="0" fontId="0" fillId="2" borderId="0" xfId="0" applyFill="1" applyAlignment="1">
      <alignment horizontal="center" vertical="top"/>
    </xf>
    <xf numFmtId="0" fontId="12" fillId="16" borderId="17" xfId="0" applyFont="1" applyFill="1" applyBorder="1" applyAlignment="1">
      <alignment horizontal="center" vertical="center" wrapText="1"/>
    </xf>
    <xf numFmtId="0" fontId="12" fillId="16" borderId="18" xfId="0" applyFont="1" applyFill="1" applyBorder="1" applyAlignment="1">
      <alignment horizontal="center" vertical="center" wrapText="1"/>
    </xf>
    <xf numFmtId="0" fontId="12" fillId="16" borderId="19" xfId="0" applyFont="1" applyFill="1" applyBorder="1" applyAlignment="1">
      <alignment horizontal="center" vertical="center" wrapText="1"/>
    </xf>
    <xf numFmtId="0" fontId="0" fillId="0" borderId="0" xfId="0" applyAlignment="1">
      <alignment horizontal="center" wrapText="1"/>
    </xf>
    <xf numFmtId="0" fontId="0" fillId="0" borderId="0" xfId="0" applyAlignment="1">
      <alignment horizontal="center"/>
    </xf>
    <xf numFmtId="0" fontId="0" fillId="2" borderId="1" xfId="0" applyFill="1" applyBorder="1" applyAlignment="1">
      <alignment horizontal="center"/>
    </xf>
    <xf numFmtId="14" fontId="0" fillId="0" borderId="1" xfId="0" applyNumberFormat="1" applyBorder="1"/>
    <xf numFmtId="0" fontId="0" fillId="2" borderId="1" xfId="0" applyFill="1" applyBorder="1"/>
    <xf numFmtId="0" fontId="0" fillId="0" borderId="20" xfId="0" applyBorder="1" applyAlignment="1">
      <alignment horizontal="center"/>
    </xf>
    <xf numFmtId="0" fontId="1" fillId="0" borderId="20"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2</xdr:col>
      <xdr:colOff>209550</xdr:colOff>
      <xdr:row>2</xdr:row>
      <xdr:rowOff>180975</xdr:rowOff>
    </xdr:from>
    <xdr:to>
      <xdr:col>7</xdr:col>
      <xdr:colOff>323850</xdr:colOff>
      <xdr:row>2</xdr:row>
      <xdr:rowOff>180975</xdr:rowOff>
    </xdr:to>
    <xdr:cxnSp macro="">
      <xdr:nvCxnSpPr>
        <xdr:cNvPr id="3" name="Straight Arrow Connector 2"/>
        <xdr:cNvCxnSpPr/>
      </xdr:nvCxnSpPr>
      <xdr:spPr>
        <a:xfrm>
          <a:off x="1428750" y="561975"/>
          <a:ext cx="3333750"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542925</xdr:colOff>
      <xdr:row>0</xdr:row>
      <xdr:rowOff>142875</xdr:rowOff>
    </xdr:from>
    <xdr:to>
      <xdr:col>6</xdr:col>
      <xdr:colOff>352425</xdr:colOff>
      <xdr:row>2</xdr:row>
      <xdr:rowOff>28575</xdr:rowOff>
    </xdr:to>
    <xdr:sp macro="" textlink="">
      <xdr:nvSpPr>
        <xdr:cNvPr id="4" name="TextBox 3"/>
        <xdr:cNvSpPr txBox="1"/>
      </xdr:nvSpPr>
      <xdr:spPr>
        <a:xfrm>
          <a:off x="2543175" y="142875"/>
          <a:ext cx="1638300" cy="2667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FF0000"/>
              </a:solidFill>
            </a:rPr>
            <a:t>Hlookup</a:t>
          </a:r>
        </a:p>
      </xdr:txBody>
    </xdr:sp>
    <xdr:clientData/>
  </xdr:twoCellAnchor>
  <xdr:twoCellAnchor>
    <xdr:from>
      <xdr:col>1</xdr:col>
      <xdr:colOff>142875</xdr:colOff>
      <xdr:row>4</xdr:row>
      <xdr:rowOff>171450</xdr:rowOff>
    </xdr:from>
    <xdr:to>
      <xdr:col>1</xdr:col>
      <xdr:colOff>152400</xdr:colOff>
      <xdr:row>10</xdr:row>
      <xdr:rowOff>171450</xdr:rowOff>
    </xdr:to>
    <xdr:cxnSp macro="">
      <xdr:nvCxnSpPr>
        <xdr:cNvPr id="6" name="Straight Arrow Connector 5"/>
        <xdr:cNvCxnSpPr/>
      </xdr:nvCxnSpPr>
      <xdr:spPr>
        <a:xfrm>
          <a:off x="752475" y="933450"/>
          <a:ext cx="9525" cy="1200150"/>
        </a:xfrm>
        <a:prstGeom prst="straightConnector1">
          <a:avLst/>
        </a:prstGeom>
        <a:ln w="57150">
          <a:solidFill>
            <a:schemeClr val="accent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261494</xdr:colOff>
      <xdr:row>5</xdr:row>
      <xdr:rowOff>19051</xdr:rowOff>
    </xdr:from>
    <xdr:ext cx="374141" cy="837840"/>
    <xdr:sp macro="" textlink="">
      <xdr:nvSpPr>
        <xdr:cNvPr id="7" name="TextBox 6"/>
        <xdr:cNvSpPr txBox="1"/>
      </xdr:nvSpPr>
      <xdr:spPr>
        <a:xfrm rot="16200000">
          <a:off x="29645" y="1212925"/>
          <a:ext cx="837840"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800" b="1">
              <a:solidFill>
                <a:srgbClr val="FF0000"/>
              </a:solidFill>
            </a:rPr>
            <a:t>Match</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K14"/>
  <sheetViews>
    <sheetView workbookViewId="0">
      <selection activeCell="E18" sqref="E18"/>
    </sheetView>
  </sheetViews>
  <sheetFormatPr defaultRowHeight="15" x14ac:dyDescent="0.25"/>
  <sheetData>
    <row r="4" spans="3:11" x14ac:dyDescent="0.25">
      <c r="C4" s="52" t="s">
        <v>0</v>
      </c>
      <c r="D4" s="52"/>
      <c r="E4" s="52"/>
      <c r="F4" s="52"/>
      <c r="G4" s="52"/>
      <c r="H4" s="52"/>
      <c r="I4" s="52"/>
      <c r="J4" s="52"/>
      <c r="K4" s="52"/>
    </row>
    <row r="5" spans="3:11" x14ac:dyDescent="0.25">
      <c r="C5" s="52"/>
      <c r="D5" s="52"/>
      <c r="E5" s="52"/>
      <c r="F5" s="52"/>
      <c r="G5" s="52"/>
      <c r="H5" s="52"/>
      <c r="I5" s="52"/>
      <c r="J5" s="52"/>
      <c r="K5" s="52"/>
    </row>
    <row r="6" spans="3:11" x14ac:dyDescent="0.25">
      <c r="C6" s="52"/>
      <c r="D6" s="52"/>
      <c r="E6" s="52"/>
      <c r="F6" s="52"/>
      <c r="G6" s="52"/>
      <c r="H6" s="52"/>
      <c r="I6" s="52"/>
      <c r="J6" s="52"/>
      <c r="K6" s="52"/>
    </row>
    <row r="7" spans="3:11" x14ac:dyDescent="0.25">
      <c r="C7" s="52"/>
      <c r="D7" s="52"/>
      <c r="E7" s="52"/>
      <c r="F7" s="52"/>
      <c r="G7" s="52"/>
      <c r="H7" s="52"/>
      <c r="I7" s="52"/>
      <c r="J7" s="52"/>
      <c r="K7" s="52"/>
    </row>
    <row r="8" spans="3:11" x14ac:dyDescent="0.25">
      <c r="C8" s="52"/>
      <c r="D8" s="52"/>
      <c r="E8" s="52"/>
      <c r="F8" s="52"/>
      <c r="G8" s="52"/>
      <c r="H8" s="52"/>
      <c r="I8" s="52"/>
      <c r="J8" s="52"/>
      <c r="K8" s="52"/>
    </row>
    <row r="9" spans="3:11" x14ac:dyDescent="0.25">
      <c r="C9" s="52"/>
      <c r="D9" s="52"/>
      <c r="E9" s="52"/>
      <c r="F9" s="52"/>
      <c r="G9" s="52"/>
      <c r="H9" s="52"/>
      <c r="I9" s="52"/>
      <c r="J9" s="52"/>
      <c r="K9" s="52"/>
    </row>
    <row r="10" spans="3:11" x14ac:dyDescent="0.25">
      <c r="C10" s="52"/>
      <c r="D10" s="52"/>
      <c r="E10" s="52"/>
      <c r="F10" s="52"/>
      <c r="G10" s="52"/>
      <c r="H10" s="52"/>
      <c r="I10" s="52"/>
      <c r="J10" s="52"/>
      <c r="K10" s="52"/>
    </row>
    <row r="11" spans="3:11" x14ac:dyDescent="0.25">
      <c r="C11" s="52"/>
      <c r="D11" s="52"/>
      <c r="E11" s="52"/>
      <c r="F11" s="52"/>
      <c r="G11" s="52"/>
      <c r="H11" s="52"/>
      <c r="I11" s="52"/>
      <c r="J11" s="52"/>
      <c r="K11" s="52"/>
    </row>
    <row r="12" spans="3:11" x14ac:dyDescent="0.25">
      <c r="C12" s="52"/>
      <c r="D12" s="52"/>
      <c r="E12" s="52"/>
      <c r="F12" s="52"/>
      <c r="G12" s="52"/>
      <c r="H12" s="52"/>
      <c r="I12" s="52"/>
      <c r="J12" s="52"/>
      <c r="K12" s="52"/>
    </row>
    <row r="13" spans="3:11" x14ac:dyDescent="0.25">
      <c r="C13" s="52"/>
      <c r="D13" s="52"/>
      <c r="E13" s="52"/>
      <c r="F13" s="52"/>
      <c r="G13" s="52"/>
      <c r="H13" s="52"/>
      <c r="I13" s="52"/>
      <c r="J13" s="52"/>
      <c r="K13" s="52"/>
    </row>
    <row r="14" spans="3:11" x14ac:dyDescent="0.25">
      <c r="C14" s="52"/>
      <c r="D14" s="52"/>
      <c r="E14" s="52"/>
      <c r="F14" s="52"/>
      <c r="G14" s="52"/>
      <c r="H14" s="52"/>
      <c r="I14" s="52"/>
      <c r="J14" s="52"/>
      <c r="K14" s="52"/>
    </row>
  </sheetData>
  <mergeCells count="1">
    <mergeCell ref="C4:K1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6" sqref="A6"/>
    </sheetView>
  </sheetViews>
  <sheetFormatPr defaultRowHeight="15" x14ac:dyDescent="0.25"/>
  <cols>
    <col min="1" max="1" width="14" customWidth="1"/>
    <col min="2" max="2" width="16.42578125" customWidth="1"/>
    <col min="3" max="3" width="14.85546875" customWidth="1"/>
    <col min="4" max="4" width="15.5703125" customWidth="1"/>
    <col min="5" max="5" width="14.140625" customWidth="1"/>
    <col min="7" max="7" width="29.85546875" customWidth="1"/>
  </cols>
  <sheetData>
    <row r="1" spans="1:7" x14ac:dyDescent="0.25">
      <c r="A1" s="5" t="s">
        <v>1</v>
      </c>
      <c r="B1" s="6">
        <v>5</v>
      </c>
      <c r="C1" s="6">
        <v>1</v>
      </c>
      <c r="D1" s="6">
        <v>5</v>
      </c>
      <c r="E1" s="6">
        <v>4</v>
      </c>
      <c r="F1" s="6">
        <v>3</v>
      </c>
      <c r="G1" s="6">
        <v>6</v>
      </c>
    </row>
    <row r="2" spans="1:7" x14ac:dyDescent="0.25">
      <c r="A2" s="5" t="s">
        <v>2</v>
      </c>
      <c r="B2" s="3" t="s">
        <v>3</v>
      </c>
      <c r="C2" s="3" t="s">
        <v>4</v>
      </c>
      <c r="D2" s="3" t="s">
        <v>5</v>
      </c>
      <c r="E2" s="3" t="s">
        <v>6</v>
      </c>
      <c r="F2" s="3" t="s">
        <v>7</v>
      </c>
      <c r="G2" s="3" t="s">
        <v>8</v>
      </c>
    </row>
    <row r="5" spans="1:7" x14ac:dyDescent="0.25">
      <c r="A5" s="4" t="s">
        <v>9</v>
      </c>
      <c r="B5" s="4" t="s">
        <v>3</v>
      </c>
    </row>
    <row r="6" spans="1:7" x14ac:dyDescent="0.25">
      <c r="A6" s="4" t="s">
        <v>1</v>
      </c>
      <c r="B6"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
  <sheetViews>
    <sheetView workbookViewId="0">
      <selection activeCell="G11" sqref="G11"/>
    </sheetView>
  </sheetViews>
  <sheetFormatPr defaultRowHeight="15" x14ac:dyDescent="0.25"/>
  <cols>
    <col min="9" max="9" width="16.140625" customWidth="1"/>
  </cols>
  <sheetData>
    <row r="1" spans="1:9" x14ac:dyDescent="0.25">
      <c r="A1" s="7" t="s">
        <v>10</v>
      </c>
      <c r="B1" s="7" t="s">
        <v>17</v>
      </c>
      <c r="C1" s="7" t="s">
        <v>18</v>
      </c>
      <c r="D1" s="7" t="s">
        <v>19</v>
      </c>
      <c r="E1" s="7" t="s">
        <v>20</v>
      </c>
      <c r="F1" s="7" t="s">
        <v>21</v>
      </c>
      <c r="G1" s="7" t="s">
        <v>22</v>
      </c>
    </row>
    <row r="2" spans="1:9" x14ac:dyDescent="0.25">
      <c r="A2" s="8" t="s">
        <v>11</v>
      </c>
      <c r="B2" s="9">
        <v>10</v>
      </c>
      <c r="C2" s="9">
        <v>65</v>
      </c>
      <c r="D2" s="9">
        <v>34</v>
      </c>
      <c r="E2" s="9">
        <v>55</v>
      </c>
      <c r="F2" s="10">
        <v>32</v>
      </c>
      <c r="G2" s="9">
        <f>SUM(C2:F2)</f>
        <v>186</v>
      </c>
    </row>
    <row r="3" spans="1:9" x14ac:dyDescent="0.25">
      <c r="A3" s="8" t="s">
        <v>12</v>
      </c>
      <c r="B3" s="9">
        <v>10</v>
      </c>
      <c r="C3" s="9">
        <v>55</v>
      </c>
      <c r="D3" s="9">
        <v>33</v>
      </c>
      <c r="E3" s="9">
        <v>34</v>
      </c>
      <c r="F3" s="10">
        <v>34</v>
      </c>
      <c r="G3" s="9">
        <f t="shared" ref="G3:G7" si="0">SUM(C3:F3)</f>
        <v>156</v>
      </c>
    </row>
    <row r="4" spans="1:9" x14ac:dyDescent="0.25">
      <c r="A4" s="8" t="s">
        <v>13</v>
      </c>
      <c r="B4" s="9">
        <v>10</v>
      </c>
      <c r="C4" s="9">
        <v>64</v>
      </c>
      <c r="D4" s="9">
        <v>23</v>
      </c>
      <c r="E4" s="9">
        <v>65</v>
      </c>
      <c r="F4" s="10">
        <v>35</v>
      </c>
      <c r="G4" s="9">
        <f t="shared" si="0"/>
        <v>187</v>
      </c>
    </row>
    <row r="5" spans="1:9" x14ac:dyDescent="0.25">
      <c r="A5" s="8" t="s">
        <v>14</v>
      </c>
      <c r="B5" s="9">
        <v>10</v>
      </c>
      <c r="C5" s="9">
        <v>23</v>
      </c>
      <c r="D5" s="9">
        <v>99</v>
      </c>
      <c r="E5" s="9">
        <v>32</v>
      </c>
      <c r="F5" s="10">
        <v>43</v>
      </c>
      <c r="G5" s="9">
        <f t="shared" si="0"/>
        <v>197</v>
      </c>
    </row>
    <row r="6" spans="1:9" x14ac:dyDescent="0.25">
      <c r="A6" s="8" t="s">
        <v>15</v>
      </c>
      <c r="B6" s="9">
        <v>10</v>
      </c>
      <c r="C6" s="9">
        <v>23</v>
      </c>
      <c r="D6" s="9">
        <v>23</v>
      </c>
      <c r="E6" s="9">
        <v>32</v>
      </c>
      <c r="F6" s="10">
        <v>34</v>
      </c>
      <c r="G6" s="9">
        <f t="shared" si="0"/>
        <v>112</v>
      </c>
    </row>
    <row r="7" spans="1:9" x14ac:dyDescent="0.25">
      <c r="A7" s="8" t="s">
        <v>16</v>
      </c>
      <c r="B7" s="9">
        <v>10</v>
      </c>
      <c r="C7" s="9">
        <v>34</v>
      </c>
      <c r="D7" s="9">
        <v>66</v>
      </c>
      <c r="E7" s="9">
        <v>33</v>
      </c>
      <c r="F7" s="10">
        <v>34</v>
      </c>
      <c r="G7" s="9">
        <f t="shared" si="0"/>
        <v>167</v>
      </c>
    </row>
    <row r="8" spans="1:9" x14ac:dyDescent="0.25">
      <c r="I8">
        <f>HLOOKUP(D1,A1:G7,6,0)</f>
        <v>23</v>
      </c>
    </row>
    <row r="9" spans="1:9" x14ac:dyDescent="0.25">
      <c r="H9" s="11" t="s">
        <v>23</v>
      </c>
      <c r="I9" s="11" t="s">
        <v>24</v>
      </c>
    </row>
    <row r="10" spans="1:9" x14ac:dyDescent="0.25">
      <c r="B10" s="8" t="s">
        <v>10</v>
      </c>
      <c r="C10" s="8" t="s">
        <v>23</v>
      </c>
      <c r="D10" s="8" t="s">
        <v>24</v>
      </c>
      <c r="H10" s="11" t="s">
        <v>18</v>
      </c>
      <c r="I10" s="11">
        <f>HLOOKUP(H10,A1:G7,6,0)</f>
        <v>23</v>
      </c>
    </row>
    <row r="11" spans="1:9" x14ac:dyDescent="0.25">
      <c r="B11" s="8" t="s">
        <v>12</v>
      </c>
      <c r="C11" s="8" t="s">
        <v>18</v>
      </c>
      <c r="D11" s="8"/>
    </row>
    <row r="12" spans="1:9" x14ac:dyDescent="0.25">
      <c r="H12" s="8" t="s">
        <v>23</v>
      </c>
      <c r="I12" s="8" t="s">
        <v>24</v>
      </c>
    </row>
    <row r="13" spans="1:9" x14ac:dyDescent="0.25">
      <c r="H13" s="8" t="s">
        <v>19</v>
      </c>
      <c r="I13" s="8">
        <f>HLOOKUP(H13,A1:G7,7,0)</f>
        <v>66</v>
      </c>
    </row>
  </sheetData>
  <dataValidations count="1">
    <dataValidation type="list" allowBlank="1" showInputMessage="1" showErrorMessage="1" sqref="H13">
      <formula1>$C$1:$G$1</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J7" sqref="J7"/>
    </sheetView>
  </sheetViews>
  <sheetFormatPr defaultRowHeight="15" x14ac:dyDescent="0.25"/>
  <cols>
    <col min="10" max="10" width="12.85546875" customWidth="1"/>
    <col min="11" max="11" width="11.5703125" customWidth="1"/>
    <col min="12" max="12" width="14.140625" customWidth="1"/>
  </cols>
  <sheetData>
    <row r="1" spans="1:12" ht="15.75" thickBot="1" x14ac:dyDescent="0.3"/>
    <row r="2" spans="1:12" ht="27" thickBot="1" x14ac:dyDescent="0.45">
      <c r="C2" s="53" t="s">
        <v>25</v>
      </c>
      <c r="D2" s="54"/>
      <c r="E2" s="54"/>
      <c r="F2" s="54"/>
      <c r="G2" s="54"/>
      <c r="H2" s="54"/>
      <c r="I2" s="55"/>
    </row>
    <row r="3" spans="1:12" ht="15.75" thickBot="1" x14ac:dyDescent="0.3"/>
    <row r="4" spans="1:12" x14ac:dyDescent="0.25">
      <c r="A4" s="56" t="s">
        <v>32</v>
      </c>
      <c r="B4" s="57"/>
      <c r="C4" s="57"/>
      <c r="D4" s="57"/>
      <c r="E4" s="57"/>
      <c r="F4" s="58"/>
    </row>
    <row r="5" spans="1:12" x14ac:dyDescent="0.25">
      <c r="A5" s="13" t="s">
        <v>26</v>
      </c>
      <c r="B5" s="13" t="s">
        <v>27</v>
      </c>
      <c r="C5" s="13" t="s">
        <v>28</v>
      </c>
      <c r="D5" s="13" t="s">
        <v>29</v>
      </c>
      <c r="E5" s="13" t="s">
        <v>30</v>
      </c>
      <c r="F5" s="13" t="s">
        <v>31</v>
      </c>
    </row>
    <row r="6" spans="1:12" x14ac:dyDescent="0.25">
      <c r="A6" s="13">
        <v>2013</v>
      </c>
      <c r="B6" s="13">
        <v>15200</v>
      </c>
      <c r="C6" s="13">
        <v>23000</v>
      </c>
      <c r="D6" s="13">
        <v>12000</v>
      </c>
      <c r="E6" s="13">
        <v>12800</v>
      </c>
      <c r="F6" s="13">
        <v>11000</v>
      </c>
      <c r="H6" s="7" t="s">
        <v>33</v>
      </c>
      <c r="I6" s="7"/>
      <c r="J6" s="7">
        <v>2016</v>
      </c>
      <c r="K6" s="7">
        <v>2017</v>
      </c>
      <c r="L6" s="7">
        <v>2018</v>
      </c>
    </row>
    <row r="7" spans="1:12" x14ac:dyDescent="0.25">
      <c r="A7" s="13">
        <v>2014</v>
      </c>
      <c r="B7" s="13">
        <v>13600</v>
      </c>
      <c r="C7" s="13">
        <v>32000</v>
      </c>
      <c r="D7" s="13">
        <v>13200</v>
      </c>
      <c r="E7" s="13">
        <v>13000</v>
      </c>
      <c r="F7" s="13">
        <v>21000</v>
      </c>
      <c r="H7" s="59" t="s">
        <v>31</v>
      </c>
      <c r="I7" s="60"/>
      <c r="J7" s="13">
        <f>HLOOKUP(H7,A5:F11,5,0)</f>
        <v>12800</v>
      </c>
      <c r="K7" s="13">
        <f>HLOOKUP(H7,A5:F11,6,0)</f>
        <v>11120</v>
      </c>
      <c r="L7" s="13">
        <f>HLOOKUP(H7,A5:F11,7,0)</f>
        <v>21000</v>
      </c>
    </row>
    <row r="8" spans="1:12" x14ac:dyDescent="0.25">
      <c r="A8" s="13">
        <v>2015</v>
      </c>
      <c r="B8" s="13">
        <v>19200</v>
      </c>
      <c r="C8" s="13">
        <v>2190</v>
      </c>
      <c r="D8" s="13">
        <v>10000</v>
      </c>
      <c r="E8" s="13">
        <v>21000</v>
      </c>
      <c r="F8" s="13">
        <v>10800</v>
      </c>
    </row>
    <row r="9" spans="1:12" x14ac:dyDescent="0.25">
      <c r="A9" s="13">
        <v>2016</v>
      </c>
      <c r="B9" s="13">
        <v>25100</v>
      </c>
      <c r="C9" s="13">
        <v>20000</v>
      </c>
      <c r="D9" s="13">
        <v>21000</v>
      </c>
      <c r="E9" s="13">
        <v>21000</v>
      </c>
      <c r="F9" s="13">
        <v>12800</v>
      </c>
    </row>
    <row r="10" spans="1:12" x14ac:dyDescent="0.25">
      <c r="A10" s="13">
        <v>2017</v>
      </c>
      <c r="B10" s="13">
        <v>26650</v>
      </c>
      <c r="C10" s="13">
        <v>19000</v>
      </c>
      <c r="D10" s="13">
        <v>11000</v>
      </c>
      <c r="E10" s="13">
        <v>32000</v>
      </c>
      <c r="F10" s="13">
        <v>11120</v>
      </c>
    </row>
    <row r="11" spans="1:12" x14ac:dyDescent="0.25">
      <c r="A11" s="13">
        <v>2018</v>
      </c>
      <c r="B11" s="13">
        <v>20000</v>
      </c>
      <c r="C11" s="13">
        <v>12000</v>
      </c>
      <c r="D11" s="13">
        <v>23000</v>
      </c>
      <c r="E11" s="13">
        <v>12000</v>
      </c>
      <c r="F11" s="13">
        <v>21000</v>
      </c>
    </row>
  </sheetData>
  <mergeCells count="3">
    <mergeCell ref="C2:I2"/>
    <mergeCell ref="A4:F4"/>
    <mergeCell ref="H7:I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J17"/>
  <sheetViews>
    <sheetView workbookViewId="0">
      <selection activeCell="I15" sqref="I15"/>
    </sheetView>
  </sheetViews>
  <sheetFormatPr defaultRowHeight="15" x14ac:dyDescent="0.25"/>
  <cols>
    <col min="3" max="3" width="11.7109375" customWidth="1"/>
    <col min="8" max="8" width="19.28515625" customWidth="1"/>
    <col min="9" max="9" width="13.140625" customWidth="1"/>
  </cols>
  <sheetData>
    <row r="5" spans="2:10" ht="15.75" x14ac:dyDescent="0.25">
      <c r="C5" s="15" t="s">
        <v>34</v>
      </c>
      <c r="D5" s="15" t="s">
        <v>35</v>
      </c>
      <c r="E5" s="15" t="s">
        <v>12</v>
      </c>
      <c r="F5" s="15" t="s">
        <v>36</v>
      </c>
      <c r="G5" s="15" t="s">
        <v>37</v>
      </c>
      <c r="H5" s="15" t="s">
        <v>45</v>
      </c>
      <c r="I5" s="16"/>
      <c r="J5" s="16"/>
    </row>
    <row r="6" spans="2:10" ht="15.75" x14ac:dyDescent="0.25">
      <c r="C6" s="14" t="s">
        <v>38</v>
      </c>
      <c r="D6" s="9">
        <v>22000</v>
      </c>
      <c r="E6" s="9">
        <v>47000</v>
      </c>
      <c r="F6" s="9">
        <v>84000</v>
      </c>
      <c r="G6" s="9">
        <v>11400</v>
      </c>
      <c r="H6" s="9">
        <v>26000</v>
      </c>
    </row>
    <row r="7" spans="2:10" ht="15.75" x14ac:dyDescent="0.25">
      <c r="C7" s="14" t="s">
        <v>39</v>
      </c>
      <c r="D7" s="9">
        <v>11400</v>
      </c>
      <c r="E7" s="9">
        <v>32000</v>
      </c>
      <c r="F7" s="9">
        <v>11400</v>
      </c>
      <c r="G7" s="9">
        <v>11700</v>
      </c>
      <c r="H7" s="9">
        <v>26000</v>
      </c>
    </row>
    <row r="8" spans="2:10" ht="15.75" x14ac:dyDescent="0.25">
      <c r="C8" s="14" t="s">
        <v>40</v>
      </c>
      <c r="D8" s="9">
        <v>11700</v>
      </c>
      <c r="E8" s="9">
        <v>32000</v>
      </c>
      <c r="F8" s="9">
        <v>44000</v>
      </c>
      <c r="G8" s="9">
        <v>12600</v>
      </c>
      <c r="H8" s="9">
        <v>14000</v>
      </c>
    </row>
    <row r="9" spans="2:10" ht="15.75" x14ac:dyDescent="0.25">
      <c r="C9" s="14" t="s">
        <v>41</v>
      </c>
      <c r="D9" s="9">
        <v>12600</v>
      </c>
      <c r="E9" s="9">
        <v>84000</v>
      </c>
      <c r="F9" s="9">
        <v>23000</v>
      </c>
      <c r="G9" s="9">
        <v>32000</v>
      </c>
      <c r="H9" s="9">
        <v>26000</v>
      </c>
    </row>
    <row r="10" spans="2:10" ht="15.75" x14ac:dyDescent="0.25">
      <c r="C10" s="14" t="s">
        <v>42</v>
      </c>
      <c r="D10" s="9">
        <v>32000</v>
      </c>
      <c r="E10" s="9">
        <v>11400</v>
      </c>
      <c r="F10" s="9">
        <v>32000</v>
      </c>
      <c r="G10" s="9">
        <v>12000</v>
      </c>
      <c r="H10" s="9">
        <v>32000</v>
      </c>
    </row>
    <row r="11" spans="2:10" ht="15.75" x14ac:dyDescent="0.25">
      <c r="C11" s="14" t="s">
        <v>43</v>
      </c>
      <c r="D11" s="9">
        <v>12000</v>
      </c>
      <c r="E11" s="9">
        <v>44000</v>
      </c>
      <c r="F11" s="9">
        <v>12000</v>
      </c>
      <c r="G11" s="9">
        <v>32000</v>
      </c>
      <c r="H11" s="9">
        <v>13000</v>
      </c>
    </row>
    <row r="14" spans="2:10" ht="15.75" x14ac:dyDescent="0.25">
      <c r="B14" s="17" t="s">
        <v>44</v>
      </c>
      <c r="C14" s="18" t="s">
        <v>43</v>
      </c>
      <c r="E14" s="20" t="s">
        <v>42</v>
      </c>
      <c r="H14" s="17" t="s">
        <v>44</v>
      </c>
      <c r="I14" s="18" t="s">
        <v>40</v>
      </c>
    </row>
    <row r="15" spans="2:10" x14ac:dyDescent="0.25">
      <c r="B15" s="19" t="s">
        <v>37</v>
      </c>
      <c r="C15" s="19">
        <f>HLOOKUP(B15,C5:H11,7,0)</f>
        <v>32000</v>
      </c>
      <c r="E15">
        <f>MATCH(E14,C5:C11,0)</f>
        <v>6</v>
      </c>
      <c r="H15" s="19" t="s">
        <v>35</v>
      </c>
      <c r="I15" s="19">
        <f>HLOOKUP(H15,C5:H11,MATCH(I14,C5:C11,0),0)</f>
        <v>11700</v>
      </c>
    </row>
    <row r="17" spans="2:5" x14ac:dyDescent="0.25">
      <c r="B17" s="1" t="s">
        <v>46</v>
      </c>
      <c r="E17" s="1" t="s">
        <v>47</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9"/>
  <sheetViews>
    <sheetView topLeftCell="D1" workbookViewId="0">
      <selection activeCell="D9" sqref="D9"/>
    </sheetView>
  </sheetViews>
  <sheetFormatPr defaultRowHeight="15" x14ac:dyDescent="0.25"/>
  <cols>
    <col min="2" max="2" width="12.28515625" customWidth="1"/>
    <col min="3" max="3" width="13.5703125" customWidth="1"/>
    <col min="4" max="4" width="13.140625" customWidth="1"/>
    <col min="5" max="5" width="21" customWidth="1"/>
    <col min="6" max="6" width="17.5703125" customWidth="1"/>
    <col min="7" max="7" width="16.28515625" customWidth="1"/>
    <col min="8" max="8" width="16.7109375" customWidth="1"/>
    <col min="9" max="9" width="16.28515625" customWidth="1"/>
    <col min="10" max="10" width="17.85546875" customWidth="1"/>
    <col min="11" max="11" width="12.85546875" customWidth="1"/>
    <col min="13" max="13" width="14.140625" customWidth="1"/>
    <col min="14" max="14" width="13.42578125" customWidth="1"/>
  </cols>
  <sheetData>
    <row r="1" spans="1:27" ht="15.75" thickBot="1" x14ac:dyDescent="0.3">
      <c r="A1" s="21" t="s">
        <v>48</v>
      </c>
      <c r="B1" s="22" t="s">
        <v>49</v>
      </c>
      <c r="C1" s="22" t="s">
        <v>50</v>
      </c>
      <c r="D1" s="22" t="s">
        <v>51</v>
      </c>
      <c r="E1" s="22" t="s">
        <v>52</v>
      </c>
      <c r="F1" s="22" t="s">
        <v>53</v>
      </c>
      <c r="G1" s="22" t="s">
        <v>54</v>
      </c>
      <c r="H1" s="22" t="s">
        <v>55</v>
      </c>
      <c r="I1" s="22" t="s">
        <v>56</v>
      </c>
      <c r="J1" s="23" t="s">
        <v>57</v>
      </c>
      <c r="K1" s="24"/>
      <c r="L1" s="24"/>
      <c r="M1" s="24"/>
      <c r="N1" s="24"/>
    </row>
    <row r="2" spans="1:27" ht="15.75" thickBot="1" x14ac:dyDescent="0.3">
      <c r="A2" s="25">
        <v>1</v>
      </c>
      <c r="B2" s="26" t="s">
        <v>58</v>
      </c>
      <c r="C2" s="27">
        <v>7022</v>
      </c>
      <c r="D2" s="27">
        <v>2200</v>
      </c>
      <c r="E2" s="27">
        <v>4544</v>
      </c>
      <c r="F2" s="27">
        <v>3323</v>
      </c>
      <c r="G2" s="27">
        <v>232</v>
      </c>
      <c r="H2" s="27">
        <v>17321</v>
      </c>
      <c r="I2" s="27">
        <v>1200</v>
      </c>
      <c r="J2" s="28">
        <v>16121</v>
      </c>
      <c r="K2" s="24"/>
      <c r="L2" s="24"/>
      <c r="M2" s="24"/>
      <c r="N2" s="24"/>
    </row>
    <row r="3" spans="1:27" ht="15.75" thickBot="1" x14ac:dyDescent="0.3">
      <c r="A3" s="25">
        <v>2</v>
      </c>
      <c r="B3" s="26" t="s">
        <v>59</v>
      </c>
      <c r="C3" s="27">
        <v>7231</v>
      </c>
      <c r="D3" s="27">
        <v>2239</v>
      </c>
      <c r="E3" s="27">
        <v>636</v>
      </c>
      <c r="F3" s="27">
        <v>3322</v>
      </c>
      <c r="G3" s="27">
        <v>332</v>
      </c>
      <c r="H3" s="27">
        <v>13760</v>
      </c>
      <c r="I3" s="27">
        <v>1342</v>
      </c>
      <c r="J3" s="28">
        <v>12418</v>
      </c>
      <c r="K3" s="24"/>
      <c r="L3" s="24"/>
      <c r="M3" s="24"/>
      <c r="N3" s="24"/>
    </row>
    <row r="4" spans="1:27" ht="15.75" thickBot="1" x14ac:dyDescent="0.3">
      <c r="A4" s="25">
        <v>3</v>
      </c>
      <c r="B4" s="26" t="s">
        <v>60</v>
      </c>
      <c r="C4" s="27">
        <v>6914</v>
      </c>
      <c r="D4" s="27">
        <v>2332</v>
      </c>
      <c r="E4" s="27">
        <v>5554</v>
      </c>
      <c r="F4" s="27">
        <v>3433</v>
      </c>
      <c r="G4" s="27">
        <v>332</v>
      </c>
      <c r="H4" s="27">
        <v>18565</v>
      </c>
      <c r="I4" s="27">
        <v>2122</v>
      </c>
      <c r="J4" s="28">
        <v>16443</v>
      </c>
      <c r="K4" s="24"/>
      <c r="L4" s="24"/>
      <c r="M4" s="24"/>
      <c r="N4" s="24"/>
    </row>
    <row r="5" spans="1:27" ht="15.75" thickBot="1" x14ac:dyDescent="0.3">
      <c r="A5" s="25">
        <v>4</v>
      </c>
      <c r="B5" s="26" t="s">
        <v>61</v>
      </c>
      <c r="C5" s="27">
        <v>7595</v>
      </c>
      <c r="D5" s="27">
        <v>3232</v>
      </c>
      <c r="E5" s="27">
        <v>3322</v>
      </c>
      <c r="F5" s="27">
        <v>3223</v>
      </c>
      <c r="G5" s="27">
        <v>332</v>
      </c>
      <c r="H5" s="27">
        <v>17704</v>
      </c>
      <c r="I5" s="27">
        <v>2322</v>
      </c>
      <c r="J5" s="28">
        <v>15382</v>
      </c>
      <c r="K5" s="24"/>
      <c r="L5" s="24"/>
      <c r="M5" s="24"/>
      <c r="N5" s="24"/>
    </row>
    <row r="6" spans="1:27" ht="15.75" thickBot="1" x14ac:dyDescent="0.3">
      <c r="A6" s="25">
        <v>5</v>
      </c>
      <c r="B6" s="26" t="s">
        <v>42</v>
      </c>
      <c r="C6" s="27">
        <v>7544</v>
      </c>
      <c r="D6" s="27">
        <v>2212</v>
      </c>
      <c r="E6" s="27">
        <v>3322</v>
      </c>
      <c r="F6" s="27">
        <v>3323</v>
      </c>
      <c r="G6" s="27">
        <v>332</v>
      </c>
      <c r="H6" s="27">
        <v>16733</v>
      </c>
      <c r="I6" s="27">
        <v>3232</v>
      </c>
      <c r="J6" s="28">
        <v>13501</v>
      </c>
      <c r="K6" s="24"/>
      <c r="L6" s="24"/>
      <c r="M6" s="24"/>
      <c r="N6" s="24"/>
    </row>
    <row r="7" spans="1:27" ht="15.75" thickBot="1" x14ac:dyDescent="0.3">
      <c r="A7" s="25">
        <v>6</v>
      </c>
      <c r="B7" s="26" t="s">
        <v>62</v>
      </c>
      <c r="C7" s="27">
        <v>5881</v>
      </c>
      <c r="D7" s="27">
        <v>1222</v>
      </c>
      <c r="E7" s="27">
        <v>3223</v>
      </c>
      <c r="F7" s="27">
        <v>3223</v>
      </c>
      <c r="G7" s="27">
        <v>453</v>
      </c>
      <c r="H7" s="27">
        <v>14002</v>
      </c>
      <c r="I7" s="27">
        <v>1232</v>
      </c>
      <c r="J7" s="28">
        <v>12770</v>
      </c>
      <c r="K7" s="24"/>
      <c r="L7" s="24"/>
      <c r="M7" s="24"/>
      <c r="N7" s="24"/>
      <c r="S7" s="61" t="s">
        <v>71</v>
      </c>
      <c r="T7" s="62"/>
      <c r="U7" s="62"/>
      <c r="V7" s="62"/>
      <c r="W7" s="62"/>
      <c r="X7" s="62"/>
      <c r="Y7" s="62"/>
      <c r="Z7" s="62"/>
      <c r="AA7" s="62"/>
    </row>
    <row r="8" spans="1:27" ht="15.75" thickBot="1" x14ac:dyDescent="0.3">
      <c r="A8" s="25">
        <v>7</v>
      </c>
      <c r="B8" s="26" t="s">
        <v>63</v>
      </c>
      <c r="C8" s="27">
        <v>5598</v>
      </c>
      <c r="D8" s="27">
        <v>2323</v>
      </c>
      <c r="E8" s="27">
        <v>4433</v>
      </c>
      <c r="F8" s="27">
        <v>3323</v>
      </c>
      <c r="G8" s="27">
        <v>554</v>
      </c>
      <c r="H8" s="27">
        <v>16231</v>
      </c>
      <c r="I8" s="27">
        <v>2322</v>
      </c>
      <c r="J8" s="28">
        <v>13909</v>
      </c>
      <c r="K8" s="24"/>
      <c r="L8" s="24"/>
      <c r="M8" s="24"/>
      <c r="N8" s="24"/>
      <c r="S8" s="62"/>
      <c r="T8" s="62"/>
      <c r="U8" s="62"/>
      <c r="V8" s="62"/>
      <c r="W8" s="62"/>
      <c r="X8" s="62"/>
      <c r="Y8" s="62"/>
      <c r="Z8" s="62"/>
      <c r="AA8" s="62"/>
    </row>
    <row r="9" spans="1:27" ht="15.75" thickBot="1" x14ac:dyDescent="0.3">
      <c r="A9" s="25">
        <v>8</v>
      </c>
      <c r="B9" s="26" t="s">
        <v>64</v>
      </c>
      <c r="C9" s="27">
        <v>5553</v>
      </c>
      <c r="D9" s="27">
        <v>2222</v>
      </c>
      <c r="E9" s="27">
        <v>2212</v>
      </c>
      <c r="F9" s="27">
        <v>2232</v>
      </c>
      <c r="G9" s="27">
        <v>554</v>
      </c>
      <c r="H9" s="27">
        <v>12773</v>
      </c>
      <c r="I9" s="27">
        <v>2332</v>
      </c>
      <c r="J9" s="28">
        <v>10441</v>
      </c>
      <c r="K9" s="24"/>
      <c r="L9" s="24"/>
      <c r="M9" s="24"/>
      <c r="N9" s="24"/>
      <c r="S9" s="62"/>
      <c r="T9" s="62"/>
      <c r="U9" s="62"/>
      <c r="V9" s="62"/>
      <c r="W9" s="62"/>
      <c r="X9" s="62"/>
      <c r="Y9" s="62"/>
      <c r="Z9" s="62"/>
      <c r="AA9" s="62"/>
    </row>
    <row r="10" spans="1:27" ht="30.75" customHeight="1" thickBot="1" x14ac:dyDescent="0.3">
      <c r="A10" s="25">
        <v>9</v>
      </c>
      <c r="B10" s="26" t="s">
        <v>65</v>
      </c>
      <c r="C10" s="27">
        <v>7671</v>
      </c>
      <c r="D10" s="27">
        <v>3333</v>
      </c>
      <c r="E10" s="27">
        <v>3322</v>
      </c>
      <c r="F10" s="27">
        <v>2232</v>
      </c>
      <c r="G10" s="27">
        <v>554</v>
      </c>
      <c r="H10" s="27">
        <v>17112</v>
      </c>
      <c r="I10" s="27">
        <v>1232</v>
      </c>
      <c r="J10" s="28">
        <v>15880</v>
      </c>
      <c r="K10" s="24"/>
      <c r="L10" s="24"/>
      <c r="M10" s="24"/>
      <c r="N10" s="24"/>
      <c r="S10" s="62"/>
      <c r="T10" s="62"/>
      <c r="U10" s="62"/>
      <c r="V10" s="62"/>
      <c r="W10" s="62"/>
      <c r="X10" s="62"/>
      <c r="Y10" s="62"/>
      <c r="Z10" s="62"/>
      <c r="AA10" s="62"/>
    </row>
    <row r="11" spans="1:27" ht="15.75" thickBot="1" x14ac:dyDescent="0.3">
      <c r="A11" s="25">
        <v>10</v>
      </c>
      <c r="B11" s="26" t="s">
        <v>66</v>
      </c>
      <c r="C11" s="27">
        <v>6320</v>
      </c>
      <c r="D11" s="27">
        <v>4433</v>
      </c>
      <c r="E11" s="27">
        <v>3322</v>
      </c>
      <c r="F11" s="27">
        <v>2232</v>
      </c>
      <c r="G11" s="27">
        <v>664</v>
      </c>
      <c r="H11" s="27">
        <v>16971</v>
      </c>
      <c r="I11" s="27">
        <v>2232</v>
      </c>
      <c r="J11" s="28">
        <v>14739</v>
      </c>
      <c r="K11" s="24"/>
      <c r="L11" s="24"/>
      <c r="M11" s="24"/>
      <c r="N11" s="24"/>
      <c r="S11" s="62"/>
      <c r="T11" s="62"/>
      <c r="U11" s="62"/>
      <c r="V11" s="62"/>
      <c r="W11" s="62"/>
      <c r="X11" s="62"/>
      <c r="Y11" s="62"/>
      <c r="Z11" s="62"/>
      <c r="AA11" s="62"/>
    </row>
    <row r="12" spans="1:27" ht="30.75" customHeight="1" thickBot="1" x14ac:dyDescent="0.3">
      <c r="A12" s="25">
        <v>11</v>
      </c>
      <c r="B12" s="26" t="s">
        <v>67</v>
      </c>
      <c r="C12" s="27">
        <v>5875</v>
      </c>
      <c r="D12" s="27">
        <v>4433</v>
      </c>
      <c r="E12" s="27">
        <v>2322</v>
      </c>
      <c r="F12" s="27">
        <v>3223</v>
      </c>
      <c r="G12" s="27">
        <v>334</v>
      </c>
      <c r="H12" s="27">
        <v>16187</v>
      </c>
      <c r="I12" s="27">
        <v>2323</v>
      </c>
      <c r="J12" s="28">
        <v>13864</v>
      </c>
      <c r="K12" s="24"/>
      <c r="L12" s="24"/>
      <c r="M12" s="24"/>
      <c r="N12" s="24"/>
      <c r="S12" s="62"/>
      <c r="T12" s="62"/>
      <c r="U12" s="62"/>
      <c r="V12" s="62"/>
      <c r="W12" s="62"/>
      <c r="X12" s="62"/>
      <c r="Y12" s="62"/>
      <c r="Z12" s="62"/>
      <c r="AA12" s="62"/>
    </row>
    <row r="13" spans="1:27" ht="30.75" customHeight="1" thickBot="1" x14ac:dyDescent="0.3">
      <c r="A13" s="25">
        <v>12</v>
      </c>
      <c r="B13" s="26" t="s">
        <v>68</v>
      </c>
      <c r="C13" s="27">
        <v>5480</v>
      </c>
      <c r="D13" s="27">
        <v>3343</v>
      </c>
      <c r="E13" s="27">
        <v>3223</v>
      </c>
      <c r="F13" s="27">
        <v>3223</v>
      </c>
      <c r="G13" s="27">
        <v>644</v>
      </c>
      <c r="H13" s="27">
        <v>15913</v>
      </c>
      <c r="I13" s="27">
        <v>2322</v>
      </c>
      <c r="J13" s="28">
        <v>13591</v>
      </c>
      <c r="K13" s="24"/>
      <c r="L13" s="24"/>
      <c r="M13" s="24"/>
      <c r="N13" s="24"/>
      <c r="S13" s="62"/>
      <c r="T13" s="62"/>
      <c r="U13" s="62"/>
      <c r="V13" s="62"/>
      <c r="W13" s="62"/>
      <c r="X13" s="62"/>
      <c r="Y13" s="62"/>
      <c r="Z13" s="62"/>
      <c r="AA13" s="62"/>
    </row>
    <row r="14" spans="1:27" ht="15.75" thickBot="1" x14ac:dyDescent="0.3">
      <c r="A14" s="24"/>
      <c r="B14" s="24"/>
      <c r="C14" s="24"/>
      <c r="D14" s="24"/>
      <c r="E14" s="24"/>
      <c r="F14" s="24"/>
      <c r="G14" s="24"/>
      <c r="H14" s="24"/>
      <c r="I14" s="24"/>
      <c r="J14" s="24"/>
      <c r="K14" s="24"/>
      <c r="L14" s="24"/>
      <c r="M14" s="24"/>
      <c r="N14" s="24"/>
      <c r="S14" s="62"/>
      <c r="T14" s="62"/>
      <c r="U14" s="62"/>
      <c r="V14" s="62"/>
      <c r="W14" s="62"/>
      <c r="X14" s="62"/>
      <c r="Y14" s="62"/>
      <c r="Z14" s="62"/>
      <c r="AA14" s="62"/>
    </row>
    <row r="15" spans="1:27" ht="15.75" thickBot="1" x14ac:dyDescent="0.3">
      <c r="A15" s="24"/>
      <c r="B15" s="29"/>
      <c r="C15" s="29"/>
      <c r="D15" s="29"/>
      <c r="E15" s="29"/>
      <c r="F15" s="29"/>
      <c r="G15" s="29"/>
      <c r="H15" s="29"/>
      <c r="I15" s="29"/>
      <c r="J15" s="29"/>
      <c r="K15" s="29"/>
      <c r="L15" s="29"/>
      <c r="M15" s="29"/>
      <c r="N15" s="29"/>
      <c r="S15" s="62"/>
      <c r="T15" s="62"/>
      <c r="U15" s="62"/>
      <c r="V15" s="62"/>
      <c r="W15" s="62"/>
      <c r="X15" s="62"/>
      <c r="Y15" s="62"/>
      <c r="Z15" s="62"/>
      <c r="AA15" s="62"/>
    </row>
    <row r="16" spans="1:27" ht="30.75" thickBot="1" x14ac:dyDescent="0.3">
      <c r="A16" s="30"/>
      <c r="B16" s="31" t="s">
        <v>69</v>
      </c>
      <c r="C16" s="31" t="s">
        <v>58</v>
      </c>
      <c r="D16" s="31" t="s">
        <v>59</v>
      </c>
      <c r="E16" s="31" t="s">
        <v>60</v>
      </c>
      <c r="F16" s="31" t="s">
        <v>61</v>
      </c>
      <c r="G16" s="31" t="s">
        <v>42</v>
      </c>
      <c r="H16" s="31" t="s">
        <v>62</v>
      </c>
      <c r="I16" s="31" t="s">
        <v>63</v>
      </c>
      <c r="J16" s="31" t="s">
        <v>64</v>
      </c>
      <c r="K16" s="31" t="s">
        <v>65</v>
      </c>
      <c r="L16" s="31" t="s">
        <v>66</v>
      </c>
      <c r="M16" s="31" t="s">
        <v>67</v>
      </c>
      <c r="N16" s="31" t="s">
        <v>68</v>
      </c>
      <c r="S16" s="62"/>
      <c r="T16" s="62"/>
      <c r="U16" s="62"/>
      <c r="V16" s="62"/>
      <c r="W16" s="62"/>
      <c r="X16" s="62"/>
      <c r="Y16" s="62"/>
      <c r="Z16" s="62"/>
      <c r="AA16" s="62"/>
    </row>
    <row r="17" spans="1:27" ht="15.75" thickBot="1" x14ac:dyDescent="0.3">
      <c r="A17" s="30"/>
      <c r="B17" s="32" t="s">
        <v>52</v>
      </c>
      <c r="C17" s="34">
        <f>HLOOKUP($B$17,$B$1:$J$13,MATCH(C16,$B$1:$B$13,0),0)</f>
        <v>4544</v>
      </c>
      <c r="D17" s="34">
        <f t="shared" ref="D17:L17" si="0">HLOOKUP($B$17,$B$1:$J$13,MATCH(D16,$B$1:$B$13,0),0)</f>
        <v>636</v>
      </c>
      <c r="E17" s="34">
        <f t="shared" si="0"/>
        <v>5554</v>
      </c>
      <c r="F17" s="34">
        <f t="shared" si="0"/>
        <v>3322</v>
      </c>
      <c r="G17" s="34">
        <f t="shared" si="0"/>
        <v>3322</v>
      </c>
      <c r="H17" s="34">
        <f t="shared" si="0"/>
        <v>3223</v>
      </c>
      <c r="I17" s="34">
        <f t="shared" si="0"/>
        <v>4433</v>
      </c>
      <c r="J17" s="34">
        <f t="shared" si="0"/>
        <v>2212</v>
      </c>
      <c r="K17" s="34">
        <f t="shared" si="0"/>
        <v>3322</v>
      </c>
      <c r="L17" s="34">
        <f t="shared" si="0"/>
        <v>3322</v>
      </c>
      <c r="M17" s="34">
        <f t="shared" ref="M17" si="1">HLOOKUP($B$17,$B$1:$J$13,MATCH(M16,$B$1:$B$13,0),0)</f>
        <v>2322</v>
      </c>
      <c r="N17" s="34">
        <f t="shared" ref="N17" si="2">HLOOKUP($B$17,$B$1:$J$13,MATCH(N16,$B$1:$B$13,0),0)</f>
        <v>3223</v>
      </c>
      <c r="S17" s="62"/>
      <c r="T17" s="62"/>
      <c r="U17" s="62"/>
      <c r="V17" s="62"/>
      <c r="W17" s="62"/>
      <c r="X17" s="62"/>
      <c r="Y17" s="62"/>
      <c r="Z17" s="62"/>
      <c r="AA17" s="62"/>
    </row>
    <row r="18" spans="1:27" ht="15.75" thickBot="1" x14ac:dyDescent="0.3">
      <c r="A18" s="30"/>
      <c r="B18" s="32" t="s">
        <v>57</v>
      </c>
      <c r="C18" s="34">
        <f>HLOOKUP($B$18,$B$1:$J$13,MATCH(C16,$B$1:$B$13,0),0)</f>
        <v>16121</v>
      </c>
      <c r="D18" s="34">
        <f t="shared" ref="D18:N18" si="3">HLOOKUP($B$18,$B$1:$J$13,MATCH(D16,$B$1:$B$13,0),0)</f>
        <v>12418</v>
      </c>
      <c r="E18" s="34">
        <f t="shared" si="3"/>
        <v>16443</v>
      </c>
      <c r="F18" s="34">
        <f t="shared" si="3"/>
        <v>15382</v>
      </c>
      <c r="G18" s="34">
        <f t="shared" si="3"/>
        <v>13501</v>
      </c>
      <c r="H18" s="34">
        <f t="shared" si="3"/>
        <v>12770</v>
      </c>
      <c r="I18" s="34">
        <f t="shared" si="3"/>
        <v>13909</v>
      </c>
      <c r="J18" s="34">
        <f>HLOOKUP($B$18,$B$1:$J$13,MATCH(J16,$B$1:$B$13,0),0)</f>
        <v>10441</v>
      </c>
      <c r="K18" s="34">
        <f t="shared" si="3"/>
        <v>15880</v>
      </c>
      <c r="L18" s="34">
        <f t="shared" si="3"/>
        <v>14739</v>
      </c>
      <c r="M18" s="34">
        <f t="shared" si="3"/>
        <v>13864</v>
      </c>
      <c r="N18" s="34">
        <f t="shared" si="3"/>
        <v>13591</v>
      </c>
    </row>
    <row r="19" spans="1:27" ht="15.75" thickBot="1" x14ac:dyDescent="0.3">
      <c r="A19" s="30"/>
      <c r="B19" s="32" t="s">
        <v>70</v>
      </c>
      <c r="C19">
        <v>28.18683704</v>
      </c>
      <c r="D19">
        <v>28.18683704</v>
      </c>
      <c r="E19">
        <v>28.18683704</v>
      </c>
      <c r="F19">
        <v>28.18683704</v>
      </c>
      <c r="G19">
        <v>28.18683704</v>
      </c>
      <c r="H19">
        <v>28.18683704</v>
      </c>
      <c r="I19">
        <v>28.18683704</v>
      </c>
      <c r="J19">
        <v>28.18683704</v>
      </c>
      <c r="K19">
        <v>28.18683704</v>
      </c>
      <c r="L19">
        <v>28.18683704</v>
      </c>
      <c r="M19">
        <v>28.18683704</v>
      </c>
      <c r="N19">
        <v>28.18683704</v>
      </c>
    </row>
  </sheetData>
  <mergeCells count="1">
    <mergeCell ref="S7:AA1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8"/>
  <sheetViews>
    <sheetView workbookViewId="0">
      <selection activeCell="E3" sqref="E3"/>
    </sheetView>
  </sheetViews>
  <sheetFormatPr defaultRowHeight="15" x14ac:dyDescent="0.25"/>
  <cols>
    <col min="2" max="2" width="12.7109375" customWidth="1"/>
    <col min="3" max="3" width="17.140625" customWidth="1"/>
    <col min="4" max="4" width="12.7109375" customWidth="1"/>
    <col min="6" max="6" width="15.28515625" customWidth="1"/>
  </cols>
  <sheetData>
    <row r="2" spans="2:7" x14ac:dyDescent="0.25">
      <c r="E2" t="s">
        <v>91</v>
      </c>
    </row>
    <row r="3" spans="2:7" x14ac:dyDescent="0.25">
      <c r="C3" s="35" t="s">
        <v>72</v>
      </c>
      <c r="D3" s="9" t="s">
        <v>86</v>
      </c>
      <c r="E3" s="9">
        <f>MATCH(D3,C10:C16,0)</f>
        <v>4</v>
      </c>
    </row>
    <row r="4" spans="2:7" x14ac:dyDescent="0.25">
      <c r="C4" s="35" t="s">
        <v>73</v>
      </c>
      <c r="D4" s="9" t="s">
        <v>78</v>
      </c>
      <c r="E4" s="9">
        <f>MATCH(D4,B10:D10,0)</f>
        <v>3</v>
      </c>
    </row>
    <row r="7" spans="2:7" x14ac:dyDescent="0.25">
      <c r="C7" s="4" t="s">
        <v>75</v>
      </c>
      <c r="D7" s="12">
        <f>INDEX(B10:D16,3,3)</f>
        <v>130</v>
      </c>
      <c r="F7" s="4" t="s">
        <v>75</v>
      </c>
      <c r="G7" s="12">
        <f>INDEX(B10:D16,MATCH(D3,C10:C16,0),MATCH(D4,B10:D10,0))</f>
        <v>1200</v>
      </c>
    </row>
    <row r="10" spans="2:7" x14ac:dyDescent="0.25">
      <c r="B10" s="2" t="s">
        <v>76</v>
      </c>
      <c r="C10" s="2" t="s">
        <v>77</v>
      </c>
      <c r="D10" s="2" t="s">
        <v>78</v>
      </c>
    </row>
    <row r="11" spans="2:7" x14ac:dyDescent="0.25">
      <c r="B11" s="9" t="s">
        <v>79</v>
      </c>
      <c r="C11" s="9" t="s">
        <v>85</v>
      </c>
      <c r="D11" s="9">
        <v>120</v>
      </c>
    </row>
    <row r="12" spans="2:7" x14ac:dyDescent="0.25">
      <c r="B12" s="9" t="s">
        <v>80</v>
      </c>
      <c r="C12" s="9" t="s">
        <v>74</v>
      </c>
      <c r="D12" s="9">
        <v>130</v>
      </c>
    </row>
    <row r="13" spans="2:7" x14ac:dyDescent="0.25">
      <c r="B13" s="9" t="s">
        <v>81</v>
      </c>
      <c r="C13" s="9" t="s">
        <v>86</v>
      </c>
      <c r="D13" s="9">
        <v>1200</v>
      </c>
    </row>
    <row r="14" spans="2:7" x14ac:dyDescent="0.25">
      <c r="B14" s="9" t="s">
        <v>82</v>
      </c>
      <c r="C14" s="9" t="s">
        <v>87</v>
      </c>
      <c r="D14" s="9">
        <v>1240</v>
      </c>
    </row>
    <row r="15" spans="2:7" x14ac:dyDescent="0.25">
      <c r="B15" s="9" t="s">
        <v>83</v>
      </c>
      <c r="C15" s="9" t="s">
        <v>88</v>
      </c>
      <c r="D15" s="9">
        <v>1320</v>
      </c>
    </row>
    <row r="16" spans="2:7" x14ac:dyDescent="0.25">
      <c r="B16" s="9" t="s">
        <v>84</v>
      </c>
      <c r="C16" s="9" t="s">
        <v>89</v>
      </c>
      <c r="D16" s="9">
        <v>1450</v>
      </c>
    </row>
    <row r="18" spans="3:3" ht="23.25" x14ac:dyDescent="0.35">
      <c r="C18" s="36" t="s">
        <v>90</v>
      </c>
    </row>
  </sheetData>
  <dataValidations count="2">
    <dataValidation type="list" allowBlank="1" showInputMessage="1" showErrorMessage="1" sqref="D3">
      <formula1>$C$11:$C$16</formula1>
    </dataValidation>
    <dataValidation type="list" allowBlank="1" showInputMessage="1" showErrorMessage="1" sqref="D4">
      <formula1>$B$10:$D$10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0"/>
  <sheetViews>
    <sheetView workbookViewId="0">
      <selection activeCell="G21" sqref="G21"/>
    </sheetView>
  </sheetViews>
  <sheetFormatPr defaultRowHeight="15" x14ac:dyDescent="0.25"/>
  <cols>
    <col min="2" max="2" width="14.7109375" customWidth="1"/>
    <col min="3" max="3" width="14" customWidth="1"/>
    <col min="4" max="4" width="13.28515625" customWidth="1"/>
    <col min="5" max="5" width="13" customWidth="1"/>
    <col min="6" max="6" width="12.42578125" customWidth="1"/>
    <col min="7" max="7" width="11" customWidth="1"/>
    <col min="8" max="8" width="11.42578125" customWidth="1"/>
  </cols>
  <sheetData>
    <row r="1" spans="1:19" ht="15.75" thickBot="1" x14ac:dyDescent="0.3">
      <c r="A1" s="29"/>
      <c r="B1" s="29"/>
      <c r="C1" s="29"/>
      <c r="D1" s="29"/>
      <c r="E1" s="29"/>
      <c r="F1" s="29"/>
      <c r="G1" s="29"/>
      <c r="H1" s="24"/>
    </row>
    <row r="2" spans="1:19" ht="15.75" thickBot="1" x14ac:dyDescent="0.3">
      <c r="A2" s="37"/>
      <c r="B2" s="38"/>
      <c r="C2" s="38"/>
      <c r="D2" s="38"/>
      <c r="E2" s="38"/>
      <c r="F2" s="38"/>
      <c r="G2" s="39"/>
      <c r="H2" s="38"/>
    </row>
    <row r="3" spans="1:19" ht="15.75" thickBot="1" x14ac:dyDescent="0.3">
      <c r="A3" s="24"/>
      <c r="B3" s="33"/>
      <c r="C3" s="40" t="s">
        <v>92</v>
      </c>
      <c r="D3" s="41"/>
      <c r="E3" s="41"/>
      <c r="F3" s="41"/>
      <c r="G3" s="41"/>
      <c r="H3" s="41"/>
    </row>
    <row r="4" spans="1:19" ht="15.75" thickBot="1" x14ac:dyDescent="0.3">
      <c r="A4" s="63" t="s">
        <v>93</v>
      </c>
      <c r="B4" s="33"/>
      <c r="C4" s="42">
        <v>0</v>
      </c>
      <c r="D4" s="42">
        <v>1</v>
      </c>
      <c r="E4" s="42">
        <v>2</v>
      </c>
      <c r="F4" s="42">
        <v>3</v>
      </c>
      <c r="G4" s="42">
        <v>4</v>
      </c>
      <c r="H4" s="42">
        <v>5</v>
      </c>
    </row>
    <row r="5" spans="1:19" ht="15.75" thickBot="1" x14ac:dyDescent="0.3">
      <c r="A5" s="64"/>
      <c r="B5" s="43">
        <v>0</v>
      </c>
      <c r="C5" s="44">
        <v>6</v>
      </c>
      <c r="D5" s="44">
        <v>5</v>
      </c>
      <c r="E5" s="44">
        <v>4</v>
      </c>
      <c r="F5" s="44">
        <v>3</v>
      </c>
      <c r="G5" s="44">
        <v>2</v>
      </c>
      <c r="H5" s="44">
        <v>1</v>
      </c>
    </row>
    <row r="6" spans="1:19" ht="15.75" thickBot="1" x14ac:dyDescent="0.3">
      <c r="A6" s="64"/>
      <c r="B6" s="43">
        <v>100</v>
      </c>
      <c r="C6" s="44">
        <v>7</v>
      </c>
      <c r="D6" s="44">
        <v>6</v>
      </c>
      <c r="E6" s="44">
        <v>5</v>
      </c>
      <c r="F6" s="44">
        <v>4</v>
      </c>
      <c r="G6" s="44">
        <v>3</v>
      </c>
      <c r="H6" s="44">
        <v>2</v>
      </c>
      <c r="J6" s="66" t="s">
        <v>96</v>
      </c>
      <c r="K6" s="67"/>
      <c r="L6" s="67"/>
      <c r="M6" s="67"/>
      <c r="N6" s="67"/>
      <c r="O6" s="66"/>
      <c r="P6" s="67"/>
      <c r="Q6" s="67"/>
      <c r="R6" s="67"/>
      <c r="S6" s="67"/>
    </row>
    <row r="7" spans="1:19" ht="15.75" thickBot="1" x14ac:dyDescent="0.3">
      <c r="A7" s="64"/>
      <c r="B7" s="43">
        <v>200</v>
      </c>
      <c r="C7" s="44">
        <v>8</v>
      </c>
      <c r="D7" s="44">
        <v>7</v>
      </c>
      <c r="E7" s="44">
        <v>6</v>
      </c>
      <c r="F7" s="44">
        <v>5</v>
      </c>
      <c r="G7" s="44">
        <v>4</v>
      </c>
      <c r="H7" s="44">
        <v>3</v>
      </c>
      <c r="J7" s="67"/>
      <c r="K7" s="67"/>
      <c r="L7" s="67"/>
      <c r="M7" s="67"/>
      <c r="N7" s="67"/>
      <c r="O7" s="67"/>
      <c r="P7" s="67"/>
      <c r="Q7" s="67"/>
      <c r="R7" s="67"/>
      <c r="S7" s="67"/>
    </row>
    <row r="8" spans="1:19" ht="15.75" thickBot="1" x14ac:dyDescent="0.3">
      <c r="A8" s="64"/>
      <c r="B8" s="43">
        <v>300</v>
      </c>
      <c r="C8" s="44">
        <v>9</v>
      </c>
      <c r="D8" s="44">
        <v>8</v>
      </c>
      <c r="E8" s="44">
        <v>7</v>
      </c>
      <c r="F8" s="44">
        <v>6</v>
      </c>
      <c r="G8" s="44">
        <v>5</v>
      </c>
      <c r="H8" s="44">
        <v>4</v>
      </c>
      <c r="J8" s="67"/>
      <c r="K8" s="67"/>
      <c r="L8" s="67"/>
      <c r="M8" s="67"/>
      <c r="N8" s="67"/>
      <c r="O8" s="67"/>
      <c r="P8" s="67"/>
      <c r="Q8" s="67"/>
      <c r="R8" s="67"/>
      <c r="S8" s="67"/>
    </row>
    <row r="9" spans="1:19" ht="15.75" thickBot="1" x14ac:dyDescent="0.3">
      <c r="A9" s="64"/>
      <c r="B9" s="43">
        <v>400</v>
      </c>
      <c r="C9" s="44">
        <v>10</v>
      </c>
      <c r="D9" s="44">
        <v>9</v>
      </c>
      <c r="E9" s="44">
        <v>8</v>
      </c>
      <c r="F9" s="44">
        <v>7</v>
      </c>
      <c r="G9" s="44">
        <v>6</v>
      </c>
      <c r="H9" s="44">
        <v>5</v>
      </c>
      <c r="J9" s="67"/>
      <c r="K9" s="67"/>
      <c r="L9" s="67"/>
      <c r="M9" s="67"/>
      <c r="N9" s="67"/>
      <c r="O9" s="67"/>
      <c r="P9" s="67"/>
      <c r="Q9" s="67"/>
      <c r="R9" s="67"/>
      <c r="S9" s="67"/>
    </row>
    <row r="10" spans="1:19" ht="15.75" thickBot="1" x14ac:dyDescent="0.3">
      <c r="A10" s="64"/>
      <c r="B10" s="43">
        <v>500</v>
      </c>
      <c r="C10" s="44">
        <v>11</v>
      </c>
      <c r="D10" s="44">
        <v>10</v>
      </c>
      <c r="E10" s="44">
        <v>9</v>
      </c>
      <c r="F10" s="44">
        <v>8</v>
      </c>
      <c r="G10" s="44">
        <v>7</v>
      </c>
      <c r="H10" s="44">
        <v>6</v>
      </c>
      <c r="J10" s="67"/>
      <c r="K10" s="67"/>
      <c r="L10" s="67"/>
      <c r="M10" s="67"/>
      <c r="N10" s="67"/>
      <c r="O10" s="67"/>
      <c r="P10" s="67"/>
      <c r="Q10" s="67"/>
      <c r="R10" s="67"/>
      <c r="S10" s="67"/>
    </row>
    <row r="11" spans="1:19" ht="15.75" thickBot="1" x14ac:dyDescent="0.3">
      <c r="A11" s="64"/>
      <c r="B11" s="43">
        <v>600</v>
      </c>
      <c r="C11" s="44">
        <v>12</v>
      </c>
      <c r="D11" s="44">
        <v>11</v>
      </c>
      <c r="E11" s="44">
        <v>10</v>
      </c>
      <c r="F11" s="44">
        <v>9</v>
      </c>
      <c r="G11" s="44">
        <v>8</v>
      </c>
      <c r="H11" s="45">
        <v>7</v>
      </c>
      <c r="J11" s="67"/>
      <c r="K11" s="67"/>
      <c r="L11" s="67"/>
      <c r="M11" s="67"/>
      <c r="N11" s="67"/>
      <c r="O11" s="67"/>
      <c r="P11" s="67"/>
      <c r="Q11" s="67"/>
      <c r="R11" s="67"/>
      <c r="S11" s="67"/>
    </row>
    <row r="12" spans="1:19" ht="15.75" thickBot="1" x14ac:dyDescent="0.3">
      <c r="A12" s="65"/>
      <c r="B12" s="43">
        <v>700</v>
      </c>
      <c r="C12" s="44">
        <v>13</v>
      </c>
      <c r="D12" s="44">
        <v>12</v>
      </c>
      <c r="E12" s="44">
        <v>11</v>
      </c>
      <c r="F12" s="44">
        <v>10</v>
      </c>
      <c r="G12" s="44">
        <v>9</v>
      </c>
      <c r="H12" s="45">
        <v>8</v>
      </c>
      <c r="J12" s="67"/>
      <c r="K12" s="67"/>
      <c r="L12" s="67"/>
      <c r="M12" s="67"/>
      <c r="N12" s="67"/>
      <c r="O12" s="67"/>
      <c r="P12" s="67"/>
      <c r="Q12" s="67"/>
      <c r="R12" s="67"/>
      <c r="S12" s="67"/>
    </row>
    <row r="13" spans="1:19" ht="15.75" thickBot="1" x14ac:dyDescent="0.3">
      <c r="A13" s="24"/>
      <c r="B13" s="24"/>
      <c r="C13" s="24"/>
      <c r="D13" s="24"/>
      <c r="E13" s="24"/>
      <c r="F13" s="24"/>
      <c r="G13" s="24"/>
      <c r="H13" s="24"/>
      <c r="J13" s="67"/>
      <c r="K13" s="67"/>
      <c r="L13" s="67"/>
      <c r="M13" s="67"/>
      <c r="N13" s="67"/>
      <c r="O13" s="67"/>
      <c r="P13" s="67"/>
      <c r="Q13" s="67"/>
      <c r="R13" s="67"/>
      <c r="S13" s="67"/>
    </row>
    <row r="14" spans="1:19" ht="15.75" thickBot="1" x14ac:dyDescent="0.3">
      <c r="A14" s="24"/>
      <c r="B14" s="24"/>
      <c r="C14" s="29"/>
      <c r="D14" s="46" t="s">
        <v>94</v>
      </c>
      <c r="E14" s="24"/>
      <c r="F14" s="24"/>
      <c r="G14" s="24"/>
      <c r="H14" s="24"/>
      <c r="J14" s="67"/>
      <c r="K14" s="67"/>
      <c r="L14" s="67"/>
      <c r="M14" s="67"/>
      <c r="N14" s="67"/>
      <c r="O14" s="67"/>
      <c r="P14" s="67"/>
      <c r="Q14" s="67"/>
      <c r="R14" s="67"/>
      <c r="S14" s="67"/>
    </row>
    <row r="15" spans="1:19" ht="15.75" thickBot="1" x14ac:dyDescent="0.3">
      <c r="A15" s="24"/>
      <c r="B15" s="47" t="s">
        <v>93</v>
      </c>
      <c r="C15" s="48">
        <v>500</v>
      </c>
      <c r="D15" s="49">
        <v>7</v>
      </c>
      <c r="E15" s="24"/>
      <c r="F15" s="24"/>
      <c r="G15" s="24"/>
      <c r="H15" s="24"/>
      <c r="J15" s="67"/>
      <c r="K15" s="67"/>
      <c r="L15" s="67"/>
      <c r="M15" s="67"/>
      <c r="N15" s="67"/>
      <c r="O15" s="67"/>
      <c r="P15" s="67"/>
      <c r="Q15" s="67"/>
      <c r="R15" s="67"/>
      <c r="S15" s="67"/>
    </row>
    <row r="16" spans="1:19" ht="15.75" thickBot="1" x14ac:dyDescent="0.3">
      <c r="A16" s="24"/>
      <c r="B16" s="40" t="s">
        <v>92</v>
      </c>
      <c r="C16" s="48">
        <v>2</v>
      </c>
      <c r="D16" s="49">
        <v>4</v>
      </c>
      <c r="E16" s="24"/>
      <c r="F16" s="24"/>
      <c r="G16" s="24"/>
      <c r="H16" s="24"/>
      <c r="J16" s="67"/>
      <c r="K16" s="67"/>
      <c r="L16" s="67"/>
      <c r="M16" s="67"/>
      <c r="N16" s="67"/>
      <c r="O16" s="67"/>
      <c r="P16" s="67"/>
      <c r="Q16" s="67"/>
      <c r="R16" s="67"/>
      <c r="S16" s="67"/>
    </row>
    <row r="17" spans="1:19" ht="15.75" thickBot="1" x14ac:dyDescent="0.3">
      <c r="A17" s="30"/>
      <c r="B17" s="50" t="s">
        <v>95</v>
      </c>
      <c r="C17" s="51">
        <v>9</v>
      </c>
      <c r="D17" s="24"/>
      <c r="E17" s="24"/>
      <c r="F17" s="24"/>
      <c r="G17" s="24"/>
      <c r="H17" s="24"/>
      <c r="J17" s="67"/>
      <c r="K17" s="67"/>
      <c r="L17" s="67"/>
      <c r="M17" s="67"/>
      <c r="N17" s="67"/>
      <c r="O17" s="67"/>
      <c r="P17" s="67"/>
      <c r="Q17" s="67"/>
      <c r="R17" s="67"/>
      <c r="S17" s="67"/>
    </row>
    <row r="18" spans="1:19" x14ac:dyDescent="0.25">
      <c r="J18" s="67"/>
      <c r="K18" s="67"/>
      <c r="L18" s="67"/>
      <c r="M18" s="67"/>
      <c r="N18" s="67"/>
      <c r="O18" s="67"/>
      <c r="P18" s="67"/>
      <c r="Q18" s="67"/>
      <c r="R18" s="67"/>
      <c r="S18" s="67"/>
    </row>
    <row r="19" spans="1:19" x14ac:dyDescent="0.25">
      <c r="J19" s="67"/>
      <c r="K19" s="67"/>
      <c r="L19" s="67"/>
      <c r="M19" s="67"/>
      <c r="N19" s="67"/>
      <c r="O19" s="67"/>
      <c r="P19" s="67"/>
      <c r="Q19" s="67"/>
      <c r="R19" s="67"/>
      <c r="S19" s="67"/>
    </row>
    <row r="20" spans="1:19" x14ac:dyDescent="0.25">
      <c r="J20" s="67"/>
      <c r="K20" s="67"/>
      <c r="L20" s="67"/>
      <c r="M20" s="67"/>
      <c r="N20" s="67"/>
      <c r="O20" s="67"/>
      <c r="P20" s="67"/>
      <c r="Q20" s="67"/>
      <c r="R20" s="67"/>
      <c r="S20" s="67"/>
    </row>
  </sheetData>
  <mergeCells count="3">
    <mergeCell ref="A4:A12"/>
    <mergeCell ref="J6:N20"/>
    <mergeCell ref="O6:S20"/>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tabSelected="1" workbookViewId="0">
      <selection activeCell="G12" sqref="G12"/>
    </sheetView>
  </sheetViews>
  <sheetFormatPr defaultRowHeight="15" x14ac:dyDescent="0.25"/>
  <cols>
    <col min="3" max="3" width="14.140625" customWidth="1"/>
    <col min="4" max="4" width="10.85546875" customWidth="1"/>
  </cols>
  <sheetData>
    <row r="1" spans="1:9" x14ac:dyDescent="0.25">
      <c r="A1" s="1" t="s">
        <v>97</v>
      </c>
    </row>
    <row r="2" spans="1:9" x14ac:dyDescent="0.25">
      <c r="G2" s="72" t="s">
        <v>106</v>
      </c>
      <c r="H2" s="71"/>
    </row>
    <row r="3" spans="1:9" x14ac:dyDescent="0.25">
      <c r="B3" s="68" t="s">
        <v>98</v>
      </c>
      <c r="C3" s="68" t="s">
        <v>76</v>
      </c>
      <c r="D3" s="68" t="s">
        <v>99</v>
      </c>
      <c r="E3" s="68" t="s">
        <v>100</v>
      </c>
      <c r="G3" s="68" t="s">
        <v>98</v>
      </c>
      <c r="H3" s="68" t="s">
        <v>100</v>
      </c>
    </row>
    <row r="4" spans="1:9" x14ac:dyDescent="0.25">
      <c r="B4" s="9">
        <v>101</v>
      </c>
      <c r="C4" s="9" t="s">
        <v>80</v>
      </c>
      <c r="D4" s="69">
        <v>44927</v>
      </c>
      <c r="E4" s="9">
        <v>22</v>
      </c>
      <c r="G4" s="9">
        <v>101</v>
      </c>
      <c r="H4" s="9">
        <f>VLOOKUP(G4,B3:E10,4,0)</f>
        <v>22</v>
      </c>
    </row>
    <row r="5" spans="1:9" x14ac:dyDescent="0.25">
      <c r="B5" s="9">
        <v>102</v>
      </c>
      <c r="C5" s="9" t="s">
        <v>101</v>
      </c>
      <c r="D5" s="69">
        <v>44928</v>
      </c>
      <c r="E5" s="9">
        <v>32</v>
      </c>
      <c r="G5">
        <v>111</v>
      </c>
      <c r="H5" t="e">
        <f>VLOOKUP(G5,B3:E10,4,0)</f>
        <v>#N/A</v>
      </c>
      <c r="I5" t="s">
        <v>107</v>
      </c>
    </row>
    <row r="6" spans="1:9" x14ac:dyDescent="0.25">
      <c r="B6" s="9">
        <v>103</v>
      </c>
      <c r="C6" s="9" t="s">
        <v>102</v>
      </c>
      <c r="D6" s="69">
        <v>44929</v>
      </c>
      <c r="E6" s="9">
        <v>23</v>
      </c>
    </row>
    <row r="7" spans="1:9" x14ac:dyDescent="0.25">
      <c r="B7" s="9">
        <v>104</v>
      </c>
      <c r="C7" s="9" t="s">
        <v>103</v>
      </c>
      <c r="D7" s="69">
        <v>44930</v>
      </c>
      <c r="E7" s="9">
        <v>12</v>
      </c>
    </row>
    <row r="8" spans="1:9" x14ac:dyDescent="0.25">
      <c r="B8" s="9">
        <v>105</v>
      </c>
      <c r="C8" s="9" t="s">
        <v>104</v>
      </c>
      <c r="D8" s="69">
        <v>44931</v>
      </c>
      <c r="E8" s="9">
        <v>32</v>
      </c>
      <c r="G8" s="72" t="s">
        <v>108</v>
      </c>
      <c r="H8" s="72"/>
    </row>
    <row r="9" spans="1:9" x14ac:dyDescent="0.25">
      <c r="B9" s="9">
        <v>106</v>
      </c>
      <c r="C9" s="9" t="s">
        <v>81</v>
      </c>
      <c r="D9" s="69">
        <v>44932</v>
      </c>
      <c r="E9" s="9">
        <v>32</v>
      </c>
      <c r="G9" s="70" t="s">
        <v>105</v>
      </c>
      <c r="H9" s="70" t="s">
        <v>100</v>
      </c>
    </row>
    <row r="10" spans="1:9" x14ac:dyDescent="0.25">
      <c r="B10" s="9">
        <v>107</v>
      </c>
      <c r="C10" s="9" t="s">
        <v>104</v>
      </c>
      <c r="D10" s="69">
        <v>44933</v>
      </c>
      <c r="E10" s="9">
        <v>32</v>
      </c>
      <c r="G10" s="9">
        <v>101</v>
      </c>
      <c r="H10" s="9" t="e">
        <f ca="1">xlookup(G10,B3:B10,E3:E10)</f>
        <v>#NAME?</v>
      </c>
    </row>
    <row r="12" spans="1:9" x14ac:dyDescent="0.25">
      <c r="G12" t="s">
        <v>109</v>
      </c>
    </row>
  </sheetData>
  <mergeCells count="2">
    <mergeCell ref="G2:H2"/>
    <mergeCell ref="G8:H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vt:lpstr>
      <vt:lpstr>Hlookup_1</vt:lpstr>
      <vt:lpstr>Hlookup_2</vt:lpstr>
      <vt:lpstr>Hlookup_3</vt:lpstr>
      <vt:lpstr>Hlookup &amp; Match Function</vt:lpstr>
      <vt:lpstr>Problem_1</vt:lpstr>
      <vt:lpstr>Index &amp; Match Function</vt:lpstr>
      <vt:lpstr>Index &amp; Match Function_1</vt:lpstr>
      <vt:lpstr>Xlookup basic</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2023-03-24T08:35:26Z</dcterms:created>
  <dcterms:modified xsi:type="dcterms:W3CDTF">2023-03-25T09:19:07Z</dcterms:modified>
</cp:coreProperties>
</file>