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 activeTab="2"/>
  </bookViews>
  <sheets>
    <sheet name="Problem Statement" sheetId="2" r:id="rId1"/>
    <sheet name="Data" sheetId="1" r:id="rId2"/>
    <sheet name="Sheet3" sheetId="3" r:id="rId3"/>
    <sheet name="Sheet1" sheetId="4" r:id="rId4"/>
  </sheets>
  <calcPr calcId="144525"/>
  <pivotCaches>
    <pivotCache cacheId="0" r:id="rId5"/>
  </pivotCaches>
</workbook>
</file>

<file path=xl/calcChain.xml><?xml version="1.0" encoding="utf-8"?>
<calcChain xmlns="http://schemas.openxmlformats.org/spreadsheetml/2006/main">
  <c r="P23" i="3" l="1"/>
  <c r="O33" i="3" s="1"/>
  <c r="P17" i="3"/>
  <c r="P11" i="3"/>
  <c r="I15" i="3"/>
  <c r="K15" i="3" s="1"/>
  <c r="H15" i="3"/>
  <c r="L15" i="3" s="1"/>
  <c r="J15" i="3"/>
  <c r="O25" i="3" l="1"/>
  <c r="J17" i="3"/>
  <c r="I17" i="3"/>
  <c r="I12" i="3"/>
  <c r="I11" i="3"/>
  <c r="I10" i="3"/>
  <c r="I9" i="3"/>
  <c r="H7" i="3"/>
  <c r="J7" i="3" s="1"/>
  <c r="H6" i="3"/>
  <c r="I6" i="3" s="1"/>
  <c r="B6" i="4"/>
  <c r="B4" i="4"/>
  <c r="I22" i="1" l="1"/>
  <c r="I21" i="1"/>
  <c r="H22" i="1"/>
  <c r="H21" i="1"/>
  <c r="G22" i="1"/>
  <c r="G21" i="1"/>
  <c r="F21" i="1"/>
  <c r="E22" i="1"/>
  <c r="D22" i="1"/>
  <c r="C22" i="1"/>
  <c r="E21" i="1"/>
  <c r="D21" i="1"/>
  <c r="C21" i="1"/>
  <c r="D3" i="1"/>
  <c r="D4" i="1"/>
  <c r="D5" i="1"/>
  <c r="D6" i="1"/>
  <c r="D7" i="1"/>
  <c r="D8" i="1"/>
  <c r="D9" i="1"/>
  <c r="D10" i="1"/>
  <c r="D11" i="1"/>
  <c r="D12" i="1"/>
  <c r="D13" i="1"/>
  <c r="D14" i="1"/>
  <c r="D2" i="1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20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24" i="3"/>
  <c r="M2" i="3"/>
  <c r="L2" i="3"/>
  <c r="K2" i="3"/>
  <c r="J2" i="3"/>
  <c r="I2" i="3"/>
  <c r="B14" i="3"/>
  <c r="B15" i="3"/>
  <c r="B13" i="3"/>
  <c r="C2" i="3"/>
  <c r="B3" i="3"/>
  <c r="B4" i="3"/>
  <c r="B5" i="3"/>
  <c r="B6" i="3"/>
  <c r="B2" i="3"/>
  <c r="K18" i="1"/>
  <c r="K16" i="1"/>
  <c r="K15" i="1"/>
  <c r="L3" i="1"/>
  <c r="L4" i="1"/>
  <c r="L5" i="1"/>
  <c r="L6" i="1"/>
  <c r="L7" i="1"/>
  <c r="L8" i="1"/>
  <c r="L9" i="1"/>
  <c r="L10" i="1"/>
  <c r="L11" i="1"/>
  <c r="L2" i="1"/>
</calcChain>
</file>

<file path=xl/sharedStrings.xml><?xml version="1.0" encoding="utf-8"?>
<sst xmlns="http://schemas.openxmlformats.org/spreadsheetml/2006/main" count="63" uniqueCount="43">
  <si>
    <t>Date</t>
  </si>
  <si>
    <t>Month</t>
  </si>
  <si>
    <t>Yerar</t>
  </si>
  <si>
    <t>Mfg Date</t>
  </si>
  <si>
    <t>Expiry Date</t>
  </si>
  <si>
    <t>Days Left</t>
  </si>
  <si>
    <t>Hour</t>
  </si>
  <si>
    <t>Minute</t>
  </si>
  <si>
    <t>today()</t>
  </si>
  <si>
    <t>now()</t>
  </si>
  <si>
    <t>now() -&gt; custom format</t>
  </si>
  <si>
    <t>IF Date</t>
  </si>
  <si>
    <t>Hours</t>
  </si>
  <si>
    <t>IF Hours</t>
  </si>
  <si>
    <t>month</t>
  </si>
  <si>
    <t>Year</t>
  </si>
  <si>
    <t>Day</t>
  </si>
  <si>
    <t>Weekday</t>
  </si>
  <si>
    <t>weeknum</t>
  </si>
  <si>
    <t>Price</t>
  </si>
  <si>
    <t>Sum of Price</t>
  </si>
  <si>
    <t>Row Labels</t>
  </si>
  <si>
    <t>Grand Total</t>
  </si>
  <si>
    <t>Text</t>
  </si>
  <si>
    <t>Text_dd/mm/yyyy</t>
  </si>
  <si>
    <t>Left</t>
  </si>
  <si>
    <t>right</t>
  </si>
  <si>
    <t>Date(Text)</t>
  </si>
  <si>
    <t>Time(Text)</t>
  </si>
  <si>
    <t>left function</t>
  </si>
  <si>
    <t>right function</t>
  </si>
  <si>
    <t>today date</t>
  </si>
  <si>
    <t>add 10</t>
  </si>
  <si>
    <t>Days</t>
  </si>
  <si>
    <t>workday</t>
  </si>
  <si>
    <t>days from1900</t>
  </si>
  <si>
    <t>Goal Seak</t>
  </si>
  <si>
    <t>Qty</t>
  </si>
  <si>
    <t>Total</t>
  </si>
  <si>
    <t>profit</t>
  </si>
  <si>
    <t>Scienario Manager</t>
  </si>
  <si>
    <t>Data Table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</si>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</sst>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d/mm/yyyy"/>
    <numFmt numFmtId="166" formatCode="dd/mm/yyyy"/>
  </numFmts>
  <fonts count="4" x14ac:knownFonts="1">
    <font>
      <sz val="11"/>
      <color theme="1"/>
      <name val="Calibri"/>
      <family val="2"/>
      <scheme val="minor"/>
    </font>
    <font>
      <sz val="14"/>
      <color rgb="FF525252"/>
      <name val="Calibri"/>
      <family val="2"/>
    </font>
    <font>
      <sz val="14"/>
      <color theme="1"/>
      <name val="Calibri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4" xfId="0" applyBorder="1"/>
    <xf numFmtId="18" fontId="0" fillId="0" borderId="4" xfId="0" applyNumberFormat="1" applyBorder="1"/>
    <xf numFmtId="14" fontId="0" fillId="0" borderId="0" xfId="0" applyNumberFormat="1"/>
    <xf numFmtId="22" fontId="0" fillId="0" borderId="0" xfId="0" applyNumberFormat="1"/>
    <xf numFmtId="0" fontId="0" fillId="3" borderId="0" xfId="0" applyFill="1"/>
    <xf numFmtId="0" fontId="0" fillId="3" borderId="4" xfId="0" applyFill="1" applyBorder="1"/>
    <xf numFmtId="14" fontId="0" fillId="0" borderId="4" xfId="0" applyNumberFormat="1" applyBorder="1"/>
    <xf numFmtId="164" fontId="0" fillId="0" borderId="4" xfId="0" applyNumberFormat="1" applyBorder="1"/>
    <xf numFmtId="16" fontId="0" fillId="0" borderId="0" xfId="0" applyNumberFormat="1"/>
    <xf numFmtId="14" fontId="0" fillId="4" borderId="4" xfId="0" applyNumberFormat="1" applyFill="1" applyBorder="1"/>
    <xf numFmtId="0" fontId="0" fillId="4" borderId="4" xfId="0" applyFill="1" applyBorder="1"/>
    <xf numFmtId="20" fontId="0" fillId="4" borderId="4" xfId="0" applyNumberFormat="1" applyFill="1" applyBorder="1"/>
    <xf numFmtId="14" fontId="0" fillId="4" borderId="0" xfId="0" applyNumberFormat="1" applyFill="1"/>
    <xf numFmtId="0" fontId="0" fillId="4" borderId="0" xfId="0" applyFill="1"/>
    <xf numFmtId="0" fontId="0" fillId="6" borderId="0" xfId="0" applyFill="1"/>
    <xf numFmtId="14" fontId="0" fillId="6" borderId="4" xfId="0" applyNumberFormat="1" applyFill="1" applyBorder="1"/>
    <xf numFmtId="2" fontId="0" fillId="6" borderId="4" xfId="0" applyNumberFormat="1" applyFill="1" applyBorder="1"/>
    <xf numFmtId="0" fontId="0" fillId="6" borderId="4" xfId="0" applyFill="1" applyBorder="1"/>
    <xf numFmtId="0" fontId="0" fillId="5" borderId="4" xfId="0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3" fillId="0" borderId="3" xfId="0" applyNumberFormat="1" applyFont="1" applyBorder="1" applyAlignment="1">
      <alignment wrapText="1"/>
    </xf>
    <xf numFmtId="2" fontId="3" fillId="0" borderId="3" xfId="0" applyNumberFormat="1" applyFont="1" applyBorder="1" applyAlignment="1">
      <alignment wrapText="1"/>
    </xf>
    <xf numFmtId="14" fontId="2" fillId="0" borderId="3" xfId="0" applyNumberFormat="1" applyFont="1" applyBorder="1" applyAlignment="1">
      <alignment horizontal="right" wrapText="1"/>
    </xf>
    <xf numFmtId="165" fontId="0" fillId="0" borderId="0" xfId="0" applyNumberFormat="1"/>
    <xf numFmtId="166" fontId="0" fillId="0" borderId="0" xfId="0" applyNumberFormat="1"/>
    <xf numFmtId="20" fontId="0" fillId="0" borderId="0" xfId="0" applyNumberFormat="1"/>
    <xf numFmtId="0" fontId="0" fillId="7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390525</xdr:colOff>
      <xdr:row>1</xdr:row>
      <xdr:rowOff>161925</xdr:rowOff>
    </xdr:from>
    <xdr:to>
      <xdr:col>12</xdr:col>
      <xdr:colOff>590550</xdr:colOff>
      <xdr:row>23</xdr:row>
      <xdr:rowOff>19050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52425"/>
          <a:ext cx="3857625" cy="404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046.000017708335" createdVersion="4" refreshedVersion="4" minRefreshableVersion="3" recordCount="37">
  <cacheSource type="worksheet">
    <worksheetSource ref="B19:E56" sheet="Sheet3"/>
  </cacheSource>
  <cacheFields count="4">
    <cacheField name="Date" numFmtId="14">
      <sharedItems containsSemiMixedTypes="0" containsNonDate="0" containsDate="1" containsString="0" minDate="1899-12-31T00:00:00" maxDate="1900-02-06T00:00:00"/>
    </cacheField>
    <cacheField name="Price" numFmtId="2">
      <sharedItems containsSemiMixedTypes="0" containsString="0" containsNumber="1" minValue="1.8437839710511605E-2" maxValue="109"/>
    </cacheField>
    <cacheField name="month" numFmtId="0">
      <sharedItems containsSemiMixedTypes="0" containsString="0" containsNumber="1" containsInteger="1" minValue="1" maxValue="2" count="2">
        <n v="1"/>
        <n v="2"/>
      </sharedItems>
    </cacheField>
    <cacheField name="weeknum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">
  <r>
    <d v="1899-12-31T00:00:00"/>
    <n v="101"/>
    <x v="0"/>
    <x v="0"/>
  </r>
  <r>
    <d v="1900-01-01T00:00:00"/>
    <n v="102"/>
    <x v="0"/>
    <x v="0"/>
  </r>
  <r>
    <d v="1900-01-02T00:00:00"/>
    <n v="104"/>
    <x v="0"/>
    <x v="0"/>
  </r>
  <r>
    <d v="1900-01-03T00:00:00"/>
    <n v="109"/>
    <x v="0"/>
    <x v="0"/>
  </r>
  <r>
    <d v="1900-01-04T00:00:00"/>
    <n v="0.23321083095772943"/>
    <x v="0"/>
    <x v="0"/>
  </r>
  <r>
    <d v="1900-01-05T00:00:00"/>
    <n v="4.0568417819395797E-2"/>
    <x v="0"/>
    <x v="0"/>
  </r>
  <r>
    <d v="1900-01-06T00:00:00"/>
    <n v="0.80516568225119611"/>
    <x v="0"/>
    <x v="0"/>
  </r>
  <r>
    <d v="1900-01-07T00:00:00"/>
    <n v="0.69329835722077238"/>
    <x v="0"/>
    <x v="1"/>
  </r>
  <r>
    <d v="1900-01-08T00:00:00"/>
    <n v="0.49411647487605592"/>
    <x v="0"/>
    <x v="1"/>
  </r>
  <r>
    <d v="1900-01-09T00:00:00"/>
    <n v="0.61378748472481037"/>
    <x v="0"/>
    <x v="1"/>
  </r>
  <r>
    <d v="1900-01-10T00:00:00"/>
    <n v="0.48888137548846144"/>
    <x v="0"/>
    <x v="1"/>
  </r>
  <r>
    <d v="1900-01-11T00:00:00"/>
    <n v="0.29711657521499257"/>
    <x v="0"/>
    <x v="1"/>
  </r>
  <r>
    <d v="1900-01-12T00:00:00"/>
    <n v="4.9424390283189568E-2"/>
    <x v="0"/>
    <x v="1"/>
  </r>
  <r>
    <d v="1900-01-13T00:00:00"/>
    <n v="0.12153895699626338"/>
    <x v="0"/>
    <x v="1"/>
  </r>
  <r>
    <d v="1900-01-14T00:00:00"/>
    <n v="0.91248331105468072"/>
    <x v="0"/>
    <x v="2"/>
  </r>
  <r>
    <d v="1900-01-15T00:00:00"/>
    <n v="0.71953590655517397"/>
    <x v="0"/>
    <x v="2"/>
  </r>
  <r>
    <d v="1900-01-16T00:00:00"/>
    <n v="0.46706864841288287"/>
    <x v="0"/>
    <x v="2"/>
  </r>
  <r>
    <d v="1900-01-17T00:00:00"/>
    <n v="0.56796101436409996"/>
    <x v="0"/>
    <x v="2"/>
  </r>
  <r>
    <d v="1900-01-18T00:00:00"/>
    <n v="0.82571590426955777"/>
    <x v="0"/>
    <x v="2"/>
  </r>
  <r>
    <d v="1900-01-19T00:00:00"/>
    <n v="8.5279796872651636E-2"/>
    <x v="0"/>
    <x v="2"/>
  </r>
  <r>
    <d v="1900-01-20T00:00:00"/>
    <n v="1.8437839710511605E-2"/>
    <x v="0"/>
    <x v="2"/>
  </r>
  <r>
    <d v="1900-01-21T00:00:00"/>
    <n v="0.47243828219848638"/>
    <x v="0"/>
    <x v="3"/>
  </r>
  <r>
    <d v="1900-01-22T00:00:00"/>
    <n v="5.6464020425630812E-2"/>
    <x v="0"/>
    <x v="3"/>
  </r>
  <r>
    <d v="1900-01-23T00:00:00"/>
    <n v="0.68942781361753958"/>
    <x v="0"/>
    <x v="3"/>
  </r>
  <r>
    <d v="1900-01-24T00:00:00"/>
    <n v="0.48057581513359127"/>
    <x v="0"/>
    <x v="3"/>
  </r>
  <r>
    <d v="1900-01-25T00:00:00"/>
    <n v="0.43368120864971849"/>
    <x v="0"/>
    <x v="3"/>
  </r>
  <r>
    <d v="1900-01-26T00:00:00"/>
    <n v="0.94145426620883388"/>
    <x v="0"/>
    <x v="3"/>
  </r>
  <r>
    <d v="1900-01-27T00:00:00"/>
    <n v="0.13288734607302943"/>
    <x v="0"/>
    <x v="3"/>
  </r>
  <r>
    <d v="1900-01-28T00:00:00"/>
    <n v="0.26312017835240886"/>
    <x v="0"/>
    <x v="4"/>
  </r>
  <r>
    <d v="1900-01-29T00:00:00"/>
    <n v="0.46361690139495304"/>
    <x v="0"/>
    <x v="4"/>
  </r>
  <r>
    <d v="1900-01-30T00:00:00"/>
    <n v="3.6752240047368323E-2"/>
    <x v="0"/>
    <x v="4"/>
  </r>
  <r>
    <d v="1900-01-31T00:00:00"/>
    <n v="0.68457560734637601"/>
    <x v="1"/>
    <x v="4"/>
  </r>
  <r>
    <d v="1900-02-01T00:00:00"/>
    <n v="4.4453802543488297E-2"/>
    <x v="1"/>
    <x v="4"/>
  </r>
  <r>
    <d v="1900-02-02T00:00:00"/>
    <n v="0.59145915176159558"/>
    <x v="1"/>
    <x v="4"/>
  </r>
  <r>
    <d v="1900-02-03T00:00:00"/>
    <n v="0.62717539863210392"/>
    <x v="1"/>
    <x v="4"/>
  </r>
  <r>
    <d v="1900-02-04T00:00:00"/>
    <n v="0.99362606870454928"/>
    <x v="1"/>
    <x v="5"/>
  </r>
  <r>
    <d v="1900-02-05T00:00:00"/>
    <n v="0.66839153949226349"/>
    <x v="1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H21:I28" firstHeaderRow="1" firstDataRow="1" firstDataCol="1"/>
  <pivotFields count="4">
    <pivotField numFmtId="14" showAll="0"/>
    <pivotField dataField="1" numFmtId="2" showAll="0"/>
    <pivotField showAll="0">
      <items count="3">
        <item x="0"/>
        <item x="1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9" sqref="O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G2" sqref="G2"/>
    </sheetView>
  </sheetViews>
  <sheetFormatPr defaultRowHeight="15" x14ac:dyDescent="0.25"/>
  <cols>
    <col min="2" max="2" width="9.7109375" bestFit="1" customWidth="1"/>
    <col min="4" max="4" width="15" customWidth="1"/>
    <col min="5" max="5" width="20.5703125" customWidth="1"/>
    <col min="6" max="6" width="14.5703125" customWidth="1"/>
    <col min="7" max="7" width="17.5703125" bestFit="1" customWidth="1"/>
    <col min="11" max="11" width="21.85546875" bestFit="1" customWidth="1"/>
  </cols>
  <sheetData>
    <row r="1" spans="1:12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5" t="s">
        <v>6</v>
      </c>
      <c r="K1" s="5" t="s">
        <v>7</v>
      </c>
      <c r="L1" s="5"/>
    </row>
    <row r="2" spans="1:12" ht="24" customHeight="1" thickBot="1" x14ac:dyDescent="0.35">
      <c r="A2" s="2">
        <v>5</v>
      </c>
      <c r="B2" s="3">
        <v>8</v>
      </c>
      <c r="C2" s="3">
        <v>2008</v>
      </c>
      <c r="D2" s="28">
        <f>DATE(C2,B2,A2)</f>
        <v>39665</v>
      </c>
      <c r="E2" s="30">
        <v>45040</v>
      </c>
      <c r="F2" s="29"/>
      <c r="J2" s="6">
        <v>22</v>
      </c>
      <c r="K2" s="6">
        <v>16</v>
      </c>
      <c r="L2" s="7">
        <f>TIME(J2,K2,0)</f>
        <v>0.9277777777777777</v>
      </c>
    </row>
    <row r="3" spans="1:12" ht="21" customHeight="1" thickBot="1" x14ac:dyDescent="0.35">
      <c r="A3" s="2">
        <v>12</v>
      </c>
      <c r="B3" s="3">
        <v>9</v>
      </c>
      <c r="C3" s="3">
        <v>2019</v>
      </c>
      <c r="D3" s="28">
        <f t="shared" ref="D3:D14" si="0">DATE(C3,B3,A3)</f>
        <v>43720</v>
      </c>
      <c r="E3" s="30">
        <v>45041</v>
      </c>
      <c r="F3" s="4"/>
      <c r="J3" s="6">
        <v>8</v>
      </c>
      <c r="K3" s="6">
        <v>36</v>
      </c>
      <c r="L3" s="7">
        <f t="shared" ref="L3:L11" si="1">TIME(J3,K3,0)</f>
        <v>0.35833333333333334</v>
      </c>
    </row>
    <row r="4" spans="1:12" ht="20.25" customHeight="1" thickBot="1" x14ac:dyDescent="0.35">
      <c r="A4" s="2">
        <v>9</v>
      </c>
      <c r="B4" s="3">
        <v>3</v>
      </c>
      <c r="C4" s="3">
        <v>2022</v>
      </c>
      <c r="D4" s="28">
        <f t="shared" si="0"/>
        <v>44629</v>
      </c>
      <c r="E4" s="30">
        <v>45042</v>
      </c>
      <c r="F4" s="4"/>
      <c r="J4" s="6">
        <v>21</v>
      </c>
      <c r="K4" s="6">
        <v>8</v>
      </c>
      <c r="L4" s="7">
        <f t="shared" si="1"/>
        <v>0.88055555555555554</v>
      </c>
    </row>
    <row r="5" spans="1:12" ht="18.75" customHeight="1" thickBot="1" x14ac:dyDescent="0.35">
      <c r="A5" s="2">
        <v>14</v>
      </c>
      <c r="B5" s="3">
        <v>4</v>
      </c>
      <c r="C5" s="3">
        <v>2017</v>
      </c>
      <c r="D5" s="28">
        <f t="shared" si="0"/>
        <v>42839</v>
      </c>
      <c r="E5" s="30">
        <v>45043</v>
      </c>
      <c r="F5" s="4"/>
      <c r="J5" s="6">
        <v>2</v>
      </c>
      <c r="K5" s="6">
        <v>42</v>
      </c>
      <c r="L5" s="7">
        <f t="shared" si="1"/>
        <v>0.1125</v>
      </c>
    </row>
    <row r="6" spans="1:12" ht="23.25" customHeight="1" thickBot="1" x14ac:dyDescent="0.35">
      <c r="A6" s="2">
        <v>23</v>
      </c>
      <c r="B6" s="3">
        <v>5</v>
      </c>
      <c r="C6" s="3">
        <v>2009</v>
      </c>
      <c r="D6" s="28">
        <f t="shared" si="0"/>
        <v>39956</v>
      </c>
      <c r="E6" s="30">
        <v>45044</v>
      </c>
      <c r="F6" s="4"/>
      <c r="J6" s="6">
        <v>17</v>
      </c>
      <c r="K6" s="6">
        <v>26</v>
      </c>
      <c r="L6" s="7">
        <f t="shared" si="1"/>
        <v>0.72638888888888886</v>
      </c>
    </row>
    <row r="7" spans="1:12" ht="21.75" customHeight="1" thickBot="1" x14ac:dyDescent="0.35">
      <c r="A7" s="2">
        <v>29</v>
      </c>
      <c r="B7" s="3">
        <v>7</v>
      </c>
      <c r="C7" s="3">
        <v>2015</v>
      </c>
      <c r="D7" s="28">
        <f t="shared" si="0"/>
        <v>42214</v>
      </c>
      <c r="E7" s="30">
        <v>45045</v>
      </c>
      <c r="F7" s="4"/>
      <c r="J7" s="6">
        <v>12</v>
      </c>
      <c r="K7" s="6">
        <v>45</v>
      </c>
      <c r="L7" s="7">
        <f t="shared" si="1"/>
        <v>0.53125</v>
      </c>
    </row>
    <row r="8" spans="1:12" ht="21.75" customHeight="1" thickBot="1" x14ac:dyDescent="0.35">
      <c r="A8" s="2">
        <v>3</v>
      </c>
      <c r="B8" s="3">
        <v>5</v>
      </c>
      <c r="C8" s="3">
        <v>2015</v>
      </c>
      <c r="D8" s="28">
        <f t="shared" si="0"/>
        <v>42127</v>
      </c>
      <c r="E8" s="30">
        <v>45046</v>
      </c>
      <c r="F8" s="4"/>
      <c r="J8" s="6">
        <v>0</v>
      </c>
      <c r="K8" s="6">
        <v>44</v>
      </c>
      <c r="L8" s="7">
        <f t="shared" si="1"/>
        <v>3.0555555555555555E-2</v>
      </c>
    </row>
    <row r="9" spans="1:12" ht="20.25" customHeight="1" thickBot="1" x14ac:dyDescent="0.35">
      <c r="A9" s="2">
        <v>5</v>
      </c>
      <c r="B9" s="3">
        <v>6</v>
      </c>
      <c r="C9" s="3">
        <v>2015</v>
      </c>
      <c r="D9" s="28">
        <f t="shared" si="0"/>
        <v>42160</v>
      </c>
      <c r="E9" s="30">
        <v>45047</v>
      </c>
      <c r="F9" s="4"/>
      <c r="J9" s="6">
        <v>14</v>
      </c>
      <c r="K9" s="6">
        <v>4</v>
      </c>
      <c r="L9" s="7">
        <f t="shared" si="1"/>
        <v>0.58611111111111114</v>
      </c>
    </row>
    <row r="10" spans="1:12" ht="22.5" customHeight="1" thickBot="1" x14ac:dyDescent="0.35">
      <c r="A10" s="2">
        <v>6</v>
      </c>
      <c r="B10" s="3">
        <v>9</v>
      </c>
      <c r="C10" s="3">
        <v>2015</v>
      </c>
      <c r="D10" s="28">
        <f t="shared" si="0"/>
        <v>42253</v>
      </c>
      <c r="E10" s="30">
        <v>45048</v>
      </c>
      <c r="F10" s="4"/>
      <c r="J10" s="6">
        <v>20</v>
      </c>
      <c r="K10" s="6">
        <v>46</v>
      </c>
      <c r="L10" s="7">
        <f t="shared" si="1"/>
        <v>0.8652777777777777</v>
      </c>
    </row>
    <row r="11" spans="1:12" ht="21.75" customHeight="1" thickBot="1" x14ac:dyDescent="0.35">
      <c r="A11" s="2">
        <v>10</v>
      </c>
      <c r="B11" s="3">
        <v>3</v>
      </c>
      <c r="C11" s="3">
        <v>2015</v>
      </c>
      <c r="D11" s="28">
        <f t="shared" si="0"/>
        <v>42073</v>
      </c>
      <c r="E11" s="30">
        <v>45049</v>
      </c>
      <c r="F11" s="4"/>
      <c r="J11" s="6">
        <v>19</v>
      </c>
      <c r="K11" s="6">
        <v>47</v>
      </c>
      <c r="L11" s="7">
        <f t="shared" si="1"/>
        <v>0.82430555555555562</v>
      </c>
    </row>
    <row r="12" spans="1:12" ht="21.75" customHeight="1" thickBot="1" x14ac:dyDescent="0.35">
      <c r="A12" s="2">
        <v>5</v>
      </c>
      <c r="B12" s="3">
        <v>7</v>
      </c>
      <c r="C12" s="3">
        <v>2015</v>
      </c>
      <c r="D12" s="28">
        <f t="shared" si="0"/>
        <v>42190</v>
      </c>
      <c r="E12" s="30">
        <v>45050</v>
      </c>
      <c r="F12" s="4"/>
    </row>
    <row r="13" spans="1:12" ht="22.5" customHeight="1" thickBot="1" x14ac:dyDescent="0.35">
      <c r="A13" s="2">
        <v>8</v>
      </c>
      <c r="B13" s="3">
        <v>2</v>
      </c>
      <c r="C13" s="3">
        <v>2015</v>
      </c>
      <c r="D13" s="28">
        <f t="shared" si="0"/>
        <v>42043</v>
      </c>
      <c r="E13" s="30">
        <v>45051</v>
      </c>
      <c r="F13" s="4"/>
    </row>
    <row r="14" spans="1:12" ht="25.5" customHeight="1" thickBot="1" x14ac:dyDescent="0.35">
      <c r="A14" s="2">
        <v>1</v>
      </c>
      <c r="B14" s="3">
        <v>2</v>
      </c>
      <c r="C14" s="3">
        <v>2015</v>
      </c>
      <c r="D14" s="28">
        <f t="shared" si="0"/>
        <v>42036</v>
      </c>
      <c r="E14" s="30">
        <v>45052</v>
      </c>
      <c r="F14" s="4"/>
    </row>
    <row r="15" spans="1:12" x14ac:dyDescent="0.25">
      <c r="I15" s="11">
        <v>3</v>
      </c>
      <c r="J15" s="11" t="s">
        <v>8</v>
      </c>
      <c r="K15" s="12">
        <f ca="1">TODAY()</f>
        <v>45047</v>
      </c>
    </row>
    <row r="16" spans="1:12" x14ac:dyDescent="0.25">
      <c r="I16" s="11">
        <v>4</v>
      </c>
      <c r="J16" s="11" t="s">
        <v>9</v>
      </c>
      <c r="K16" s="13">
        <f ca="1">NOW()</f>
        <v>45047.010494444447</v>
      </c>
    </row>
    <row r="17" spans="2:11" x14ac:dyDescent="0.25">
      <c r="I17">
        <v>5</v>
      </c>
      <c r="J17" t="s">
        <v>10</v>
      </c>
    </row>
    <row r="18" spans="2:11" x14ac:dyDescent="0.25">
      <c r="K18" s="14">
        <f ca="1">NOW()</f>
        <v>45047.010494444447</v>
      </c>
    </row>
    <row r="20" spans="2:11" x14ac:dyDescent="0.25">
      <c r="C20" s="20" t="s">
        <v>1</v>
      </c>
      <c r="D20" s="20" t="s">
        <v>16</v>
      </c>
      <c r="E20" s="20" t="s">
        <v>15</v>
      </c>
      <c r="F20" s="20" t="s">
        <v>23</v>
      </c>
      <c r="G20" s="20" t="s">
        <v>24</v>
      </c>
      <c r="H20" s="20" t="s">
        <v>25</v>
      </c>
      <c r="I20" s="20" t="s">
        <v>26</v>
      </c>
    </row>
    <row r="21" spans="2:11" x14ac:dyDescent="0.25">
      <c r="B21" s="18">
        <v>40066</v>
      </c>
      <c r="C21" s="19">
        <f>MONTH(B21)</f>
        <v>9</v>
      </c>
      <c r="D21" s="19">
        <f>DAY(B21)</f>
        <v>10</v>
      </c>
      <c r="E21" s="19">
        <f>YEAR(B21)</f>
        <v>2009</v>
      </c>
      <c r="F21" t="str">
        <f>TEXT(B21,"mm/dd/yyyy")</f>
        <v>09/10/2009</v>
      </c>
      <c r="G21" t="str">
        <f>TEXT(B21,"dd/mm/yyyy")</f>
        <v>10/09/2009</v>
      </c>
      <c r="H21" t="str">
        <f>LEFT(G21,2)</f>
        <v>10</v>
      </c>
      <c r="I21" t="str">
        <f>RIGHT(G21,4)</f>
        <v>2009</v>
      </c>
    </row>
    <row r="22" spans="2:11" x14ac:dyDescent="0.25">
      <c r="B22" s="18">
        <v>45040</v>
      </c>
      <c r="C22" s="19">
        <f>MONTH(B22)</f>
        <v>4</v>
      </c>
      <c r="D22" s="19">
        <f>DAY(B22)</f>
        <v>24</v>
      </c>
      <c r="E22" s="19">
        <f>YEAR(B22)</f>
        <v>2023</v>
      </c>
      <c r="G22" t="str">
        <f>TEXT(B22,"dd/mm/yyyy")</f>
        <v>24/04/2023</v>
      </c>
      <c r="H22" t="str">
        <f>LEFT(G22,2)</f>
        <v>24</v>
      </c>
      <c r="I22" t="str">
        <f>RIGHT(G22,4)</f>
        <v>2023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topLeftCell="D14" workbookViewId="0">
      <selection activeCell="G21" sqref="G21"/>
    </sheetView>
  </sheetViews>
  <sheetFormatPr defaultRowHeight="15" x14ac:dyDescent="0.25"/>
  <cols>
    <col min="1" max="3" width="9.7109375" bestFit="1" customWidth="1"/>
    <col min="5" max="6" width="14.85546875" bestFit="1" customWidth="1"/>
    <col min="8" max="8" width="14.85546875" bestFit="1" customWidth="1"/>
    <col min="9" max="9" width="12" bestFit="1" customWidth="1"/>
    <col min="10" max="10" width="9.7109375" bestFit="1" customWidth="1"/>
  </cols>
  <sheetData>
    <row r="1" spans="1:16" x14ac:dyDescent="0.25">
      <c r="A1" s="10" t="s">
        <v>0</v>
      </c>
      <c r="B1" s="10" t="s">
        <v>11</v>
      </c>
      <c r="I1" s="10" t="s">
        <v>14</v>
      </c>
      <c r="J1" s="10" t="s">
        <v>15</v>
      </c>
      <c r="K1" s="10" t="s">
        <v>16</v>
      </c>
      <c r="L1" s="10" t="s">
        <v>17</v>
      </c>
      <c r="M1" s="10" t="s">
        <v>18</v>
      </c>
    </row>
    <row r="2" spans="1:16" x14ac:dyDescent="0.25">
      <c r="A2" s="15">
        <v>45028</v>
      </c>
      <c r="B2" s="16" t="str">
        <f ca="1">IF(A2=TODAY(),"Yes","No")</f>
        <v>No</v>
      </c>
      <c r="C2" s="8">
        <f ca="1">TODAY()</f>
        <v>45047</v>
      </c>
      <c r="H2" s="8">
        <v>32</v>
      </c>
      <c r="I2">
        <f>MONTH(H2)</f>
        <v>2</v>
      </c>
      <c r="J2">
        <f>YEAR(H2)</f>
        <v>1900</v>
      </c>
      <c r="K2">
        <f>DAY(H2)</f>
        <v>1</v>
      </c>
      <c r="L2">
        <f>WEEKDAY(H2)</f>
        <v>4</v>
      </c>
      <c r="M2">
        <f>WEEKNUM(H2)</f>
        <v>5</v>
      </c>
    </row>
    <row r="3" spans="1:16" x14ac:dyDescent="0.25">
      <c r="A3" s="15">
        <v>45030</v>
      </c>
      <c r="B3" s="16" t="str">
        <f t="shared" ref="B3:B6" ca="1" si="0">IF(A3=TODAY(),"Yes","No")</f>
        <v>No</v>
      </c>
    </row>
    <row r="4" spans="1:16" x14ac:dyDescent="0.25">
      <c r="A4" s="15">
        <v>45036</v>
      </c>
      <c r="B4" s="16" t="str">
        <f t="shared" ca="1" si="0"/>
        <v>No</v>
      </c>
      <c r="H4" s="8"/>
    </row>
    <row r="5" spans="1:16" x14ac:dyDescent="0.25">
      <c r="A5" s="15">
        <v>45041</v>
      </c>
      <c r="B5" s="16" t="str">
        <f t="shared" ca="1" si="0"/>
        <v>No</v>
      </c>
      <c r="H5" s="10"/>
      <c r="I5" s="10" t="s">
        <v>27</v>
      </c>
      <c r="J5" s="10" t="s">
        <v>28</v>
      </c>
      <c r="K5" s="10"/>
      <c r="L5" s="10"/>
      <c r="M5" s="10"/>
    </row>
    <row r="6" spans="1:16" x14ac:dyDescent="0.25">
      <c r="A6" s="15">
        <v>45045</v>
      </c>
      <c r="B6" s="16" t="str">
        <f t="shared" ca="1" si="0"/>
        <v>No</v>
      </c>
      <c r="H6" s="8">
        <f ca="1">TODAY()</f>
        <v>45047</v>
      </c>
      <c r="I6" t="str">
        <f ca="1">TEXT(H6,"dd-mm-yyyy")</f>
        <v>01-05-2023</v>
      </c>
    </row>
    <row r="7" spans="1:16" x14ac:dyDescent="0.25">
      <c r="H7" s="9">
        <f ca="1">NOW()</f>
        <v>45047.010494444447</v>
      </c>
      <c r="J7" t="str">
        <f ca="1">TEXT(H7,"HH:MM AM/PM")</f>
        <v>12:15 AM</v>
      </c>
      <c r="O7" s="10" t="s">
        <v>36</v>
      </c>
    </row>
    <row r="8" spans="1:16" x14ac:dyDescent="0.25">
      <c r="O8" t="s">
        <v>19</v>
      </c>
      <c r="P8">
        <v>100</v>
      </c>
    </row>
    <row r="9" spans="1:16" x14ac:dyDescent="0.25">
      <c r="F9" s="9"/>
      <c r="H9" s="8">
        <v>40066</v>
      </c>
      <c r="I9">
        <f>MONTH(H9)</f>
        <v>9</v>
      </c>
      <c r="O9" t="s">
        <v>37</v>
      </c>
      <c r="P9">
        <v>60</v>
      </c>
    </row>
    <row r="10" spans="1:16" x14ac:dyDescent="0.25">
      <c r="H10" s="8">
        <v>40066</v>
      </c>
      <c r="I10" t="str">
        <f>TEXT(H10,"dd/mm/yyyy")</f>
        <v>10/09/2009</v>
      </c>
    </row>
    <row r="11" spans="1:16" x14ac:dyDescent="0.25">
      <c r="F11" s="8"/>
      <c r="H11" t="s">
        <v>29</v>
      </c>
      <c r="I11" t="str">
        <f>LEFT(I10,2)</f>
        <v>10</v>
      </c>
      <c r="O11" t="s">
        <v>38</v>
      </c>
      <c r="P11">
        <f>P8*P9</f>
        <v>6000</v>
      </c>
    </row>
    <row r="12" spans="1:16" x14ac:dyDescent="0.25">
      <c r="A12" s="16" t="s">
        <v>12</v>
      </c>
      <c r="B12" s="16" t="s">
        <v>13</v>
      </c>
      <c r="E12" s="9"/>
      <c r="F12" s="9"/>
      <c r="H12" t="s">
        <v>30</v>
      </c>
      <c r="I12" t="str">
        <f>RIGHT(I10,4)</f>
        <v>2009</v>
      </c>
    </row>
    <row r="13" spans="1:16" x14ac:dyDescent="0.25">
      <c r="A13" s="16">
        <v>12</v>
      </c>
      <c r="B13" s="16" t="str">
        <f ca="1">IF(HOUR(A13)=HOUR(NOW()),"Yes","No")</f>
        <v>Yes</v>
      </c>
      <c r="D13" s="33"/>
      <c r="O13" s="10" t="s">
        <v>40</v>
      </c>
      <c r="P13" s="10"/>
    </row>
    <row r="14" spans="1:16" x14ac:dyDescent="0.25">
      <c r="A14" s="16">
        <v>11</v>
      </c>
      <c r="B14" s="16" t="str">
        <f t="shared" ref="B14:B15" ca="1" si="1">IF(HOUR(A14)=HOUR(NOW()),"Yes","No")</f>
        <v>Yes</v>
      </c>
      <c r="F14" s="9"/>
      <c r="H14" t="s">
        <v>31</v>
      </c>
      <c r="I14" t="s">
        <v>32</v>
      </c>
      <c r="J14" t="s">
        <v>33</v>
      </c>
      <c r="K14" t="s">
        <v>14</v>
      </c>
      <c r="L14" t="s">
        <v>14</v>
      </c>
      <c r="O14" t="s">
        <v>19</v>
      </c>
      <c r="P14">
        <v>100</v>
      </c>
    </row>
    <row r="15" spans="1:16" x14ac:dyDescent="0.25">
      <c r="A15" s="17">
        <v>0.62638888888888888</v>
      </c>
      <c r="B15" s="16" t="str">
        <f t="shared" ca="1" si="1"/>
        <v>No</v>
      </c>
      <c r="H15" s="8">
        <f ca="1">TODAY()</f>
        <v>45047</v>
      </c>
      <c r="I15" s="8">
        <f ca="1">TODAY()+5</f>
        <v>45052</v>
      </c>
      <c r="J15" t="e">
        <f ca="1">days(I15,H15)</f>
        <v>#NAME?</v>
      </c>
      <c r="K15">
        <f ca="1">MONTH(I15)</f>
        <v>5</v>
      </c>
      <c r="L15">
        <f ca="1">MONTH(H15)</f>
        <v>5</v>
      </c>
      <c r="O15" t="s">
        <v>37</v>
      </c>
      <c r="P15">
        <v>10</v>
      </c>
    </row>
    <row r="16" spans="1:16" x14ac:dyDescent="0.25">
      <c r="O16" t="s">
        <v>39</v>
      </c>
      <c r="P16">
        <v>2</v>
      </c>
    </row>
    <row r="17" spans="2:18" x14ac:dyDescent="0.25">
      <c r="H17" t="s">
        <v>34</v>
      </c>
      <c r="I17">
        <f ca="1">WORKDAY(H15,10)</f>
        <v>45061</v>
      </c>
      <c r="J17" s="8">
        <f ca="1">WORKDAY(H15,2)</f>
        <v>45049</v>
      </c>
      <c r="K17" t="s">
        <v>35</v>
      </c>
      <c r="O17" t="s">
        <v>38</v>
      </c>
      <c r="P17">
        <f>P14*P15*P16/100</f>
        <v>20</v>
      </c>
    </row>
    <row r="19" spans="2:18" x14ac:dyDescent="0.25">
      <c r="B19" s="24" t="s">
        <v>0</v>
      </c>
      <c r="C19" s="24" t="s">
        <v>19</v>
      </c>
      <c r="D19" s="24" t="s">
        <v>14</v>
      </c>
      <c r="E19" s="24" t="s">
        <v>18</v>
      </c>
      <c r="O19" s="10" t="s">
        <v>41</v>
      </c>
    </row>
    <row r="20" spans="2:18" x14ac:dyDescent="0.25">
      <c r="B20" s="21">
        <v>1</v>
      </c>
      <c r="C20" s="22">
        <v>101</v>
      </c>
      <c r="D20" s="23">
        <f>MONTH(B20)</f>
        <v>1</v>
      </c>
      <c r="E20" s="23">
        <f>WEEKNUM(B20)</f>
        <v>1</v>
      </c>
      <c r="O20" t="s">
        <v>19</v>
      </c>
      <c r="P20">
        <v>100</v>
      </c>
    </row>
    <row r="21" spans="2:18" x14ac:dyDescent="0.25">
      <c r="B21" s="21">
        <v>2</v>
      </c>
      <c r="C21" s="22">
        <v>102</v>
      </c>
      <c r="D21" s="23">
        <f t="shared" ref="D21:D56" si="2">MONTH(B21)</f>
        <v>1</v>
      </c>
      <c r="E21" s="23">
        <f t="shared" ref="E21:E56" si="3">WEEKNUM(B21)</f>
        <v>1</v>
      </c>
      <c r="H21" s="26" t="s">
        <v>21</v>
      </c>
      <c r="I21" t="s">
        <v>20</v>
      </c>
      <c r="O21" t="s">
        <v>37</v>
      </c>
      <c r="P21">
        <v>10</v>
      </c>
    </row>
    <row r="22" spans="2:18" x14ac:dyDescent="0.25">
      <c r="B22" s="21">
        <v>3</v>
      </c>
      <c r="C22" s="22">
        <v>104</v>
      </c>
      <c r="D22" s="23">
        <f t="shared" si="2"/>
        <v>1</v>
      </c>
      <c r="E22" s="23">
        <f t="shared" si="3"/>
        <v>1</v>
      </c>
      <c r="H22" s="27">
        <v>1</v>
      </c>
      <c r="I22" s="25">
        <v>417.07894493102827</v>
      </c>
    </row>
    <row r="23" spans="2:18" x14ac:dyDescent="0.25">
      <c r="B23" s="21">
        <v>4</v>
      </c>
      <c r="C23" s="22">
        <v>109</v>
      </c>
      <c r="D23" s="23">
        <f t="shared" si="2"/>
        <v>1</v>
      </c>
      <c r="E23" s="23">
        <f t="shared" si="3"/>
        <v>1</v>
      </c>
      <c r="H23" s="27">
        <v>2</v>
      </c>
      <c r="I23" s="25">
        <v>2.7581636148045452</v>
      </c>
      <c r="O23" t="s">
        <v>38</v>
      </c>
      <c r="P23">
        <f>P20*P21</f>
        <v>1000</v>
      </c>
    </row>
    <row r="24" spans="2:18" x14ac:dyDescent="0.25">
      <c r="B24" s="21">
        <v>5</v>
      </c>
      <c r="C24" s="22">
        <f ca="1">RAND()</f>
        <v>0.51271749671661748</v>
      </c>
      <c r="D24" s="23">
        <f t="shared" si="2"/>
        <v>1</v>
      </c>
      <c r="E24" s="23">
        <f t="shared" si="3"/>
        <v>1</v>
      </c>
      <c r="H24" s="27">
        <v>3</v>
      </c>
      <c r="I24" s="25">
        <v>3.5964824212395587</v>
      </c>
      <c r="O24" t="s">
        <v>37</v>
      </c>
    </row>
    <row r="25" spans="2:18" x14ac:dyDescent="0.25">
      <c r="B25" s="21">
        <v>6</v>
      </c>
      <c r="C25" s="22">
        <f t="shared" ref="C25:C56" ca="1" si="4">RAND()</f>
        <v>0.15844298485082264</v>
      </c>
      <c r="D25" s="23">
        <f t="shared" si="2"/>
        <v>1</v>
      </c>
      <c r="E25" s="23">
        <f t="shared" si="3"/>
        <v>1</v>
      </c>
      <c r="H25" s="27">
        <v>4</v>
      </c>
      <c r="I25" s="25">
        <v>3.2069287523068297</v>
      </c>
      <c r="M25" t="s">
        <v>41</v>
      </c>
      <c r="N25" s="34" t="s">
        <v>19</v>
      </c>
      <c r="O25" s="34">
        <f>P23</f>
        <v>1000</v>
      </c>
      <c r="P25" s="34">
        <v>101</v>
      </c>
      <c r="Q25" s="34">
        <v>102</v>
      </c>
      <c r="R25" s="34">
        <v>103</v>
      </c>
    </row>
    <row r="26" spans="2:18" x14ac:dyDescent="0.25">
      <c r="B26" s="21">
        <v>7</v>
      </c>
      <c r="C26" s="22">
        <f t="shared" ca="1" si="4"/>
        <v>0.27012371246245837</v>
      </c>
      <c r="D26" s="23">
        <f t="shared" si="2"/>
        <v>1</v>
      </c>
      <c r="E26" s="23">
        <f t="shared" si="3"/>
        <v>1</v>
      </c>
      <c r="H26" s="27">
        <v>5</v>
      </c>
      <c r="I26" s="25">
        <v>2.7111532800782943</v>
      </c>
      <c r="N26" s="34"/>
      <c r="O26" s="34">
        <v>15</v>
      </c>
      <c r="P26" s="34">
        <f t="dataTable" ref="P26:R28" dt2D="1" dtr="1" r1="P20" r2="P21" ca="1"/>
        <v>1515</v>
      </c>
      <c r="Q26" s="34">
        <v>1530</v>
      </c>
      <c r="R26" s="34">
        <v>1545</v>
      </c>
    </row>
    <row r="27" spans="2:18" x14ac:dyDescent="0.25">
      <c r="B27" s="21">
        <v>8</v>
      </c>
      <c r="C27" s="22">
        <f t="shared" ca="1" si="4"/>
        <v>0.24500055024616918</v>
      </c>
      <c r="D27" s="23">
        <f t="shared" si="2"/>
        <v>1</v>
      </c>
      <c r="E27" s="23">
        <f t="shared" si="3"/>
        <v>2</v>
      </c>
      <c r="H27" s="27">
        <v>6</v>
      </c>
      <c r="I27" s="25">
        <v>1.6620176081968128</v>
      </c>
      <c r="N27" s="34"/>
      <c r="O27" s="34">
        <v>20</v>
      </c>
      <c r="P27" s="34">
        <v>2020</v>
      </c>
      <c r="Q27" s="34">
        <v>2040</v>
      </c>
      <c r="R27" s="34">
        <v>2060</v>
      </c>
    </row>
    <row r="28" spans="2:18" x14ac:dyDescent="0.25">
      <c r="B28" s="21">
        <v>9</v>
      </c>
      <c r="C28" s="22">
        <f t="shared" ca="1" si="4"/>
        <v>0.38784977771912665</v>
      </c>
      <c r="D28" s="23">
        <f t="shared" si="2"/>
        <v>1</v>
      </c>
      <c r="E28" s="23">
        <f t="shared" si="3"/>
        <v>2</v>
      </c>
      <c r="H28" s="27" t="s">
        <v>22</v>
      </c>
      <c r="I28" s="25">
        <v>431.01369060765438</v>
      </c>
      <c r="N28" s="34"/>
      <c r="O28" s="34">
        <v>40</v>
      </c>
      <c r="P28" s="34">
        <v>4040</v>
      </c>
      <c r="Q28" s="34">
        <v>4080</v>
      </c>
      <c r="R28" s="34">
        <v>4120</v>
      </c>
    </row>
    <row r="29" spans="2:18" x14ac:dyDescent="0.25">
      <c r="B29" s="21">
        <v>10</v>
      </c>
      <c r="C29" s="22">
        <f t="shared" ca="1" si="4"/>
        <v>0.76711276797809147</v>
      </c>
      <c r="D29" s="23">
        <f t="shared" si="2"/>
        <v>1</v>
      </c>
      <c r="E29" s="23">
        <f t="shared" si="3"/>
        <v>2</v>
      </c>
      <c r="N29" s="34"/>
      <c r="O29" s="34"/>
      <c r="P29" s="34"/>
      <c r="Q29" s="34"/>
      <c r="R29" s="34"/>
    </row>
    <row r="30" spans="2:18" x14ac:dyDescent="0.25">
      <c r="B30" s="21">
        <v>11</v>
      </c>
      <c r="C30" s="22">
        <f t="shared" ca="1" si="4"/>
        <v>0.59047522548595499</v>
      </c>
      <c r="D30" s="23">
        <f t="shared" si="2"/>
        <v>1</v>
      </c>
      <c r="E30" s="23">
        <f t="shared" si="3"/>
        <v>2</v>
      </c>
    </row>
    <row r="31" spans="2:18" x14ac:dyDescent="0.25">
      <c r="B31" s="21">
        <v>12</v>
      </c>
      <c r="C31" s="22">
        <f t="shared" ca="1" si="4"/>
        <v>1.026730579413937E-3</v>
      </c>
      <c r="D31" s="23">
        <f t="shared" si="2"/>
        <v>1</v>
      </c>
      <c r="E31" s="23">
        <f t="shared" si="3"/>
        <v>2</v>
      </c>
    </row>
    <row r="32" spans="2:18" x14ac:dyDescent="0.25">
      <c r="B32" s="21">
        <v>13</v>
      </c>
      <c r="C32" s="22">
        <f t="shared" ca="1" si="4"/>
        <v>0.7141848746891889</v>
      </c>
      <c r="D32" s="23">
        <f t="shared" si="2"/>
        <v>1</v>
      </c>
      <c r="E32" s="23">
        <f t="shared" si="3"/>
        <v>2</v>
      </c>
      <c r="O32" t="s">
        <v>42</v>
      </c>
    </row>
    <row r="33" spans="2:18" x14ac:dyDescent="0.25">
      <c r="B33" s="21">
        <v>14</v>
      </c>
      <c r="C33" s="22">
        <f t="shared" ca="1" si="4"/>
        <v>0.92616759096724077</v>
      </c>
      <c r="D33" s="23">
        <f t="shared" si="2"/>
        <v>1</v>
      </c>
      <c r="E33" s="23">
        <f t="shared" si="3"/>
        <v>2</v>
      </c>
      <c r="N33" t="s">
        <v>37</v>
      </c>
      <c r="O33" s="34">
        <f>P23</f>
        <v>1000</v>
      </c>
      <c r="P33" s="34">
        <v>2</v>
      </c>
      <c r="Q33" s="34">
        <v>3</v>
      </c>
      <c r="R33" s="34">
        <v>4</v>
      </c>
    </row>
    <row r="34" spans="2:18" x14ac:dyDescent="0.25">
      <c r="B34" s="21">
        <v>15</v>
      </c>
      <c r="C34" s="22">
        <f t="shared" ca="1" si="4"/>
        <v>8.9090558874372672E-2</v>
      </c>
      <c r="D34" s="23">
        <f t="shared" si="2"/>
        <v>1</v>
      </c>
      <c r="E34" s="23">
        <f t="shared" si="3"/>
        <v>3</v>
      </c>
      <c r="O34" s="34">
        <v>1500</v>
      </c>
      <c r="P34" s="34">
        <f t="dataTable" ref="P34:R36" dt2D="1" dtr="1" r1="P21" r2="P20"/>
        <v>3000</v>
      </c>
      <c r="Q34" s="34">
        <v>4500</v>
      </c>
      <c r="R34" s="34">
        <v>6000</v>
      </c>
    </row>
    <row r="35" spans="2:18" x14ac:dyDescent="0.25">
      <c r="B35" s="21">
        <v>16</v>
      </c>
      <c r="C35" s="22">
        <f t="shared" ca="1" si="4"/>
        <v>0.38142315918052483</v>
      </c>
      <c r="D35" s="23">
        <f t="shared" si="2"/>
        <v>1</v>
      </c>
      <c r="E35" s="23">
        <f t="shared" si="3"/>
        <v>3</v>
      </c>
      <c r="O35" s="34">
        <v>1200</v>
      </c>
      <c r="P35" s="34">
        <v>2400</v>
      </c>
      <c r="Q35" s="34">
        <v>3600</v>
      </c>
      <c r="R35" s="34">
        <v>4800</v>
      </c>
    </row>
    <row r="36" spans="2:18" x14ac:dyDescent="0.25">
      <c r="B36" s="21">
        <v>17</v>
      </c>
      <c r="C36" s="22">
        <f t="shared" ca="1" si="4"/>
        <v>0.87635268322933357</v>
      </c>
      <c r="D36" s="23">
        <f t="shared" si="2"/>
        <v>1</v>
      </c>
      <c r="E36" s="23">
        <f t="shared" si="3"/>
        <v>3</v>
      </c>
      <c r="O36" s="34">
        <v>3000</v>
      </c>
      <c r="P36" s="34">
        <v>6000</v>
      </c>
      <c r="Q36" s="34">
        <v>9000</v>
      </c>
      <c r="R36" s="34">
        <v>12000</v>
      </c>
    </row>
    <row r="37" spans="2:18" x14ac:dyDescent="0.25">
      <c r="B37" s="21">
        <v>18</v>
      </c>
      <c r="C37" s="22">
        <f t="shared" ca="1" si="4"/>
        <v>0.71097220781407389</v>
      </c>
      <c r="D37" s="23">
        <f t="shared" si="2"/>
        <v>1</v>
      </c>
      <c r="E37" s="23">
        <f t="shared" si="3"/>
        <v>3</v>
      </c>
    </row>
    <row r="38" spans="2:18" x14ac:dyDescent="0.25">
      <c r="B38" s="21">
        <v>19</v>
      </c>
      <c r="C38" s="22">
        <f t="shared" ca="1" si="4"/>
        <v>0.94759468041736983</v>
      </c>
      <c r="D38" s="23">
        <f t="shared" si="2"/>
        <v>1</v>
      </c>
      <c r="E38" s="23">
        <f t="shared" si="3"/>
        <v>3</v>
      </c>
    </row>
    <row r="39" spans="2:18" x14ac:dyDescent="0.25">
      <c r="B39" s="21">
        <v>20</v>
      </c>
      <c r="C39" s="22">
        <f t="shared" ca="1" si="4"/>
        <v>0.45983962145083335</v>
      </c>
      <c r="D39" s="23">
        <f t="shared" si="2"/>
        <v>1</v>
      </c>
      <c r="E39" s="23">
        <f t="shared" si="3"/>
        <v>3</v>
      </c>
    </row>
    <row r="40" spans="2:18" x14ac:dyDescent="0.25">
      <c r="B40" s="21">
        <v>21</v>
      </c>
      <c r="C40" s="22">
        <f t="shared" ca="1" si="4"/>
        <v>0.11449237797084533</v>
      </c>
      <c r="D40" s="23">
        <f t="shared" si="2"/>
        <v>1</v>
      </c>
      <c r="E40" s="23">
        <f t="shared" si="3"/>
        <v>3</v>
      </c>
    </row>
    <row r="41" spans="2:18" x14ac:dyDescent="0.25">
      <c r="B41" s="21">
        <v>22</v>
      </c>
      <c r="C41" s="22">
        <f t="shared" ca="1" si="4"/>
        <v>0.20545944918417058</v>
      </c>
      <c r="D41" s="23">
        <f t="shared" si="2"/>
        <v>1</v>
      </c>
      <c r="E41" s="23">
        <f t="shared" si="3"/>
        <v>4</v>
      </c>
    </row>
    <row r="42" spans="2:18" x14ac:dyDescent="0.25">
      <c r="B42" s="21">
        <v>23</v>
      </c>
      <c r="C42" s="22">
        <f t="shared" ca="1" si="4"/>
        <v>0.76831923909046218</v>
      </c>
      <c r="D42" s="23">
        <f t="shared" si="2"/>
        <v>1</v>
      </c>
      <c r="E42" s="23">
        <f t="shared" si="3"/>
        <v>4</v>
      </c>
    </row>
    <row r="43" spans="2:18" x14ac:dyDescent="0.25">
      <c r="B43" s="21">
        <v>24</v>
      </c>
      <c r="C43" s="22">
        <f t="shared" ca="1" si="4"/>
        <v>0.98719146054402929</v>
      </c>
      <c r="D43" s="23">
        <f t="shared" si="2"/>
        <v>1</v>
      </c>
      <c r="E43" s="23">
        <f t="shared" si="3"/>
        <v>4</v>
      </c>
    </row>
    <row r="44" spans="2:18" x14ac:dyDescent="0.25">
      <c r="B44" s="21">
        <v>25</v>
      </c>
      <c r="C44" s="22">
        <f t="shared" ca="1" si="4"/>
        <v>0.90351997167876952</v>
      </c>
      <c r="D44" s="23">
        <f t="shared" si="2"/>
        <v>1</v>
      </c>
      <c r="E44" s="23">
        <f t="shared" si="3"/>
        <v>4</v>
      </c>
    </row>
    <row r="45" spans="2:18" x14ac:dyDescent="0.25">
      <c r="B45" s="21">
        <v>26</v>
      </c>
      <c r="C45" s="22">
        <f t="shared" ca="1" si="4"/>
        <v>0.24793850057069888</v>
      </c>
      <c r="D45" s="23">
        <f t="shared" si="2"/>
        <v>1</v>
      </c>
      <c r="E45" s="23">
        <f t="shared" si="3"/>
        <v>4</v>
      </c>
    </row>
    <row r="46" spans="2:18" x14ac:dyDescent="0.25">
      <c r="B46" s="21">
        <v>27</v>
      </c>
      <c r="C46" s="22">
        <f t="shared" ca="1" si="4"/>
        <v>5.0950646460878435E-2</v>
      </c>
      <c r="D46" s="23">
        <f t="shared" si="2"/>
        <v>1</v>
      </c>
      <c r="E46" s="23">
        <f t="shared" si="3"/>
        <v>4</v>
      </c>
    </row>
    <row r="47" spans="2:18" x14ac:dyDescent="0.25">
      <c r="B47" s="21">
        <v>28</v>
      </c>
      <c r="C47" s="22">
        <f t="shared" ca="1" si="4"/>
        <v>0.63973552707505366</v>
      </c>
      <c r="D47" s="23">
        <f t="shared" si="2"/>
        <v>1</v>
      </c>
      <c r="E47" s="23">
        <f t="shared" si="3"/>
        <v>4</v>
      </c>
    </row>
    <row r="48" spans="2:18" x14ac:dyDescent="0.25">
      <c r="B48" s="21">
        <v>29</v>
      </c>
      <c r="C48" s="22">
        <f t="shared" ca="1" si="4"/>
        <v>0.93030931070986067</v>
      </c>
      <c r="D48" s="23">
        <f t="shared" si="2"/>
        <v>1</v>
      </c>
      <c r="E48" s="23">
        <f t="shared" si="3"/>
        <v>5</v>
      </c>
    </row>
    <row r="49" spans="2:5" x14ac:dyDescent="0.25">
      <c r="B49" s="21">
        <v>30</v>
      </c>
      <c r="C49" s="22">
        <f t="shared" ca="1" si="4"/>
        <v>0.9356941288616476</v>
      </c>
      <c r="D49" s="23">
        <f t="shared" si="2"/>
        <v>1</v>
      </c>
      <c r="E49" s="23">
        <f t="shared" si="3"/>
        <v>5</v>
      </c>
    </row>
    <row r="50" spans="2:5" x14ac:dyDescent="0.25">
      <c r="B50" s="21">
        <v>31</v>
      </c>
      <c r="C50" s="22">
        <f t="shared" ca="1" si="4"/>
        <v>9.5057060979946595E-2</v>
      </c>
      <c r="D50" s="23">
        <f t="shared" si="2"/>
        <v>1</v>
      </c>
      <c r="E50" s="23">
        <f t="shared" si="3"/>
        <v>5</v>
      </c>
    </row>
    <row r="51" spans="2:5" x14ac:dyDescent="0.25">
      <c r="B51" s="21">
        <v>32</v>
      </c>
      <c r="C51" s="22">
        <f t="shared" ca="1" si="4"/>
        <v>0.41656371827008987</v>
      </c>
      <c r="D51" s="23">
        <f t="shared" si="2"/>
        <v>2</v>
      </c>
      <c r="E51" s="23">
        <f t="shared" si="3"/>
        <v>5</v>
      </c>
    </row>
    <row r="52" spans="2:5" x14ac:dyDescent="0.25">
      <c r="B52" s="21">
        <v>33</v>
      </c>
      <c r="C52" s="22">
        <f t="shared" ca="1" si="4"/>
        <v>0.21252945997981687</v>
      </c>
      <c r="D52" s="23">
        <f t="shared" si="2"/>
        <v>2</v>
      </c>
      <c r="E52" s="23">
        <f t="shared" si="3"/>
        <v>5</v>
      </c>
    </row>
    <row r="53" spans="2:5" x14ac:dyDescent="0.25">
      <c r="B53" s="21">
        <v>34</v>
      </c>
      <c r="C53" s="22">
        <f t="shared" ca="1" si="4"/>
        <v>0.37651453912151167</v>
      </c>
      <c r="D53" s="23">
        <f t="shared" si="2"/>
        <v>2</v>
      </c>
      <c r="E53" s="23">
        <f t="shared" si="3"/>
        <v>5</v>
      </c>
    </row>
    <row r="54" spans="2:5" x14ac:dyDescent="0.25">
      <c r="B54" s="21">
        <v>35</v>
      </c>
      <c r="C54" s="22">
        <f t="shared" ca="1" si="4"/>
        <v>0.32051660177846519</v>
      </c>
      <c r="D54" s="23">
        <f t="shared" si="2"/>
        <v>2</v>
      </c>
      <c r="E54" s="23">
        <f t="shared" si="3"/>
        <v>5</v>
      </c>
    </row>
    <row r="55" spans="2:5" x14ac:dyDescent="0.25">
      <c r="B55" s="21">
        <v>36</v>
      </c>
      <c r="C55" s="22">
        <f t="shared" ca="1" si="4"/>
        <v>3.0826430471156518E-2</v>
      </c>
      <c r="D55" s="23">
        <f t="shared" si="2"/>
        <v>2</v>
      </c>
      <c r="E55" s="23">
        <f t="shared" si="3"/>
        <v>6</v>
      </c>
    </row>
    <row r="56" spans="2:5" x14ac:dyDescent="0.25">
      <c r="B56" s="21">
        <v>37</v>
      </c>
      <c r="C56" s="22">
        <f t="shared" ca="1" si="4"/>
        <v>0.24887013455960016</v>
      </c>
      <c r="D56" s="23">
        <f t="shared" si="2"/>
        <v>2</v>
      </c>
      <c r="E56" s="23">
        <f t="shared" si="3"/>
        <v>6</v>
      </c>
    </row>
  </sheetData>
  <scenarios current="0" show="0">
    <scenario name="first" locked="1" count="3" user="hp" comment="Created by hp on 4/30/2023">
      <inputCells r="P14" val="100"/>
      <inputCells r="P15" val="10"/>
      <inputCells r="P16" val="2"/>
    </scenario>
  </scenario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workbookViewId="0">
      <selection activeCell="B6" sqref="B6"/>
    </sheetView>
  </sheetViews>
  <sheetFormatPr defaultRowHeight="15" x14ac:dyDescent="0.25"/>
  <cols>
    <col min="2" max="2" width="20.42578125" bestFit="1" customWidth="1"/>
  </cols>
  <sheetData>
    <row r="4" spans="2:2" x14ac:dyDescent="0.25">
      <c r="B4" s="31">
        <f ca="1">NOW()</f>
        <v>45047.010494444447</v>
      </c>
    </row>
    <row r="6" spans="2:2" x14ac:dyDescent="0.25">
      <c r="B6" s="32">
        <f ca="1">NOW()</f>
        <v>45047.010494444447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Statement</vt:lpstr>
      <vt:lpstr>Data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2023-04-29T17:12:25Z</dcterms:created>
  <dcterms:modified xsi:type="dcterms:W3CDTF">2023-04-30T18:57:16Z</dcterms:modified>
</cp:coreProperties>
</file>