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Assignments\"/>
    </mc:Choice>
  </mc:AlternateContent>
  <xr:revisionPtr revIDLastSave="0" documentId="13_ncr:1_{C10149EA-8E35-4895-B990-8EBA80DDD61E}" xr6:coauthVersionLast="47" xr6:coauthVersionMax="47" xr10:uidLastSave="{00000000-0000-0000-0000-000000000000}"/>
  <bookViews>
    <workbookView xWindow="-120" yWindow="-120" windowWidth="20730" windowHeight="11160" xr2:uid="{AB5A710F-8E22-48CF-94F4-B3A6F299807A}"/>
  </bookViews>
  <sheets>
    <sheet name="Introduction" sheetId="8" r:id="rId1"/>
    <sheet name="IFERROR" sheetId="1" r:id="rId2"/>
    <sheet name="IFNA" sheetId="2" r:id="rId3"/>
    <sheet name="IF" sheetId="3" r:id="rId4"/>
    <sheet name="NESTEDIF" sheetId="4" r:id="rId5"/>
    <sheet name="Question_1" sheetId="6" r:id="rId6"/>
    <sheet name="Answer_Q1" sheetId="7" r:id="rId7"/>
    <sheet name="CountIF, Sumif" sheetId="5" r:id="rId8"/>
    <sheet name="CountIFs, SumIFs" sheetId="9" r:id="rId9"/>
    <sheet name="Xlookup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" i="10" l="1" a="1"/>
  <c r="F9" i="10" s="1"/>
  <c r="G6" i="10" a="1"/>
  <c r="G6" i="10" s="1"/>
  <c r="F6" i="10"/>
  <c r="E6" i="10"/>
  <c r="P9" i="9"/>
  <c r="P8" i="9"/>
  <c r="E8" i="9"/>
  <c r="K9" i="5"/>
  <c r="K8" i="5"/>
  <c r="C10" i="5"/>
  <c r="C9" i="5"/>
  <c r="C8" i="5"/>
  <c r="F3" i="7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100" i="7"/>
  <c r="F101" i="7"/>
  <c r="F102" i="7"/>
  <c r="F103" i="7"/>
  <c r="F104" i="7"/>
  <c r="F105" i="7"/>
  <c r="F106" i="7"/>
  <c r="F107" i="7"/>
  <c r="F108" i="7"/>
  <c r="F109" i="7"/>
  <c r="F110" i="7"/>
  <c r="F111" i="7"/>
  <c r="F112" i="7"/>
  <c r="F113" i="7"/>
  <c r="F114" i="7"/>
  <c r="F115" i="7"/>
  <c r="F116" i="7"/>
  <c r="F117" i="7"/>
  <c r="F118" i="7"/>
  <c r="F119" i="7"/>
  <c r="F120" i="7"/>
  <c r="F121" i="7"/>
  <c r="F122" i="7"/>
  <c r="F123" i="7"/>
  <c r="F124" i="7"/>
  <c r="F125" i="7"/>
  <c r="F126" i="7"/>
  <c r="F127" i="7"/>
  <c r="F128" i="7"/>
  <c r="F129" i="7"/>
  <c r="F130" i="7"/>
  <c r="F131" i="7"/>
  <c r="F132" i="7"/>
  <c r="F133" i="7"/>
  <c r="F134" i="7"/>
  <c r="F135" i="7"/>
  <c r="F136" i="7"/>
  <c r="F137" i="7"/>
  <c r="F138" i="7"/>
  <c r="F139" i="7"/>
  <c r="F140" i="7"/>
  <c r="F141" i="7"/>
  <c r="F142" i="7"/>
  <c r="F143" i="7"/>
  <c r="F144" i="7"/>
  <c r="F145" i="7"/>
  <c r="F146" i="7"/>
  <c r="F147" i="7"/>
  <c r="F148" i="7"/>
  <c r="F149" i="7"/>
  <c r="F150" i="7"/>
  <c r="F151" i="7"/>
  <c r="F152" i="7"/>
  <c r="F153" i="7"/>
  <c r="F154" i="7"/>
  <c r="F155" i="7"/>
  <c r="F156" i="7"/>
  <c r="F157" i="7"/>
  <c r="F158" i="7"/>
  <c r="F159" i="7"/>
  <c r="F160" i="7"/>
  <c r="F161" i="7"/>
  <c r="F162" i="7"/>
  <c r="F163" i="7"/>
  <c r="F164" i="7"/>
  <c r="F165" i="7"/>
  <c r="F166" i="7"/>
  <c r="F167" i="7"/>
  <c r="F168" i="7"/>
  <c r="F169" i="7"/>
  <c r="F170" i="7"/>
  <c r="F171" i="7"/>
  <c r="F172" i="7"/>
  <c r="F173" i="7"/>
  <c r="F174" i="7"/>
  <c r="F175" i="7"/>
  <c r="F176" i="7"/>
  <c r="F177" i="7"/>
  <c r="F178" i="7"/>
  <c r="F179" i="7"/>
  <c r="F180" i="7"/>
  <c r="F181" i="7"/>
  <c r="F182" i="7"/>
  <c r="F2" i="7"/>
  <c r="E43" i="4"/>
  <c r="E44" i="4"/>
  <c r="E45" i="4"/>
  <c r="E42" i="4"/>
  <c r="K36" i="4" a="1"/>
  <c r="K36" i="4" s="1"/>
  <c r="K35" i="4" a="1"/>
  <c r="K35" i="4" s="1"/>
  <c r="N25" i="4"/>
  <c r="N26" i="4"/>
  <c r="N27" i="4"/>
  <c r="N24" i="4"/>
  <c r="N12" i="4"/>
  <c r="N13" i="4"/>
  <c r="N14" i="4"/>
  <c r="N11" i="4"/>
  <c r="D27" i="4"/>
  <c r="D24" i="4"/>
  <c r="D25" i="4"/>
  <c r="D26" i="4"/>
  <c r="D23" i="4"/>
  <c r="D11" i="4"/>
  <c r="D12" i="4"/>
  <c r="D13" i="4"/>
  <c r="D10" i="4"/>
  <c r="D21" i="3"/>
  <c r="D22" i="3"/>
  <c r="D23" i="3"/>
  <c r="D20" i="3"/>
  <c r="D11" i="3"/>
  <c r="D8" i="3"/>
  <c r="D9" i="3"/>
  <c r="D10" i="3"/>
  <c r="D7" i="3"/>
  <c r="D37" i="2"/>
  <c r="D36" i="2"/>
  <c r="D27" i="2"/>
  <c r="D28" i="2"/>
  <c r="D29" i="2"/>
  <c r="D26" i="2"/>
  <c r="D19" i="2"/>
  <c r="D17" i="2"/>
  <c r="D6" i="2"/>
  <c r="K20" i="1"/>
  <c r="K21" i="1"/>
  <c r="K22" i="1"/>
  <c r="K19" i="1"/>
  <c r="D18" i="1"/>
  <c r="D19" i="1"/>
  <c r="D20" i="1"/>
  <c r="D17" i="1"/>
  <c r="D8" i="1"/>
  <c r="D9" i="1"/>
  <c r="D10" i="1"/>
  <c r="D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<sst xmlns="http://schemas.openxmlformats.org/spreadsheetml/2006/main" count="970" uniqueCount="673">
  <si>
    <t>IFERROR / IFNA</t>
  </si>
  <si>
    <t>Quantity_Ordered</t>
  </si>
  <si>
    <t>Price_single</t>
  </si>
  <si>
    <t>Quantity</t>
  </si>
  <si>
    <t xml:space="preserve">ERROR -1 #DIV! </t>
  </si>
  <si>
    <t>Resolve using iferror function</t>
  </si>
  <si>
    <t>IFERROR(B17/C17,"Order not Placed")</t>
  </si>
  <si>
    <t xml:space="preserve">Example -1 </t>
  </si>
  <si>
    <t xml:space="preserve">I can't calculate sum if #DIV! </t>
  </si>
  <si>
    <t>Resolve we need to put zero</t>
  </si>
  <si>
    <t>IFERROR(I19/J19,0)</t>
  </si>
  <si>
    <t>Example-2</t>
  </si>
  <si>
    <t>Name</t>
  </si>
  <si>
    <t>Example-1</t>
  </si>
  <si>
    <t>Vlookup</t>
  </si>
  <si>
    <t>name</t>
  </si>
  <si>
    <t>empid</t>
  </si>
  <si>
    <t>salary</t>
  </si>
  <si>
    <t>dept</t>
  </si>
  <si>
    <t>akash</t>
  </si>
  <si>
    <t>rahul</t>
  </si>
  <si>
    <t>rohit</t>
  </si>
  <si>
    <t>admin</t>
  </si>
  <si>
    <t>fin</t>
  </si>
  <si>
    <t>hr</t>
  </si>
  <si>
    <t>ashok</t>
  </si>
  <si>
    <t>IFNA(VLOOKUP(C17,G17:J20,3,0),"Employee not found")</t>
  </si>
  <si>
    <t>Example-3</t>
  </si>
  <si>
    <t>aneesha</t>
  </si>
  <si>
    <t>vishal</t>
  </si>
  <si>
    <t>Example-4</t>
  </si>
  <si>
    <t>a</t>
  </si>
  <si>
    <t>IF condition</t>
  </si>
  <si>
    <t>Student</t>
  </si>
  <si>
    <t>Marks</t>
  </si>
  <si>
    <t>Greater than 33</t>
  </si>
  <si>
    <t>Akash</t>
  </si>
  <si>
    <t>Aneesha</t>
  </si>
  <si>
    <t>Gaurav</t>
  </si>
  <si>
    <t>ABC_XYZ</t>
  </si>
  <si>
    <t xml:space="preserve">Conditional Statement </t>
  </si>
  <si>
    <t>if marks &gt; 33, PASS,FAIL</t>
  </si>
  <si>
    <t>John</t>
  </si>
  <si>
    <t>Example -1</t>
  </si>
  <si>
    <t>Date</t>
  </si>
  <si>
    <t>Expense</t>
  </si>
  <si>
    <t>Greater than 100</t>
  </si>
  <si>
    <t>if expense &gt; 33, YES,NO</t>
  </si>
  <si>
    <t>Student Name</t>
  </si>
  <si>
    <t>Math Score</t>
  </si>
  <si>
    <t>Science Score</t>
  </si>
  <si>
    <t>Sarah</t>
  </si>
  <si>
    <t>Tom</t>
  </si>
  <si>
    <t>Lisa</t>
  </si>
  <si>
    <t xml:space="preserve">Nested IF </t>
  </si>
  <si>
    <t>A</t>
  </si>
  <si>
    <t>B</t>
  </si>
  <si>
    <t>C</t>
  </si>
  <si>
    <t>Score Range</t>
  </si>
  <si>
    <t>Grade</t>
  </si>
  <si>
    <t>90-100</t>
  </si>
  <si>
    <t>80-89</t>
  </si>
  <si>
    <t>70-79</t>
  </si>
  <si>
    <t>&lt;70</t>
  </si>
  <si>
    <t>D</t>
  </si>
  <si>
    <t>Nested_IF</t>
  </si>
  <si>
    <t>IF(C10&gt;=95,"EXCELLENT",IF(C10&gt;=90,"A+","B"))</t>
  </si>
  <si>
    <t>Example -2</t>
  </si>
  <si>
    <t>if(b2&gt;95,"A",if(b2&gt;90,"B",if(b2&gt;85,"C","D")))</t>
  </si>
  <si>
    <t>IF(B2&gt;95,"A",IF(B2&gt;90,"B",IF(B2&gt;85,"C","D")))</t>
  </si>
  <si>
    <t>Chary</t>
  </si>
  <si>
    <t>Example -3</t>
  </si>
  <si>
    <t>Example :Index &amp; Match</t>
  </si>
  <si>
    <t>Nikhil</t>
  </si>
  <si>
    <t>City</t>
  </si>
  <si>
    <t>ab</t>
  </si>
  <si>
    <t>cd</t>
  </si>
  <si>
    <t>ef</t>
  </si>
  <si>
    <t>nikhil</t>
  </si>
  <si>
    <t>Delhi</t>
  </si>
  <si>
    <t>b</t>
  </si>
  <si>
    <t>Bangalore</t>
  </si>
  <si>
    <t>Example: 5</t>
  </si>
  <si>
    <t>IF(C42&gt;=90,"A",IF(C42&gt;=80,"B",IF(C42&gt;=70,"C","D")))</t>
  </si>
  <si>
    <t>CountIF, Sumif</t>
  </si>
  <si>
    <t>Fruit</t>
  </si>
  <si>
    <t>countif</t>
  </si>
  <si>
    <t>Apple</t>
  </si>
  <si>
    <t>Orange</t>
  </si>
  <si>
    <t>Banana</t>
  </si>
  <si>
    <t>Region</t>
  </si>
  <si>
    <t>Sales</t>
  </si>
  <si>
    <t>North</t>
  </si>
  <si>
    <t>South</t>
  </si>
  <si>
    <t>East</t>
  </si>
  <si>
    <t>West</t>
  </si>
  <si>
    <t>Preparing Data for Analysis, Error handling using IFERROR &amp; IFNA, IF function, W ... - Post Class</t>
  </si>
  <si>
    <t>Roll Number</t>
  </si>
  <si>
    <t>First Name</t>
  </si>
  <si>
    <t>Last Name</t>
  </si>
  <si>
    <t>Email</t>
  </si>
  <si>
    <t>Gender</t>
  </si>
  <si>
    <t>IS MALE?</t>
  </si>
  <si>
    <t>Nobie</t>
  </si>
  <si>
    <t>Laxen</t>
  </si>
  <si>
    <t>nlaxen0@reference.com</t>
  </si>
  <si>
    <t>Male</t>
  </si>
  <si>
    <t>Michal</t>
  </si>
  <si>
    <t>Wicken</t>
  </si>
  <si>
    <t>mwicken1@state.gov</t>
  </si>
  <si>
    <t>Female</t>
  </si>
  <si>
    <t>Saw</t>
  </si>
  <si>
    <t>Syms</t>
  </si>
  <si>
    <t>ssyms2@mtv.com</t>
  </si>
  <si>
    <t>Berne</t>
  </si>
  <si>
    <t>Paolazzi</t>
  </si>
  <si>
    <t>bpaolazzi3@lulu.com</t>
  </si>
  <si>
    <t>Roseanne</t>
  </si>
  <si>
    <t>Jouanny</t>
  </si>
  <si>
    <t>rjouanny4@youtu.be</t>
  </si>
  <si>
    <t>Marget</t>
  </si>
  <si>
    <t>Pashen</t>
  </si>
  <si>
    <t>mpashen5@webmd.com</t>
  </si>
  <si>
    <t>Pauly</t>
  </si>
  <si>
    <t>Mapes</t>
  </si>
  <si>
    <t>pmapes6@google.cn</t>
  </si>
  <si>
    <t>Vivianna</t>
  </si>
  <si>
    <t>Desporte</t>
  </si>
  <si>
    <t>vdesporte8@google.co.jp</t>
  </si>
  <si>
    <t>Spense</t>
  </si>
  <si>
    <t>MacDiarmid</t>
  </si>
  <si>
    <t>smacdiarmid9@yolasite.com</t>
  </si>
  <si>
    <t>Florance</t>
  </si>
  <si>
    <t>Girardeau</t>
  </si>
  <si>
    <t>fgirardeaua@dell.com</t>
  </si>
  <si>
    <t>Hubey</t>
  </si>
  <si>
    <t>Assad</t>
  </si>
  <si>
    <t>hassadb@vistaprint.com</t>
  </si>
  <si>
    <t>Orazio</t>
  </si>
  <si>
    <t>Bakesef</t>
  </si>
  <si>
    <t>obakesefc@vkontakte.ru</t>
  </si>
  <si>
    <t>Ned</t>
  </si>
  <si>
    <t>Bonnick</t>
  </si>
  <si>
    <t>nbonnickd@wiley.com</t>
  </si>
  <si>
    <t>Penny</t>
  </si>
  <si>
    <t>Odd</t>
  </si>
  <si>
    <t>podde@umn.edu</t>
  </si>
  <si>
    <t>Tan</t>
  </si>
  <si>
    <t>Wyne</t>
  </si>
  <si>
    <t>twyneh@1und1.de</t>
  </si>
  <si>
    <t>Lem</t>
  </si>
  <si>
    <t>McIleen</t>
  </si>
  <si>
    <t>lmcileeni@hibu.com</t>
  </si>
  <si>
    <t>Wynnie</t>
  </si>
  <si>
    <t>Cammish</t>
  </si>
  <si>
    <t>wcammishl@istockphoto.com</t>
  </si>
  <si>
    <t>Lanna</t>
  </si>
  <si>
    <t>Crowdson</t>
  </si>
  <si>
    <t>lcrowdsonm@nationalgeographic.com</t>
  </si>
  <si>
    <t>Finn</t>
  </si>
  <si>
    <t>Shead</t>
  </si>
  <si>
    <t>fsheadn@blinklist.com</t>
  </si>
  <si>
    <t>Tandi</t>
  </si>
  <si>
    <t>Suart</t>
  </si>
  <si>
    <t>tsuarto@phoca.cz</t>
  </si>
  <si>
    <t>Suzie</t>
  </si>
  <si>
    <t>Balthasar</t>
  </si>
  <si>
    <t>sbalthasarp@fc2.com</t>
  </si>
  <si>
    <t>Ignaz</t>
  </si>
  <si>
    <t>Hockell</t>
  </si>
  <si>
    <t>ihockellq@soup.io</t>
  </si>
  <si>
    <t>Henka</t>
  </si>
  <si>
    <t>Polden</t>
  </si>
  <si>
    <t>hpoldenr@dmoz.org</t>
  </si>
  <si>
    <t>Annmarie</t>
  </si>
  <si>
    <t>Peddar</t>
  </si>
  <si>
    <t>apeddars@amazonaws.com</t>
  </si>
  <si>
    <t>Charlton</t>
  </si>
  <si>
    <t>Inworth</t>
  </si>
  <si>
    <t>cinwortht@freewebs.com</t>
  </si>
  <si>
    <t>Bordy</t>
  </si>
  <si>
    <t>Gersam</t>
  </si>
  <si>
    <t>bgersamu@networkadvertising.org</t>
  </si>
  <si>
    <t>Kelsi</t>
  </si>
  <si>
    <t>Mussilli</t>
  </si>
  <si>
    <t>kmussilliv@domainmarket.com</t>
  </si>
  <si>
    <t>Laurens</t>
  </si>
  <si>
    <t>Cathie</t>
  </si>
  <si>
    <t>lcathiew@dyndns.org</t>
  </si>
  <si>
    <t>Laraine</t>
  </si>
  <si>
    <t>Rignoldes</t>
  </si>
  <si>
    <t>lrignoldesx@macromedia.com</t>
  </si>
  <si>
    <t>Andris</t>
  </si>
  <si>
    <t>Najera</t>
  </si>
  <si>
    <t>anajeray@ftc.gov</t>
  </si>
  <si>
    <t>Appolonia</t>
  </si>
  <si>
    <t>Quinton</t>
  </si>
  <si>
    <t>aquintonz@rakuten.co.jp</t>
  </si>
  <si>
    <t>Halimeda</t>
  </si>
  <si>
    <t>Lomaz</t>
  </si>
  <si>
    <t>hlomaz10@domainmarket.com</t>
  </si>
  <si>
    <t>Mordecai</t>
  </si>
  <si>
    <t>Chestney</t>
  </si>
  <si>
    <t>mchestney11@ning.com</t>
  </si>
  <si>
    <t>Alexandrina</t>
  </si>
  <si>
    <t>Smidmor</t>
  </si>
  <si>
    <t>asmidmor12@chronoengine.com</t>
  </si>
  <si>
    <t>Micki</t>
  </si>
  <si>
    <t>Abden</t>
  </si>
  <si>
    <t>mabden14@shutterfly.com</t>
  </si>
  <si>
    <t>Bobine</t>
  </si>
  <si>
    <t>Ruslinge</t>
  </si>
  <si>
    <t>bruslinge16@nydailynews.com</t>
  </si>
  <si>
    <t>Lianna</t>
  </si>
  <si>
    <t>Sanford</t>
  </si>
  <si>
    <t>lsanford17@columbia.edu</t>
  </si>
  <si>
    <t>Jodee</t>
  </si>
  <si>
    <t>De Brett</t>
  </si>
  <si>
    <t>jdebrett18@whitehouse.gov</t>
  </si>
  <si>
    <t>Shannon</t>
  </si>
  <si>
    <t>Nelius</t>
  </si>
  <si>
    <t>snelius19@archive.org</t>
  </si>
  <si>
    <t>Miguel</t>
  </si>
  <si>
    <t>Jarrelt</t>
  </si>
  <si>
    <t>mjarrelt1a@digg.com</t>
  </si>
  <si>
    <t>Carmencita</t>
  </si>
  <si>
    <t>Ferreo</t>
  </si>
  <si>
    <t>cferreo1b@alexa.com</t>
  </si>
  <si>
    <t>Cherry</t>
  </si>
  <si>
    <t>Drummond</t>
  </si>
  <si>
    <t>cdrummond1c@ucsd.edu</t>
  </si>
  <si>
    <t>Dylan</t>
  </si>
  <si>
    <t>Bidewel</t>
  </si>
  <si>
    <t>dbidewel1d@wisc.edu</t>
  </si>
  <si>
    <t>Nataniel</t>
  </si>
  <si>
    <t>Gutridge</t>
  </si>
  <si>
    <t>ngutridge1e@mac.com</t>
  </si>
  <si>
    <t>Arnaldo</t>
  </si>
  <si>
    <t>Kemitt</t>
  </si>
  <si>
    <t>akemitt1f@cdbaby.com</t>
  </si>
  <si>
    <t>Rosa</t>
  </si>
  <si>
    <t>Aldritt</t>
  </si>
  <si>
    <t>raldritt1g@soup.io</t>
  </si>
  <si>
    <t>Winn</t>
  </si>
  <si>
    <t>Breeze</t>
  </si>
  <si>
    <t>wbreeze1h@lulu.com</t>
  </si>
  <si>
    <t>Eddi</t>
  </si>
  <si>
    <t>Bear</t>
  </si>
  <si>
    <t>ebear1i@soup.io</t>
  </si>
  <si>
    <t>Cordey</t>
  </si>
  <si>
    <t>Spilstead</t>
  </si>
  <si>
    <t>cspilstead1j@accuweather.com</t>
  </si>
  <si>
    <t>Jess</t>
  </si>
  <si>
    <t>Di Giacomettino</t>
  </si>
  <si>
    <t>jdigiacomettino1k@cyberchimps.com</t>
  </si>
  <si>
    <t>Iseabal</t>
  </si>
  <si>
    <t>Garshore</t>
  </si>
  <si>
    <t>igarshore1l@acquirethisname.com</t>
  </si>
  <si>
    <t>Dougie</t>
  </si>
  <si>
    <t>Raubenheimer</t>
  </si>
  <si>
    <t>draubenheimer1m@youtube.com</t>
  </si>
  <si>
    <t>Ambrosio</t>
  </si>
  <si>
    <t>Yetton</t>
  </si>
  <si>
    <t>ayetton1n@marriott.com</t>
  </si>
  <si>
    <t>Mendy</t>
  </si>
  <si>
    <t>Thome</t>
  </si>
  <si>
    <t>mthome1o@tuttocitta.it</t>
  </si>
  <si>
    <t>Amos</t>
  </si>
  <si>
    <t>Stowgill</t>
  </si>
  <si>
    <t>astowgill1p@mediafire.com</t>
  </si>
  <si>
    <t>Marcel</t>
  </si>
  <si>
    <t>Rassmann</t>
  </si>
  <si>
    <t>mrassmann1q@smugmug.com</t>
  </si>
  <si>
    <t>Armando</t>
  </si>
  <si>
    <t>Seton</t>
  </si>
  <si>
    <t>aseton1r@umich.edu</t>
  </si>
  <si>
    <t>Genderfluid</t>
  </si>
  <si>
    <t>Mandi</t>
  </si>
  <si>
    <t>Tebb</t>
  </si>
  <si>
    <t>mtebb1s@naver.com</t>
  </si>
  <si>
    <t>Barbie</t>
  </si>
  <si>
    <t>Thickens</t>
  </si>
  <si>
    <t>bthickens1t@shareasale.com</t>
  </si>
  <si>
    <t>Andrej</t>
  </si>
  <si>
    <t>Vidgen</t>
  </si>
  <si>
    <t>avidgen1u@webs.com</t>
  </si>
  <si>
    <t>Juli</t>
  </si>
  <si>
    <t>Huxham</t>
  </si>
  <si>
    <t>jhuxham1v@booking.com</t>
  </si>
  <si>
    <t>Fairfax</t>
  </si>
  <si>
    <t>Ravenscraft</t>
  </si>
  <si>
    <t>fravenscraft1w@weebly.com</t>
  </si>
  <si>
    <t>Monique</t>
  </si>
  <si>
    <t>Seage</t>
  </si>
  <si>
    <t>mseage1x@plala.or.jp</t>
  </si>
  <si>
    <t>Cass</t>
  </si>
  <si>
    <t>Mogford</t>
  </si>
  <si>
    <t>cmogford1y@vinaora.com</t>
  </si>
  <si>
    <t>Stanfield</t>
  </si>
  <si>
    <t>Chatwin</t>
  </si>
  <si>
    <t>schatwin1z@chron.com</t>
  </si>
  <si>
    <t>Herold</t>
  </si>
  <si>
    <t>Sandry</t>
  </si>
  <si>
    <t>hsandry20@narod.ru</t>
  </si>
  <si>
    <t>Sallyanne</t>
  </si>
  <si>
    <t>Depport</t>
  </si>
  <si>
    <t>sdepport21@behance.net</t>
  </si>
  <si>
    <t>Celestyna</t>
  </si>
  <si>
    <t>Di Franceshci</t>
  </si>
  <si>
    <t>cdifranceshci22@gnu.org</t>
  </si>
  <si>
    <t>Alli</t>
  </si>
  <si>
    <t>Heine</t>
  </si>
  <si>
    <t>aheine23@ehow.com</t>
  </si>
  <si>
    <t>Sergei</t>
  </si>
  <si>
    <t>Dunrige</t>
  </si>
  <si>
    <t>sdunrige24@uol.com.br</t>
  </si>
  <si>
    <t>Evy</t>
  </si>
  <si>
    <t>Tapner</t>
  </si>
  <si>
    <t>etapner25@fda.gov</t>
  </si>
  <si>
    <t>Betsey</t>
  </si>
  <si>
    <t>Tackle</t>
  </si>
  <si>
    <t>btackle26@i2i.jp</t>
  </si>
  <si>
    <t>Chelsae</t>
  </si>
  <si>
    <t>Trengrove</t>
  </si>
  <si>
    <t>ctrengrove27@theguardian.com</t>
  </si>
  <si>
    <t>Ted</t>
  </si>
  <si>
    <t>Czajka</t>
  </si>
  <si>
    <t>tczajka28@sakura.ne.jp</t>
  </si>
  <si>
    <t>Freddie</t>
  </si>
  <si>
    <t>Chester</t>
  </si>
  <si>
    <t>fchester2a@bloomberg.com</t>
  </si>
  <si>
    <t>Brenn</t>
  </si>
  <si>
    <t>Chalmers</t>
  </si>
  <si>
    <t>bchalmers2b@hud.gov</t>
  </si>
  <si>
    <t>Dimitri</t>
  </si>
  <si>
    <t>Laudham</t>
  </si>
  <si>
    <t>dlaudham2c@4shared.com</t>
  </si>
  <si>
    <t>Claire</t>
  </si>
  <si>
    <t>Jamrowicz</t>
  </si>
  <si>
    <t>cjamrowicz2d@cnet.com</t>
  </si>
  <si>
    <t>Justine</t>
  </si>
  <si>
    <t>Chomley</t>
  </si>
  <si>
    <t>jchomley2e@bloglovin.com</t>
  </si>
  <si>
    <t>Burty</t>
  </si>
  <si>
    <t>Armsby</t>
  </si>
  <si>
    <t>barmsby2f@lycos.com</t>
  </si>
  <si>
    <t>Brander</t>
  </si>
  <si>
    <t>Harcarse</t>
  </si>
  <si>
    <t>bharcarse2g@xing.com</t>
  </si>
  <si>
    <t>Lek</t>
  </si>
  <si>
    <t>Bawcock</t>
  </si>
  <si>
    <t>lbawcock2i@squidoo.com</t>
  </si>
  <si>
    <t>Karlen</t>
  </si>
  <si>
    <t>Beer</t>
  </si>
  <si>
    <t>kbeer2j@skyrock.com</t>
  </si>
  <si>
    <t>Burtie</t>
  </si>
  <si>
    <t>Pilipets</t>
  </si>
  <si>
    <t>bpilipets2k@cafepress.com</t>
  </si>
  <si>
    <t>Alanson</t>
  </si>
  <si>
    <t>Ellerington</t>
  </si>
  <si>
    <t>aellerington2l@about.com</t>
  </si>
  <si>
    <t>Chet</t>
  </si>
  <si>
    <t>McMychem</t>
  </si>
  <si>
    <t>cmcmychem2n@is.gd</t>
  </si>
  <si>
    <t>Issie</t>
  </si>
  <si>
    <t>Seckom</t>
  </si>
  <si>
    <t>iseckom2q@vinaora.com</t>
  </si>
  <si>
    <t>Chucho</t>
  </si>
  <si>
    <t>Burke</t>
  </si>
  <si>
    <t>cburke2r@privacy.gov.au</t>
  </si>
  <si>
    <t>Babbie</t>
  </si>
  <si>
    <t>Martland</t>
  </si>
  <si>
    <t>bmartland2s@technorati.com</t>
  </si>
  <si>
    <t>Fayina</t>
  </si>
  <si>
    <t>Mowatt</t>
  </si>
  <si>
    <t>fmowatt2t@mapy.cz</t>
  </si>
  <si>
    <t>Rockey</t>
  </si>
  <si>
    <t>Balas</t>
  </si>
  <si>
    <t>rbalas2u@gizmodo.com</t>
  </si>
  <si>
    <t>Lindi</t>
  </si>
  <si>
    <t>Gueste</t>
  </si>
  <si>
    <t>lgueste2v@home.pl</t>
  </si>
  <si>
    <t>Livy</t>
  </si>
  <si>
    <t>Pieracci</t>
  </si>
  <si>
    <t>lpieracci2w@mail.ru</t>
  </si>
  <si>
    <t>Jacob</t>
  </si>
  <si>
    <t>Selvester</t>
  </si>
  <si>
    <t>jselvester2x@macromedia.com</t>
  </si>
  <si>
    <t>Edna</t>
  </si>
  <si>
    <t>Sabater</t>
  </si>
  <si>
    <t>esabater2y@businesswire.com</t>
  </si>
  <si>
    <t>Julianna</t>
  </si>
  <si>
    <t>Torritti</t>
  </si>
  <si>
    <t>jtorritti2z@typepad.com</t>
  </si>
  <si>
    <t>Niki</t>
  </si>
  <si>
    <t>Brandin</t>
  </si>
  <si>
    <t>nbrandin30@ustream.tv</t>
  </si>
  <si>
    <t>Linn</t>
  </si>
  <si>
    <t>Lorryman</t>
  </si>
  <si>
    <t>llorryman31@over-blog.com</t>
  </si>
  <si>
    <t>Nikolos</t>
  </si>
  <si>
    <t>Clarae</t>
  </si>
  <si>
    <t>nclarae32@noaa.gov</t>
  </si>
  <si>
    <t>Madelon</t>
  </si>
  <si>
    <t>Prendiville</t>
  </si>
  <si>
    <t>mprendiville33@dagondesign.com</t>
  </si>
  <si>
    <t>Eleanore</t>
  </si>
  <si>
    <t>Brotherick</t>
  </si>
  <si>
    <t>ebrotherick34@rambler.ru</t>
  </si>
  <si>
    <t>Gustav</t>
  </si>
  <si>
    <t>Shera</t>
  </si>
  <si>
    <t>gshera36@ameblo.jp</t>
  </si>
  <si>
    <t>Perkin</t>
  </si>
  <si>
    <t>Burch</t>
  </si>
  <si>
    <t>pburch37@engadget.com</t>
  </si>
  <si>
    <t>Lauren</t>
  </si>
  <si>
    <t>Dewdney</t>
  </si>
  <si>
    <t>ldewdney38@state.tx.us</t>
  </si>
  <si>
    <t>Glori</t>
  </si>
  <si>
    <t>Farncombe</t>
  </si>
  <si>
    <t>gfarncombe39@cloudflare.com</t>
  </si>
  <si>
    <t>Vaughan</t>
  </si>
  <si>
    <t>Robbey</t>
  </si>
  <si>
    <t>vrobbey3a@example.com</t>
  </si>
  <si>
    <t>Carce</t>
  </si>
  <si>
    <t>Noke</t>
  </si>
  <si>
    <t>cnoke3b@indiatimes.com</t>
  </si>
  <si>
    <t>Nicolis</t>
  </si>
  <si>
    <t>Voller</t>
  </si>
  <si>
    <t>nvoller3c@msn.com</t>
  </si>
  <si>
    <t>Josias</t>
  </si>
  <si>
    <t>Snel</t>
  </si>
  <si>
    <t>jsnel3e@google.de</t>
  </si>
  <si>
    <t>Silva</t>
  </si>
  <si>
    <t>Hekkert</t>
  </si>
  <si>
    <t>shekkert3f@sciencedirect.com</t>
  </si>
  <si>
    <t>Erroll</t>
  </si>
  <si>
    <t>Pigne</t>
  </si>
  <si>
    <t>epigne3g@rediff.com</t>
  </si>
  <si>
    <t>Babbette</t>
  </si>
  <si>
    <t>Minchella</t>
  </si>
  <si>
    <t>bminchella3h@foxnews.com</t>
  </si>
  <si>
    <t>Lance</t>
  </si>
  <si>
    <t>Glendza</t>
  </si>
  <si>
    <t>lglendza3i@fda.gov</t>
  </si>
  <si>
    <t>Maurise</t>
  </si>
  <si>
    <t>Causer</t>
  </si>
  <si>
    <t>mcauser3j@acquirethisname.com</t>
  </si>
  <si>
    <t>Earle</t>
  </si>
  <si>
    <t>Stilwell</t>
  </si>
  <si>
    <t>estilwell3k@parallels.com</t>
  </si>
  <si>
    <t>Jaime</t>
  </si>
  <si>
    <t>Glowacz</t>
  </si>
  <si>
    <t>jglowacz3l@aol.com</t>
  </si>
  <si>
    <t>Gardner</t>
  </si>
  <si>
    <t>Grelak</t>
  </si>
  <si>
    <t>ggrelak3n@weather.com</t>
  </si>
  <si>
    <t>Griswold</t>
  </si>
  <si>
    <t>Hugill</t>
  </si>
  <si>
    <t>ghugill3o@seesaa.net</t>
  </si>
  <si>
    <t>Bartholomeus</t>
  </si>
  <si>
    <t>bearle3p@google.fr</t>
  </si>
  <si>
    <t>Coral</t>
  </si>
  <si>
    <t>Threlfall</t>
  </si>
  <si>
    <t>cthrelfall3q@meetup.com</t>
  </si>
  <si>
    <t>Cassie</t>
  </si>
  <si>
    <t>Parnall</t>
  </si>
  <si>
    <t>cparnall3r@jiathis.com</t>
  </si>
  <si>
    <t>Fonz</t>
  </si>
  <si>
    <t>Hedgeley</t>
  </si>
  <si>
    <t>fhedgeley3s@apple.com</t>
  </si>
  <si>
    <t>Belle</t>
  </si>
  <si>
    <t>Singyard</t>
  </si>
  <si>
    <t>bsingyard3t@census.gov</t>
  </si>
  <si>
    <t>Ingunna</t>
  </si>
  <si>
    <t>Lyver</t>
  </si>
  <si>
    <t>ilyver3u@cmu.edu</t>
  </si>
  <si>
    <t>Giselbert</t>
  </si>
  <si>
    <t>Rushmer</t>
  </si>
  <si>
    <t>grushmer3v@cargocollective.com</t>
  </si>
  <si>
    <t>Dorelia</t>
  </si>
  <si>
    <t>Fallowfield</t>
  </si>
  <si>
    <t>dfallowfield3w@cloudflare.com</t>
  </si>
  <si>
    <t>Etheline</t>
  </si>
  <si>
    <t>Grassin</t>
  </si>
  <si>
    <t>egrassin3x@shop-pro.jp</t>
  </si>
  <si>
    <t>Luella</t>
  </si>
  <si>
    <t>Crabbe</t>
  </si>
  <si>
    <t>lcrabbe3y@twitpic.com</t>
  </si>
  <si>
    <t>Hersh</t>
  </si>
  <si>
    <t>Romanet</t>
  </si>
  <si>
    <t>hromanet3z@bigcartel.com</t>
  </si>
  <si>
    <t>Kaitlin</t>
  </si>
  <si>
    <t>kabden40@usda.gov</t>
  </si>
  <si>
    <t>Merrie</t>
  </si>
  <si>
    <t>Prinett</t>
  </si>
  <si>
    <t>mprinett41@rakuten.co.jp</t>
  </si>
  <si>
    <t>Jewell</t>
  </si>
  <si>
    <t>Abbitt</t>
  </si>
  <si>
    <t>jabbitt42@networksolutions.com</t>
  </si>
  <si>
    <t>Casie</t>
  </si>
  <si>
    <t>Sudworth</t>
  </si>
  <si>
    <t>csudworth43@utexas.edu</t>
  </si>
  <si>
    <t>Delmore</t>
  </si>
  <si>
    <t>Maddrah</t>
  </si>
  <si>
    <t>dmaddrah44@amazon.de</t>
  </si>
  <si>
    <t>Lulita</t>
  </si>
  <si>
    <t>Pavlata</t>
  </si>
  <si>
    <t>lpavlata46@goo.gl</t>
  </si>
  <si>
    <t>Cole</t>
  </si>
  <si>
    <t>Dayton</t>
  </si>
  <si>
    <t>cdayton47@ucla.edu</t>
  </si>
  <si>
    <t>Vikky</t>
  </si>
  <si>
    <t>Currier</t>
  </si>
  <si>
    <t>vcurrier48@dailymotion.com</t>
  </si>
  <si>
    <t>Ariela</t>
  </si>
  <si>
    <t>Sheals</t>
  </si>
  <si>
    <t>asheals49@1und1.de</t>
  </si>
  <si>
    <t>Mylo</t>
  </si>
  <si>
    <t>Yeulet</t>
  </si>
  <si>
    <t>myeulet4a@reverbnation.com</t>
  </si>
  <si>
    <t>Illa</t>
  </si>
  <si>
    <t>Wellstead</t>
  </si>
  <si>
    <t>iwellstead4b@google.com.br</t>
  </si>
  <si>
    <t>Hurlee</t>
  </si>
  <si>
    <t>Callaby</t>
  </si>
  <si>
    <t>hcallaby4c@wordpress.org</t>
  </si>
  <si>
    <t>Osmund</t>
  </si>
  <si>
    <t>Kemmish</t>
  </si>
  <si>
    <t>okemmish4d@upenn.edu</t>
  </si>
  <si>
    <t>Clint</t>
  </si>
  <si>
    <t>Cosbey</t>
  </si>
  <si>
    <t>ccosbey4e@cmu.edu</t>
  </si>
  <si>
    <t>Rosemonde</t>
  </si>
  <si>
    <t>Artist</t>
  </si>
  <si>
    <t>rartist4f@imgur.com</t>
  </si>
  <si>
    <t>Iacoviello</t>
  </si>
  <si>
    <t>aiacoviello4g@mapquest.com</t>
  </si>
  <si>
    <t>Ricca</t>
  </si>
  <si>
    <t>Naismith</t>
  </si>
  <si>
    <t>rnaismith4h@usgs.gov</t>
  </si>
  <si>
    <t>Joletta</t>
  </si>
  <si>
    <t>Tolcharde</t>
  </si>
  <si>
    <t>jtolcharde4i@dailymail.co.uk</t>
  </si>
  <si>
    <t>Tadeas</t>
  </si>
  <si>
    <t>Mouncher</t>
  </si>
  <si>
    <t>tmouncher4j@bravesites.com</t>
  </si>
  <si>
    <t>Reeva</t>
  </si>
  <si>
    <t>Zukierman</t>
  </si>
  <si>
    <t>rzukierman4k@va.gov</t>
  </si>
  <si>
    <t>Ive</t>
  </si>
  <si>
    <t>Gaskill</t>
  </si>
  <si>
    <t>igaskill4m@mysql.com</t>
  </si>
  <si>
    <t>Stacia</t>
  </si>
  <si>
    <t>Corns</t>
  </si>
  <si>
    <t>scorns4n@chicagotribune.com</t>
  </si>
  <si>
    <t>Jaclyn</t>
  </si>
  <si>
    <t>Hawkeswood</t>
  </si>
  <si>
    <t>jhawkeswood4o@apache.org</t>
  </si>
  <si>
    <t>Pepe</t>
  </si>
  <si>
    <t>Duffitt</t>
  </si>
  <si>
    <t>pduffitt4p@google.ca</t>
  </si>
  <si>
    <t>Minta</t>
  </si>
  <si>
    <t>Scipsey</t>
  </si>
  <si>
    <t>mscipsey4q@amazonaws.com</t>
  </si>
  <si>
    <t>Cornuau</t>
  </si>
  <si>
    <t>dcornuau4r@geocities.com</t>
  </si>
  <si>
    <t>Junia</t>
  </si>
  <si>
    <t>Kos</t>
  </si>
  <si>
    <t>jkos4s@nytimes.com</t>
  </si>
  <si>
    <t>Klarika</t>
  </si>
  <si>
    <t>Lazell</t>
  </si>
  <si>
    <t>klazell4t@istockphoto.com</t>
  </si>
  <si>
    <t>Balduin</t>
  </si>
  <si>
    <t>Hover</t>
  </si>
  <si>
    <t>bhover4u@boston.com</t>
  </si>
  <si>
    <t>Micky</t>
  </si>
  <si>
    <t>Meach</t>
  </si>
  <si>
    <t>mmeach4w@artisteer.com</t>
  </si>
  <si>
    <t>Coraline</t>
  </si>
  <si>
    <t>Smuth</t>
  </si>
  <si>
    <t>csmuth4x@blinklist.com</t>
  </si>
  <si>
    <t>Robin</t>
  </si>
  <si>
    <t>Fuster</t>
  </si>
  <si>
    <t>rfuster4y@biglobe.ne.jp</t>
  </si>
  <si>
    <t>Brinn</t>
  </si>
  <si>
    <t>Bisiker</t>
  </si>
  <si>
    <t>bbisiker4z@deviantart.com</t>
  </si>
  <si>
    <t>Deirdre</t>
  </si>
  <si>
    <t>Chmarny</t>
  </si>
  <si>
    <t>dchmarny50@myspace.com</t>
  </si>
  <si>
    <t>Gustavus</t>
  </si>
  <si>
    <t>Moorfield</t>
  </si>
  <si>
    <t>gmoorfield51@shutterfly.com</t>
  </si>
  <si>
    <t>Lorena</t>
  </si>
  <si>
    <t>Surmeyer</t>
  </si>
  <si>
    <t>lsurmeyer52@vimeo.com</t>
  </si>
  <si>
    <t>Dorolice</t>
  </si>
  <si>
    <t>Clousley</t>
  </si>
  <si>
    <t>dclousley53@pen.io</t>
  </si>
  <si>
    <t>Gus</t>
  </si>
  <si>
    <t>Delicate</t>
  </si>
  <si>
    <t>gdelicate54@ebay.co.uk</t>
  </si>
  <si>
    <t>Anson</t>
  </si>
  <si>
    <t>Moultrie</t>
  </si>
  <si>
    <t>amoultrie55@unesco.org</t>
  </si>
  <si>
    <t>Felike</t>
  </si>
  <si>
    <t>Iacovucci</t>
  </si>
  <si>
    <t>fiacovucci56@facebook.com</t>
  </si>
  <si>
    <t>Anastasie</t>
  </si>
  <si>
    <t>Chipperfield</t>
  </si>
  <si>
    <t>achipperfield57@delicious.com</t>
  </si>
  <si>
    <t>Keriann</t>
  </si>
  <si>
    <t>Isaac</t>
  </si>
  <si>
    <t>kisaac58@histats.com</t>
  </si>
  <si>
    <t>Ruddie</t>
  </si>
  <si>
    <t>Hawkett</t>
  </si>
  <si>
    <t>rhawkett59@answers.com</t>
  </si>
  <si>
    <t>Leann</t>
  </si>
  <si>
    <t>Simanek</t>
  </si>
  <si>
    <t>lsimanek5a@ning.com</t>
  </si>
  <si>
    <t>Franny</t>
  </si>
  <si>
    <t>Russel</t>
  </si>
  <si>
    <t>frussel5b@twitpic.com</t>
  </si>
  <si>
    <t>Bourke</t>
  </si>
  <si>
    <t>Brassill</t>
  </si>
  <si>
    <t>bbrassill5c@dell.com</t>
  </si>
  <si>
    <t>Royall</t>
  </si>
  <si>
    <t>Pingston</t>
  </si>
  <si>
    <t>rpingston5d@ebay.com</t>
  </si>
  <si>
    <t>Trisha</t>
  </si>
  <si>
    <t>Boyton</t>
  </si>
  <si>
    <t>tboyton5e@scientificamerican.com</t>
  </si>
  <si>
    <t>Berte</t>
  </si>
  <si>
    <t>Guillond</t>
  </si>
  <si>
    <t>bguillond5f@sphinn.com</t>
  </si>
  <si>
    <t>Maximilian</t>
  </si>
  <si>
    <t>Sharman</t>
  </si>
  <si>
    <t>msharman5g@usnews.com</t>
  </si>
  <si>
    <t>Alvan</t>
  </si>
  <si>
    <t>Heinsius</t>
  </si>
  <si>
    <t>aheinsius5h@elegantthemes.com</t>
  </si>
  <si>
    <t>Abrahan</t>
  </si>
  <si>
    <t>Ethington</t>
  </si>
  <si>
    <t>aethington5j@cdbaby.com</t>
  </si>
  <si>
    <t>COUNTIF(B7:B13,"Apple")</t>
  </si>
  <si>
    <t>COUNTIF(B7:B13,B9)</t>
  </si>
  <si>
    <t>Sumif</t>
  </si>
  <si>
    <t>SUMIF(I7:I12,I11,J7:J12)</t>
  </si>
  <si>
    <t>SUMIF(I7:I13,"South",J7:J13)</t>
  </si>
  <si>
    <t>CountIFS</t>
  </si>
  <si>
    <t>Product</t>
  </si>
  <si>
    <t>Count_IFS</t>
  </si>
  <si>
    <t>COUNTIFS(B8:B12,"North",C8:C12,"A")</t>
  </si>
  <si>
    <t>lookes both condition together</t>
  </si>
  <si>
    <t>SumIFS</t>
  </si>
  <si>
    <t>Sum_ifs</t>
  </si>
  <si>
    <t>SUMIFS(O8:O12,M8:M12,"North",N8:N12,"A")</t>
  </si>
  <si>
    <t>SUMIFS(O8:O13,M8:M13,"South",N8:N13,"B")</t>
  </si>
  <si>
    <t>XLOOKUP!</t>
  </si>
  <si>
    <t>Alice</t>
  </si>
  <si>
    <t>Bob</t>
  </si>
  <si>
    <t>Charlie</t>
  </si>
  <si>
    <t>Dave</t>
  </si>
  <si>
    <t>Department</t>
  </si>
  <si>
    <t>Salary</t>
  </si>
  <si>
    <t>Finance</t>
  </si>
  <si>
    <t>Marketing</t>
  </si>
  <si>
    <t>Xlookup</t>
  </si>
  <si>
    <t>xlookup</t>
  </si>
  <si>
    <t>XLOOKUP(B6,B6:B9,D6:D9)</t>
  </si>
  <si>
    <t>XLOOKUP("Ashok",B6:B9,D6:D9,"Not Found")</t>
  </si>
  <si>
    <t>XLOOKUP(B6,B5:B9,C5:D9)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</si>
</sst>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44" formatCode="_(&quot;$&quot;* #,##0.00_);_(&quot;$&quot;* \(#,##0.00\);_(&quot;$&quot;* &quot;-&quot;??_);_(@_)"/>
    <numFmt numFmtId="170" formatCode="_(&quot;$&quot;* #,##0_);_(&quot;$&quot;* \(#,##0\);_(&quot;$&quot;* &quot;-&quot;??_);_(@_)"/>
  </numFmts>
  <fonts count="20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.5"/>
      <color theme="1"/>
      <name val="Arial"/>
      <family val="2"/>
    </font>
    <font>
      <sz val="16"/>
      <color theme="1"/>
      <name val="Arial"/>
      <family val="2"/>
    </font>
    <font>
      <b/>
      <sz val="10.5"/>
      <color theme="1"/>
      <name val="Arial"/>
      <family val="2"/>
    </font>
    <font>
      <b/>
      <sz val="11"/>
      <color rgb="FFFF0000"/>
      <name val="Calibri"/>
      <family val="2"/>
      <scheme val="minor"/>
    </font>
    <font>
      <sz val="15"/>
      <color rgb="FF212529"/>
      <name val="Switze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0.5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B6D7A8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4" fontId="4" fillId="0" borderId="0" applyFont="0" applyFill="0" applyBorder="0" applyAlignment="0" applyProtection="0"/>
    <xf numFmtId="0" fontId="3" fillId="0" borderId="0"/>
  </cellStyleXfs>
  <cellXfs count="106">
    <xf numFmtId="0" fontId="0" fillId="0" borderId="0" xfId="0"/>
    <xf numFmtId="0" fontId="0" fillId="0" borderId="4" xfId="0" applyBorder="1"/>
    <xf numFmtId="0" fontId="0" fillId="3" borderId="4" xfId="0" applyFill="1" applyBorder="1"/>
    <xf numFmtId="0" fontId="0" fillId="5" borderId="0" xfId="0" applyFill="1"/>
    <xf numFmtId="0" fontId="0" fillId="4" borderId="1" xfId="0" applyFill="1" applyBorder="1"/>
    <xf numFmtId="0" fontId="0" fillId="4" borderId="2" xfId="0" applyFill="1" applyBorder="1" applyAlignment="1">
      <alignment horizontal="center"/>
    </xf>
    <xf numFmtId="0" fontId="0" fillId="4" borderId="3" xfId="0" applyFill="1" applyBorder="1"/>
    <xf numFmtId="0" fontId="1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5" borderId="0" xfId="0" applyFont="1" applyFill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6" borderId="0" xfId="0" applyFill="1"/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4" xfId="0" applyFont="1" applyBorder="1"/>
    <xf numFmtId="0" fontId="6" fillId="7" borderId="4" xfId="0" applyFont="1" applyFill="1" applyBorder="1"/>
    <xf numFmtId="0" fontId="0" fillId="8" borderId="0" xfId="0" applyFill="1"/>
    <xf numFmtId="0" fontId="7" fillId="0" borderId="0" xfId="0" applyFont="1"/>
    <xf numFmtId="0" fontId="7" fillId="0" borderId="0" xfId="0" applyFont="1" applyFill="1" applyBorder="1"/>
    <xf numFmtId="0" fontId="0" fillId="6" borderId="5" xfId="0" applyFill="1" applyBorder="1"/>
    <xf numFmtId="0" fontId="6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9" fillId="6" borderId="0" xfId="0" applyFont="1" applyFill="1" applyAlignment="1">
      <alignment horizontal="center"/>
    </xf>
    <xf numFmtId="0" fontId="0" fillId="9" borderId="0" xfId="0" applyFill="1"/>
    <xf numFmtId="0" fontId="6" fillId="9" borderId="4" xfId="0" applyFont="1" applyFill="1" applyBorder="1"/>
    <xf numFmtId="0" fontId="0" fillId="0" borderId="4" xfId="0" applyBorder="1" applyAlignment="1">
      <alignment horizontal="center"/>
    </xf>
    <xf numFmtId="2" fontId="0" fillId="0" borderId="4" xfId="0" applyNumberFormat="1" applyBorder="1" applyAlignment="1">
      <alignment horizontal="center"/>
    </xf>
    <xf numFmtId="0" fontId="0" fillId="0" borderId="4" xfId="0" applyFill="1" applyBorder="1"/>
    <xf numFmtId="2" fontId="0" fillId="0" borderId="4" xfId="0" applyNumberFormat="1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14" fontId="10" fillId="0" borderId="4" xfId="2" applyNumberFormat="1" applyFont="1" applyBorder="1" applyAlignment="1">
      <alignment horizontal="center"/>
    </xf>
    <xf numFmtId="2" fontId="10" fillId="0" borderId="4" xfId="2" applyNumberFormat="1" applyFont="1" applyBorder="1" applyAlignment="1">
      <alignment horizontal="center"/>
    </xf>
    <xf numFmtId="0" fontId="12" fillId="9" borderId="4" xfId="2" applyFont="1" applyFill="1" applyBorder="1" applyAlignment="1">
      <alignment horizontal="center"/>
    </xf>
    <xf numFmtId="0" fontId="12" fillId="0" borderId="4" xfId="2" applyFont="1" applyBorder="1" applyAlignment="1">
      <alignment horizontal="center"/>
    </xf>
    <xf numFmtId="0" fontId="9" fillId="9" borderId="0" xfId="0" applyFont="1" applyFill="1" applyAlignment="1">
      <alignment horizontal="center"/>
    </xf>
    <xf numFmtId="0" fontId="10" fillId="0" borderId="0" xfId="2" applyFont="1"/>
    <xf numFmtId="0" fontId="10" fillId="0" borderId="4" xfId="2" applyFont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10" fillId="0" borderId="6" xfId="2" applyFont="1" applyFill="1" applyBorder="1" applyAlignment="1">
      <alignment horizontal="center"/>
    </xf>
    <xf numFmtId="0" fontId="0" fillId="3" borderId="1" xfId="0" applyFill="1" applyBorder="1"/>
    <xf numFmtId="0" fontId="0" fillId="3" borderId="2" xfId="0" applyFill="1" applyBorder="1"/>
    <xf numFmtId="0" fontId="5" fillId="0" borderId="0" xfId="0" applyFont="1"/>
    <xf numFmtId="0" fontId="13" fillId="0" borderId="0" xfId="0" applyFont="1"/>
    <xf numFmtId="0" fontId="5" fillId="3" borderId="4" xfId="0" applyFont="1" applyFill="1" applyBorder="1"/>
    <xf numFmtId="0" fontId="0" fillId="10" borderId="4" xfId="0" applyFill="1" applyBorder="1"/>
    <xf numFmtId="0" fontId="6" fillId="11" borderId="0" xfId="0" applyFont="1" applyFill="1"/>
    <xf numFmtId="0" fontId="10" fillId="0" borderId="4" xfId="2" applyFont="1" applyBorder="1" applyAlignment="1">
      <alignment horizontal="center"/>
    </xf>
    <xf numFmtId="0" fontId="10" fillId="3" borderId="4" xfId="2" applyFont="1" applyFill="1" applyBorder="1" applyAlignment="1">
      <alignment horizontal="center"/>
    </xf>
    <xf numFmtId="0" fontId="3" fillId="3" borderId="4" xfId="2" applyFill="1" applyBorder="1"/>
    <xf numFmtId="0" fontId="11" fillId="0" borderId="4" xfId="2" applyFont="1" applyBorder="1" applyAlignment="1">
      <alignment horizontal="center"/>
    </xf>
    <xf numFmtId="0" fontId="10" fillId="0" borderId="0" xfId="2" applyFont="1"/>
    <xf numFmtId="0" fontId="0" fillId="12" borderId="0" xfId="0" applyFill="1" applyAlignment="1">
      <alignment horizontal="center"/>
    </xf>
    <xf numFmtId="0" fontId="0" fillId="13" borderId="0" xfId="0" applyFill="1"/>
    <xf numFmtId="0" fontId="10" fillId="13" borderId="4" xfId="2" applyFont="1" applyFill="1" applyBorder="1" applyAlignment="1">
      <alignment horizontal="center"/>
    </xf>
    <xf numFmtId="0" fontId="3" fillId="0" borderId="4" xfId="2" applyBorder="1" applyAlignment="1">
      <alignment horizontal="center"/>
    </xf>
    <xf numFmtId="0" fontId="10" fillId="0" borderId="4" xfId="2" applyFont="1" applyBorder="1" applyAlignment="1">
      <alignment horizontal="center"/>
    </xf>
    <xf numFmtId="0" fontId="3" fillId="13" borderId="4" xfId="2" applyFill="1" applyBorder="1" applyAlignment="1">
      <alignment horizontal="center"/>
    </xf>
    <xf numFmtId="0" fontId="3" fillId="0" borderId="4" xfId="2" applyBorder="1" applyAlignment="1">
      <alignment horizontal="center"/>
    </xf>
    <xf numFmtId="0" fontId="10" fillId="0" borderId="4" xfId="2" applyFont="1" applyBorder="1" applyAlignment="1">
      <alignment horizontal="center"/>
    </xf>
    <xf numFmtId="0" fontId="14" fillId="0" borderId="0" xfId="0" applyFont="1" applyAlignment="1">
      <alignment horizontal="center"/>
    </xf>
    <xf numFmtId="0" fontId="15" fillId="14" borderId="8" xfId="0" applyFont="1" applyFill="1" applyBorder="1" applyAlignment="1">
      <alignment wrapText="1"/>
    </xf>
    <xf numFmtId="0" fontId="16" fillId="15" borderId="8" xfId="0" applyFont="1" applyFill="1" applyBorder="1" applyAlignment="1">
      <alignment wrapText="1"/>
    </xf>
    <xf numFmtId="0" fontId="17" fillId="0" borderId="8" xfId="0" applyFont="1" applyBorder="1" applyAlignment="1">
      <alignment horizontal="right" wrapText="1"/>
    </xf>
    <xf numFmtId="0" fontId="17" fillId="0" borderId="8" xfId="0" applyFont="1" applyBorder="1" applyAlignment="1">
      <alignment wrapText="1"/>
    </xf>
    <xf numFmtId="0" fontId="18" fillId="0" borderId="8" xfId="0" applyFont="1" applyBorder="1" applyAlignment="1">
      <alignment wrapText="1"/>
    </xf>
    <xf numFmtId="0" fontId="10" fillId="2" borderId="4" xfId="2" applyFont="1" applyFill="1" applyBorder="1" applyAlignment="1">
      <alignment horizontal="center"/>
    </xf>
    <xf numFmtId="0" fontId="6" fillId="6" borderId="0" xfId="0" applyFont="1" applyFill="1"/>
    <xf numFmtId="0" fontId="10" fillId="12" borderId="4" xfId="2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10" fillId="0" borderId="4" xfId="2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3" fillId="0" borderId="0" xfId="2"/>
    <xf numFmtId="0" fontId="10" fillId="0" borderId="4" xfId="2" applyFont="1" applyBorder="1"/>
    <xf numFmtId="0" fontId="8" fillId="4" borderId="4" xfId="2" applyFont="1" applyFill="1" applyBorder="1" applyAlignment="1">
      <alignment horizontal="center"/>
    </xf>
    <xf numFmtId="0" fontId="3" fillId="4" borderId="1" xfId="2" applyFill="1" applyBorder="1" applyAlignment="1">
      <alignment horizontal="center"/>
    </xf>
    <xf numFmtId="0" fontId="3" fillId="4" borderId="2" xfId="2" applyFill="1" applyBorder="1" applyAlignment="1">
      <alignment horizontal="center"/>
    </xf>
    <xf numFmtId="0" fontId="3" fillId="4" borderId="3" xfId="2" applyFill="1" applyBorder="1" applyAlignment="1">
      <alignment horizontal="center"/>
    </xf>
    <xf numFmtId="0" fontId="3" fillId="0" borderId="0" xfId="2"/>
    <xf numFmtId="0" fontId="10" fillId="0" borderId="0" xfId="2" applyFont="1"/>
    <xf numFmtId="0" fontId="19" fillId="3" borderId="4" xfId="2" applyFont="1" applyFill="1" applyBorder="1"/>
    <xf numFmtId="0" fontId="8" fillId="4" borderId="0" xfId="2" applyFont="1" applyFill="1"/>
    <xf numFmtId="0" fontId="10" fillId="0" borderId="4" xfId="2" applyFont="1" applyFill="1" applyBorder="1"/>
    <xf numFmtId="0" fontId="0" fillId="0" borderId="0" xfId="0" applyAlignment="1"/>
    <xf numFmtId="0" fontId="6" fillId="4" borderId="0" xfId="0" applyFont="1" applyFill="1" applyAlignment="1">
      <alignment horizontal="center"/>
    </xf>
    <xf numFmtId="0" fontId="0" fillId="4" borderId="4" xfId="0" applyFill="1" applyBorder="1"/>
    <xf numFmtId="0" fontId="6" fillId="4" borderId="4" xfId="0" applyFont="1" applyFill="1" applyBorder="1"/>
    <xf numFmtId="6" fontId="0" fillId="0" borderId="4" xfId="0" applyNumberFormat="1" applyBorder="1"/>
    <xf numFmtId="0" fontId="6" fillId="4" borderId="7" xfId="0" applyFont="1" applyFill="1" applyBorder="1"/>
    <xf numFmtId="170" fontId="0" fillId="0" borderId="0" xfId="1" applyNumberFormat="1" applyFont="1"/>
    <xf numFmtId="0" fontId="0" fillId="4" borderId="4" xfId="0" applyFill="1" applyBorder="1" applyAlignment="1">
      <alignment horizontal="center"/>
    </xf>
  </cellXfs>
  <cellStyles count="3">
    <cellStyle name="Currency" xfId="1" builtinId="4"/>
    <cellStyle name="Normal" xfId="0" builtinId="0"/>
    <cellStyle name="Normal 2" xfId="2" xr:uid="{6D37688C-634F-4247-B0D7-5F2594977D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19050</xdr:colOff>
      <xdr:row>6</xdr:row>
      <xdr:rowOff>28575</xdr:rowOff>
    </xdr:from>
    <xdr:to>
      <xdr:col>14</xdr:col>
      <xdr:colOff>409575</xdr:colOff>
      <xdr:row>16</xdr:row>
      <xdr:rowOff>133350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CDBDDD5-78F5-CAD3-012C-FE11113C86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67050" y="1171575"/>
          <a:ext cx="5876925" cy="2009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495300</xdr:colOff>
      <xdr:row>8</xdr:row>
      <xdr:rowOff>76200</xdr:rowOff>
    </xdr:from>
    <xdr:to>
      <xdr:col>15</xdr:col>
      <xdr:colOff>123825</xdr:colOff>
      <xdr:row>17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BBEADD1-5DC1-CF5F-1632-A5D9448FEA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52900" y="1657350"/>
          <a:ext cx="5114925" cy="1790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104775</xdr:colOff>
      <xdr:row>14</xdr:row>
      <xdr:rowOff>47625</xdr:rowOff>
    </xdr:from>
    <xdr:to>
      <xdr:col>16</xdr:col>
      <xdr:colOff>428625</xdr:colOff>
      <xdr:row>16</xdr:row>
      <xdr:rowOff>133350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70EB7A8-E364-5C49-8CB4-C57095CC5C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0" y="2790825"/>
          <a:ext cx="2762250" cy="466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485775</xdr:colOff>
      <xdr:row>13</xdr:row>
      <xdr:rowOff>142875</xdr:rowOff>
    </xdr:from>
    <xdr:to>
      <xdr:col>5</xdr:col>
      <xdr:colOff>238125</xdr:colOff>
      <xdr:row>16</xdr:row>
      <xdr:rowOff>161925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14F64CA-85E0-B35C-C438-FCC61A7CC1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5375" y="2695575"/>
          <a:ext cx="2390775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858DC-3184-4AEB-B31F-07250D3A6E61}">
  <dimension ref="A1"/>
  <sheetViews>
    <sheetView tabSelected="1" topLeftCell="D11" workbookViewId="0">
      <selection activeCell="D16" sqref="D16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FFDF0-D5D4-483E-A643-A07EFD5204F4}">
  <dimension ref="B1:O22"/>
  <sheetViews>
    <sheetView workbookViewId="0">
      <selection activeCell="B2" sqref="B2:H2"/>
    </sheetView>
  </sheetViews>
  <sheetFormatPr defaultRowHeight="15"/>
  <cols>
    <col min="2" max="2" width="19.5703125" customWidth="1"/>
    <col min="3" max="3" width="13" customWidth="1"/>
    <col min="4" max="4" width="16.85546875" customWidth="1"/>
    <col min="9" max="9" width="11.140625" customWidth="1"/>
    <col min="11" max="11" width="15" customWidth="1"/>
    <col min="13" max="13" width="22.140625" customWidth="1"/>
  </cols>
  <sheetData>
    <row r="1" spans="2:15" ht="15.75" thickBot="1"/>
    <row r="2" spans="2:15" ht="21.75" thickBot="1">
      <c r="B2" s="7" t="s">
        <v>0</v>
      </c>
      <c r="C2" s="8"/>
      <c r="D2" s="8"/>
      <c r="E2" s="8"/>
      <c r="F2" s="8"/>
      <c r="G2" s="8"/>
      <c r="H2" s="9"/>
    </row>
    <row r="4" spans="2:15" ht="15.75" thickBot="1">
      <c r="B4" s="3" t="s">
        <v>7</v>
      </c>
    </row>
    <row r="5" spans="2:15" ht="15.75" thickBot="1">
      <c r="J5" s="4"/>
      <c r="K5" s="5" t="s">
        <v>4</v>
      </c>
      <c r="L5" s="6"/>
    </row>
    <row r="6" spans="2:15">
      <c r="B6" s="2" t="s">
        <v>1</v>
      </c>
      <c r="C6" s="2" t="s">
        <v>3</v>
      </c>
      <c r="D6" s="2" t="s">
        <v>2</v>
      </c>
      <c r="E6" s="2"/>
    </row>
    <row r="7" spans="2:15">
      <c r="B7" s="1">
        <v>4000</v>
      </c>
      <c r="C7" s="1">
        <v>2</v>
      </c>
      <c r="D7" s="1">
        <f>B7/C7</f>
        <v>2000</v>
      </c>
      <c r="E7" s="1"/>
      <c r="J7" t="s">
        <v>5</v>
      </c>
    </row>
    <row r="8" spans="2:15">
      <c r="B8" s="1">
        <v>800</v>
      </c>
      <c r="C8" s="1">
        <v>0</v>
      </c>
      <c r="D8" s="1" t="e">
        <f t="shared" ref="D8:D10" si="0">B8/C8</f>
        <v>#DIV/0!</v>
      </c>
      <c r="E8" s="1"/>
    </row>
    <row r="9" spans="2:15" ht="15.75">
      <c r="B9" s="1">
        <v>3000</v>
      </c>
      <c r="C9" s="1">
        <v>4</v>
      </c>
      <c r="D9" s="1">
        <f t="shared" si="0"/>
        <v>750</v>
      </c>
      <c r="E9" s="1"/>
      <c r="J9" s="10" t="s">
        <v>6</v>
      </c>
      <c r="K9" s="10"/>
      <c r="L9" s="10"/>
      <c r="M9" s="10"/>
    </row>
    <row r="10" spans="2:15">
      <c r="B10" s="1">
        <v>1000</v>
      </c>
      <c r="C10" s="1">
        <v>0</v>
      </c>
      <c r="D10" s="1" t="e">
        <f t="shared" si="0"/>
        <v>#DIV/0!</v>
      </c>
      <c r="E10" s="1"/>
    </row>
    <row r="12" spans="2:15">
      <c r="I12" s="3" t="s">
        <v>11</v>
      </c>
    </row>
    <row r="13" spans="2:15" ht="15.75" thickBot="1"/>
    <row r="14" spans="2:15" ht="15.75" thickBot="1">
      <c r="I14" s="11" t="s">
        <v>8</v>
      </c>
      <c r="J14" s="12"/>
      <c r="K14" s="12"/>
      <c r="L14" s="12"/>
      <c r="M14" s="12"/>
      <c r="N14" s="13"/>
    </row>
    <row r="15" spans="2:15" ht="15.75" thickBot="1"/>
    <row r="16" spans="2:15" ht="15.75" thickBot="1">
      <c r="B16" s="2" t="s">
        <v>1</v>
      </c>
      <c r="C16" s="2" t="s">
        <v>3</v>
      </c>
      <c r="D16" s="2" t="s">
        <v>2</v>
      </c>
      <c r="E16" s="2"/>
      <c r="J16" t="s">
        <v>9</v>
      </c>
      <c r="M16" s="14" t="s">
        <v>10</v>
      </c>
      <c r="N16" s="15"/>
      <c r="O16" s="16"/>
    </row>
    <row r="17" spans="2:12">
      <c r="B17" s="1">
        <v>4000</v>
      </c>
      <c r="C17" s="1">
        <v>2</v>
      </c>
      <c r="D17" s="1">
        <f>IFERROR(B17/C17,"OrdernotPlaced")</f>
        <v>2000</v>
      </c>
      <c r="E17" s="1"/>
    </row>
    <row r="18" spans="2:12">
      <c r="B18" s="1">
        <v>800</v>
      </c>
      <c r="C18" s="1">
        <v>0</v>
      </c>
      <c r="D18" s="1" t="str">
        <f>IFERROR(B18/C18,"Order not Placed")</f>
        <v>Order not Placed</v>
      </c>
      <c r="E18" s="1"/>
      <c r="I18" s="2" t="s">
        <v>1</v>
      </c>
      <c r="J18" s="2" t="s">
        <v>3</v>
      </c>
      <c r="K18" s="2" t="s">
        <v>2</v>
      </c>
      <c r="L18" s="2"/>
    </row>
    <row r="19" spans="2:12">
      <c r="B19" s="1">
        <v>3000</v>
      </c>
      <c r="C19" s="1">
        <v>4</v>
      </c>
      <c r="D19" s="1">
        <f t="shared" ref="D19:D20" si="1">IFERROR(B19/C19,"OrdernotPlaced")</f>
        <v>750</v>
      </c>
      <c r="E19" s="1"/>
      <c r="I19" s="1">
        <v>4000</v>
      </c>
      <c r="J19" s="1">
        <v>2</v>
      </c>
      <c r="K19" s="1">
        <f>IFERROR(I19/J19,0)</f>
        <v>2000</v>
      </c>
      <c r="L19" s="1"/>
    </row>
    <row r="20" spans="2:12">
      <c r="B20" s="1">
        <v>1000</v>
      </c>
      <c r="C20" s="1">
        <v>0</v>
      </c>
      <c r="D20" s="1" t="str">
        <f t="shared" si="1"/>
        <v>OrdernotPlaced</v>
      </c>
      <c r="E20" s="1"/>
      <c r="I20" s="1">
        <v>800</v>
      </c>
      <c r="J20" s="1">
        <v>0</v>
      </c>
      <c r="K20" s="1">
        <f t="shared" ref="K20:K22" si="2">IFERROR(I20/J20,0)</f>
        <v>0</v>
      </c>
      <c r="L20" s="1"/>
    </row>
    <row r="21" spans="2:12">
      <c r="I21" s="1">
        <v>3000</v>
      </c>
      <c r="J21" s="1">
        <v>4</v>
      </c>
      <c r="K21" s="1">
        <f t="shared" si="2"/>
        <v>750</v>
      </c>
      <c r="L21" s="1"/>
    </row>
    <row r="22" spans="2:12">
      <c r="I22" s="1">
        <v>1000</v>
      </c>
      <c r="J22" s="1">
        <v>0</v>
      </c>
      <c r="K22" s="1">
        <f t="shared" si="2"/>
        <v>0</v>
      </c>
      <c r="L22" s="1"/>
    </row>
  </sheetData>
  <mergeCells count="4">
    <mergeCell ref="B2:H2"/>
    <mergeCell ref="J9:M9"/>
    <mergeCell ref="I14:N14"/>
    <mergeCell ref="M16:O1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3CC38-B6A8-4578-8304-A7EFEE34FB18}">
  <dimension ref="A1:J37"/>
  <sheetViews>
    <sheetView topLeftCell="A17" workbookViewId="0">
      <selection activeCell="G38" sqref="G38"/>
    </sheetView>
  </sheetViews>
  <sheetFormatPr defaultRowHeight="15"/>
  <cols>
    <col min="1" max="1" width="13.42578125" customWidth="1"/>
    <col min="3" max="3" width="11.7109375" customWidth="1"/>
    <col min="4" max="4" width="19.7109375" customWidth="1"/>
  </cols>
  <sheetData>
    <row r="1" spans="1:10" ht="21.75" thickBot="1">
      <c r="A1" s="7" t="s">
        <v>0</v>
      </c>
      <c r="B1" s="8"/>
      <c r="C1" s="8"/>
      <c r="D1" s="8"/>
      <c r="E1" s="8"/>
      <c r="F1" s="8"/>
      <c r="G1" s="9"/>
    </row>
    <row r="3" spans="1:10">
      <c r="A3" s="17" t="s">
        <v>13</v>
      </c>
    </row>
    <row r="4" spans="1:10">
      <c r="G4" s="19" t="s">
        <v>14</v>
      </c>
      <c r="H4" s="19"/>
    </row>
    <row r="5" spans="1:10">
      <c r="C5" t="s">
        <v>12</v>
      </c>
      <c r="D5" t="s">
        <v>17</v>
      </c>
    </row>
    <row r="6" spans="1:10">
      <c r="C6" t="s">
        <v>19</v>
      </c>
      <c r="D6">
        <f>VLOOKUP(C6,G6:J9,3,0)</f>
        <v>100</v>
      </c>
      <c r="G6" s="21" t="s">
        <v>15</v>
      </c>
      <c r="H6" s="21" t="s">
        <v>16</v>
      </c>
      <c r="I6" s="21" t="s">
        <v>17</v>
      </c>
      <c r="J6" s="21" t="s">
        <v>18</v>
      </c>
    </row>
    <row r="7" spans="1:10">
      <c r="G7" s="1" t="s">
        <v>19</v>
      </c>
      <c r="H7" s="1">
        <v>1</v>
      </c>
      <c r="I7" s="1">
        <v>100</v>
      </c>
      <c r="J7" s="1" t="s">
        <v>24</v>
      </c>
    </row>
    <row r="8" spans="1:10">
      <c r="G8" s="1" t="s">
        <v>20</v>
      </c>
      <c r="H8" s="1">
        <v>2</v>
      </c>
      <c r="I8" s="1">
        <v>200</v>
      </c>
      <c r="J8" s="1" t="s">
        <v>23</v>
      </c>
    </row>
    <row r="9" spans="1:10">
      <c r="G9" s="1" t="s">
        <v>21</v>
      </c>
      <c r="H9" s="1">
        <v>3</v>
      </c>
      <c r="I9" s="1">
        <v>300</v>
      </c>
      <c r="J9" s="1" t="s">
        <v>22</v>
      </c>
    </row>
    <row r="13" spans="1:10" ht="15.75" thickBot="1"/>
    <row r="14" spans="1:10" ht="15.75" thickBot="1">
      <c r="A14" s="17" t="s">
        <v>11</v>
      </c>
      <c r="C14" s="11" t="s">
        <v>26</v>
      </c>
      <c r="D14" s="12"/>
      <c r="E14" s="12"/>
      <c r="F14" s="12"/>
      <c r="G14" s="13"/>
    </row>
    <row r="15" spans="1:10">
      <c r="G15" s="19" t="s">
        <v>14</v>
      </c>
      <c r="H15" s="19"/>
    </row>
    <row r="16" spans="1:10">
      <c r="C16" s="22" t="s">
        <v>12</v>
      </c>
      <c r="D16" s="22" t="s">
        <v>17</v>
      </c>
    </row>
    <row r="17" spans="1:10">
      <c r="C17" t="s">
        <v>25</v>
      </c>
      <c r="D17" t="e">
        <f>VLOOKUP(C17,G17:J20,3,0)</f>
        <v>#N/A</v>
      </c>
      <c r="G17" s="21" t="s">
        <v>15</v>
      </c>
      <c r="H17" s="21" t="s">
        <v>16</v>
      </c>
      <c r="I17" s="21" t="s">
        <v>17</v>
      </c>
      <c r="J17" s="21" t="s">
        <v>18</v>
      </c>
    </row>
    <row r="18" spans="1:10">
      <c r="G18" s="1" t="s">
        <v>19</v>
      </c>
      <c r="H18" s="1">
        <v>1</v>
      </c>
      <c r="I18" s="1">
        <v>100</v>
      </c>
      <c r="J18" s="1" t="s">
        <v>24</v>
      </c>
    </row>
    <row r="19" spans="1:10">
      <c r="D19" t="str">
        <f>_xlfn.IFNA(VLOOKUP(C17,G17:J20,3,0),"Employee not found")</f>
        <v>Employee not found</v>
      </c>
      <c r="G19" s="1" t="s">
        <v>20</v>
      </c>
      <c r="H19" s="1">
        <v>2</v>
      </c>
      <c r="I19" s="1">
        <v>200</v>
      </c>
      <c r="J19" s="1" t="s">
        <v>23</v>
      </c>
    </row>
    <row r="20" spans="1:10">
      <c r="G20" s="1" t="s">
        <v>21</v>
      </c>
      <c r="H20" s="1">
        <v>3</v>
      </c>
      <c r="I20" s="1">
        <v>300</v>
      </c>
      <c r="J20" s="1" t="s">
        <v>22</v>
      </c>
    </row>
    <row r="21" spans="1:10">
      <c r="G21" s="23">
        <v>1</v>
      </c>
      <c r="H21" s="24">
        <v>2</v>
      </c>
      <c r="I21" s="24">
        <v>3</v>
      </c>
      <c r="J21" s="24">
        <v>4</v>
      </c>
    </row>
    <row r="22" spans="1:10" ht="15.75" thickBot="1"/>
    <row r="23" spans="1:10" ht="15.75" thickBot="1">
      <c r="A23" s="25" t="s">
        <v>27</v>
      </c>
      <c r="C23" s="11" t="s">
        <v>26</v>
      </c>
      <c r="D23" s="12"/>
      <c r="E23" s="12"/>
      <c r="F23" s="12"/>
      <c r="G23" s="13"/>
    </row>
    <row r="25" spans="1:10">
      <c r="C25" s="22" t="s">
        <v>12</v>
      </c>
      <c r="D25" s="22" t="s">
        <v>17</v>
      </c>
    </row>
    <row r="26" spans="1:10">
      <c r="C26" s="1" t="s">
        <v>19</v>
      </c>
      <c r="D26" s="1">
        <f>IFERROR(VLOOKUP(C26,$G$17:$J$20,3,0),"Employee not found")</f>
        <v>100</v>
      </c>
    </row>
    <row r="27" spans="1:10">
      <c r="C27" s="1" t="s">
        <v>28</v>
      </c>
      <c r="D27" s="1" t="str">
        <f t="shared" ref="D27:D29" si="0">IFERROR(VLOOKUP(C27,$G$17:$J$20,3,0),"Employee not found")</f>
        <v>Employee not found</v>
      </c>
    </row>
    <row r="28" spans="1:10">
      <c r="C28" s="1" t="s">
        <v>29</v>
      </c>
      <c r="D28" s="1" t="str">
        <f t="shared" si="0"/>
        <v>Employee not found</v>
      </c>
    </row>
    <row r="29" spans="1:10">
      <c r="C29" s="1" t="s">
        <v>20</v>
      </c>
      <c r="D29" s="1">
        <f t="shared" si="0"/>
        <v>200</v>
      </c>
    </row>
    <row r="31" spans="1:10" ht="15.75" thickBot="1"/>
    <row r="32" spans="1:10" ht="15.75" thickBot="1">
      <c r="A32" s="25" t="s">
        <v>30</v>
      </c>
    </row>
    <row r="33" spans="3:4">
      <c r="C33">
        <v>1</v>
      </c>
    </row>
    <row r="34" spans="3:4">
      <c r="C34">
        <v>2</v>
      </c>
    </row>
    <row r="35" spans="3:4">
      <c r="C35">
        <v>3</v>
      </c>
    </row>
    <row r="36" spans="3:4">
      <c r="C36" t="s">
        <v>31</v>
      </c>
      <c r="D36" t="e">
        <f>C36+C35</f>
        <v>#VALUE!</v>
      </c>
    </row>
    <row r="37" spans="3:4">
      <c r="D37" s="26" t="str">
        <f>IFERROR(D36,"ISSUE")</f>
        <v>ISSUE</v>
      </c>
    </row>
  </sheetData>
  <mergeCells count="5">
    <mergeCell ref="A1:G1"/>
    <mergeCell ref="G4:H4"/>
    <mergeCell ref="G15:H15"/>
    <mergeCell ref="C14:G14"/>
    <mergeCell ref="C23:G2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19476-23E5-4642-A9C6-A8E884C69C2B}">
  <dimension ref="A2:F23"/>
  <sheetViews>
    <sheetView topLeftCell="A4" workbookViewId="0">
      <selection activeCell="I22" sqref="I22"/>
    </sheetView>
  </sheetViews>
  <sheetFormatPr defaultRowHeight="15"/>
  <cols>
    <col min="3" max="3" width="11.5703125" customWidth="1"/>
    <col min="4" max="4" width="16.140625" customWidth="1"/>
  </cols>
  <sheetData>
    <row r="2" spans="1:6" ht="18.75">
      <c r="B2" s="28" t="s">
        <v>32</v>
      </c>
      <c r="C2" s="27"/>
      <c r="D2" s="27"/>
      <c r="E2" s="27"/>
    </row>
    <row r="3" spans="1:6">
      <c r="F3" s="18" t="s">
        <v>40</v>
      </c>
    </row>
    <row r="4" spans="1:6">
      <c r="A4" s="29" t="s">
        <v>43</v>
      </c>
    </row>
    <row r="5" spans="1:6">
      <c r="F5" t="s">
        <v>41</v>
      </c>
    </row>
    <row r="6" spans="1:6">
      <c r="B6" s="30" t="s">
        <v>33</v>
      </c>
      <c r="C6" s="30" t="s">
        <v>34</v>
      </c>
      <c r="D6" s="30" t="s">
        <v>35</v>
      </c>
    </row>
    <row r="7" spans="1:6">
      <c r="B7" s="1" t="s">
        <v>36</v>
      </c>
      <c r="C7" s="32">
        <v>64</v>
      </c>
      <c r="D7" s="31" t="str">
        <f>IF(C7&gt;33,"PASS","FAIL")</f>
        <v>PASS</v>
      </c>
    </row>
    <row r="8" spans="1:6">
      <c r="B8" s="1" t="s">
        <v>37</v>
      </c>
      <c r="C8" s="32">
        <v>96</v>
      </c>
      <c r="D8" s="31" t="str">
        <f t="shared" ref="D8:D11" si="0">IF(C8&gt;33,"PASS","FAIL")</f>
        <v>PASS</v>
      </c>
    </row>
    <row r="9" spans="1:6">
      <c r="B9" s="1" t="s">
        <v>38</v>
      </c>
      <c r="C9" s="32">
        <v>80</v>
      </c>
      <c r="D9" s="31" t="str">
        <f t="shared" si="0"/>
        <v>PASS</v>
      </c>
    </row>
    <row r="10" spans="1:6">
      <c r="B10" s="1" t="s">
        <v>39</v>
      </c>
      <c r="C10" s="32">
        <v>32</v>
      </c>
      <c r="D10" s="31" t="str">
        <f t="shared" si="0"/>
        <v>FAIL</v>
      </c>
    </row>
    <row r="11" spans="1:6">
      <c r="B11" s="33" t="s">
        <v>42</v>
      </c>
      <c r="C11" s="34">
        <v>33.01</v>
      </c>
      <c r="D11" s="35" t="str">
        <f t="shared" si="0"/>
        <v>PASS</v>
      </c>
    </row>
    <row r="17" spans="1:6">
      <c r="A17" s="29" t="s">
        <v>11</v>
      </c>
    </row>
    <row r="18" spans="1:6">
      <c r="F18" t="s">
        <v>47</v>
      </c>
    </row>
    <row r="19" spans="1:6">
      <c r="B19" s="38" t="s">
        <v>44</v>
      </c>
      <c r="C19" s="38" t="s">
        <v>45</v>
      </c>
      <c r="D19" s="38" t="s">
        <v>46</v>
      </c>
    </row>
    <row r="20" spans="1:6">
      <c r="B20" s="36">
        <v>44562</v>
      </c>
      <c r="C20" s="37">
        <v>100</v>
      </c>
      <c r="D20" s="37" t="str">
        <f>IF(C20&gt;100,"YES","NO")</f>
        <v>NO</v>
      </c>
    </row>
    <row r="21" spans="1:6">
      <c r="B21" s="36">
        <v>44563</v>
      </c>
      <c r="C21" s="37">
        <v>50</v>
      </c>
      <c r="D21" s="37" t="str">
        <f t="shared" ref="D21:D23" si="1">IF(C21&gt;100,"YES","NO")</f>
        <v>NO</v>
      </c>
    </row>
    <row r="22" spans="1:6">
      <c r="B22" s="36">
        <v>44564</v>
      </c>
      <c r="C22" s="37">
        <v>200</v>
      </c>
      <c r="D22" s="37" t="str">
        <f t="shared" si="1"/>
        <v>YES</v>
      </c>
    </row>
    <row r="23" spans="1:6">
      <c r="B23" s="36">
        <v>44565</v>
      </c>
      <c r="C23" s="37">
        <v>85</v>
      </c>
      <c r="D23" s="37" t="str">
        <f t="shared" si="1"/>
        <v>NO</v>
      </c>
    </row>
  </sheetData>
  <mergeCells count="1">
    <mergeCell ref="B2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35198-8DB8-4D40-A1F5-6E9030D32343}">
  <dimension ref="B3:P51"/>
  <sheetViews>
    <sheetView topLeftCell="A28" workbookViewId="0">
      <selection activeCell="G44" sqref="G44"/>
    </sheetView>
  </sheetViews>
  <sheetFormatPr defaultRowHeight="15"/>
  <cols>
    <col min="2" max="2" width="16.42578125" customWidth="1"/>
    <col min="3" max="3" width="16.140625" customWidth="1"/>
    <col min="4" max="4" width="16.42578125" customWidth="1"/>
    <col min="5" max="5" width="12.140625" customWidth="1"/>
    <col min="11" max="11" width="17.85546875" customWidth="1"/>
    <col min="12" max="12" width="15.7109375" customWidth="1"/>
    <col min="13" max="13" width="13.140625" customWidth="1"/>
    <col min="14" max="14" width="13.5703125" customWidth="1"/>
  </cols>
  <sheetData>
    <row r="3" spans="2:16" ht="18.75">
      <c r="D3" s="40" t="s">
        <v>54</v>
      </c>
      <c r="E3" s="40"/>
      <c r="F3" s="40"/>
      <c r="G3" s="40"/>
    </row>
    <row r="5" spans="2:16" ht="15.75" thickBot="1"/>
    <row r="6" spans="2:16" ht="15.75" thickBot="1">
      <c r="B6" s="29" t="s">
        <v>43</v>
      </c>
      <c r="E6" s="43" t="s">
        <v>66</v>
      </c>
      <c r="F6" s="44"/>
      <c r="G6" s="44"/>
      <c r="H6" s="44"/>
      <c r="I6" s="45"/>
      <c r="L6" s="29" t="s">
        <v>71</v>
      </c>
    </row>
    <row r="7" spans="2:16" ht="15.75" thickBot="1"/>
    <row r="8" spans="2:16" ht="15.75" thickBot="1">
      <c r="J8" s="50"/>
      <c r="K8" s="51"/>
      <c r="L8" s="46" t="s">
        <v>68</v>
      </c>
      <c r="M8" s="48"/>
      <c r="N8" s="47"/>
      <c r="O8" s="47"/>
      <c r="P8" s="48"/>
    </row>
    <row r="9" spans="2:16">
      <c r="B9" s="39" t="s">
        <v>48</v>
      </c>
      <c r="C9" s="39" t="s">
        <v>49</v>
      </c>
      <c r="D9" s="20" t="s">
        <v>65</v>
      </c>
    </row>
    <row r="10" spans="2:16">
      <c r="B10" s="42" t="s">
        <v>42</v>
      </c>
      <c r="C10" s="42">
        <v>90</v>
      </c>
      <c r="D10" s="1" t="str">
        <f>IF(C10&gt;=95,"EXCELLENT",IF(C10&gt;=90,"A+","B"))</f>
        <v>A+</v>
      </c>
      <c r="L10" s="39" t="s">
        <v>48</v>
      </c>
      <c r="M10" s="39" t="s">
        <v>49</v>
      </c>
      <c r="N10" s="20" t="s">
        <v>65</v>
      </c>
    </row>
    <row r="11" spans="2:16">
      <c r="B11" s="42" t="s">
        <v>51</v>
      </c>
      <c r="C11" s="42">
        <v>80</v>
      </c>
      <c r="D11" s="1" t="str">
        <f t="shared" ref="D11:D13" si="0">IF(C11&gt;=95,"EXCELLENT",IF(C11&gt;=90,"A+","B"))</f>
        <v>B</v>
      </c>
      <c r="L11" s="42" t="s">
        <v>42</v>
      </c>
      <c r="M11" s="42">
        <v>90</v>
      </c>
      <c r="N11" s="1" t="str">
        <f>IF(M10&gt;95,"A",IF(M10&gt;90,"B",IF(M10&gt;85,"C","D")))</f>
        <v>A</v>
      </c>
    </row>
    <row r="12" spans="2:16">
      <c r="B12" s="42" t="s">
        <v>52</v>
      </c>
      <c r="C12" s="42">
        <v>70</v>
      </c>
      <c r="D12" s="1" t="str">
        <f t="shared" si="0"/>
        <v>B</v>
      </c>
      <c r="L12" s="42" t="s">
        <v>51</v>
      </c>
      <c r="M12" s="42">
        <v>80</v>
      </c>
      <c r="N12" s="1" t="str">
        <f t="shared" ref="N12:N14" si="1">IF(M11&gt;95,"A",IF(M11&gt;90,"B",IF(M11&gt;85,"C","D")))</f>
        <v>C</v>
      </c>
    </row>
    <row r="13" spans="2:16">
      <c r="B13" s="42" t="s">
        <v>53</v>
      </c>
      <c r="C13" s="42">
        <v>85</v>
      </c>
      <c r="D13" s="1" t="str">
        <f t="shared" si="0"/>
        <v>B</v>
      </c>
      <c r="L13" s="42" t="s">
        <v>52</v>
      </c>
      <c r="M13" s="42">
        <v>70</v>
      </c>
      <c r="N13" s="1" t="str">
        <f t="shared" si="1"/>
        <v>D</v>
      </c>
    </row>
    <row r="14" spans="2:16">
      <c r="L14" s="42" t="s">
        <v>53</v>
      </c>
      <c r="M14" s="42">
        <v>85</v>
      </c>
      <c r="N14" s="1" t="str">
        <f t="shared" si="1"/>
        <v>D</v>
      </c>
    </row>
    <row r="18" spans="2:14" ht="15.75" thickBot="1"/>
    <row r="19" spans="2:14" ht="15.75" thickBot="1">
      <c r="B19" s="29" t="s">
        <v>67</v>
      </c>
      <c r="E19" s="43" t="s">
        <v>69</v>
      </c>
      <c r="F19" s="44"/>
      <c r="G19" s="44"/>
      <c r="H19" s="44"/>
      <c r="I19" s="45"/>
    </row>
    <row r="21" spans="2:14">
      <c r="L21" s="52" t="s">
        <v>30</v>
      </c>
    </row>
    <row r="22" spans="2:14">
      <c r="B22" s="39" t="s">
        <v>48</v>
      </c>
      <c r="C22" s="39" t="s">
        <v>49</v>
      </c>
      <c r="D22" s="20" t="s">
        <v>65</v>
      </c>
    </row>
    <row r="23" spans="2:14">
      <c r="B23" s="42" t="s">
        <v>42</v>
      </c>
      <c r="C23" s="42">
        <v>90</v>
      </c>
      <c r="D23" s="1" t="str">
        <f>IF(B2&gt;95,"A",IF(B2&gt;90,"B",IF(B2&gt;85,"C","D")))</f>
        <v>D</v>
      </c>
      <c r="L23" s="39" t="s">
        <v>48</v>
      </c>
      <c r="M23" s="39" t="s">
        <v>49</v>
      </c>
      <c r="N23" s="20" t="s">
        <v>65</v>
      </c>
    </row>
    <row r="24" spans="2:14">
      <c r="B24" s="42" t="s">
        <v>51</v>
      </c>
      <c r="C24" s="42">
        <v>80</v>
      </c>
      <c r="D24" s="1" t="str">
        <f t="shared" ref="D24:D26" si="2">IF(B3&gt;95,"A",IF(B3&gt;90,"B",IF(B3&gt;85,"C","D")))</f>
        <v>D</v>
      </c>
      <c r="L24" s="42" t="s">
        <v>42</v>
      </c>
      <c r="M24" s="42">
        <v>100</v>
      </c>
      <c r="N24" s="1" t="str">
        <f>IF(M24&gt;100,"True","False")</f>
        <v>False</v>
      </c>
    </row>
    <row r="25" spans="2:14">
      <c r="B25" s="42" t="s">
        <v>52</v>
      </c>
      <c r="C25" s="42">
        <v>70</v>
      </c>
      <c r="D25" s="1" t="str">
        <f t="shared" si="2"/>
        <v>D</v>
      </c>
      <c r="L25" s="42" t="s">
        <v>51</v>
      </c>
      <c r="M25" s="42">
        <v>80</v>
      </c>
      <c r="N25" s="1" t="str">
        <f t="shared" ref="N25:N27" si="3">IF(M25&gt;100,"True","False")</f>
        <v>False</v>
      </c>
    </row>
    <row r="26" spans="2:14">
      <c r="B26" s="42" t="s">
        <v>53</v>
      </c>
      <c r="C26" s="42">
        <v>85</v>
      </c>
      <c r="D26" s="1" t="str">
        <f t="shared" si="2"/>
        <v>D</v>
      </c>
      <c r="L26" s="42" t="s">
        <v>52</v>
      </c>
      <c r="M26" s="42">
        <v>70</v>
      </c>
      <c r="N26" s="1" t="str">
        <f t="shared" si="3"/>
        <v>False</v>
      </c>
    </row>
    <row r="27" spans="2:14">
      <c r="B27" s="49" t="s">
        <v>70</v>
      </c>
      <c r="C27" s="49">
        <v>91</v>
      </c>
      <c r="D27" s="1" t="str">
        <f>IF(B6&gt;95,"A",IF(B6&gt;90,"B",IF(B6&gt;85,"C","D")))</f>
        <v>A</v>
      </c>
      <c r="L27" s="42" t="s">
        <v>53</v>
      </c>
      <c r="M27" s="42">
        <v>85</v>
      </c>
      <c r="N27" s="1" t="str">
        <f t="shared" si="3"/>
        <v>False</v>
      </c>
    </row>
    <row r="30" spans="2:14">
      <c r="B30" s="41" t="s">
        <v>58</v>
      </c>
      <c r="C30" s="41" t="s">
        <v>59</v>
      </c>
    </row>
    <row r="31" spans="2:14">
      <c r="B31" s="41" t="s">
        <v>60</v>
      </c>
      <c r="C31" s="41" t="s">
        <v>55</v>
      </c>
    </row>
    <row r="32" spans="2:14">
      <c r="B32" s="41" t="s">
        <v>61</v>
      </c>
      <c r="C32" s="41" t="s">
        <v>56</v>
      </c>
      <c r="K32" s="53" t="s">
        <v>72</v>
      </c>
    </row>
    <row r="33" spans="2:14">
      <c r="B33" s="41" t="s">
        <v>62</v>
      </c>
      <c r="C33" s="41" t="s">
        <v>57</v>
      </c>
    </row>
    <row r="34" spans="2:14">
      <c r="B34" s="41" t="s">
        <v>63</v>
      </c>
      <c r="C34" s="41" t="s">
        <v>64</v>
      </c>
      <c r="J34" s="54" t="s">
        <v>12</v>
      </c>
      <c r="K34" s="54" t="s">
        <v>74</v>
      </c>
      <c r="M34" s="2" t="s">
        <v>12</v>
      </c>
      <c r="N34" s="2" t="s">
        <v>74</v>
      </c>
    </row>
    <row r="35" spans="2:14">
      <c r="J35" s="1" t="s">
        <v>73</v>
      </c>
      <c r="K35" s="55" t="str" cm="1">
        <f t="array" ref="K35">INDEX(N34:N39,MATCH(J35,M34:M39,0),0)</f>
        <v>Bangalore</v>
      </c>
      <c r="M35" s="1" t="s">
        <v>36</v>
      </c>
      <c r="N35" s="1" t="s">
        <v>79</v>
      </c>
    </row>
    <row r="36" spans="2:14">
      <c r="J36" s="1" t="s">
        <v>36</v>
      </c>
      <c r="K36" s="55" t="str" cm="1">
        <f t="array" ref="K36">INDEX(N35:N40,MATCH(J36,M35:M40,0),0)</f>
        <v>Delhi</v>
      </c>
      <c r="M36" s="1" t="s">
        <v>75</v>
      </c>
      <c r="N36" s="1" t="s">
        <v>31</v>
      </c>
    </row>
    <row r="37" spans="2:14">
      <c r="J37" s="1"/>
      <c r="K37" s="1"/>
      <c r="M37" s="1" t="s">
        <v>76</v>
      </c>
      <c r="N37" s="1" t="s">
        <v>80</v>
      </c>
    </row>
    <row r="38" spans="2:14">
      <c r="M38" s="1" t="s">
        <v>77</v>
      </c>
      <c r="N38" s="1" t="s">
        <v>74</v>
      </c>
    </row>
    <row r="39" spans="2:14">
      <c r="B39" s="56" t="s">
        <v>82</v>
      </c>
      <c r="D39" s="62" t="s">
        <v>83</v>
      </c>
      <c r="E39" s="62"/>
      <c r="F39" s="62"/>
      <c r="G39" s="62"/>
      <c r="M39" s="1" t="s">
        <v>78</v>
      </c>
      <c r="N39" s="1" t="s">
        <v>81</v>
      </c>
    </row>
    <row r="41" spans="2:14" ht="15.75">
      <c r="B41" s="58" t="s">
        <v>48</v>
      </c>
      <c r="C41" s="58" t="s">
        <v>49</v>
      </c>
      <c r="D41" s="58" t="s">
        <v>50</v>
      </c>
      <c r="E41" s="59" t="s">
        <v>65</v>
      </c>
    </row>
    <row r="42" spans="2:14" ht="20.25">
      <c r="B42" s="57" t="s">
        <v>42</v>
      </c>
      <c r="C42" s="57">
        <v>90</v>
      </c>
      <c r="D42" s="57">
        <v>85</v>
      </c>
      <c r="E42" s="60" t="str">
        <f>IF(C42&gt;=90,"A",IF(C42&gt;=80,"B",IF(C42&gt;=70,"C","D")))</f>
        <v>A</v>
      </c>
    </row>
    <row r="43" spans="2:14" ht="20.25">
      <c r="B43" s="57" t="s">
        <v>51</v>
      </c>
      <c r="C43" s="57">
        <v>80</v>
      </c>
      <c r="D43" s="57">
        <v>95</v>
      </c>
      <c r="E43" s="60" t="str">
        <f t="shared" ref="E43:E45" si="4">IF(C43&gt;=90,"A",IF(C43&gt;=80,"B",IF(C43&gt;=70,"C","D")))</f>
        <v>B</v>
      </c>
    </row>
    <row r="44" spans="2:14" ht="20.25">
      <c r="B44" s="57" t="s">
        <v>52</v>
      </c>
      <c r="C44" s="57">
        <v>70</v>
      </c>
      <c r="D44" s="57">
        <v>70</v>
      </c>
      <c r="E44" s="60" t="str">
        <f t="shared" si="4"/>
        <v>C</v>
      </c>
    </row>
    <row r="45" spans="2:14" ht="20.25">
      <c r="B45" s="57" t="s">
        <v>53</v>
      </c>
      <c r="C45" s="57">
        <v>85</v>
      </c>
      <c r="D45" s="57">
        <v>75</v>
      </c>
      <c r="E45" s="60" t="str">
        <f t="shared" si="4"/>
        <v>B</v>
      </c>
    </row>
    <row r="47" spans="2:14">
      <c r="B47" s="61" t="s">
        <v>58</v>
      </c>
      <c r="C47" s="61" t="s">
        <v>59</v>
      </c>
    </row>
    <row r="48" spans="2:14">
      <c r="B48" s="61" t="s">
        <v>60</v>
      </c>
      <c r="C48" s="61" t="s">
        <v>55</v>
      </c>
    </row>
    <row r="49" spans="2:3">
      <c r="B49" s="61" t="s">
        <v>61</v>
      </c>
      <c r="C49" s="61" t="s">
        <v>56</v>
      </c>
    </row>
    <row r="50" spans="2:3">
      <c r="B50" s="61" t="s">
        <v>62</v>
      </c>
      <c r="C50" s="61" t="s">
        <v>57</v>
      </c>
    </row>
    <row r="51" spans="2:3">
      <c r="B51" s="61" t="s">
        <v>63</v>
      </c>
      <c r="C51" s="61" t="s">
        <v>64</v>
      </c>
    </row>
  </sheetData>
  <mergeCells count="4">
    <mergeCell ref="D3:G3"/>
    <mergeCell ref="E6:I6"/>
    <mergeCell ref="E19:I19"/>
    <mergeCell ref="D39:G3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1D06D-43B0-4437-AC81-B92735224EA5}">
  <dimension ref="F6:S6"/>
  <sheetViews>
    <sheetView workbookViewId="0">
      <selection activeCell="Q14" sqref="Q14"/>
    </sheetView>
  </sheetViews>
  <sheetFormatPr defaultRowHeight="15"/>
  <sheetData>
    <row r="6" spans="6:19" ht="19.5">
      <c r="F6" s="70" t="s">
        <v>96</v>
      </c>
      <c r="G6" s="70"/>
      <c r="H6" s="70"/>
      <c r="I6" s="70"/>
      <c r="J6" s="70"/>
      <c r="K6" s="70"/>
      <c r="L6" s="70"/>
      <c r="M6" s="70"/>
      <c r="N6" s="70"/>
      <c r="O6" s="70"/>
      <c r="P6" s="70"/>
      <c r="Q6" s="70"/>
      <c r="R6" s="70"/>
      <c r="S6" s="70"/>
    </row>
  </sheetData>
  <mergeCells count="1">
    <mergeCell ref="F6:S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0E237-FCD9-4A32-BB7D-0BBF7F65C9DF}">
  <dimension ref="A1:F182"/>
  <sheetViews>
    <sheetView workbookViewId="0">
      <selection activeCell="F2" sqref="F2:F182"/>
    </sheetView>
  </sheetViews>
  <sheetFormatPr defaultRowHeight="15"/>
  <cols>
    <col min="1" max="1" width="19.42578125" customWidth="1"/>
    <col min="2" max="2" width="16.85546875" customWidth="1"/>
    <col min="3" max="3" width="26.85546875" customWidth="1"/>
    <col min="4" max="4" width="40" customWidth="1"/>
    <col min="5" max="5" width="16.28515625" customWidth="1"/>
  </cols>
  <sheetData>
    <row r="1" spans="1:6" ht="30.75" thickBot="1">
      <c r="A1" s="71" t="s">
        <v>97</v>
      </c>
      <c r="B1" s="71" t="s">
        <v>98</v>
      </c>
      <c r="C1" s="71" t="s">
        <v>99</v>
      </c>
      <c r="D1" s="71" t="s">
        <v>100</v>
      </c>
      <c r="E1" s="71" t="s">
        <v>101</v>
      </c>
      <c r="F1" s="72" t="s">
        <v>102</v>
      </c>
    </row>
    <row r="2" spans="1:6" ht="26.25" customHeight="1" thickBot="1">
      <c r="A2" s="73">
        <v>1</v>
      </c>
      <c r="B2" s="74" t="s">
        <v>103</v>
      </c>
      <c r="C2" s="74" t="s">
        <v>104</v>
      </c>
      <c r="D2" s="74" t="s">
        <v>105</v>
      </c>
      <c r="E2" s="74" t="s">
        <v>106</v>
      </c>
      <c r="F2" s="75" t="str">
        <f>IF(E2="Male","Yes","No")</f>
        <v>Yes</v>
      </c>
    </row>
    <row r="3" spans="1:6" ht="24.75" customHeight="1" thickBot="1">
      <c r="A3" s="73">
        <v>2</v>
      </c>
      <c r="B3" s="74" t="s">
        <v>107</v>
      </c>
      <c r="C3" s="74" t="s">
        <v>108</v>
      </c>
      <c r="D3" s="74" t="s">
        <v>109</v>
      </c>
      <c r="E3" s="74" t="s">
        <v>110</v>
      </c>
      <c r="F3" s="75" t="str">
        <f t="shared" ref="F3:F66" si="0">IF(E3="Male","Yes","No")</f>
        <v>No</v>
      </c>
    </row>
    <row r="4" spans="1:6" ht="26.25" customHeight="1" thickBot="1">
      <c r="A4" s="73">
        <v>3</v>
      </c>
      <c r="B4" s="74" t="s">
        <v>111</v>
      </c>
      <c r="C4" s="74" t="s">
        <v>112</v>
      </c>
      <c r="D4" s="74" t="s">
        <v>113</v>
      </c>
      <c r="E4" s="74" t="s">
        <v>106</v>
      </c>
      <c r="F4" s="75" t="str">
        <f t="shared" si="0"/>
        <v>Yes</v>
      </c>
    </row>
    <row r="5" spans="1:6" ht="21.75" customHeight="1" thickBot="1">
      <c r="A5" s="73">
        <v>4</v>
      </c>
      <c r="B5" s="74" t="s">
        <v>114</v>
      </c>
      <c r="C5" s="74" t="s">
        <v>115</v>
      </c>
      <c r="D5" s="74" t="s">
        <v>116</v>
      </c>
      <c r="E5" s="74" t="s">
        <v>106</v>
      </c>
      <c r="F5" s="75" t="str">
        <f t="shared" si="0"/>
        <v>Yes</v>
      </c>
    </row>
    <row r="6" spans="1:6" ht="24.75" customHeight="1" thickBot="1">
      <c r="A6" s="73">
        <v>5</v>
      </c>
      <c r="B6" s="74" t="s">
        <v>117</v>
      </c>
      <c r="C6" s="74" t="s">
        <v>118</v>
      </c>
      <c r="D6" s="74" t="s">
        <v>119</v>
      </c>
      <c r="E6" s="74" t="s">
        <v>110</v>
      </c>
      <c r="F6" s="75" t="str">
        <f t="shared" si="0"/>
        <v>No</v>
      </c>
    </row>
    <row r="7" spans="1:6" ht="27.75" customHeight="1" thickBot="1">
      <c r="A7" s="73">
        <v>6</v>
      </c>
      <c r="B7" s="74" t="s">
        <v>120</v>
      </c>
      <c r="C7" s="74" t="s">
        <v>121</v>
      </c>
      <c r="D7" s="74" t="s">
        <v>122</v>
      </c>
      <c r="E7" s="74" t="s">
        <v>110</v>
      </c>
      <c r="F7" s="75" t="str">
        <f t="shared" si="0"/>
        <v>No</v>
      </c>
    </row>
    <row r="8" spans="1:6" ht="21" customHeight="1" thickBot="1">
      <c r="A8" s="73">
        <v>7</v>
      </c>
      <c r="B8" s="74" t="s">
        <v>123</v>
      </c>
      <c r="C8" s="74" t="s">
        <v>124</v>
      </c>
      <c r="D8" s="74" t="s">
        <v>125</v>
      </c>
      <c r="E8" s="74" t="s">
        <v>106</v>
      </c>
      <c r="F8" s="75" t="str">
        <f t="shared" si="0"/>
        <v>Yes</v>
      </c>
    </row>
    <row r="9" spans="1:6" ht="18.75" customHeight="1" thickBot="1">
      <c r="A9" s="73">
        <v>9</v>
      </c>
      <c r="B9" s="74" t="s">
        <v>126</v>
      </c>
      <c r="C9" s="74" t="s">
        <v>127</v>
      </c>
      <c r="D9" s="74" t="s">
        <v>128</v>
      </c>
      <c r="E9" s="74" t="s">
        <v>110</v>
      </c>
      <c r="F9" s="75" t="str">
        <f t="shared" si="0"/>
        <v>No</v>
      </c>
    </row>
    <row r="10" spans="1:6" ht="23.25" customHeight="1" thickBot="1">
      <c r="A10" s="73">
        <v>10</v>
      </c>
      <c r="B10" s="74" t="s">
        <v>129</v>
      </c>
      <c r="C10" s="74" t="s">
        <v>130</v>
      </c>
      <c r="D10" s="74" t="s">
        <v>131</v>
      </c>
      <c r="E10" s="74" t="s">
        <v>106</v>
      </c>
      <c r="F10" s="75" t="str">
        <f t="shared" si="0"/>
        <v>Yes</v>
      </c>
    </row>
    <row r="11" spans="1:6" ht="21.75" customHeight="1" thickBot="1">
      <c r="A11" s="73">
        <v>11</v>
      </c>
      <c r="B11" s="74" t="s">
        <v>132</v>
      </c>
      <c r="C11" s="74" t="s">
        <v>133</v>
      </c>
      <c r="D11" s="74" t="s">
        <v>134</v>
      </c>
      <c r="E11" s="74" t="s">
        <v>110</v>
      </c>
      <c r="F11" s="75" t="str">
        <f t="shared" si="0"/>
        <v>No</v>
      </c>
    </row>
    <row r="12" spans="1:6" ht="25.5" customHeight="1" thickBot="1">
      <c r="A12" s="73">
        <v>12</v>
      </c>
      <c r="B12" s="74" t="s">
        <v>135</v>
      </c>
      <c r="C12" s="74" t="s">
        <v>136</v>
      </c>
      <c r="D12" s="74" t="s">
        <v>137</v>
      </c>
      <c r="E12" s="74" t="s">
        <v>106</v>
      </c>
      <c r="F12" s="75" t="str">
        <f t="shared" si="0"/>
        <v>Yes</v>
      </c>
    </row>
    <row r="13" spans="1:6" ht="24.75" customHeight="1" thickBot="1">
      <c r="A13" s="73">
        <v>13</v>
      </c>
      <c r="B13" s="74" t="s">
        <v>138</v>
      </c>
      <c r="C13" s="74" t="s">
        <v>139</v>
      </c>
      <c r="D13" s="74" t="s">
        <v>140</v>
      </c>
      <c r="E13" s="74" t="s">
        <v>106</v>
      </c>
      <c r="F13" s="75" t="str">
        <f t="shared" si="0"/>
        <v>Yes</v>
      </c>
    </row>
    <row r="14" spans="1:6" ht="19.5" customHeight="1" thickBot="1">
      <c r="A14" s="73">
        <v>14</v>
      </c>
      <c r="B14" s="74" t="s">
        <v>141</v>
      </c>
      <c r="C14" s="74" t="s">
        <v>142</v>
      </c>
      <c r="D14" s="74" t="s">
        <v>143</v>
      </c>
      <c r="E14" s="74" t="s">
        <v>106</v>
      </c>
      <c r="F14" s="75" t="str">
        <f t="shared" si="0"/>
        <v>Yes</v>
      </c>
    </row>
    <row r="15" spans="1:6" ht="22.5" customHeight="1" thickBot="1">
      <c r="A15" s="73">
        <v>15</v>
      </c>
      <c r="B15" s="74" t="s">
        <v>144</v>
      </c>
      <c r="C15" s="74" t="s">
        <v>145</v>
      </c>
      <c r="D15" s="74" t="s">
        <v>146</v>
      </c>
      <c r="E15" s="74" t="s">
        <v>106</v>
      </c>
      <c r="F15" s="75" t="str">
        <f t="shared" si="0"/>
        <v>Yes</v>
      </c>
    </row>
    <row r="16" spans="1:6" ht="30.75" customHeight="1" thickBot="1">
      <c r="A16" s="73">
        <v>18</v>
      </c>
      <c r="B16" s="74" t="s">
        <v>147</v>
      </c>
      <c r="C16" s="74" t="s">
        <v>148</v>
      </c>
      <c r="D16" s="74" t="s">
        <v>149</v>
      </c>
      <c r="E16" s="74" t="s">
        <v>106</v>
      </c>
      <c r="F16" s="75" t="str">
        <f t="shared" si="0"/>
        <v>Yes</v>
      </c>
    </row>
    <row r="17" spans="1:6" ht="29.25" customHeight="1" thickBot="1">
      <c r="A17" s="73">
        <v>19</v>
      </c>
      <c r="B17" s="74" t="s">
        <v>150</v>
      </c>
      <c r="C17" s="74" t="s">
        <v>151</v>
      </c>
      <c r="D17" s="74" t="s">
        <v>152</v>
      </c>
      <c r="E17" s="74" t="s">
        <v>106</v>
      </c>
      <c r="F17" s="75" t="str">
        <f t="shared" si="0"/>
        <v>Yes</v>
      </c>
    </row>
    <row r="18" spans="1:6" ht="30.75" customHeight="1" thickBot="1">
      <c r="A18" s="73">
        <v>22</v>
      </c>
      <c r="B18" s="74" t="s">
        <v>153</v>
      </c>
      <c r="C18" s="74" t="s">
        <v>154</v>
      </c>
      <c r="D18" s="74" t="s">
        <v>155</v>
      </c>
      <c r="E18" s="74" t="s">
        <v>110</v>
      </c>
      <c r="F18" s="75" t="str">
        <f t="shared" si="0"/>
        <v>No</v>
      </c>
    </row>
    <row r="19" spans="1:6" ht="29.25" customHeight="1" thickBot="1">
      <c r="A19" s="73">
        <v>23</v>
      </c>
      <c r="B19" s="74" t="s">
        <v>156</v>
      </c>
      <c r="C19" s="74" t="s">
        <v>157</v>
      </c>
      <c r="D19" s="74" t="s">
        <v>158</v>
      </c>
      <c r="E19" s="74" t="s">
        <v>110</v>
      </c>
      <c r="F19" s="75" t="str">
        <f t="shared" si="0"/>
        <v>No</v>
      </c>
    </row>
    <row r="20" spans="1:6" ht="24.75" customHeight="1" thickBot="1">
      <c r="A20" s="73">
        <v>24</v>
      </c>
      <c r="B20" s="74" t="s">
        <v>159</v>
      </c>
      <c r="C20" s="74" t="s">
        <v>160</v>
      </c>
      <c r="D20" s="74" t="s">
        <v>161</v>
      </c>
      <c r="E20" s="74" t="s">
        <v>106</v>
      </c>
      <c r="F20" s="75" t="str">
        <f t="shared" si="0"/>
        <v>Yes</v>
      </c>
    </row>
    <row r="21" spans="1:6" ht="26.25" customHeight="1" thickBot="1">
      <c r="A21" s="73">
        <v>25</v>
      </c>
      <c r="B21" s="74" t="s">
        <v>162</v>
      </c>
      <c r="C21" s="74" t="s">
        <v>163</v>
      </c>
      <c r="D21" s="74" t="s">
        <v>164</v>
      </c>
      <c r="E21" s="74" t="s">
        <v>110</v>
      </c>
      <c r="F21" s="75" t="str">
        <f t="shared" si="0"/>
        <v>No</v>
      </c>
    </row>
    <row r="22" spans="1:6" ht="27" customHeight="1" thickBot="1">
      <c r="A22" s="73">
        <v>26</v>
      </c>
      <c r="B22" s="74" t="s">
        <v>165</v>
      </c>
      <c r="C22" s="74" t="s">
        <v>166</v>
      </c>
      <c r="D22" s="74" t="s">
        <v>167</v>
      </c>
      <c r="E22" s="74" t="s">
        <v>110</v>
      </c>
      <c r="F22" s="75" t="str">
        <f t="shared" si="0"/>
        <v>No</v>
      </c>
    </row>
    <row r="23" spans="1:6" ht="27.75" customHeight="1" thickBot="1">
      <c r="A23" s="73">
        <v>27</v>
      </c>
      <c r="B23" s="74" t="s">
        <v>168</v>
      </c>
      <c r="C23" s="74" t="s">
        <v>169</v>
      </c>
      <c r="D23" s="74" t="s">
        <v>170</v>
      </c>
      <c r="E23" s="74" t="s">
        <v>106</v>
      </c>
      <c r="F23" s="75" t="str">
        <f t="shared" si="0"/>
        <v>Yes</v>
      </c>
    </row>
    <row r="24" spans="1:6" ht="31.5" customHeight="1" thickBot="1">
      <c r="A24" s="73">
        <v>28</v>
      </c>
      <c r="B24" s="74" t="s">
        <v>171</v>
      </c>
      <c r="C24" s="74" t="s">
        <v>172</v>
      </c>
      <c r="D24" s="74" t="s">
        <v>173</v>
      </c>
      <c r="E24" s="74" t="s">
        <v>110</v>
      </c>
      <c r="F24" s="75" t="str">
        <f t="shared" si="0"/>
        <v>No</v>
      </c>
    </row>
    <row r="25" spans="1:6" ht="27" customHeight="1" thickBot="1">
      <c r="A25" s="73">
        <v>29</v>
      </c>
      <c r="B25" s="74" t="s">
        <v>174</v>
      </c>
      <c r="C25" s="74" t="s">
        <v>175</v>
      </c>
      <c r="D25" s="74" t="s">
        <v>176</v>
      </c>
      <c r="E25" s="74" t="s">
        <v>110</v>
      </c>
      <c r="F25" s="75" t="str">
        <f t="shared" si="0"/>
        <v>No</v>
      </c>
    </row>
    <row r="26" spans="1:6" ht="25.5" customHeight="1" thickBot="1">
      <c r="A26" s="73">
        <v>30</v>
      </c>
      <c r="B26" s="74" t="s">
        <v>177</v>
      </c>
      <c r="C26" s="74" t="s">
        <v>178</v>
      </c>
      <c r="D26" s="74" t="s">
        <v>179</v>
      </c>
      <c r="E26" s="74" t="s">
        <v>106</v>
      </c>
      <c r="F26" s="75" t="str">
        <f t="shared" si="0"/>
        <v>Yes</v>
      </c>
    </row>
    <row r="27" spans="1:6" ht="30.75" customHeight="1" thickBot="1">
      <c r="A27" s="73">
        <v>31</v>
      </c>
      <c r="B27" s="74" t="s">
        <v>180</v>
      </c>
      <c r="C27" s="74" t="s">
        <v>181</v>
      </c>
      <c r="D27" s="74" t="s">
        <v>182</v>
      </c>
      <c r="E27" s="74" t="s">
        <v>106</v>
      </c>
      <c r="F27" s="75" t="str">
        <f t="shared" si="0"/>
        <v>Yes</v>
      </c>
    </row>
    <row r="28" spans="1:6" ht="30" customHeight="1" thickBot="1">
      <c r="A28" s="73">
        <v>32</v>
      </c>
      <c r="B28" s="74" t="s">
        <v>183</v>
      </c>
      <c r="C28" s="74" t="s">
        <v>184</v>
      </c>
      <c r="D28" s="74" t="s">
        <v>185</v>
      </c>
      <c r="E28" s="74" t="s">
        <v>110</v>
      </c>
      <c r="F28" s="75" t="str">
        <f t="shared" si="0"/>
        <v>No</v>
      </c>
    </row>
    <row r="29" spans="1:6" ht="29.25" customHeight="1" thickBot="1">
      <c r="A29" s="73">
        <v>33</v>
      </c>
      <c r="B29" s="74" t="s">
        <v>186</v>
      </c>
      <c r="C29" s="74" t="s">
        <v>187</v>
      </c>
      <c r="D29" s="74" t="s">
        <v>188</v>
      </c>
      <c r="E29" s="74" t="s">
        <v>106</v>
      </c>
      <c r="F29" s="75" t="str">
        <f t="shared" si="0"/>
        <v>Yes</v>
      </c>
    </row>
    <row r="30" spans="1:6" ht="27" customHeight="1" thickBot="1">
      <c r="A30" s="73">
        <v>34</v>
      </c>
      <c r="B30" s="74" t="s">
        <v>189</v>
      </c>
      <c r="C30" s="74" t="s">
        <v>190</v>
      </c>
      <c r="D30" s="74" t="s">
        <v>191</v>
      </c>
      <c r="E30" s="74" t="s">
        <v>110</v>
      </c>
      <c r="F30" s="75" t="str">
        <f t="shared" si="0"/>
        <v>No</v>
      </c>
    </row>
    <row r="31" spans="1:6" ht="26.25" customHeight="1" thickBot="1">
      <c r="A31" s="73">
        <v>35</v>
      </c>
      <c r="B31" s="74" t="s">
        <v>192</v>
      </c>
      <c r="C31" s="74" t="s">
        <v>193</v>
      </c>
      <c r="D31" s="74" t="s">
        <v>194</v>
      </c>
      <c r="E31" s="74" t="s">
        <v>106</v>
      </c>
      <c r="F31" s="75" t="str">
        <f t="shared" si="0"/>
        <v>Yes</v>
      </c>
    </row>
    <row r="32" spans="1:6" ht="23.25" customHeight="1" thickBot="1">
      <c r="A32" s="73">
        <v>36</v>
      </c>
      <c r="B32" s="74" t="s">
        <v>195</v>
      </c>
      <c r="C32" s="74" t="s">
        <v>196</v>
      </c>
      <c r="D32" s="74" t="s">
        <v>197</v>
      </c>
      <c r="E32" s="74" t="s">
        <v>110</v>
      </c>
      <c r="F32" s="75" t="str">
        <f t="shared" si="0"/>
        <v>No</v>
      </c>
    </row>
    <row r="33" spans="1:6" ht="24" customHeight="1" thickBot="1">
      <c r="A33" s="73">
        <v>37</v>
      </c>
      <c r="B33" s="74" t="s">
        <v>198</v>
      </c>
      <c r="C33" s="74" t="s">
        <v>199</v>
      </c>
      <c r="D33" s="74" t="s">
        <v>200</v>
      </c>
      <c r="E33" s="74" t="s">
        <v>110</v>
      </c>
      <c r="F33" s="75" t="str">
        <f t="shared" si="0"/>
        <v>No</v>
      </c>
    </row>
    <row r="34" spans="1:6" ht="25.5" customHeight="1" thickBot="1">
      <c r="A34" s="73">
        <v>38</v>
      </c>
      <c r="B34" s="74" t="s">
        <v>201</v>
      </c>
      <c r="C34" s="74" t="s">
        <v>202</v>
      </c>
      <c r="D34" s="74" t="s">
        <v>203</v>
      </c>
      <c r="E34" s="74" t="s">
        <v>106</v>
      </c>
      <c r="F34" s="75" t="str">
        <f t="shared" si="0"/>
        <v>Yes</v>
      </c>
    </row>
    <row r="35" spans="1:6" ht="36.75" customHeight="1" thickBot="1">
      <c r="A35" s="73">
        <v>39</v>
      </c>
      <c r="B35" s="74" t="s">
        <v>204</v>
      </c>
      <c r="C35" s="74" t="s">
        <v>205</v>
      </c>
      <c r="D35" s="74" t="s">
        <v>206</v>
      </c>
      <c r="E35" s="74" t="s">
        <v>110</v>
      </c>
      <c r="F35" s="75" t="str">
        <f t="shared" si="0"/>
        <v>No</v>
      </c>
    </row>
    <row r="36" spans="1:6" ht="30" customHeight="1" thickBot="1">
      <c r="A36" s="73">
        <v>41</v>
      </c>
      <c r="B36" s="74" t="s">
        <v>207</v>
      </c>
      <c r="C36" s="74" t="s">
        <v>208</v>
      </c>
      <c r="D36" s="74" t="s">
        <v>209</v>
      </c>
      <c r="E36" s="74" t="s">
        <v>110</v>
      </c>
      <c r="F36" s="75" t="str">
        <f t="shared" si="0"/>
        <v>No</v>
      </c>
    </row>
    <row r="37" spans="1:6" ht="30.75" customHeight="1" thickBot="1">
      <c r="A37" s="73">
        <v>43</v>
      </c>
      <c r="B37" s="74" t="s">
        <v>210</v>
      </c>
      <c r="C37" s="74" t="s">
        <v>211</v>
      </c>
      <c r="D37" s="74" t="s">
        <v>212</v>
      </c>
      <c r="E37" s="74" t="s">
        <v>110</v>
      </c>
      <c r="F37" s="75" t="str">
        <f t="shared" si="0"/>
        <v>No</v>
      </c>
    </row>
    <row r="38" spans="1:6" ht="15.75" thickBot="1">
      <c r="A38" s="73">
        <v>44</v>
      </c>
      <c r="B38" s="74" t="s">
        <v>213</v>
      </c>
      <c r="C38" s="74" t="s">
        <v>214</v>
      </c>
      <c r="D38" s="74" t="s">
        <v>215</v>
      </c>
      <c r="E38" s="74" t="s">
        <v>110</v>
      </c>
      <c r="F38" s="75" t="str">
        <f t="shared" si="0"/>
        <v>No</v>
      </c>
    </row>
    <row r="39" spans="1:6" ht="15.75" thickBot="1">
      <c r="A39" s="73">
        <v>45</v>
      </c>
      <c r="B39" s="74" t="s">
        <v>216</v>
      </c>
      <c r="C39" s="74" t="s">
        <v>217</v>
      </c>
      <c r="D39" s="74" t="s">
        <v>218</v>
      </c>
      <c r="E39" s="74" t="s">
        <v>110</v>
      </c>
      <c r="F39" s="75" t="str">
        <f t="shared" si="0"/>
        <v>No</v>
      </c>
    </row>
    <row r="40" spans="1:6" ht="15.75" thickBot="1">
      <c r="A40" s="73">
        <v>46</v>
      </c>
      <c r="B40" s="74" t="s">
        <v>219</v>
      </c>
      <c r="C40" s="74" t="s">
        <v>220</v>
      </c>
      <c r="D40" s="74" t="s">
        <v>221</v>
      </c>
      <c r="E40" s="74" t="s">
        <v>110</v>
      </c>
      <c r="F40" s="75" t="str">
        <f t="shared" si="0"/>
        <v>No</v>
      </c>
    </row>
    <row r="41" spans="1:6" ht="15.75" thickBot="1">
      <c r="A41" s="73">
        <v>47</v>
      </c>
      <c r="B41" s="74" t="s">
        <v>222</v>
      </c>
      <c r="C41" s="74" t="s">
        <v>223</v>
      </c>
      <c r="D41" s="74" t="s">
        <v>224</v>
      </c>
      <c r="E41" s="74" t="s">
        <v>106</v>
      </c>
      <c r="F41" s="75" t="str">
        <f t="shared" si="0"/>
        <v>Yes</v>
      </c>
    </row>
    <row r="42" spans="1:6" ht="15.75" thickBot="1">
      <c r="A42" s="73">
        <v>48</v>
      </c>
      <c r="B42" s="74" t="s">
        <v>225</v>
      </c>
      <c r="C42" s="74" t="s">
        <v>226</v>
      </c>
      <c r="D42" s="74" t="s">
        <v>227</v>
      </c>
      <c r="E42" s="74" t="s">
        <v>110</v>
      </c>
      <c r="F42" s="75" t="str">
        <f t="shared" si="0"/>
        <v>No</v>
      </c>
    </row>
    <row r="43" spans="1:6" ht="15.75" thickBot="1">
      <c r="A43" s="73">
        <v>49</v>
      </c>
      <c r="B43" s="74" t="s">
        <v>228</v>
      </c>
      <c r="C43" s="74" t="s">
        <v>229</v>
      </c>
      <c r="D43" s="74" t="s">
        <v>230</v>
      </c>
      <c r="E43" s="74" t="s">
        <v>110</v>
      </c>
      <c r="F43" s="75" t="str">
        <f t="shared" si="0"/>
        <v>No</v>
      </c>
    </row>
    <row r="44" spans="1:6" ht="15.75" thickBot="1">
      <c r="A44" s="73">
        <v>50</v>
      </c>
      <c r="B44" s="74" t="s">
        <v>231</v>
      </c>
      <c r="C44" s="74" t="s">
        <v>232</v>
      </c>
      <c r="D44" s="74" t="s">
        <v>233</v>
      </c>
      <c r="E44" s="74" t="s">
        <v>106</v>
      </c>
      <c r="F44" s="75" t="str">
        <f t="shared" si="0"/>
        <v>Yes</v>
      </c>
    </row>
    <row r="45" spans="1:6" ht="15.75" thickBot="1">
      <c r="A45" s="73">
        <v>51</v>
      </c>
      <c r="B45" s="74" t="s">
        <v>234</v>
      </c>
      <c r="C45" s="74" t="s">
        <v>235</v>
      </c>
      <c r="D45" s="74" t="s">
        <v>236</v>
      </c>
      <c r="E45" s="74" t="s">
        <v>106</v>
      </c>
      <c r="F45" s="75" t="str">
        <f t="shared" si="0"/>
        <v>Yes</v>
      </c>
    </row>
    <row r="46" spans="1:6" ht="15.75" thickBot="1">
      <c r="A46" s="73">
        <v>52</v>
      </c>
      <c r="B46" s="74" t="s">
        <v>237</v>
      </c>
      <c r="C46" s="74" t="s">
        <v>238</v>
      </c>
      <c r="D46" s="74" t="s">
        <v>239</v>
      </c>
      <c r="E46" s="74" t="s">
        <v>106</v>
      </c>
      <c r="F46" s="75" t="str">
        <f t="shared" si="0"/>
        <v>Yes</v>
      </c>
    </row>
    <row r="47" spans="1:6" ht="15.75" thickBot="1">
      <c r="A47" s="73">
        <v>53</v>
      </c>
      <c r="B47" s="74" t="s">
        <v>240</v>
      </c>
      <c r="C47" s="74" t="s">
        <v>241</v>
      </c>
      <c r="D47" s="74" t="s">
        <v>242</v>
      </c>
      <c r="E47" s="74" t="s">
        <v>110</v>
      </c>
      <c r="F47" s="75" t="str">
        <f t="shared" si="0"/>
        <v>No</v>
      </c>
    </row>
    <row r="48" spans="1:6" ht="15.75" thickBot="1">
      <c r="A48" s="73">
        <v>54</v>
      </c>
      <c r="B48" s="74" t="s">
        <v>243</v>
      </c>
      <c r="C48" s="74" t="s">
        <v>244</v>
      </c>
      <c r="D48" s="74" t="s">
        <v>245</v>
      </c>
      <c r="E48" s="74" t="s">
        <v>106</v>
      </c>
      <c r="F48" s="75" t="str">
        <f t="shared" si="0"/>
        <v>Yes</v>
      </c>
    </row>
    <row r="49" spans="1:6" ht="15.75" thickBot="1">
      <c r="A49" s="73">
        <v>55</v>
      </c>
      <c r="B49" s="74" t="s">
        <v>246</v>
      </c>
      <c r="C49" s="74" t="s">
        <v>247</v>
      </c>
      <c r="D49" s="74" t="s">
        <v>248</v>
      </c>
      <c r="E49" s="74" t="s">
        <v>110</v>
      </c>
      <c r="F49" s="75" t="str">
        <f t="shared" si="0"/>
        <v>No</v>
      </c>
    </row>
    <row r="50" spans="1:6" ht="15.75" thickBot="1">
      <c r="A50" s="73">
        <v>56</v>
      </c>
      <c r="B50" s="74" t="s">
        <v>249</v>
      </c>
      <c r="C50" s="74" t="s">
        <v>250</v>
      </c>
      <c r="D50" s="74" t="s">
        <v>251</v>
      </c>
      <c r="E50" s="74" t="s">
        <v>110</v>
      </c>
      <c r="F50" s="75" t="str">
        <f t="shared" si="0"/>
        <v>No</v>
      </c>
    </row>
    <row r="51" spans="1:6" ht="15.75" thickBot="1">
      <c r="A51" s="73">
        <v>57</v>
      </c>
      <c r="B51" s="74" t="s">
        <v>252</v>
      </c>
      <c r="C51" s="74" t="s">
        <v>253</v>
      </c>
      <c r="D51" s="74" t="s">
        <v>254</v>
      </c>
      <c r="E51" s="74" t="s">
        <v>110</v>
      </c>
      <c r="F51" s="75" t="str">
        <f t="shared" si="0"/>
        <v>No</v>
      </c>
    </row>
    <row r="52" spans="1:6" ht="15.75" thickBot="1">
      <c r="A52" s="73">
        <v>58</v>
      </c>
      <c r="B52" s="74" t="s">
        <v>255</v>
      </c>
      <c r="C52" s="74" t="s">
        <v>256</v>
      </c>
      <c r="D52" s="74" t="s">
        <v>257</v>
      </c>
      <c r="E52" s="74" t="s">
        <v>110</v>
      </c>
      <c r="F52" s="75" t="str">
        <f t="shared" si="0"/>
        <v>No</v>
      </c>
    </row>
    <row r="53" spans="1:6" ht="15.75" thickBot="1">
      <c r="A53" s="73">
        <v>59</v>
      </c>
      <c r="B53" s="74" t="s">
        <v>258</v>
      </c>
      <c r="C53" s="74" t="s">
        <v>259</v>
      </c>
      <c r="D53" s="74" t="s">
        <v>260</v>
      </c>
      <c r="E53" s="74" t="s">
        <v>106</v>
      </c>
      <c r="F53" s="75" t="str">
        <f t="shared" si="0"/>
        <v>Yes</v>
      </c>
    </row>
    <row r="54" spans="1:6" ht="15.75" thickBot="1">
      <c r="A54" s="73">
        <v>60</v>
      </c>
      <c r="B54" s="74" t="s">
        <v>261</v>
      </c>
      <c r="C54" s="74" t="s">
        <v>262</v>
      </c>
      <c r="D54" s="74" t="s">
        <v>263</v>
      </c>
      <c r="E54" s="74" t="s">
        <v>106</v>
      </c>
      <c r="F54" s="75" t="str">
        <f t="shared" si="0"/>
        <v>Yes</v>
      </c>
    </row>
    <row r="55" spans="1:6" ht="15.75" thickBot="1">
      <c r="A55" s="73">
        <v>61</v>
      </c>
      <c r="B55" s="74" t="s">
        <v>264</v>
      </c>
      <c r="C55" s="74" t="s">
        <v>265</v>
      </c>
      <c r="D55" s="74" t="s">
        <v>266</v>
      </c>
      <c r="E55" s="74" t="s">
        <v>106</v>
      </c>
      <c r="F55" s="75" t="str">
        <f t="shared" si="0"/>
        <v>Yes</v>
      </c>
    </row>
    <row r="56" spans="1:6" ht="15.75" thickBot="1">
      <c r="A56" s="73">
        <v>62</v>
      </c>
      <c r="B56" s="74" t="s">
        <v>267</v>
      </c>
      <c r="C56" s="74" t="s">
        <v>268</v>
      </c>
      <c r="D56" s="74" t="s">
        <v>269</v>
      </c>
      <c r="E56" s="74" t="s">
        <v>106</v>
      </c>
      <c r="F56" s="75" t="str">
        <f t="shared" si="0"/>
        <v>Yes</v>
      </c>
    </row>
    <row r="57" spans="1:6" ht="15.75" thickBot="1">
      <c r="A57" s="73">
        <v>63</v>
      </c>
      <c r="B57" s="74" t="s">
        <v>270</v>
      </c>
      <c r="C57" s="74" t="s">
        <v>271</v>
      </c>
      <c r="D57" s="74" t="s">
        <v>272</v>
      </c>
      <c r="E57" s="74" t="s">
        <v>106</v>
      </c>
      <c r="F57" s="75" t="str">
        <f t="shared" si="0"/>
        <v>Yes</v>
      </c>
    </row>
    <row r="58" spans="1:6" ht="15.75" thickBot="1">
      <c r="A58" s="73">
        <v>64</v>
      </c>
      <c r="B58" s="74" t="s">
        <v>273</v>
      </c>
      <c r="C58" s="74" t="s">
        <v>274</v>
      </c>
      <c r="D58" s="74" t="s">
        <v>275</v>
      </c>
      <c r="E58" s="74" t="s">
        <v>276</v>
      </c>
      <c r="F58" s="75" t="str">
        <f t="shared" si="0"/>
        <v>No</v>
      </c>
    </row>
    <row r="59" spans="1:6" ht="15.75" thickBot="1">
      <c r="A59" s="73">
        <v>65</v>
      </c>
      <c r="B59" s="74" t="s">
        <v>277</v>
      </c>
      <c r="C59" s="74" t="s">
        <v>278</v>
      </c>
      <c r="D59" s="74" t="s">
        <v>279</v>
      </c>
      <c r="E59" s="74" t="s">
        <v>110</v>
      </c>
      <c r="F59" s="75" t="str">
        <f t="shared" si="0"/>
        <v>No</v>
      </c>
    </row>
    <row r="60" spans="1:6" ht="15.75" thickBot="1">
      <c r="A60" s="73">
        <v>66</v>
      </c>
      <c r="B60" s="74" t="s">
        <v>280</v>
      </c>
      <c r="C60" s="74" t="s">
        <v>281</v>
      </c>
      <c r="D60" s="74" t="s">
        <v>282</v>
      </c>
      <c r="E60" s="74" t="s">
        <v>110</v>
      </c>
      <c r="F60" s="75" t="str">
        <f t="shared" si="0"/>
        <v>No</v>
      </c>
    </row>
    <row r="61" spans="1:6" ht="15.75" thickBot="1">
      <c r="A61" s="73">
        <v>67</v>
      </c>
      <c r="B61" s="74" t="s">
        <v>283</v>
      </c>
      <c r="C61" s="74" t="s">
        <v>284</v>
      </c>
      <c r="D61" s="74" t="s">
        <v>285</v>
      </c>
      <c r="E61" s="74" t="s">
        <v>106</v>
      </c>
      <c r="F61" s="75" t="str">
        <f t="shared" si="0"/>
        <v>Yes</v>
      </c>
    </row>
    <row r="62" spans="1:6" ht="15.75" thickBot="1">
      <c r="A62" s="73">
        <v>68</v>
      </c>
      <c r="B62" s="74" t="s">
        <v>286</v>
      </c>
      <c r="C62" s="74" t="s">
        <v>287</v>
      </c>
      <c r="D62" s="74" t="s">
        <v>288</v>
      </c>
      <c r="E62" s="74" t="s">
        <v>110</v>
      </c>
      <c r="F62" s="75" t="str">
        <f t="shared" si="0"/>
        <v>No</v>
      </c>
    </row>
    <row r="63" spans="1:6" ht="15.75" thickBot="1">
      <c r="A63" s="73">
        <v>69</v>
      </c>
      <c r="B63" s="74" t="s">
        <v>289</v>
      </c>
      <c r="C63" s="74" t="s">
        <v>290</v>
      </c>
      <c r="D63" s="74" t="s">
        <v>291</v>
      </c>
      <c r="E63" s="74" t="s">
        <v>106</v>
      </c>
      <c r="F63" s="75" t="str">
        <f t="shared" si="0"/>
        <v>Yes</v>
      </c>
    </row>
    <row r="64" spans="1:6" ht="15.75" thickBot="1">
      <c r="A64" s="73">
        <v>70</v>
      </c>
      <c r="B64" s="74" t="s">
        <v>292</v>
      </c>
      <c r="C64" s="74" t="s">
        <v>293</v>
      </c>
      <c r="D64" s="74" t="s">
        <v>294</v>
      </c>
      <c r="E64" s="74" t="s">
        <v>110</v>
      </c>
      <c r="F64" s="75" t="str">
        <f t="shared" si="0"/>
        <v>No</v>
      </c>
    </row>
    <row r="65" spans="1:6" ht="15.75" thickBot="1">
      <c r="A65" s="73">
        <v>71</v>
      </c>
      <c r="B65" s="74" t="s">
        <v>295</v>
      </c>
      <c r="C65" s="74" t="s">
        <v>296</v>
      </c>
      <c r="D65" s="74" t="s">
        <v>297</v>
      </c>
      <c r="E65" s="74" t="s">
        <v>106</v>
      </c>
      <c r="F65" s="75" t="str">
        <f t="shared" si="0"/>
        <v>Yes</v>
      </c>
    </row>
    <row r="66" spans="1:6" ht="15.75" thickBot="1">
      <c r="A66" s="73">
        <v>72</v>
      </c>
      <c r="B66" s="74" t="s">
        <v>298</v>
      </c>
      <c r="C66" s="74" t="s">
        <v>299</v>
      </c>
      <c r="D66" s="74" t="s">
        <v>300</v>
      </c>
      <c r="E66" s="74" t="s">
        <v>106</v>
      </c>
      <c r="F66" s="75" t="str">
        <f t="shared" si="0"/>
        <v>Yes</v>
      </c>
    </row>
    <row r="67" spans="1:6" ht="15.75" thickBot="1">
      <c r="A67" s="73">
        <v>73</v>
      </c>
      <c r="B67" s="74" t="s">
        <v>301</v>
      </c>
      <c r="C67" s="74" t="s">
        <v>302</v>
      </c>
      <c r="D67" s="74" t="s">
        <v>303</v>
      </c>
      <c r="E67" s="74" t="s">
        <v>106</v>
      </c>
      <c r="F67" s="75" t="str">
        <f t="shared" ref="F67:F130" si="1">IF(E67="Male","Yes","No")</f>
        <v>Yes</v>
      </c>
    </row>
    <row r="68" spans="1:6" ht="15.75" thickBot="1">
      <c r="A68" s="73">
        <v>74</v>
      </c>
      <c r="B68" s="74" t="s">
        <v>304</v>
      </c>
      <c r="C68" s="74" t="s">
        <v>305</v>
      </c>
      <c r="D68" s="74" t="s">
        <v>306</v>
      </c>
      <c r="E68" s="74" t="s">
        <v>110</v>
      </c>
      <c r="F68" s="75" t="str">
        <f t="shared" si="1"/>
        <v>No</v>
      </c>
    </row>
    <row r="69" spans="1:6" ht="15.75" thickBot="1">
      <c r="A69" s="73">
        <v>75</v>
      </c>
      <c r="B69" s="74" t="s">
        <v>307</v>
      </c>
      <c r="C69" s="74" t="s">
        <v>308</v>
      </c>
      <c r="D69" s="74" t="s">
        <v>309</v>
      </c>
      <c r="E69" s="74" t="s">
        <v>110</v>
      </c>
      <c r="F69" s="75" t="str">
        <f t="shared" si="1"/>
        <v>No</v>
      </c>
    </row>
    <row r="70" spans="1:6" ht="15.75" thickBot="1">
      <c r="A70" s="73">
        <v>76</v>
      </c>
      <c r="B70" s="74" t="s">
        <v>310</v>
      </c>
      <c r="C70" s="74" t="s">
        <v>311</v>
      </c>
      <c r="D70" s="74" t="s">
        <v>312</v>
      </c>
      <c r="E70" s="74" t="s">
        <v>110</v>
      </c>
      <c r="F70" s="75" t="str">
        <f t="shared" si="1"/>
        <v>No</v>
      </c>
    </row>
    <row r="71" spans="1:6" ht="15.75" thickBot="1">
      <c r="A71" s="73">
        <v>77</v>
      </c>
      <c r="B71" s="74" t="s">
        <v>313</v>
      </c>
      <c r="C71" s="74" t="s">
        <v>314</v>
      </c>
      <c r="D71" s="74" t="s">
        <v>315</v>
      </c>
      <c r="E71" s="74" t="s">
        <v>106</v>
      </c>
      <c r="F71" s="75" t="str">
        <f t="shared" si="1"/>
        <v>Yes</v>
      </c>
    </row>
    <row r="72" spans="1:6" ht="15.75" thickBot="1">
      <c r="A72" s="73">
        <v>78</v>
      </c>
      <c r="B72" s="74" t="s">
        <v>316</v>
      </c>
      <c r="C72" s="74" t="s">
        <v>317</v>
      </c>
      <c r="D72" s="74" t="s">
        <v>318</v>
      </c>
      <c r="E72" s="74" t="s">
        <v>110</v>
      </c>
      <c r="F72" s="75" t="str">
        <f t="shared" si="1"/>
        <v>No</v>
      </c>
    </row>
    <row r="73" spans="1:6" ht="15.75" thickBot="1">
      <c r="A73" s="73">
        <v>79</v>
      </c>
      <c r="B73" s="74" t="s">
        <v>319</v>
      </c>
      <c r="C73" s="74" t="s">
        <v>320</v>
      </c>
      <c r="D73" s="74" t="s">
        <v>321</v>
      </c>
      <c r="E73" s="74" t="s">
        <v>110</v>
      </c>
      <c r="F73" s="75" t="str">
        <f t="shared" si="1"/>
        <v>No</v>
      </c>
    </row>
    <row r="74" spans="1:6" ht="15.75" thickBot="1">
      <c r="A74" s="73">
        <v>80</v>
      </c>
      <c r="B74" s="74" t="s">
        <v>322</v>
      </c>
      <c r="C74" s="74" t="s">
        <v>323</v>
      </c>
      <c r="D74" s="74" t="s">
        <v>324</v>
      </c>
      <c r="E74" s="74" t="s">
        <v>110</v>
      </c>
      <c r="F74" s="75" t="str">
        <f t="shared" si="1"/>
        <v>No</v>
      </c>
    </row>
    <row r="75" spans="1:6" ht="15.75" thickBot="1">
      <c r="A75" s="73">
        <v>81</v>
      </c>
      <c r="B75" s="74" t="s">
        <v>325</v>
      </c>
      <c r="C75" s="74" t="s">
        <v>326</v>
      </c>
      <c r="D75" s="74" t="s">
        <v>327</v>
      </c>
      <c r="E75" s="74" t="s">
        <v>106</v>
      </c>
      <c r="F75" s="75" t="str">
        <f t="shared" si="1"/>
        <v>Yes</v>
      </c>
    </row>
    <row r="76" spans="1:6" ht="15.75" thickBot="1">
      <c r="A76" s="73">
        <v>83</v>
      </c>
      <c r="B76" s="74" t="s">
        <v>328</v>
      </c>
      <c r="C76" s="74" t="s">
        <v>329</v>
      </c>
      <c r="D76" s="74" t="s">
        <v>330</v>
      </c>
      <c r="E76" s="74" t="s">
        <v>106</v>
      </c>
      <c r="F76" s="75" t="str">
        <f t="shared" si="1"/>
        <v>Yes</v>
      </c>
    </row>
    <row r="77" spans="1:6" ht="15.75" thickBot="1">
      <c r="A77" s="73">
        <v>84</v>
      </c>
      <c r="B77" s="74" t="s">
        <v>331</v>
      </c>
      <c r="C77" s="74" t="s">
        <v>332</v>
      </c>
      <c r="D77" s="74" t="s">
        <v>333</v>
      </c>
      <c r="E77" s="74" t="s">
        <v>110</v>
      </c>
      <c r="F77" s="75" t="str">
        <f t="shared" si="1"/>
        <v>No</v>
      </c>
    </row>
    <row r="78" spans="1:6" ht="15.75" thickBot="1">
      <c r="A78" s="73">
        <v>85</v>
      </c>
      <c r="B78" s="74" t="s">
        <v>334</v>
      </c>
      <c r="C78" s="74" t="s">
        <v>335</v>
      </c>
      <c r="D78" s="74" t="s">
        <v>336</v>
      </c>
      <c r="E78" s="74" t="s">
        <v>106</v>
      </c>
      <c r="F78" s="75" t="str">
        <f t="shared" si="1"/>
        <v>Yes</v>
      </c>
    </row>
    <row r="79" spans="1:6" ht="15.75" thickBot="1">
      <c r="A79" s="73">
        <v>86</v>
      </c>
      <c r="B79" s="74" t="s">
        <v>337</v>
      </c>
      <c r="C79" s="74" t="s">
        <v>338</v>
      </c>
      <c r="D79" s="74" t="s">
        <v>339</v>
      </c>
      <c r="E79" s="74" t="s">
        <v>110</v>
      </c>
      <c r="F79" s="75" t="str">
        <f t="shared" si="1"/>
        <v>No</v>
      </c>
    </row>
    <row r="80" spans="1:6" ht="15.75" thickBot="1">
      <c r="A80" s="73">
        <v>87</v>
      </c>
      <c r="B80" s="74" t="s">
        <v>340</v>
      </c>
      <c r="C80" s="74" t="s">
        <v>341</v>
      </c>
      <c r="D80" s="74" t="s">
        <v>342</v>
      </c>
      <c r="E80" s="74" t="s">
        <v>110</v>
      </c>
      <c r="F80" s="75" t="str">
        <f t="shared" si="1"/>
        <v>No</v>
      </c>
    </row>
    <row r="81" spans="1:6" ht="15.75" thickBot="1">
      <c r="A81" s="73">
        <v>88</v>
      </c>
      <c r="B81" s="74" t="s">
        <v>343</v>
      </c>
      <c r="C81" s="74" t="s">
        <v>344</v>
      </c>
      <c r="D81" s="74" t="s">
        <v>345</v>
      </c>
      <c r="E81" s="74" t="s">
        <v>106</v>
      </c>
      <c r="F81" s="75" t="str">
        <f t="shared" si="1"/>
        <v>Yes</v>
      </c>
    </row>
    <row r="82" spans="1:6" ht="15.75" thickBot="1">
      <c r="A82" s="73">
        <v>89</v>
      </c>
      <c r="B82" s="74" t="s">
        <v>346</v>
      </c>
      <c r="C82" s="74" t="s">
        <v>347</v>
      </c>
      <c r="D82" s="74" t="s">
        <v>348</v>
      </c>
      <c r="E82" s="74" t="s">
        <v>106</v>
      </c>
      <c r="F82" s="75" t="str">
        <f t="shared" si="1"/>
        <v>Yes</v>
      </c>
    </row>
    <row r="83" spans="1:6" ht="15.75" thickBot="1">
      <c r="A83" s="73">
        <v>91</v>
      </c>
      <c r="B83" s="74" t="s">
        <v>349</v>
      </c>
      <c r="C83" s="74" t="s">
        <v>350</v>
      </c>
      <c r="D83" s="74" t="s">
        <v>351</v>
      </c>
      <c r="E83" s="74" t="s">
        <v>106</v>
      </c>
      <c r="F83" s="75" t="str">
        <f t="shared" si="1"/>
        <v>Yes</v>
      </c>
    </row>
    <row r="84" spans="1:6" ht="15.75" thickBot="1">
      <c r="A84" s="73">
        <v>92</v>
      </c>
      <c r="B84" s="74" t="s">
        <v>352</v>
      </c>
      <c r="C84" s="74" t="s">
        <v>353</v>
      </c>
      <c r="D84" s="74" t="s">
        <v>354</v>
      </c>
      <c r="E84" s="74" t="s">
        <v>110</v>
      </c>
      <c r="F84" s="75" t="str">
        <f t="shared" si="1"/>
        <v>No</v>
      </c>
    </row>
    <row r="85" spans="1:6" ht="15.75" thickBot="1">
      <c r="A85" s="73">
        <v>93</v>
      </c>
      <c r="B85" s="74" t="s">
        <v>355</v>
      </c>
      <c r="C85" s="74" t="s">
        <v>356</v>
      </c>
      <c r="D85" s="74" t="s">
        <v>357</v>
      </c>
      <c r="E85" s="74" t="s">
        <v>106</v>
      </c>
      <c r="F85" s="75" t="str">
        <f t="shared" si="1"/>
        <v>Yes</v>
      </c>
    </row>
    <row r="86" spans="1:6" ht="15.75" thickBot="1">
      <c r="A86" s="73">
        <v>94</v>
      </c>
      <c r="B86" s="74" t="s">
        <v>358</v>
      </c>
      <c r="C86" s="74" t="s">
        <v>359</v>
      </c>
      <c r="D86" s="74" t="s">
        <v>360</v>
      </c>
      <c r="E86" s="74" t="s">
        <v>106</v>
      </c>
      <c r="F86" s="75" t="str">
        <f t="shared" si="1"/>
        <v>Yes</v>
      </c>
    </row>
    <row r="87" spans="1:6" ht="15.75" thickBot="1">
      <c r="A87" s="73">
        <v>96</v>
      </c>
      <c r="B87" s="74" t="s">
        <v>361</v>
      </c>
      <c r="C87" s="74" t="s">
        <v>362</v>
      </c>
      <c r="D87" s="74" t="s">
        <v>363</v>
      </c>
      <c r="E87" s="74" t="s">
        <v>106</v>
      </c>
      <c r="F87" s="75" t="str">
        <f t="shared" si="1"/>
        <v>Yes</v>
      </c>
    </row>
    <row r="88" spans="1:6" ht="15.75" thickBot="1">
      <c r="A88" s="73">
        <v>99</v>
      </c>
      <c r="B88" s="74" t="s">
        <v>364</v>
      </c>
      <c r="C88" s="74" t="s">
        <v>365</v>
      </c>
      <c r="D88" s="74" t="s">
        <v>366</v>
      </c>
      <c r="E88" s="74" t="s">
        <v>110</v>
      </c>
      <c r="F88" s="75" t="str">
        <f t="shared" si="1"/>
        <v>No</v>
      </c>
    </row>
    <row r="89" spans="1:6" ht="15.75" thickBot="1">
      <c r="A89" s="73">
        <v>100</v>
      </c>
      <c r="B89" s="74" t="s">
        <v>367</v>
      </c>
      <c r="C89" s="74" t="s">
        <v>368</v>
      </c>
      <c r="D89" s="74" t="s">
        <v>369</v>
      </c>
      <c r="E89" s="74" t="s">
        <v>106</v>
      </c>
      <c r="F89" s="75" t="str">
        <f t="shared" si="1"/>
        <v>Yes</v>
      </c>
    </row>
    <row r="90" spans="1:6" ht="15.75" thickBot="1">
      <c r="A90" s="73">
        <v>101</v>
      </c>
      <c r="B90" s="74" t="s">
        <v>370</v>
      </c>
      <c r="C90" s="74" t="s">
        <v>371</v>
      </c>
      <c r="D90" s="74" t="s">
        <v>372</v>
      </c>
      <c r="E90" s="74" t="s">
        <v>110</v>
      </c>
      <c r="F90" s="75" t="str">
        <f t="shared" si="1"/>
        <v>No</v>
      </c>
    </row>
    <row r="91" spans="1:6" ht="15.75" thickBot="1">
      <c r="A91" s="73">
        <v>102</v>
      </c>
      <c r="B91" s="74" t="s">
        <v>373</v>
      </c>
      <c r="C91" s="74" t="s">
        <v>374</v>
      </c>
      <c r="D91" s="74" t="s">
        <v>375</v>
      </c>
      <c r="E91" s="74" t="s">
        <v>110</v>
      </c>
      <c r="F91" s="75" t="str">
        <f t="shared" si="1"/>
        <v>No</v>
      </c>
    </row>
    <row r="92" spans="1:6" ht="15.75" thickBot="1">
      <c r="A92" s="73">
        <v>103</v>
      </c>
      <c r="B92" s="74" t="s">
        <v>376</v>
      </c>
      <c r="C92" s="74" t="s">
        <v>377</v>
      </c>
      <c r="D92" s="74" t="s">
        <v>378</v>
      </c>
      <c r="E92" s="74" t="s">
        <v>106</v>
      </c>
      <c r="F92" s="75" t="str">
        <f t="shared" si="1"/>
        <v>Yes</v>
      </c>
    </row>
    <row r="93" spans="1:6" ht="15.75" thickBot="1">
      <c r="A93" s="73">
        <v>104</v>
      </c>
      <c r="B93" s="74" t="s">
        <v>379</v>
      </c>
      <c r="C93" s="74" t="s">
        <v>380</v>
      </c>
      <c r="D93" s="74" t="s">
        <v>381</v>
      </c>
      <c r="E93" s="74" t="s">
        <v>110</v>
      </c>
      <c r="F93" s="75" t="str">
        <f t="shared" si="1"/>
        <v>No</v>
      </c>
    </row>
    <row r="94" spans="1:6" ht="15.75" thickBot="1">
      <c r="A94" s="73">
        <v>105</v>
      </c>
      <c r="B94" s="74" t="s">
        <v>382</v>
      </c>
      <c r="C94" s="74" t="s">
        <v>383</v>
      </c>
      <c r="D94" s="74" t="s">
        <v>384</v>
      </c>
      <c r="E94" s="74" t="s">
        <v>110</v>
      </c>
      <c r="F94" s="75" t="str">
        <f t="shared" si="1"/>
        <v>No</v>
      </c>
    </row>
    <row r="95" spans="1:6" ht="15.75" thickBot="1">
      <c r="A95" s="73">
        <v>106</v>
      </c>
      <c r="B95" s="74" t="s">
        <v>385</v>
      </c>
      <c r="C95" s="74" t="s">
        <v>386</v>
      </c>
      <c r="D95" s="74" t="s">
        <v>387</v>
      </c>
      <c r="E95" s="74" t="s">
        <v>106</v>
      </c>
      <c r="F95" s="75" t="str">
        <f t="shared" si="1"/>
        <v>Yes</v>
      </c>
    </row>
    <row r="96" spans="1:6" ht="15.75" thickBot="1">
      <c r="A96" s="73">
        <v>107</v>
      </c>
      <c r="B96" s="74" t="s">
        <v>388</v>
      </c>
      <c r="C96" s="74" t="s">
        <v>389</v>
      </c>
      <c r="D96" s="74" t="s">
        <v>390</v>
      </c>
      <c r="E96" s="74" t="s">
        <v>110</v>
      </c>
      <c r="F96" s="75" t="str">
        <f t="shared" si="1"/>
        <v>No</v>
      </c>
    </row>
    <row r="97" spans="1:6" ht="15.75" thickBot="1">
      <c r="A97" s="73">
        <v>108</v>
      </c>
      <c r="B97" s="74" t="s">
        <v>391</v>
      </c>
      <c r="C97" s="74" t="s">
        <v>392</v>
      </c>
      <c r="D97" s="74" t="s">
        <v>393</v>
      </c>
      <c r="E97" s="74" t="s">
        <v>110</v>
      </c>
      <c r="F97" s="75" t="str">
        <f t="shared" si="1"/>
        <v>No</v>
      </c>
    </row>
    <row r="98" spans="1:6" ht="15.75" thickBot="1">
      <c r="A98" s="73">
        <v>109</v>
      </c>
      <c r="B98" s="74" t="s">
        <v>394</v>
      </c>
      <c r="C98" s="74" t="s">
        <v>395</v>
      </c>
      <c r="D98" s="74" t="s">
        <v>396</v>
      </c>
      <c r="E98" s="74" t="s">
        <v>106</v>
      </c>
      <c r="F98" s="75" t="str">
        <f t="shared" si="1"/>
        <v>Yes</v>
      </c>
    </row>
    <row r="99" spans="1:6" ht="15.75" thickBot="1">
      <c r="A99" s="73">
        <v>110</v>
      </c>
      <c r="B99" s="74" t="s">
        <v>397</v>
      </c>
      <c r="C99" s="74" t="s">
        <v>398</v>
      </c>
      <c r="D99" s="74" t="s">
        <v>399</v>
      </c>
      <c r="E99" s="74" t="s">
        <v>106</v>
      </c>
      <c r="F99" s="75" t="str">
        <f t="shared" si="1"/>
        <v>Yes</v>
      </c>
    </row>
    <row r="100" spans="1:6" ht="15.75" thickBot="1">
      <c r="A100" s="73">
        <v>111</v>
      </c>
      <c r="B100" s="74" t="s">
        <v>400</v>
      </c>
      <c r="C100" s="74" t="s">
        <v>401</v>
      </c>
      <c r="D100" s="74" t="s">
        <v>402</v>
      </c>
      <c r="E100" s="74" t="s">
        <v>106</v>
      </c>
      <c r="F100" s="75" t="str">
        <f t="shared" si="1"/>
        <v>Yes</v>
      </c>
    </row>
    <row r="101" spans="1:6" ht="15.75" thickBot="1">
      <c r="A101" s="73">
        <v>112</v>
      </c>
      <c r="B101" s="74" t="s">
        <v>403</v>
      </c>
      <c r="C101" s="74" t="s">
        <v>404</v>
      </c>
      <c r="D101" s="74" t="s">
        <v>405</v>
      </c>
      <c r="E101" s="74" t="s">
        <v>110</v>
      </c>
      <c r="F101" s="75" t="str">
        <f t="shared" si="1"/>
        <v>No</v>
      </c>
    </row>
    <row r="102" spans="1:6" ht="15.75" thickBot="1">
      <c r="A102" s="73">
        <v>113</v>
      </c>
      <c r="B102" s="74" t="s">
        <v>406</v>
      </c>
      <c r="C102" s="74" t="s">
        <v>407</v>
      </c>
      <c r="D102" s="74" t="s">
        <v>408</v>
      </c>
      <c r="E102" s="74" t="s">
        <v>110</v>
      </c>
      <c r="F102" s="75" t="str">
        <f t="shared" si="1"/>
        <v>No</v>
      </c>
    </row>
    <row r="103" spans="1:6" ht="15.75" thickBot="1">
      <c r="A103" s="73">
        <v>115</v>
      </c>
      <c r="B103" s="74" t="s">
        <v>409</v>
      </c>
      <c r="C103" s="74" t="s">
        <v>410</v>
      </c>
      <c r="D103" s="74" t="s">
        <v>411</v>
      </c>
      <c r="E103" s="74" t="s">
        <v>106</v>
      </c>
      <c r="F103" s="75" t="str">
        <f t="shared" si="1"/>
        <v>Yes</v>
      </c>
    </row>
    <row r="104" spans="1:6" ht="15.75" thickBot="1">
      <c r="A104" s="73">
        <v>116</v>
      </c>
      <c r="B104" s="74" t="s">
        <v>412</v>
      </c>
      <c r="C104" s="74" t="s">
        <v>413</v>
      </c>
      <c r="D104" s="74" t="s">
        <v>414</v>
      </c>
      <c r="E104" s="74" t="s">
        <v>106</v>
      </c>
      <c r="F104" s="75" t="str">
        <f t="shared" si="1"/>
        <v>Yes</v>
      </c>
    </row>
    <row r="105" spans="1:6" ht="15.75" thickBot="1">
      <c r="A105" s="73">
        <v>117</v>
      </c>
      <c r="B105" s="74" t="s">
        <v>415</v>
      </c>
      <c r="C105" s="74" t="s">
        <v>416</v>
      </c>
      <c r="D105" s="74" t="s">
        <v>417</v>
      </c>
      <c r="E105" s="74" t="s">
        <v>110</v>
      </c>
      <c r="F105" s="75" t="str">
        <f t="shared" si="1"/>
        <v>No</v>
      </c>
    </row>
    <row r="106" spans="1:6" ht="15.75" thickBot="1">
      <c r="A106" s="73">
        <v>118</v>
      </c>
      <c r="B106" s="74" t="s">
        <v>418</v>
      </c>
      <c r="C106" s="74" t="s">
        <v>419</v>
      </c>
      <c r="D106" s="74" t="s">
        <v>420</v>
      </c>
      <c r="E106" s="74" t="s">
        <v>110</v>
      </c>
      <c r="F106" s="75" t="str">
        <f t="shared" si="1"/>
        <v>No</v>
      </c>
    </row>
    <row r="107" spans="1:6" ht="15.75" thickBot="1">
      <c r="A107" s="73">
        <v>119</v>
      </c>
      <c r="B107" s="74" t="s">
        <v>421</v>
      </c>
      <c r="C107" s="74" t="s">
        <v>422</v>
      </c>
      <c r="D107" s="74" t="s">
        <v>423</v>
      </c>
      <c r="E107" s="74" t="s">
        <v>276</v>
      </c>
      <c r="F107" s="75" t="str">
        <f t="shared" si="1"/>
        <v>No</v>
      </c>
    </row>
    <row r="108" spans="1:6" ht="15.75" thickBot="1">
      <c r="A108" s="73">
        <v>120</v>
      </c>
      <c r="B108" s="74" t="s">
        <v>424</v>
      </c>
      <c r="C108" s="74" t="s">
        <v>425</v>
      </c>
      <c r="D108" s="74" t="s">
        <v>426</v>
      </c>
      <c r="E108" s="74" t="s">
        <v>106</v>
      </c>
      <c r="F108" s="75" t="str">
        <f t="shared" si="1"/>
        <v>Yes</v>
      </c>
    </row>
    <row r="109" spans="1:6" ht="15.75" thickBot="1">
      <c r="A109" s="73">
        <v>121</v>
      </c>
      <c r="B109" s="74" t="s">
        <v>427</v>
      </c>
      <c r="C109" s="74" t="s">
        <v>428</v>
      </c>
      <c r="D109" s="74" t="s">
        <v>429</v>
      </c>
      <c r="E109" s="74" t="s">
        <v>106</v>
      </c>
      <c r="F109" s="75" t="str">
        <f t="shared" si="1"/>
        <v>Yes</v>
      </c>
    </row>
    <row r="110" spans="1:6" ht="15.75" thickBot="1">
      <c r="A110" s="73">
        <v>123</v>
      </c>
      <c r="B110" s="74" t="s">
        <v>430</v>
      </c>
      <c r="C110" s="74" t="s">
        <v>431</v>
      </c>
      <c r="D110" s="74" t="s">
        <v>432</v>
      </c>
      <c r="E110" s="74" t="s">
        <v>106</v>
      </c>
      <c r="F110" s="75" t="str">
        <f t="shared" si="1"/>
        <v>Yes</v>
      </c>
    </row>
    <row r="111" spans="1:6" ht="15.75" thickBot="1">
      <c r="A111" s="73">
        <v>124</v>
      </c>
      <c r="B111" s="74" t="s">
        <v>433</v>
      </c>
      <c r="C111" s="74" t="s">
        <v>434</v>
      </c>
      <c r="D111" s="74" t="s">
        <v>435</v>
      </c>
      <c r="E111" s="74" t="s">
        <v>110</v>
      </c>
      <c r="F111" s="75" t="str">
        <f t="shared" si="1"/>
        <v>No</v>
      </c>
    </row>
    <row r="112" spans="1:6" ht="15.75" thickBot="1">
      <c r="A112" s="73">
        <v>125</v>
      </c>
      <c r="B112" s="74" t="s">
        <v>436</v>
      </c>
      <c r="C112" s="74" t="s">
        <v>437</v>
      </c>
      <c r="D112" s="74" t="s">
        <v>438</v>
      </c>
      <c r="E112" s="74" t="s">
        <v>106</v>
      </c>
      <c r="F112" s="75" t="str">
        <f t="shared" si="1"/>
        <v>Yes</v>
      </c>
    </row>
    <row r="113" spans="1:6" ht="15.75" thickBot="1">
      <c r="A113" s="73">
        <v>126</v>
      </c>
      <c r="B113" s="74" t="s">
        <v>439</v>
      </c>
      <c r="C113" s="74" t="s">
        <v>440</v>
      </c>
      <c r="D113" s="74" t="s">
        <v>441</v>
      </c>
      <c r="E113" s="74" t="s">
        <v>110</v>
      </c>
      <c r="F113" s="75" t="str">
        <f t="shared" si="1"/>
        <v>No</v>
      </c>
    </row>
    <row r="114" spans="1:6" ht="15.75" thickBot="1">
      <c r="A114" s="73">
        <v>127</v>
      </c>
      <c r="B114" s="74" t="s">
        <v>442</v>
      </c>
      <c r="C114" s="74" t="s">
        <v>443</v>
      </c>
      <c r="D114" s="74" t="s">
        <v>444</v>
      </c>
      <c r="E114" s="74" t="s">
        <v>106</v>
      </c>
      <c r="F114" s="75" t="str">
        <f t="shared" si="1"/>
        <v>Yes</v>
      </c>
    </row>
    <row r="115" spans="1:6" ht="15.75" thickBot="1">
      <c r="A115" s="73">
        <v>128</v>
      </c>
      <c r="B115" s="74" t="s">
        <v>445</v>
      </c>
      <c r="C115" s="74" t="s">
        <v>446</v>
      </c>
      <c r="D115" s="74" t="s">
        <v>447</v>
      </c>
      <c r="E115" s="74" t="s">
        <v>110</v>
      </c>
      <c r="F115" s="75" t="str">
        <f t="shared" si="1"/>
        <v>No</v>
      </c>
    </row>
    <row r="116" spans="1:6" ht="15.75" thickBot="1">
      <c r="A116" s="73">
        <v>129</v>
      </c>
      <c r="B116" s="74" t="s">
        <v>448</v>
      </c>
      <c r="C116" s="74" t="s">
        <v>449</v>
      </c>
      <c r="D116" s="74" t="s">
        <v>450</v>
      </c>
      <c r="E116" s="74" t="s">
        <v>106</v>
      </c>
      <c r="F116" s="75" t="str">
        <f t="shared" si="1"/>
        <v>Yes</v>
      </c>
    </row>
    <row r="117" spans="1:6" ht="15.75" thickBot="1">
      <c r="A117" s="73">
        <v>130</v>
      </c>
      <c r="B117" s="74" t="s">
        <v>451</v>
      </c>
      <c r="C117" s="74" t="s">
        <v>452</v>
      </c>
      <c r="D117" s="74" t="s">
        <v>453</v>
      </c>
      <c r="E117" s="74" t="s">
        <v>106</v>
      </c>
      <c r="F117" s="75" t="str">
        <f t="shared" si="1"/>
        <v>Yes</v>
      </c>
    </row>
    <row r="118" spans="1:6" ht="15.75" thickBot="1">
      <c r="A118" s="73">
        <v>132</v>
      </c>
      <c r="B118" s="74" t="s">
        <v>454</v>
      </c>
      <c r="C118" s="74" t="s">
        <v>455</v>
      </c>
      <c r="D118" s="74" t="s">
        <v>456</v>
      </c>
      <c r="E118" s="74" t="s">
        <v>106</v>
      </c>
      <c r="F118" s="75" t="str">
        <f t="shared" si="1"/>
        <v>Yes</v>
      </c>
    </row>
    <row r="119" spans="1:6" ht="15.75" thickBot="1">
      <c r="A119" s="73">
        <v>133</v>
      </c>
      <c r="B119" s="74" t="s">
        <v>457</v>
      </c>
      <c r="C119" s="74" t="s">
        <v>458</v>
      </c>
      <c r="D119" s="74" t="s">
        <v>459</v>
      </c>
      <c r="E119" s="74" t="s">
        <v>106</v>
      </c>
      <c r="F119" s="75" t="str">
        <f t="shared" si="1"/>
        <v>Yes</v>
      </c>
    </row>
    <row r="120" spans="1:6" ht="15.75" thickBot="1">
      <c r="A120" s="73">
        <v>134</v>
      </c>
      <c r="B120" s="74" t="s">
        <v>460</v>
      </c>
      <c r="C120" s="74" t="s">
        <v>448</v>
      </c>
      <c r="D120" s="74" t="s">
        <v>461</v>
      </c>
      <c r="E120" s="74" t="s">
        <v>106</v>
      </c>
      <c r="F120" s="75" t="str">
        <f t="shared" si="1"/>
        <v>Yes</v>
      </c>
    </row>
    <row r="121" spans="1:6" ht="15.75" thickBot="1">
      <c r="A121" s="73">
        <v>135</v>
      </c>
      <c r="B121" s="74" t="s">
        <v>462</v>
      </c>
      <c r="C121" s="74" t="s">
        <v>463</v>
      </c>
      <c r="D121" s="74" t="s">
        <v>464</v>
      </c>
      <c r="E121" s="74" t="s">
        <v>110</v>
      </c>
      <c r="F121" s="75" t="str">
        <f t="shared" si="1"/>
        <v>No</v>
      </c>
    </row>
    <row r="122" spans="1:6" ht="15.75" thickBot="1">
      <c r="A122" s="73">
        <v>136</v>
      </c>
      <c r="B122" s="74" t="s">
        <v>465</v>
      </c>
      <c r="C122" s="74" t="s">
        <v>466</v>
      </c>
      <c r="D122" s="74" t="s">
        <v>467</v>
      </c>
      <c r="E122" s="74" t="s">
        <v>106</v>
      </c>
      <c r="F122" s="75" t="str">
        <f t="shared" si="1"/>
        <v>Yes</v>
      </c>
    </row>
    <row r="123" spans="1:6" ht="15.75" thickBot="1">
      <c r="A123" s="73">
        <v>137</v>
      </c>
      <c r="B123" s="74" t="s">
        <v>468</v>
      </c>
      <c r="C123" s="74" t="s">
        <v>469</v>
      </c>
      <c r="D123" s="74" t="s">
        <v>470</v>
      </c>
      <c r="E123" s="74" t="s">
        <v>106</v>
      </c>
      <c r="F123" s="75" t="str">
        <f t="shared" si="1"/>
        <v>Yes</v>
      </c>
    </row>
    <row r="124" spans="1:6" ht="15.75" thickBot="1">
      <c r="A124" s="73">
        <v>138</v>
      </c>
      <c r="B124" s="74" t="s">
        <v>471</v>
      </c>
      <c r="C124" s="74" t="s">
        <v>472</v>
      </c>
      <c r="D124" s="74" t="s">
        <v>473</v>
      </c>
      <c r="E124" s="74" t="s">
        <v>110</v>
      </c>
      <c r="F124" s="75" t="str">
        <f t="shared" si="1"/>
        <v>No</v>
      </c>
    </row>
    <row r="125" spans="1:6" ht="15.75" thickBot="1">
      <c r="A125" s="73">
        <v>139</v>
      </c>
      <c r="B125" s="74" t="s">
        <v>474</v>
      </c>
      <c r="C125" s="74" t="s">
        <v>475</v>
      </c>
      <c r="D125" s="74" t="s">
        <v>476</v>
      </c>
      <c r="E125" s="74" t="s">
        <v>110</v>
      </c>
      <c r="F125" s="75" t="str">
        <f t="shared" si="1"/>
        <v>No</v>
      </c>
    </row>
    <row r="126" spans="1:6" ht="15.75" thickBot="1">
      <c r="A126" s="73">
        <v>140</v>
      </c>
      <c r="B126" s="74" t="s">
        <v>477</v>
      </c>
      <c r="C126" s="74" t="s">
        <v>478</v>
      </c>
      <c r="D126" s="74" t="s">
        <v>479</v>
      </c>
      <c r="E126" s="74" t="s">
        <v>106</v>
      </c>
      <c r="F126" s="75" t="str">
        <f t="shared" si="1"/>
        <v>Yes</v>
      </c>
    </row>
    <row r="127" spans="1:6" ht="15.75" thickBot="1">
      <c r="A127" s="73">
        <v>141</v>
      </c>
      <c r="B127" s="74" t="s">
        <v>480</v>
      </c>
      <c r="C127" s="74" t="s">
        <v>481</v>
      </c>
      <c r="D127" s="74" t="s">
        <v>482</v>
      </c>
      <c r="E127" s="74" t="s">
        <v>110</v>
      </c>
      <c r="F127" s="75" t="str">
        <f t="shared" si="1"/>
        <v>No</v>
      </c>
    </row>
    <row r="128" spans="1:6" ht="15.75" thickBot="1">
      <c r="A128" s="73">
        <v>142</v>
      </c>
      <c r="B128" s="74" t="s">
        <v>483</v>
      </c>
      <c r="C128" s="74" t="s">
        <v>484</v>
      </c>
      <c r="D128" s="74" t="s">
        <v>485</v>
      </c>
      <c r="E128" s="74" t="s">
        <v>110</v>
      </c>
      <c r="F128" s="75" t="str">
        <f t="shared" si="1"/>
        <v>No</v>
      </c>
    </row>
    <row r="129" spans="1:6" ht="15.75" thickBot="1">
      <c r="A129" s="73">
        <v>143</v>
      </c>
      <c r="B129" s="74" t="s">
        <v>486</v>
      </c>
      <c r="C129" s="74" t="s">
        <v>487</v>
      </c>
      <c r="D129" s="74" t="s">
        <v>488</v>
      </c>
      <c r="E129" s="74" t="s">
        <v>110</v>
      </c>
      <c r="F129" s="75" t="str">
        <f t="shared" si="1"/>
        <v>No</v>
      </c>
    </row>
    <row r="130" spans="1:6" ht="15.75" thickBot="1">
      <c r="A130" s="73">
        <v>144</v>
      </c>
      <c r="B130" s="74" t="s">
        <v>489</v>
      </c>
      <c r="C130" s="74" t="s">
        <v>490</v>
      </c>
      <c r="D130" s="74" t="s">
        <v>491</v>
      </c>
      <c r="E130" s="74" t="s">
        <v>106</v>
      </c>
      <c r="F130" s="75" t="str">
        <f t="shared" si="1"/>
        <v>Yes</v>
      </c>
    </row>
    <row r="131" spans="1:6" ht="15.75" thickBot="1">
      <c r="A131" s="73">
        <v>145</v>
      </c>
      <c r="B131" s="74" t="s">
        <v>492</v>
      </c>
      <c r="C131" s="74" t="s">
        <v>208</v>
      </c>
      <c r="D131" s="74" t="s">
        <v>493</v>
      </c>
      <c r="E131" s="74" t="s">
        <v>110</v>
      </c>
      <c r="F131" s="75" t="str">
        <f t="shared" ref="F131:F182" si="2">IF(E131="Male","Yes","No")</f>
        <v>No</v>
      </c>
    </row>
    <row r="132" spans="1:6" ht="15.75" thickBot="1">
      <c r="A132" s="73">
        <v>146</v>
      </c>
      <c r="B132" s="74" t="s">
        <v>494</v>
      </c>
      <c r="C132" s="74" t="s">
        <v>495</v>
      </c>
      <c r="D132" s="74" t="s">
        <v>496</v>
      </c>
      <c r="E132" s="74" t="s">
        <v>110</v>
      </c>
      <c r="F132" s="75" t="str">
        <f t="shared" si="2"/>
        <v>No</v>
      </c>
    </row>
    <row r="133" spans="1:6" ht="15.75" thickBot="1">
      <c r="A133" s="73">
        <v>147</v>
      </c>
      <c r="B133" s="74" t="s">
        <v>497</v>
      </c>
      <c r="C133" s="74" t="s">
        <v>498</v>
      </c>
      <c r="D133" s="74" t="s">
        <v>499</v>
      </c>
      <c r="E133" s="74" t="s">
        <v>110</v>
      </c>
      <c r="F133" s="75" t="str">
        <f t="shared" si="2"/>
        <v>No</v>
      </c>
    </row>
    <row r="134" spans="1:6" ht="15.75" thickBot="1">
      <c r="A134" s="73">
        <v>148</v>
      </c>
      <c r="B134" s="74" t="s">
        <v>500</v>
      </c>
      <c r="C134" s="74" t="s">
        <v>501</v>
      </c>
      <c r="D134" s="74" t="s">
        <v>502</v>
      </c>
      <c r="E134" s="74" t="s">
        <v>110</v>
      </c>
      <c r="F134" s="75" t="str">
        <f t="shared" si="2"/>
        <v>No</v>
      </c>
    </row>
    <row r="135" spans="1:6" ht="15.75" thickBot="1">
      <c r="A135" s="73">
        <v>149</v>
      </c>
      <c r="B135" s="74" t="s">
        <v>503</v>
      </c>
      <c r="C135" s="74" t="s">
        <v>504</v>
      </c>
      <c r="D135" s="74" t="s">
        <v>505</v>
      </c>
      <c r="E135" s="74" t="s">
        <v>106</v>
      </c>
      <c r="F135" s="75" t="str">
        <f t="shared" si="2"/>
        <v>Yes</v>
      </c>
    </row>
    <row r="136" spans="1:6" ht="15.75" thickBot="1">
      <c r="A136" s="73">
        <v>151</v>
      </c>
      <c r="B136" s="74" t="s">
        <v>506</v>
      </c>
      <c r="C136" s="74" t="s">
        <v>507</v>
      </c>
      <c r="D136" s="74" t="s">
        <v>508</v>
      </c>
      <c r="E136" s="74" t="s">
        <v>110</v>
      </c>
      <c r="F136" s="75" t="str">
        <f t="shared" si="2"/>
        <v>No</v>
      </c>
    </row>
    <row r="137" spans="1:6" ht="15.75" thickBot="1">
      <c r="A137" s="73">
        <v>152</v>
      </c>
      <c r="B137" s="74" t="s">
        <v>509</v>
      </c>
      <c r="C137" s="74" t="s">
        <v>510</v>
      </c>
      <c r="D137" s="74" t="s">
        <v>511</v>
      </c>
      <c r="E137" s="74" t="s">
        <v>106</v>
      </c>
      <c r="F137" s="75" t="str">
        <f t="shared" si="2"/>
        <v>Yes</v>
      </c>
    </row>
    <row r="138" spans="1:6" ht="15.75" thickBot="1">
      <c r="A138" s="73">
        <v>153</v>
      </c>
      <c r="B138" s="74" t="s">
        <v>512</v>
      </c>
      <c r="C138" s="74" t="s">
        <v>513</v>
      </c>
      <c r="D138" s="74" t="s">
        <v>514</v>
      </c>
      <c r="E138" s="74" t="s">
        <v>110</v>
      </c>
      <c r="F138" s="75" t="str">
        <f t="shared" si="2"/>
        <v>No</v>
      </c>
    </row>
    <row r="139" spans="1:6" ht="15.75" thickBot="1">
      <c r="A139" s="73">
        <v>154</v>
      </c>
      <c r="B139" s="74" t="s">
        <v>515</v>
      </c>
      <c r="C139" s="74" t="s">
        <v>516</v>
      </c>
      <c r="D139" s="74" t="s">
        <v>517</v>
      </c>
      <c r="E139" s="74" t="s">
        <v>110</v>
      </c>
      <c r="F139" s="75" t="str">
        <f t="shared" si="2"/>
        <v>No</v>
      </c>
    </row>
    <row r="140" spans="1:6" ht="15.75" thickBot="1">
      <c r="A140" s="73">
        <v>155</v>
      </c>
      <c r="B140" s="74" t="s">
        <v>518</v>
      </c>
      <c r="C140" s="74" t="s">
        <v>519</v>
      </c>
      <c r="D140" s="74" t="s">
        <v>520</v>
      </c>
      <c r="E140" s="74" t="s">
        <v>106</v>
      </c>
      <c r="F140" s="75" t="str">
        <f t="shared" si="2"/>
        <v>Yes</v>
      </c>
    </row>
    <row r="141" spans="1:6" ht="15.75" thickBot="1">
      <c r="A141" s="73">
        <v>156</v>
      </c>
      <c r="B141" s="74" t="s">
        <v>521</v>
      </c>
      <c r="C141" s="74" t="s">
        <v>522</v>
      </c>
      <c r="D141" s="74" t="s">
        <v>523</v>
      </c>
      <c r="E141" s="74" t="s">
        <v>110</v>
      </c>
      <c r="F141" s="75" t="str">
        <f t="shared" si="2"/>
        <v>No</v>
      </c>
    </row>
    <row r="142" spans="1:6" ht="15.75" thickBot="1">
      <c r="A142" s="73">
        <v>157</v>
      </c>
      <c r="B142" s="74" t="s">
        <v>524</v>
      </c>
      <c r="C142" s="74" t="s">
        <v>525</v>
      </c>
      <c r="D142" s="74" t="s">
        <v>526</v>
      </c>
      <c r="E142" s="74" t="s">
        <v>106</v>
      </c>
      <c r="F142" s="75" t="str">
        <f t="shared" si="2"/>
        <v>Yes</v>
      </c>
    </row>
    <row r="143" spans="1:6" ht="15.75" thickBot="1">
      <c r="A143" s="73">
        <v>158</v>
      </c>
      <c r="B143" s="74" t="s">
        <v>527</v>
      </c>
      <c r="C143" s="74" t="s">
        <v>528</v>
      </c>
      <c r="D143" s="74" t="s">
        <v>529</v>
      </c>
      <c r="E143" s="74" t="s">
        <v>106</v>
      </c>
      <c r="F143" s="75" t="str">
        <f t="shared" si="2"/>
        <v>Yes</v>
      </c>
    </row>
    <row r="144" spans="1:6" ht="15.75" thickBot="1">
      <c r="A144" s="73">
        <v>159</v>
      </c>
      <c r="B144" s="74" t="s">
        <v>530</v>
      </c>
      <c r="C144" s="74" t="s">
        <v>531</v>
      </c>
      <c r="D144" s="74" t="s">
        <v>532</v>
      </c>
      <c r="E144" s="74" t="s">
        <v>106</v>
      </c>
      <c r="F144" s="75" t="str">
        <f t="shared" si="2"/>
        <v>Yes</v>
      </c>
    </row>
    <row r="145" spans="1:6" ht="15.75" thickBot="1">
      <c r="A145" s="73">
        <v>160</v>
      </c>
      <c r="B145" s="74" t="s">
        <v>533</v>
      </c>
      <c r="C145" s="74" t="s">
        <v>534</v>
      </c>
      <c r="D145" s="74" t="s">
        <v>535</v>
      </c>
      <c r="E145" s="74" t="s">
        <v>110</v>
      </c>
      <c r="F145" s="75" t="str">
        <f t="shared" si="2"/>
        <v>No</v>
      </c>
    </row>
    <row r="146" spans="1:6" ht="15.75" thickBot="1">
      <c r="A146" s="73">
        <v>161</v>
      </c>
      <c r="B146" s="74" t="s">
        <v>204</v>
      </c>
      <c r="C146" s="74" t="s">
        <v>536</v>
      </c>
      <c r="D146" s="74" t="s">
        <v>537</v>
      </c>
      <c r="E146" s="74" t="s">
        <v>110</v>
      </c>
      <c r="F146" s="75" t="str">
        <f t="shared" si="2"/>
        <v>No</v>
      </c>
    </row>
    <row r="147" spans="1:6" ht="15.75" thickBot="1">
      <c r="A147" s="73">
        <v>162</v>
      </c>
      <c r="B147" s="74" t="s">
        <v>538</v>
      </c>
      <c r="C147" s="74" t="s">
        <v>539</v>
      </c>
      <c r="D147" s="74" t="s">
        <v>540</v>
      </c>
      <c r="E147" s="74" t="s">
        <v>110</v>
      </c>
      <c r="F147" s="75" t="str">
        <f t="shared" si="2"/>
        <v>No</v>
      </c>
    </row>
    <row r="148" spans="1:6" ht="15.75" thickBot="1">
      <c r="A148" s="73">
        <v>163</v>
      </c>
      <c r="B148" s="74" t="s">
        <v>541</v>
      </c>
      <c r="C148" s="74" t="s">
        <v>542</v>
      </c>
      <c r="D148" s="74" t="s">
        <v>543</v>
      </c>
      <c r="E148" s="74" t="s">
        <v>110</v>
      </c>
      <c r="F148" s="75" t="str">
        <f t="shared" si="2"/>
        <v>No</v>
      </c>
    </row>
    <row r="149" spans="1:6" ht="15.75" thickBot="1">
      <c r="A149" s="73">
        <v>164</v>
      </c>
      <c r="B149" s="74" t="s">
        <v>544</v>
      </c>
      <c r="C149" s="74" t="s">
        <v>545</v>
      </c>
      <c r="D149" s="74" t="s">
        <v>546</v>
      </c>
      <c r="E149" s="74" t="s">
        <v>106</v>
      </c>
      <c r="F149" s="75" t="str">
        <f t="shared" si="2"/>
        <v>Yes</v>
      </c>
    </row>
    <row r="150" spans="1:6" ht="15.75" thickBot="1">
      <c r="A150" s="73">
        <v>165</v>
      </c>
      <c r="B150" s="74" t="s">
        <v>547</v>
      </c>
      <c r="C150" s="74" t="s">
        <v>548</v>
      </c>
      <c r="D150" s="74" t="s">
        <v>549</v>
      </c>
      <c r="E150" s="74" t="s">
        <v>110</v>
      </c>
      <c r="F150" s="75" t="str">
        <f t="shared" si="2"/>
        <v>No</v>
      </c>
    </row>
    <row r="151" spans="1:6" ht="15.75" thickBot="1">
      <c r="A151" s="73">
        <v>167</v>
      </c>
      <c r="B151" s="74" t="s">
        <v>550</v>
      </c>
      <c r="C151" s="74" t="s">
        <v>551</v>
      </c>
      <c r="D151" s="74" t="s">
        <v>552</v>
      </c>
      <c r="E151" s="74" t="s">
        <v>106</v>
      </c>
      <c r="F151" s="75" t="str">
        <f t="shared" si="2"/>
        <v>Yes</v>
      </c>
    </row>
    <row r="152" spans="1:6" ht="15.75" thickBot="1">
      <c r="A152" s="73">
        <v>168</v>
      </c>
      <c r="B152" s="74" t="s">
        <v>553</v>
      </c>
      <c r="C152" s="74" t="s">
        <v>554</v>
      </c>
      <c r="D152" s="74" t="s">
        <v>555</v>
      </c>
      <c r="E152" s="74" t="s">
        <v>110</v>
      </c>
      <c r="F152" s="75" t="str">
        <f t="shared" si="2"/>
        <v>No</v>
      </c>
    </row>
    <row r="153" spans="1:6" ht="15.75" thickBot="1">
      <c r="A153" s="73">
        <v>169</v>
      </c>
      <c r="B153" s="74" t="s">
        <v>556</v>
      </c>
      <c r="C153" s="74" t="s">
        <v>557</v>
      </c>
      <c r="D153" s="74" t="s">
        <v>558</v>
      </c>
      <c r="E153" s="74" t="s">
        <v>110</v>
      </c>
      <c r="F153" s="75" t="str">
        <f t="shared" si="2"/>
        <v>No</v>
      </c>
    </row>
    <row r="154" spans="1:6" ht="15.75" thickBot="1">
      <c r="A154" s="73">
        <v>170</v>
      </c>
      <c r="B154" s="74" t="s">
        <v>559</v>
      </c>
      <c r="C154" s="74" t="s">
        <v>560</v>
      </c>
      <c r="D154" s="74" t="s">
        <v>561</v>
      </c>
      <c r="E154" s="74" t="s">
        <v>106</v>
      </c>
      <c r="F154" s="75" t="str">
        <f t="shared" si="2"/>
        <v>Yes</v>
      </c>
    </row>
    <row r="155" spans="1:6" ht="15.75" thickBot="1">
      <c r="A155" s="73">
        <v>171</v>
      </c>
      <c r="B155" s="74" t="s">
        <v>562</v>
      </c>
      <c r="C155" s="74" t="s">
        <v>563</v>
      </c>
      <c r="D155" s="74" t="s">
        <v>564</v>
      </c>
      <c r="E155" s="74" t="s">
        <v>110</v>
      </c>
      <c r="F155" s="75" t="str">
        <f t="shared" si="2"/>
        <v>No</v>
      </c>
    </row>
    <row r="156" spans="1:6" ht="15.75" thickBot="1">
      <c r="A156" s="73">
        <v>172</v>
      </c>
      <c r="B156" s="74" t="s">
        <v>231</v>
      </c>
      <c r="C156" s="74" t="s">
        <v>565</v>
      </c>
      <c r="D156" s="74" t="s">
        <v>566</v>
      </c>
      <c r="E156" s="74" t="s">
        <v>106</v>
      </c>
      <c r="F156" s="75" t="str">
        <f t="shared" si="2"/>
        <v>Yes</v>
      </c>
    </row>
    <row r="157" spans="1:6" ht="15.75" thickBot="1">
      <c r="A157" s="73">
        <v>173</v>
      </c>
      <c r="B157" s="74" t="s">
        <v>567</v>
      </c>
      <c r="C157" s="74" t="s">
        <v>568</v>
      </c>
      <c r="D157" s="74" t="s">
        <v>569</v>
      </c>
      <c r="E157" s="74" t="s">
        <v>110</v>
      </c>
      <c r="F157" s="75" t="str">
        <f t="shared" si="2"/>
        <v>No</v>
      </c>
    </row>
    <row r="158" spans="1:6" ht="15.75" thickBot="1">
      <c r="A158" s="73">
        <v>174</v>
      </c>
      <c r="B158" s="74" t="s">
        <v>570</v>
      </c>
      <c r="C158" s="74" t="s">
        <v>571</v>
      </c>
      <c r="D158" s="74" t="s">
        <v>572</v>
      </c>
      <c r="E158" s="74" t="s">
        <v>110</v>
      </c>
      <c r="F158" s="75" t="str">
        <f t="shared" si="2"/>
        <v>No</v>
      </c>
    </row>
    <row r="159" spans="1:6" ht="15.75" thickBot="1">
      <c r="A159" s="73">
        <v>175</v>
      </c>
      <c r="B159" s="74" t="s">
        <v>573</v>
      </c>
      <c r="C159" s="74" t="s">
        <v>574</v>
      </c>
      <c r="D159" s="74" t="s">
        <v>575</v>
      </c>
      <c r="E159" s="74" t="s">
        <v>106</v>
      </c>
      <c r="F159" s="75" t="str">
        <f t="shared" si="2"/>
        <v>Yes</v>
      </c>
    </row>
    <row r="160" spans="1:6" ht="15.75" thickBot="1">
      <c r="A160" s="73">
        <v>177</v>
      </c>
      <c r="B160" s="74" t="s">
        <v>576</v>
      </c>
      <c r="C160" s="74" t="s">
        <v>577</v>
      </c>
      <c r="D160" s="74" t="s">
        <v>578</v>
      </c>
      <c r="E160" s="74" t="s">
        <v>106</v>
      </c>
      <c r="F160" s="75" t="str">
        <f t="shared" si="2"/>
        <v>Yes</v>
      </c>
    </row>
    <row r="161" spans="1:6" ht="15.75" thickBot="1">
      <c r="A161" s="73">
        <v>178</v>
      </c>
      <c r="B161" s="74" t="s">
        <v>579</v>
      </c>
      <c r="C161" s="74" t="s">
        <v>580</v>
      </c>
      <c r="D161" s="74" t="s">
        <v>581</v>
      </c>
      <c r="E161" s="74" t="s">
        <v>110</v>
      </c>
      <c r="F161" s="75" t="str">
        <f t="shared" si="2"/>
        <v>No</v>
      </c>
    </row>
    <row r="162" spans="1:6" ht="15.75" thickBot="1">
      <c r="A162" s="73">
        <v>179</v>
      </c>
      <c r="B162" s="74" t="s">
        <v>582</v>
      </c>
      <c r="C162" s="74" t="s">
        <v>583</v>
      </c>
      <c r="D162" s="74" t="s">
        <v>584</v>
      </c>
      <c r="E162" s="74" t="s">
        <v>106</v>
      </c>
      <c r="F162" s="75" t="str">
        <f t="shared" si="2"/>
        <v>Yes</v>
      </c>
    </row>
    <row r="163" spans="1:6" ht="15.75" thickBot="1">
      <c r="A163" s="73">
        <v>180</v>
      </c>
      <c r="B163" s="74" t="s">
        <v>585</v>
      </c>
      <c r="C163" s="74" t="s">
        <v>586</v>
      </c>
      <c r="D163" s="74" t="s">
        <v>587</v>
      </c>
      <c r="E163" s="74" t="s">
        <v>110</v>
      </c>
      <c r="F163" s="75" t="str">
        <f t="shared" si="2"/>
        <v>No</v>
      </c>
    </row>
    <row r="164" spans="1:6" ht="15.75" thickBot="1">
      <c r="A164" s="73">
        <v>181</v>
      </c>
      <c r="B164" s="74" t="s">
        <v>588</v>
      </c>
      <c r="C164" s="74" t="s">
        <v>589</v>
      </c>
      <c r="D164" s="74" t="s">
        <v>590</v>
      </c>
      <c r="E164" s="74" t="s">
        <v>110</v>
      </c>
      <c r="F164" s="75" t="str">
        <f t="shared" si="2"/>
        <v>No</v>
      </c>
    </row>
    <row r="165" spans="1:6" ht="15.75" thickBot="1">
      <c r="A165" s="73">
        <v>182</v>
      </c>
      <c r="B165" s="74" t="s">
        <v>591</v>
      </c>
      <c r="C165" s="74" t="s">
        <v>592</v>
      </c>
      <c r="D165" s="74" t="s">
        <v>593</v>
      </c>
      <c r="E165" s="74" t="s">
        <v>106</v>
      </c>
      <c r="F165" s="75" t="str">
        <f t="shared" si="2"/>
        <v>Yes</v>
      </c>
    </row>
    <row r="166" spans="1:6" ht="15.75" thickBot="1">
      <c r="A166" s="73">
        <v>183</v>
      </c>
      <c r="B166" s="74" t="s">
        <v>594</v>
      </c>
      <c r="C166" s="74" t="s">
        <v>595</v>
      </c>
      <c r="D166" s="74" t="s">
        <v>596</v>
      </c>
      <c r="E166" s="74" t="s">
        <v>110</v>
      </c>
      <c r="F166" s="75" t="str">
        <f t="shared" si="2"/>
        <v>No</v>
      </c>
    </row>
    <row r="167" spans="1:6" ht="15.75" thickBot="1">
      <c r="A167" s="73">
        <v>184</v>
      </c>
      <c r="B167" s="74" t="s">
        <v>597</v>
      </c>
      <c r="C167" s="74" t="s">
        <v>598</v>
      </c>
      <c r="D167" s="74" t="s">
        <v>599</v>
      </c>
      <c r="E167" s="74" t="s">
        <v>110</v>
      </c>
      <c r="F167" s="75" t="str">
        <f t="shared" si="2"/>
        <v>No</v>
      </c>
    </row>
    <row r="168" spans="1:6" ht="15.75" thickBot="1">
      <c r="A168" s="73">
        <v>185</v>
      </c>
      <c r="B168" s="74" t="s">
        <v>600</v>
      </c>
      <c r="C168" s="74" t="s">
        <v>601</v>
      </c>
      <c r="D168" s="74" t="s">
        <v>602</v>
      </c>
      <c r="E168" s="74" t="s">
        <v>106</v>
      </c>
      <c r="F168" s="75" t="str">
        <f t="shared" si="2"/>
        <v>Yes</v>
      </c>
    </row>
    <row r="169" spans="1:6" ht="15.75" thickBot="1">
      <c r="A169" s="73">
        <v>186</v>
      </c>
      <c r="B169" s="74" t="s">
        <v>603</v>
      </c>
      <c r="C169" s="74" t="s">
        <v>604</v>
      </c>
      <c r="D169" s="74" t="s">
        <v>605</v>
      </c>
      <c r="E169" s="74" t="s">
        <v>106</v>
      </c>
      <c r="F169" s="75" t="str">
        <f t="shared" si="2"/>
        <v>Yes</v>
      </c>
    </row>
    <row r="170" spans="1:6" ht="15.75" thickBot="1">
      <c r="A170" s="73">
        <v>187</v>
      </c>
      <c r="B170" s="74" t="s">
        <v>606</v>
      </c>
      <c r="C170" s="74" t="s">
        <v>607</v>
      </c>
      <c r="D170" s="74" t="s">
        <v>608</v>
      </c>
      <c r="E170" s="74" t="s">
        <v>106</v>
      </c>
      <c r="F170" s="75" t="str">
        <f t="shared" si="2"/>
        <v>Yes</v>
      </c>
    </row>
    <row r="171" spans="1:6" ht="15.75" thickBot="1">
      <c r="A171" s="73">
        <v>188</v>
      </c>
      <c r="B171" s="74" t="s">
        <v>609</v>
      </c>
      <c r="C171" s="74" t="s">
        <v>610</v>
      </c>
      <c r="D171" s="74" t="s">
        <v>611</v>
      </c>
      <c r="E171" s="74" t="s">
        <v>110</v>
      </c>
      <c r="F171" s="75" t="str">
        <f t="shared" si="2"/>
        <v>No</v>
      </c>
    </row>
    <row r="172" spans="1:6" ht="15.75" thickBot="1">
      <c r="A172" s="73">
        <v>189</v>
      </c>
      <c r="B172" s="74" t="s">
        <v>612</v>
      </c>
      <c r="C172" s="74" t="s">
        <v>613</v>
      </c>
      <c r="D172" s="74" t="s">
        <v>614</v>
      </c>
      <c r="E172" s="74" t="s">
        <v>110</v>
      </c>
      <c r="F172" s="75" t="str">
        <f t="shared" si="2"/>
        <v>No</v>
      </c>
    </row>
    <row r="173" spans="1:6" ht="15.75" thickBot="1">
      <c r="A173" s="73">
        <v>190</v>
      </c>
      <c r="B173" s="74" t="s">
        <v>615</v>
      </c>
      <c r="C173" s="74" t="s">
        <v>616</v>
      </c>
      <c r="D173" s="74" t="s">
        <v>617</v>
      </c>
      <c r="E173" s="74" t="s">
        <v>106</v>
      </c>
      <c r="F173" s="75" t="str">
        <f t="shared" si="2"/>
        <v>Yes</v>
      </c>
    </row>
    <row r="174" spans="1:6" ht="15.75" thickBot="1">
      <c r="A174" s="73">
        <v>191</v>
      </c>
      <c r="B174" s="74" t="s">
        <v>618</v>
      </c>
      <c r="C174" s="74" t="s">
        <v>619</v>
      </c>
      <c r="D174" s="74" t="s">
        <v>620</v>
      </c>
      <c r="E174" s="74" t="s">
        <v>110</v>
      </c>
      <c r="F174" s="75" t="str">
        <f t="shared" si="2"/>
        <v>No</v>
      </c>
    </row>
    <row r="175" spans="1:6" ht="15.75" thickBot="1">
      <c r="A175" s="73">
        <v>192</v>
      </c>
      <c r="B175" s="74" t="s">
        <v>621</v>
      </c>
      <c r="C175" s="74" t="s">
        <v>622</v>
      </c>
      <c r="D175" s="74" t="s">
        <v>623</v>
      </c>
      <c r="E175" s="74" t="s">
        <v>110</v>
      </c>
      <c r="F175" s="75" t="str">
        <f t="shared" si="2"/>
        <v>No</v>
      </c>
    </row>
    <row r="176" spans="1:6" ht="15.75" thickBot="1">
      <c r="A176" s="73">
        <v>193</v>
      </c>
      <c r="B176" s="74" t="s">
        <v>624</v>
      </c>
      <c r="C176" s="74" t="s">
        <v>625</v>
      </c>
      <c r="D176" s="74" t="s">
        <v>626</v>
      </c>
      <c r="E176" s="74" t="s">
        <v>106</v>
      </c>
      <c r="F176" s="75" t="str">
        <f t="shared" si="2"/>
        <v>Yes</v>
      </c>
    </row>
    <row r="177" spans="1:6" ht="15.75" thickBot="1">
      <c r="A177" s="73">
        <v>194</v>
      </c>
      <c r="B177" s="74" t="s">
        <v>627</v>
      </c>
      <c r="C177" s="74" t="s">
        <v>628</v>
      </c>
      <c r="D177" s="74" t="s">
        <v>629</v>
      </c>
      <c r="E177" s="74" t="s">
        <v>106</v>
      </c>
      <c r="F177" s="75" t="str">
        <f t="shared" si="2"/>
        <v>Yes</v>
      </c>
    </row>
    <row r="178" spans="1:6" ht="15.75" thickBot="1">
      <c r="A178" s="73">
        <v>195</v>
      </c>
      <c r="B178" s="74" t="s">
        <v>630</v>
      </c>
      <c r="C178" s="74" t="s">
        <v>631</v>
      </c>
      <c r="D178" s="74" t="s">
        <v>632</v>
      </c>
      <c r="E178" s="74" t="s">
        <v>110</v>
      </c>
      <c r="F178" s="75" t="str">
        <f t="shared" si="2"/>
        <v>No</v>
      </c>
    </row>
    <row r="179" spans="1:6" ht="15.75" thickBot="1">
      <c r="A179" s="73">
        <v>196</v>
      </c>
      <c r="B179" s="74" t="s">
        <v>633</v>
      </c>
      <c r="C179" s="74" t="s">
        <v>634</v>
      </c>
      <c r="D179" s="74" t="s">
        <v>635</v>
      </c>
      <c r="E179" s="74" t="s">
        <v>110</v>
      </c>
      <c r="F179" s="75" t="str">
        <f t="shared" si="2"/>
        <v>No</v>
      </c>
    </row>
    <row r="180" spans="1:6" ht="15.75" thickBot="1">
      <c r="A180" s="73">
        <v>197</v>
      </c>
      <c r="B180" s="74" t="s">
        <v>636</v>
      </c>
      <c r="C180" s="74" t="s">
        <v>637</v>
      </c>
      <c r="D180" s="74" t="s">
        <v>638</v>
      </c>
      <c r="E180" s="74" t="s">
        <v>106</v>
      </c>
      <c r="F180" s="75" t="str">
        <f t="shared" si="2"/>
        <v>Yes</v>
      </c>
    </row>
    <row r="181" spans="1:6" ht="15.75" thickBot="1">
      <c r="A181" s="73">
        <v>198</v>
      </c>
      <c r="B181" s="74" t="s">
        <v>639</v>
      </c>
      <c r="C181" s="74" t="s">
        <v>640</v>
      </c>
      <c r="D181" s="74" t="s">
        <v>641</v>
      </c>
      <c r="E181" s="74" t="s">
        <v>106</v>
      </c>
      <c r="F181" s="75" t="str">
        <f t="shared" si="2"/>
        <v>Yes</v>
      </c>
    </row>
    <row r="182" spans="1:6" ht="15.75" thickBot="1">
      <c r="A182" s="73">
        <v>200</v>
      </c>
      <c r="B182" s="74" t="s">
        <v>642</v>
      </c>
      <c r="C182" s="74" t="s">
        <v>643</v>
      </c>
      <c r="D182" s="74" t="s">
        <v>644</v>
      </c>
      <c r="E182" s="74" t="s">
        <v>106</v>
      </c>
      <c r="F182" s="75" t="str">
        <f t="shared" si="2"/>
        <v>Yes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17F7C-10F6-4628-B2C9-40F621594CE1}">
  <dimension ref="A1:N13"/>
  <sheetViews>
    <sheetView topLeftCell="A4" workbookViewId="0">
      <selection activeCell="N8" sqref="N8"/>
    </sheetView>
  </sheetViews>
  <sheetFormatPr defaultRowHeight="15"/>
  <cols>
    <col min="1" max="1" width="14.7109375" customWidth="1"/>
    <col min="2" max="2" width="15" customWidth="1"/>
    <col min="3" max="3" width="13.42578125" customWidth="1"/>
  </cols>
  <sheetData>
    <row r="1" spans="1:14">
      <c r="A1" s="63" t="s">
        <v>84</v>
      </c>
    </row>
    <row r="4" spans="1:14" ht="15.75" thickBot="1"/>
    <row r="5" spans="1:14">
      <c r="B5" s="77" t="s">
        <v>43</v>
      </c>
      <c r="D5" s="79" t="s">
        <v>645</v>
      </c>
      <c r="E5" s="80"/>
      <c r="F5" s="81"/>
      <c r="J5" s="77" t="s">
        <v>647</v>
      </c>
      <c r="L5" s="86" t="s">
        <v>649</v>
      </c>
      <c r="M5" s="86"/>
      <c r="N5" s="86"/>
    </row>
    <row r="6" spans="1:14" ht="15.75" thickBot="1">
      <c r="D6" s="82" t="s">
        <v>646</v>
      </c>
      <c r="E6" s="83"/>
      <c r="F6" s="84"/>
      <c r="L6" s="86" t="s">
        <v>648</v>
      </c>
      <c r="M6" s="86"/>
      <c r="N6" s="86"/>
    </row>
    <row r="7" spans="1:14" ht="15.75">
      <c r="B7" s="64" t="s">
        <v>85</v>
      </c>
      <c r="C7" s="67" t="s">
        <v>86</v>
      </c>
      <c r="I7" s="64" t="s">
        <v>90</v>
      </c>
      <c r="J7" s="64" t="s">
        <v>91</v>
      </c>
      <c r="K7" s="67"/>
    </row>
    <row r="8" spans="1:14" ht="15.75">
      <c r="B8" s="76" t="s">
        <v>87</v>
      </c>
      <c r="C8" s="65">
        <f>COUNTIF(B7:B13,"Apple")</f>
        <v>3</v>
      </c>
      <c r="I8" s="69" t="s">
        <v>92</v>
      </c>
      <c r="J8" s="69">
        <v>500</v>
      </c>
      <c r="K8" s="68">
        <f>SUMIF(I7:I12,I11,J7:J12)</f>
        <v>8500</v>
      </c>
    </row>
    <row r="9" spans="1:14" ht="15.75">
      <c r="B9" s="66" t="s">
        <v>88</v>
      </c>
      <c r="C9" s="65">
        <f>COUNTIF(B7:B13,B9)</f>
        <v>1</v>
      </c>
      <c r="I9" s="69" t="s">
        <v>93</v>
      </c>
      <c r="J9" s="69">
        <v>750</v>
      </c>
      <c r="K9" s="68">
        <f>SUMIF(I7:I13,"South",J7:J13)</f>
        <v>850</v>
      </c>
    </row>
    <row r="10" spans="1:14" ht="15.75">
      <c r="B10" s="78" t="s">
        <v>89</v>
      </c>
      <c r="C10" s="65">
        <f>COUNTIF(B7:B13,B13)</f>
        <v>2</v>
      </c>
      <c r="I10" s="69" t="s">
        <v>94</v>
      </c>
      <c r="J10" s="69">
        <v>1000</v>
      </c>
      <c r="K10" s="68"/>
    </row>
    <row r="11" spans="1:14" ht="15.75">
      <c r="B11" s="76" t="s">
        <v>87</v>
      </c>
      <c r="C11" s="65"/>
      <c r="I11" s="69" t="s">
        <v>92</v>
      </c>
      <c r="J11" s="69">
        <v>8000</v>
      </c>
      <c r="K11" s="68"/>
    </row>
    <row r="12" spans="1:14" ht="15.75">
      <c r="B12" s="76" t="s">
        <v>87</v>
      </c>
      <c r="C12" s="65"/>
      <c r="I12" s="69" t="s">
        <v>95</v>
      </c>
      <c r="J12" s="69">
        <v>600</v>
      </c>
      <c r="K12" s="68"/>
    </row>
    <row r="13" spans="1:14" ht="15.75">
      <c r="B13" s="78" t="s">
        <v>89</v>
      </c>
      <c r="C13" s="65"/>
      <c r="I13" s="85" t="s">
        <v>93</v>
      </c>
      <c r="J13" s="85">
        <v>100</v>
      </c>
      <c r="K13" s="1"/>
    </row>
  </sheetData>
  <mergeCells count="4">
    <mergeCell ref="D5:F5"/>
    <mergeCell ref="D6:F6"/>
    <mergeCell ref="L6:N6"/>
    <mergeCell ref="L5:N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9E628-D6E2-451F-BCB3-8B6CE615FF22}">
  <dimension ref="B4:T14"/>
  <sheetViews>
    <sheetView workbookViewId="0">
      <selection activeCell="K12" sqref="K12"/>
    </sheetView>
  </sheetViews>
  <sheetFormatPr defaultRowHeight="15"/>
  <cols>
    <col min="5" max="5" width="12.140625" customWidth="1"/>
  </cols>
  <sheetData>
    <row r="4" spans="2:20" ht="15.75" thickBot="1">
      <c r="F4" t="s">
        <v>654</v>
      </c>
    </row>
    <row r="5" spans="2:20" ht="16.5" thickBot="1">
      <c r="B5" s="89" t="s">
        <v>650</v>
      </c>
      <c r="C5" s="89"/>
      <c r="D5" s="87"/>
      <c r="E5" s="90" t="s">
        <v>653</v>
      </c>
      <c r="F5" s="91"/>
      <c r="G5" s="91"/>
      <c r="H5" s="92"/>
      <c r="M5" s="96" t="s">
        <v>655</v>
      </c>
      <c r="N5" s="93"/>
      <c r="O5" s="90" t="s">
        <v>657</v>
      </c>
      <c r="P5" s="91"/>
      <c r="Q5" s="91"/>
      <c r="R5" s="91"/>
      <c r="S5" s="92"/>
    </row>
    <row r="7" spans="2:20">
      <c r="B7" s="95" t="s">
        <v>90</v>
      </c>
      <c r="C7" s="95" t="s">
        <v>651</v>
      </c>
      <c r="D7" s="95" t="s">
        <v>91</v>
      </c>
      <c r="E7" s="95" t="s">
        <v>652</v>
      </c>
      <c r="M7" s="95" t="s">
        <v>90</v>
      </c>
      <c r="N7" s="95" t="s">
        <v>651</v>
      </c>
      <c r="O7" s="95" t="s">
        <v>91</v>
      </c>
      <c r="P7" s="95" t="s">
        <v>656</v>
      </c>
    </row>
    <row r="8" spans="2:20" ht="15.75">
      <c r="B8" s="88" t="s">
        <v>92</v>
      </c>
      <c r="C8" s="88" t="s">
        <v>55</v>
      </c>
      <c r="D8" s="88">
        <v>500</v>
      </c>
      <c r="E8" s="87">
        <f>COUNTIFS(B8:B12,"North",C8:C12,"A")</f>
        <v>1</v>
      </c>
      <c r="M8" s="88" t="s">
        <v>92</v>
      </c>
      <c r="N8" s="88" t="s">
        <v>55</v>
      </c>
      <c r="O8" s="88">
        <v>500</v>
      </c>
      <c r="P8" s="94">
        <f>SUMIFS(O8:O12,M8:M12,"North",N8:N12,"A")</f>
        <v>1100</v>
      </c>
    </row>
    <row r="9" spans="2:20" ht="15.75">
      <c r="B9" s="88" t="s">
        <v>93</v>
      </c>
      <c r="C9" s="88" t="s">
        <v>56</v>
      </c>
      <c r="D9" s="88">
        <v>750</v>
      </c>
      <c r="E9" s="87"/>
      <c r="M9" s="88" t="s">
        <v>93</v>
      </c>
      <c r="N9" s="88" t="s">
        <v>56</v>
      </c>
      <c r="O9" s="88">
        <v>750</v>
      </c>
      <c r="P9" s="94">
        <f>SUMIFS(O8:O13,M8:M13,"South",N8:N13,"B")</f>
        <v>1450</v>
      </c>
    </row>
    <row r="10" spans="2:20" ht="15.75">
      <c r="B10" s="88" t="s">
        <v>94</v>
      </c>
      <c r="C10" s="88" t="s">
        <v>55</v>
      </c>
      <c r="D10" s="88">
        <v>1000</v>
      </c>
      <c r="E10" s="87"/>
      <c r="M10" s="88" t="s">
        <v>94</v>
      </c>
      <c r="N10" s="88" t="s">
        <v>55</v>
      </c>
      <c r="O10" s="88">
        <v>1000</v>
      </c>
      <c r="P10" s="94"/>
    </row>
    <row r="11" spans="2:20" ht="15.75">
      <c r="B11" s="88" t="s">
        <v>92</v>
      </c>
      <c r="C11" s="88" t="s">
        <v>56</v>
      </c>
      <c r="D11" s="88">
        <v>800</v>
      </c>
      <c r="E11" s="87"/>
      <c r="M11" s="88" t="s">
        <v>92</v>
      </c>
      <c r="N11" s="88" t="s">
        <v>56</v>
      </c>
      <c r="O11" s="88">
        <v>800</v>
      </c>
      <c r="P11" s="94"/>
    </row>
    <row r="12" spans="2:20" ht="15.75">
      <c r="B12" s="88" t="s">
        <v>95</v>
      </c>
      <c r="C12" s="88" t="s">
        <v>55</v>
      </c>
      <c r="D12" s="88">
        <v>600</v>
      </c>
      <c r="E12" s="87"/>
      <c r="M12" s="88" t="s">
        <v>92</v>
      </c>
      <c r="N12" s="88" t="s">
        <v>55</v>
      </c>
      <c r="O12" s="88">
        <v>600</v>
      </c>
      <c r="P12" s="94"/>
    </row>
    <row r="13" spans="2:20" ht="15.75" thickBot="1">
      <c r="M13" s="97" t="s">
        <v>93</v>
      </c>
      <c r="N13" s="97" t="s">
        <v>56</v>
      </c>
      <c r="O13" s="97">
        <v>700</v>
      </c>
    </row>
    <row r="14" spans="2:20" ht="15.75" thickBot="1">
      <c r="P14" s="11" t="s">
        <v>658</v>
      </c>
      <c r="Q14" s="12"/>
      <c r="R14" s="12"/>
      <c r="S14" s="12"/>
      <c r="T14" s="13"/>
    </row>
  </sheetData>
  <mergeCells count="4">
    <mergeCell ref="B5:C5"/>
    <mergeCell ref="E5:H5"/>
    <mergeCell ref="O5:S5"/>
    <mergeCell ref="P14:T14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CEFF3-46C8-432D-A8AF-B3043E8759BD}">
  <dimension ref="B1:J9"/>
  <sheetViews>
    <sheetView workbookViewId="0">
      <selection activeCell="H14" sqref="H14"/>
    </sheetView>
  </sheetViews>
  <sheetFormatPr defaultRowHeight="15"/>
  <cols>
    <col min="3" max="3" width="12.7109375" customWidth="1"/>
    <col min="5" max="5" width="10.5703125" bestFit="1" customWidth="1"/>
    <col min="6" max="6" width="10.85546875" customWidth="1"/>
  </cols>
  <sheetData>
    <row r="1" spans="2:10">
      <c r="F1" s="105" t="s">
        <v>672</v>
      </c>
      <c r="G1" s="105"/>
      <c r="H1" s="105"/>
      <c r="I1" s="1"/>
      <c r="J1" s="1"/>
    </row>
    <row r="2" spans="2:10">
      <c r="F2" s="105" t="s">
        <v>670</v>
      </c>
      <c r="G2" s="105"/>
      <c r="H2" s="105"/>
      <c r="I2" s="1"/>
      <c r="J2" s="1"/>
    </row>
    <row r="3" spans="2:10">
      <c r="B3" s="99" t="s">
        <v>659</v>
      </c>
      <c r="C3" s="99"/>
      <c r="D3" s="99"/>
      <c r="E3" s="98"/>
      <c r="F3" s="105" t="s">
        <v>671</v>
      </c>
      <c r="G3" s="105"/>
      <c r="H3" s="105"/>
      <c r="I3" s="105"/>
      <c r="J3" s="105"/>
    </row>
    <row r="5" spans="2:10">
      <c r="B5" s="101" t="s">
        <v>12</v>
      </c>
      <c r="C5" s="101" t="s">
        <v>664</v>
      </c>
      <c r="D5" s="101" t="s">
        <v>665</v>
      </c>
      <c r="E5" s="103" t="s">
        <v>668</v>
      </c>
      <c r="F5" s="103" t="s">
        <v>668</v>
      </c>
      <c r="G5" s="103" t="s">
        <v>669</v>
      </c>
    </row>
    <row r="6" spans="2:10">
      <c r="B6" s="1" t="s">
        <v>660</v>
      </c>
      <c r="C6" s="1" t="s">
        <v>666</v>
      </c>
      <c r="D6" s="102">
        <v>5000</v>
      </c>
      <c r="E6" s="104">
        <f>_xlfn.XLOOKUP(B6,B6:B9,D6:D9)</f>
        <v>5000</v>
      </c>
      <c r="F6" s="18" t="str">
        <f>_xlfn.XLOOKUP("Ashok",B6:B9,D6:D9,"Not Found")</f>
        <v>Not Found</v>
      </c>
      <c r="G6" t="str" cm="1">
        <f t="array" ref="G6">_xlfn.XLOOKUP(B6,B6:B9,C6:C9,D6:D9)</f>
        <v>Finance</v>
      </c>
    </row>
    <row r="7" spans="2:10">
      <c r="B7" s="1" t="s">
        <v>661</v>
      </c>
      <c r="C7" s="1" t="s">
        <v>667</v>
      </c>
      <c r="D7" s="102">
        <v>4000</v>
      </c>
    </row>
    <row r="8" spans="2:10">
      <c r="B8" s="1" t="s">
        <v>662</v>
      </c>
      <c r="C8" s="1" t="s">
        <v>91</v>
      </c>
      <c r="D8" s="102">
        <v>3000</v>
      </c>
    </row>
    <row r="9" spans="2:10">
      <c r="B9" s="1" t="s">
        <v>663</v>
      </c>
      <c r="C9" s="1" t="s">
        <v>666</v>
      </c>
      <c r="D9" s="102">
        <v>4500</v>
      </c>
      <c r="E9" s="100" t="s">
        <v>660</v>
      </c>
      <c r="F9" s="1" t="str" cm="1">
        <f t="array" ref="F9:G9">_xlfn.XLOOKUP(B6,B5:B9,C5:D9)</f>
        <v>Finance</v>
      </c>
      <c r="G9" s="1">
        <v>5000</v>
      </c>
    </row>
  </sheetData>
  <mergeCells count="4">
    <mergeCell ref="B3:D3"/>
    <mergeCell ref="F2:H2"/>
    <mergeCell ref="F3:J3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Introduction</vt:lpstr>
      <vt:lpstr>IFERROR</vt:lpstr>
      <vt:lpstr>IFNA</vt:lpstr>
      <vt:lpstr>IF</vt:lpstr>
      <vt:lpstr>NESTEDIF</vt:lpstr>
      <vt:lpstr>Question_1</vt:lpstr>
      <vt:lpstr>Answer_Q1</vt:lpstr>
      <vt:lpstr>CountIF, Sumif</vt:lpstr>
      <vt:lpstr>CountIFs, SumIFs</vt:lpstr>
      <vt:lpstr>Xlookup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2023-03-29T08:25:11Z</dcterms:created>
  <dcterms:modified xsi:type="dcterms:W3CDTF">2023-03-30T09:12:33Z</dcterms:modified>
</cp:coreProperties>
</file>