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t\Desktop\"/>
    </mc:Choice>
  </mc:AlternateContent>
  <xr:revisionPtr revIDLastSave="0" documentId="13_ncr:1_{23259DA5-614F-4672-9D88-8367EE4E4A67}" xr6:coauthVersionLast="47" xr6:coauthVersionMax="47" xr10:uidLastSave="{00000000-0000-0000-0000-000000000000}"/>
  <bookViews>
    <workbookView xWindow="-120" yWindow="-120" windowWidth="20730" windowHeight="11160" xr2:uid="{4B818FB2-E43B-4E3B-BBAF-8102EFE64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K33" i="1" s="1"/>
  <c r="L33" i="1" s="1"/>
  <c r="I34" i="1"/>
  <c r="I35" i="1"/>
  <c r="I36" i="1"/>
  <c r="I37" i="1"/>
  <c r="K37" i="1" s="1"/>
  <c r="L37" i="1" s="1"/>
  <c r="I38" i="1"/>
  <c r="I39" i="1"/>
  <c r="I40" i="1"/>
  <c r="I41" i="1"/>
  <c r="K41" i="1" s="1"/>
  <c r="L41" i="1" s="1"/>
  <c r="I42" i="1"/>
  <c r="I43" i="1"/>
  <c r="I44" i="1"/>
  <c r="I45" i="1"/>
  <c r="K45" i="1" s="1"/>
  <c r="L45" i="1" s="1"/>
  <c r="I46" i="1"/>
  <c r="I47" i="1"/>
  <c r="I48" i="1"/>
  <c r="I49" i="1"/>
  <c r="K49" i="1" s="1"/>
  <c r="L49" i="1" s="1"/>
  <c r="I50" i="1"/>
  <c r="I51" i="1"/>
  <c r="I52" i="1"/>
  <c r="I53" i="1"/>
  <c r="K53" i="1" s="1"/>
  <c r="L53" i="1" s="1"/>
  <c r="I54" i="1"/>
  <c r="I55" i="1"/>
  <c r="I56" i="1"/>
  <c r="I57" i="1"/>
  <c r="K57" i="1" s="1"/>
  <c r="L57" i="1" s="1"/>
  <c r="I58" i="1"/>
  <c r="I59" i="1"/>
  <c r="I60" i="1"/>
  <c r="I61" i="1"/>
  <c r="K61" i="1" s="1"/>
  <c r="L61" i="1" s="1"/>
  <c r="I62" i="1"/>
  <c r="I63" i="1"/>
  <c r="I64" i="1"/>
  <c r="I65" i="1"/>
  <c r="K65" i="1" s="1"/>
  <c r="L65" i="1" s="1"/>
  <c r="I66" i="1"/>
  <c r="I67" i="1"/>
  <c r="I68" i="1"/>
  <c r="I69" i="1"/>
  <c r="K69" i="1" s="1"/>
  <c r="L69" i="1" s="1"/>
  <c r="I70" i="1"/>
  <c r="I71" i="1"/>
  <c r="I72" i="1"/>
  <c r="I73" i="1"/>
  <c r="K73" i="1" s="1"/>
  <c r="L73" i="1" s="1"/>
  <c r="I74" i="1"/>
  <c r="I75" i="1"/>
  <c r="I76" i="1"/>
  <c r="I77" i="1"/>
  <c r="K77" i="1" s="1"/>
  <c r="L77" i="1" s="1"/>
  <c r="I78" i="1"/>
  <c r="I79" i="1"/>
  <c r="I80" i="1"/>
  <c r="I81" i="1"/>
  <c r="K81" i="1" s="1"/>
  <c r="L81" i="1" s="1"/>
  <c r="I82" i="1"/>
  <c r="I83" i="1"/>
  <c r="I84" i="1"/>
  <c r="I85" i="1"/>
  <c r="K85" i="1" s="1"/>
  <c r="L85" i="1" s="1"/>
  <c r="I86" i="1"/>
  <c r="I87" i="1"/>
  <c r="I88" i="1"/>
  <c r="I89" i="1"/>
  <c r="K89" i="1" s="1"/>
  <c r="I90" i="1"/>
  <c r="I91" i="1"/>
  <c r="I92" i="1"/>
  <c r="I93" i="1"/>
  <c r="K93" i="1" s="1"/>
  <c r="L93" i="1" s="1"/>
  <c r="I94" i="1"/>
  <c r="J2" i="1"/>
  <c r="J3" i="1"/>
  <c r="J4" i="1"/>
  <c r="K4" i="1" s="1"/>
  <c r="L4" i="1" s="1"/>
  <c r="J5" i="1"/>
  <c r="J6" i="1"/>
  <c r="J7" i="1"/>
  <c r="J8" i="1"/>
  <c r="K8" i="1" s="1"/>
  <c r="L8" i="1" s="1"/>
  <c r="J9" i="1"/>
  <c r="J10" i="1"/>
  <c r="J11" i="1"/>
  <c r="J12" i="1"/>
  <c r="K12" i="1" s="1"/>
  <c r="J13" i="1"/>
  <c r="J14" i="1"/>
  <c r="J15" i="1"/>
  <c r="J16" i="1"/>
  <c r="K16" i="1" s="1"/>
  <c r="L16" i="1" s="1"/>
  <c r="J17" i="1"/>
  <c r="J18" i="1"/>
  <c r="J19" i="1"/>
  <c r="J20" i="1"/>
  <c r="K20" i="1" s="1"/>
  <c r="L20" i="1" s="1"/>
  <c r="J21" i="1"/>
  <c r="J22" i="1"/>
  <c r="J23" i="1"/>
  <c r="J24" i="1"/>
  <c r="J25" i="1"/>
  <c r="J26" i="1"/>
  <c r="J27" i="1"/>
  <c r="J28" i="1"/>
  <c r="K28" i="1" s="1"/>
  <c r="L28" i="1" s="1"/>
  <c r="J29" i="1"/>
  <c r="J30" i="1"/>
  <c r="J31" i="1"/>
  <c r="J32" i="1"/>
  <c r="K32" i="1" s="1"/>
  <c r="L32" i="1" s="1"/>
  <c r="J33" i="1"/>
  <c r="J34" i="1"/>
  <c r="J35" i="1"/>
  <c r="J36" i="1"/>
  <c r="K36" i="1" s="1"/>
  <c r="L36" i="1" s="1"/>
  <c r="J37" i="1"/>
  <c r="J38" i="1"/>
  <c r="J39" i="1"/>
  <c r="J40" i="1"/>
  <c r="K40" i="1" s="1"/>
  <c r="L40" i="1" s="1"/>
  <c r="J41" i="1"/>
  <c r="J42" i="1"/>
  <c r="J43" i="1"/>
  <c r="J44" i="1"/>
  <c r="K44" i="1" s="1"/>
  <c r="L44" i="1" s="1"/>
  <c r="J45" i="1"/>
  <c r="J46" i="1"/>
  <c r="J47" i="1"/>
  <c r="K47" i="1" s="1"/>
  <c r="L47" i="1" s="1"/>
  <c r="J48" i="1"/>
  <c r="K48" i="1" s="1"/>
  <c r="L48" i="1" s="1"/>
  <c r="J49" i="1"/>
  <c r="J50" i="1"/>
  <c r="J51" i="1"/>
  <c r="J52" i="1"/>
  <c r="K52" i="1" s="1"/>
  <c r="L52" i="1" s="1"/>
  <c r="J53" i="1"/>
  <c r="J54" i="1"/>
  <c r="J55" i="1"/>
  <c r="J56" i="1"/>
  <c r="J57" i="1"/>
  <c r="J58" i="1"/>
  <c r="J59" i="1"/>
  <c r="J60" i="1"/>
  <c r="J61" i="1"/>
  <c r="J62" i="1"/>
  <c r="J63" i="1"/>
  <c r="J64" i="1"/>
  <c r="K64" i="1" s="1"/>
  <c r="L64" i="1" s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L80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92" i="1" l="1"/>
  <c r="L92" i="1" s="1"/>
  <c r="K88" i="1"/>
  <c r="L88" i="1" s="1"/>
  <c r="K84" i="1"/>
  <c r="L84" i="1" s="1"/>
  <c r="K76" i="1"/>
  <c r="L76" i="1" s="1"/>
  <c r="K72" i="1"/>
  <c r="L72" i="1" s="1"/>
  <c r="K68" i="1"/>
  <c r="L68" i="1" s="1"/>
  <c r="K60" i="1"/>
  <c r="L60" i="1" s="1"/>
  <c r="K56" i="1"/>
  <c r="L56" i="1" s="1"/>
  <c r="K51" i="1"/>
  <c r="L51" i="1" s="1"/>
  <c r="K43" i="1"/>
  <c r="L43" i="1" s="1"/>
  <c r="K39" i="1"/>
  <c r="L39" i="1" s="1"/>
  <c r="K35" i="1"/>
  <c r="L35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2" i="1"/>
  <c r="L2" i="1" s="1"/>
  <c r="L89" i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0" i="1"/>
  <c r="L50" i="1" s="1"/>
  <c r="K46" i="1"/>
  <c r="L46" i="1" s="1"/>
  <c r="K42" i="1"/>
  <c r="L42" i="1" s="1"/>
  <c r="K38" i="1"/>
  <c r="L38" i="1" s="1"/>
  <c r="K34" i="1"/>
  <c r="L34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24" i="1"/>
  <c r="L24" i="1" s="1"/>
  <c r="K54" i="1"/>
  <c r="L54" i="1" s="1"/>
  <c r="L12" i="1"/>
</calcChain>
</file>

<file path=xl/sharedStrings.xml><?xml version="1.0" encoding="utf-8"?>
<sst xmlns="http://schemas.openxmlformats.org/spreadsheetml/2006/main" count="1042" uniqueCount="671">
  <si>
    <t>54b75208</t>
  </si>
  <si>
    <t>Gwendolyn Freeman</t>
  </si>
  <si>
    <t>P8983</t>
  </si>
  <si>
    <t>Smartphone</t>
  </si>
  <si>
    <t>Electronics</t>
  </si>
  <si>
    <t>Delivered</t>
  </si>
  <si>
    <t>Curtis, Moore and Mullen</t>
  </si>
  <si>
    <t>Chelseymouth</t>
  </si>
  <si>
    <t>Air</t>
  </si>
  <si>
    <t>Solis-Owens</t>
  </si>
  <si>
    <t>Yes</t>
  </si>
  <si>
    <t>757c482e</t>
  </si>
  <si>
    <t>Terry Frost</t>
  </si>
  <si>
    <t>P7211</t>
  </si>
  <si>
    <t>Laptop</t>
  </si>
  <si>
    <t>Brown, Taylor and Carter</t>
  </si>
  <si>
    <t>South Kevin</t>
  </si>
  <si>
    <t>Cooke Ltd</t>
  </si>
  <si>
    <t>No</t>
  </si>
  <si>
    <t>776df4b3</t>
  </si>
  <si>
    <t>Matthew Tucker</t>
  </si>
  <si>
    <t>P8254</t>
  </si>
  <si>
    <t>Television</t>
  </si>
  <si>
    <t>In Transit</t>
  </si>
  <si>
    <t>Hurst and Sons</t>
  </si>
  <si>
    <t>South Jamesville</t>
  </si>
  <si>
    <t>Road</t>
  </si>
  <si>
    <t>Mosley-Cervantes</t>
  </si>
  <si>
    <t>9000c0ec</t>
  </si>
  <si>
    <t>Shelby White</t>
  </si>
  <si>
    <t>P3765</t>
  </si>
  <si>
    <t>Tablet</t>
  </si>
  <si>
    <t>Collins-Dixon</t>
  </si>
  <si>
    <t>Coxport</t>
  </si>
  <si>
    <t>Roberson, Wright and Martin</t>
  </si>
  <si>
    <t>b91b5314</t>
  </si>
  <si>
    <t>Heather Chen</t>
  </si>
  <si>
    <t>P9258</t>
  </si>
  <si>
    <t>Smartwatch</t>
  </si>
  <si>
    <t>Lewis, Trujillo and Martinez</t>
  </si>
  <si>
    <t>Melissatown</t>
  </si>
  <si>
    <t>Cantrell, Young and Brown</t>
  </si>
  <si>
    <t>98ca499e</t>
  </si>
  <si>
    <t>Victoria Roberts</t>
  </si>
  <si>
    <t>P5094</t>
  </si>
  <si>
    <t>Headphones</t>
  </si>
  <si>
    <t>Moss Group</t>
  </si>
  <si>
    <t>Robertville</t>
  </si>
  <si>
    <t>Vega Ltd</t>
  </si>
  <si>
    <t>7d4750c4</t>
  </si>
  <si>
    <t>Joshua Williams</t>
  </si>
  <si>
    <t>P6929</t>
  </si>
  <si>
    <t>Camera</t>
  </si>
  <si>
    <t>Bennett PLC</t>
  </si>
  <si>
    <t>North Sarafort</t>
  </si>
  <si>
    <t>Anderson, Harper and Baldwin</t>
  </si>
  <si>
    <t>4896de62</t>
  </si>
  <si>
    <t>Robert Webb</t>
  </si>
  <si>
    <t>P2405</t>
  </si>
  <si>
    <t>Printer</t>
  </si>
  <si>
    <t>Mccullough-King</t>
  </si>
  <si>
    <t>Huangfort</t>
  </si>
  <si>
    <t>Hall and Sons</t>
  </si>
  <si>
    <t>3b3bd36d</t>
  </si>
  <si>
    <t>Aaron Singh</t>
  </si>
  <si>
    <t>P7575</t>
  </si>
  <si>
    <t>Home Theater</t>
  </si>
  <si>
    <t>Salinas, Diaz and Sandoval</t>
  </si>
  <si>
    <t>North Marie</t>
  </si>
  <si>
    <t>Sea</t>
  </si>
  <si>
    <t>Kelly, James and Lopez</t>
  </si>
  <si>
    <t>a4c49960</t>
  </si>
  <si>
    <t>Robert Case</t>
  </si>
  <si>
    <t>P6949</t>
  </si>
  <si>
    <t>Mouse</t>
  </si>
  <si>
    <t>Jordan-Allen</t>
  </si>
  <si>
    <t>Tylerstad</t>
  </si>
  <si>
    <t>Pitts, Oliver and Dixon</t>
  </si>
  <si>
    <t>4b9463dd</t>
  </si>
  <si>
    <t>Karen Haynes</t>
  </si>
  <si>
    <t>P7432</t>
  </si>
  <si>
    <t>Keyboard</t>
  </si>
  <si>
    <t>Scott-Leon</t>
  </si>
  <si>
    <t>East Tammy</t>
  </si>
  <si>
    <t>Parker Group</t>
  </si>
  <si>
    <t>2e1fc2e3</t>
  </si>
  <si>
    <t>Brandy Edwards</t>
  </si>
  <si>
    <t>P5594</t>
  </si>
  <si>
    <t>Soundbar</t>
  </si>
  <si>
    <t>Burch-Morris</t>
  </si>
  <si>
    <t>Antonioborough</t>
  </si>
  <si>
    <t>Fleming, Vargas and Sullivan</t>
  </si>
  <si>
    <t>1a986259</t>
  </si>
  <si>
    <t>Erik Young</t>
  </si>
  <si>
    <t>P6440</t>
  </si>
  <si>
    <t>Monitor</t>
  </si>
  <si>
    <t>Baker-Lawrence</t>
  </si>
  <si>
    <t>Lake Desireeberg</t>
  </si>
  <si>
    <t>Salazar, Snyder and Davis</t>
  </si>
  <si>
    <t>116c4d0d</t>
  </si>
  <si>
    <t>Mark Gould</t>
  </si>
  <si>
    <t>P6388</t>
  </si>
  <si>
    <t>Allen-Perez</t>
  </si>
  <si>
    <t>South Michael</t>
  </si>
  <si>
    <t>Burgess, Baker and Garcia</t>
  </si>
  <si>
    <t>7a6ca1ae</t>
  </si>
  <si>
    <t>Melanie Martinez</t>
  </si>
  <si>
    <t>P1740</t>
  </si>
  <si>
    <t>Air Purifier</t>
  </si>
  <si>
    <t>Williams-Coleman</t>
  </si>
  <si>
    <t>Lake Charlestown</t>
  </si>
  <si>
    <t>Cooper-Matthews</t>
  </si>
  <si>
    <t>8a096d6f</t>
  </si>
  <si>
    <t>Ricky Anthony PhD</t>
  </si>
  <si>
    <t>P9105</t>
  </si>
  <si>
    <t>Rodriguez Group</t>
  </si>
  <si>
    <t>South Katherineburgh</t>
  </si>
  <si>
    <t>Mahoney Group</t>
  </si>
  <si>
    <t>59cb096a</t>
  </si>
  <si>
    <t>Mr. Mark Robertson PhD</t>
  </si>
  <si>
    <t>P1033</t>
  </si>
  <si>
    <t>Vacuum Cleaner</t>
  </si>
  <si>
    <t>Mccann Group</t>
  </si>
  <si>
    <t>Schmidttown</t>
  </si>
  <si>
    <t>Gutierrez PLC</t>
  </si>
  <si>
    <t>e447f9b3</t>
  </si>
  <si>
    <t>Matthew Simon</t>
  </si>
  <si>
    <t>P5753</t>
  </si>
  <si>
    <t>Mcdonald Ltd</t>
  </si>
  <si>
    <t>Port Dustin</t>
  </si>
  <si>
    <t>Jones LLC</t>
  </si>
  <si>
    <t>e9f3c63f</t>
  </si>
  <si>
    <t>Jacqueline Wright</t>
  </si>
  <si>
    <t>P2621</t>
  </si>
  <si>
    <t>James-Bradford</t>
  </si>
  <si>
    <t>Port Jameshaven</t>
  </si>
  <si>
    <t>Mckinney, Cooper and Dorsey</t>
  </si>
  <si>
    <t>Matthew Hernandez</t>
  </si>
  <si>
    <t>P2718</t>
  </si>
  <si>
    <t>Router</t>
  </si>
  <si>
    <t>Small LLC</t>
  </si>
  <si>
    <t>South Taraborough</t>
  </si>
  <si>
    <t>Mays LLC</t>
  </si>
  <si>
    <t>a3b40d41</t>
  </si>
  <si>
    <t>Joshua Robinson</t>
  </si>
  <si>
    <t>P4119</t>
  </si>
  <si>
    <t>Iron</t>
  </si>
  <si>
    <t>Schwartz, Wilson and Foster</t>
  </si>
  <si>
    <t>Lake Monicaburgh</t>
  </si>
  <si>
    <t>Johnston, Murphy and Reyes</t>
  </si>
  <si>
    <t>bbc8a9a3</t>
  </si>
  <si>
    <t>Ralph Cohen</t>
  </si>
  <si>
    <t>P5426</t>
  </si>
  <si>
    <t>Shepherd LLC</t>
  </si>
  <si>
    <t>South Susan</t>
  </si>
  <si>
    <t>Davis, Alvarez and Romero</t>
  </si>
  <si>
    <t>e0300fa9</t>
  </si>
  <si>
    <t>Sophia Giles</t>
  </si>
  <si>
    <t>P5665</t>
  </si>
  <si>
    <t>Moore Ltd</t>
  </si>
  <si>
    <t>Brianfurt</t>
  </si>
  <si>
    <t>Davis-Meza</t>
  </si>
  <si>
    <t>e3d611dd</t>
  </si>
  <si>
    <t>Nathan Edwards</t>
  </si>
  <si>
    <t>P3654</t>
  </si>
  <si>
    <t>Evans-Miller</t>
  </si>
  <si>
    <t>Rayport</t>
  </si>
  <si>
    <t>Hampton, Shaw and Mcdonald</t>
  </si>
  <si>
    <t>dfee45db</t>
  </si>
  <si>
    <t>Brandon Singleton IV</t>
  </si>
  <si>
    <t>P1379</t>
  </si>
  <si>
    <t>Parker PLC</t>
  </si>
  <si>
    <t>Carloston</t>
  </si>
  <si>
    <t>Patrick LLC</t>
  </si>
  <si>
    <t>dca67263</t>
  </si>
  <si>
    <t>Kimberly Parks</t>
  </si>
  <si>
    <t>P9337</t>
  </si>
  <si>
    <t>Jones-Hudson</t>
  </si>
  <si>
    <t>Gregorymouth</t>
  </si>
  <si>
    <t>King-Huerta</t>
  </si>
  <si>
    <t>d705f846</t>
  </si>
  <si>
    <t>Mary Henson</t>
  </si>
  <si>
    <t>P2689</t>
  </si>
  <si>
    <t>Mosley-Holt</t>
  </si>
  <si>
    <t>Lake Mark</t>
  </si>
  <si>
    <t>Wood-Walsh</t>
  </si>
  <si>
    <t>80152cf4</t>
  </si>
  <si>
    <t>Deborah Jimenez</t>
  </si>
  <si>
    <t>P5513</t>
  </si>
  <si>
    <t>Daniel, Lane and Brown</t>
  </si>
  <si>
    <t>West Timothyville</t>
  </si>
  <si>
    <t>Anderson-Wheeler</t>
  </si>
  <si>
    <t>8d3f11df</t>
  </si>
  <si>
    <t>Christopher Sanchez</t>
  </si>
  <si>
    <t>P7041</t>
  </si>
  <si>
    <t>Harrison, Myers and Hancock</t>
  </si>
  <si>
    <t>Alexanderfurt</t>
  </si>
  <si>
    <t>Wilkinson-Owens</t>
  </si>
  <si>
    <t>718718b0</t>
  </si>
  <si>
    <t>Brandon Bond</t>
  </si>
  <si>
    <t>P7064</t>
  </si>
  <si>
    <t>Ochoa, Smith and Fisher</t>
  </si>
  <si>
    <t>Deanville</t>
  </si>
  <si>
    <t>Brady PLC</t>
  </si>
  <si>
    <t>a9ff8437</t>
  </si>
  <si>
    <t>Kirsten Potts</t>
  </si>
  <si>
    <t>P7248</t>
  </si>
  <si>
    <t>Dawson-Sanchez</t>
  </si>
  <si>
    <t>Snyderville</t>
  </si>
  <si>
    <t>Gordon-Hill</t>
  </si>
  <si>
    <t>940094f3</t>
  </si>
  <si>
    <t>Rhonda Mcgee</t>
  </si>
  <si>
    <t>P1483</t>
  </si>
  <si>
    <t>Harris-Shaw</t>
  </si>
  <si>
    <t>Taylorbury</t>
  </si>
  <si>
    <t>Turner-Zamora</t>
  </si>
  <si>
    <t>bfae4b2b</t>
  </si>
  <si>
    <t>Caitlin Williams</t>
  </si>
  <si>
    <t>P3636</t>
  </si>
  <si>
    <t>Austin-Thompson</t>
  </si>
  <si>
    <t>Mosleyside</t>
  </si>
  <si>
    <t>Greer-Miller</t>
  </si>
  <si>
    <t>30c51d7c</t>
  </si>
  <si>
    <t>Robert Fields</t>
  </si>
  <si>
    <t>P9041</t>
  </si>
  <si>
    <t>Robles PLC</t>
  </si>
  <si>
    <t>North Justin</t>
  </si>
  <si>
    <t>Reynolds, Wallace and Cross</t>
  </si>
  <si>
    <t>573ba63d</t>
  </si>
  <si>
    <t>Mr. Donald Mahoney MD</t>
  </si>
  <si>
    <t>P8756</t>
  </si>
  <si>
    <t>Garcia, Cook and Stephens</t>
  </si>
  <si>
    <t>East Kyle</t>
  </si>
  <si>
    <t>Reed, Long and Butler</t>
  </si>
  <si>
    <t>399ac8b9</t>
  </si>
  <si>
    <t>Jon Ramirez</t>
  </si>
  <si>
    <t>P2397</t>
  </si>
  <si>
    <t>Sharp-Golden</t>
  </si>
  <si>
    <t>East Cory</t>
  </si>
  <si>
    <t>Watson, Mccullough and Olsen</t>
  </si>
  <si>
    <t>02f3ae87</t>
  </si>
  <si>
    <t>Debra Hudson</t>
  </si>
  <si>
    <t>P5466</t>
  </si>
  <si>
    <t>Kerr, Arnold and Dunlap</t>
  </si>
  <si>
    <t>North Faithton</t>
  </si>
  <si>
    <t>Brown Inc</t>
  </si>
  <si>
    <t>4a474f32</t>
  </si>
  <si>
    <t>Ms. Lisa Ramos</t>
  </si>
  <si>
    <t>P4189</t>
  </si>
  <si>
    <t>Moreno Group</t>
  </si>
  <si>
    <t>North Loritown</t>
  </si>
  <si>
    <t>Kelly Ltd</t>
  </si>
  <si>
    <t>3e949ab0</t>
  </si>
  <si>
    <t>Yolanda Gallegos</t>
  </si>
  <si>
    <t>P6425</t>
  </si>
  <si>
    <t>Nelson-Blair</t>
  </si>
  <si>
    <t>Port Shelby</t>
  </si>
  <si>
    <t>Martin Group</t>
  </si>
  <si>
    <t>8133d20c</t>
  </si>
  <si>
    <t>David Miller</t>
  </si>
  <si>
    <t>P2636</t>
  </si>
  <si>
    <t>Paul-Barrett</t>
  </si>
  <si>
    <t>East Christina</t>
  </si>
  <si>
    <t>Smith PLC</t>
  </si>
  <si>
    <t>a058745d</t>
  </si>
  <si>
    <t>Michael Ramos</t>
  </si>
  <si>
    <t>P8670</t>
  </si>
  <si>
    <t>Gonzales, Lee and Merritt</t>
  </si>
  <si>
    <t>New Jasminebury</t>
  </si>
  <si>
    <t>Yang Ltd</t>
  </si>
  <si>
    <t>e6050d83</t>
  </si>
  <si>
    <t>Dominique Silva</t>
  </si>
  <si>
    <t>P1811</t>
  </si>
  <si>
    <t>Vargas, Miller and Smith</t>
  </si>
  <si>
    <t>South Ryanville</t>
  </si>
  <si>
    <t>Potter-Martin</t>
  </si>
  <si>
    <t>1b2bc50c</t>
  </si>
  <si>
    <t>Christina Barnes</t>
  </si>
  <si>
    <t>P1136</t>
  </si>
  <si>
    <t>Pennington Ltd</t>
  </si>
  <si>
    <t>Lake Emily</t>
  </si>
  <si>
    <t>Owens, Gonzalez and Yu</t>
  </si>
  <si>
    <t>c1b15a7c</t>
  </si>
  <si>
    <t>Felicia Singh</t>
  </si>
  <si>
    <t>P9983</t>
  </si>
  <si>
    <t>Lambert LLC</t>
  </si>
  <si>
    <t>Lake Alexis</t>
  </si>
  <si>
    <t>Martin Inc</t>
  </si>
  <si>
    <t>7d4110b0</t>
  </si>
  <si>
    <t>Lori Johnson</t>
  </si>
  <si>
    <t>P9250</t>
  </si>
  <si>
    <t>Thompson-Cardenas</t>
  </si>
  <si>
    <t>Moorefort</t>
  </si>
  <si>
    <t>Robinson LLC</t>
  </si>
  <si>
    <t>fcbb02ed</t>
  </si>
  <si>
    <t>Stephanie Warner</t>
  </si>
  <si>
    <t>P2376</t>
  </si>
  <si>
    <t>Heath-Oconnor</t>
  </si>
  <si>
    <t>Holtbury</t>
  </si>
  <si>
    <t>Mitchell, Fischer and Riley</t>
  </si>
  <si>
    <t>a09013e0</t>
  </si>
  <si>
    <t>Rachel Miller</t>
  </si>
  <si>
    <t>P1837</t>
  </si>
  <si>
    <t>Hoffman Group</t>
  </si>
  <si>
    <t>New Angelatown</t>
  </si>
  <si>
    <t>Simpson Inc</t>
  </si>
  <si>
    <t>9e737e32</t>
  </si>
  <si>
    <t>Cynthia Wise</t>
  </si>
  <si>
    <t>P5383</t>
  </si>
  <si>
    <t>Tanner PLC</t>
  </si>
  <si>
    <t>South Thomasfort</t>
  </si>
  <si>
    <t>Peterson-Brock</t>
  </si>
  <si>
    <t>06a06e57</t>
  </si>
  <si>
    <t>Jared Ramos</t>
  </si>
  <si>
    <t>P3829</t>
  </si>
  <si>
    <t>Watson-Sims</t>
  </si>
  <si>
    <t>Port Rebecca</t>
  </si>
  <si>
    <t>Smith LLC</t>
  </si>
  <si>
    <t>2272ca2d</t>
  </si>
  <si>
    <t>Brittany Hunter</t>
  </si>
  <si>
    <t>P3848</t>
  </si>
  <si>
    <t>Harris, Meyer and Cunningham</t>
  </si>
  <si>
    <t>Maxwellchester</t>
  </si>
  <si>
    <t>Marshall, Allen and Ray</t>
  </si>
  <si>
    <t>4258be6c</t>
  </si>
  <si>
    <t>Tyler Green</t>
  </si>
  <si>
    <t>P8220</t>
  </si>
  <si>
    <t>Desktop Computer</t>
  </si>
  <si>
    <t>Santiago-Barron</t>
  </si>
  <si>
    <t>North Dennisburgh</t>
  </si>
  <si>
    <t>Whitehead, Palmer and Harris</t>
  </si>
  <si>
    <t>ade029ec</t>
  </si>
  <si>
    <t>Ian Hughes</t>
  </si>
  <si>
    <t>P7149</t>
  </si>
  <si>
    <t>Ferguson-Raymond</t>
  </si>
  <si>
    <t>North Jillside</t>
  </si>
  <si>
    <t>Johnson PLC</t>
  </si>
  <si>
    <t>e7409e76</t>
  </si>
  <si>
    <t>Tyler Abbott</t>
  </si>
  <si>
    <t>P9594</t>
  </si>
  <si>
    <t>Hernandez and Sons</t>
  </si>
  <si>
    <t>Jacksonmouth</t>
  </si>
  <si>
    <t>Roach Ltd</t>
  </si>
  <si>
    <t>aafc1bd8</t>
  </si>
  <si>
    <t>Hannah Clements</t>
  </si>
  <si>
    <t>P1919</t>
  </si>
  <si>
    <t>Martinez-Thompson</t>
  </si>
  <si>
    <t>Shannonchester</t>
  </si>
  <si>
    <t>Carey Inc</t>
  </si>
  <si>
    <t>f451e6ef</t>
  </si>
  <si>
    <t>Joseph Grant</t>
  </si>
  <si>
    <t>P4581</t>
  </si>
  <si>
    <t>Watkins PLC</t>
  </si>
  <si>
    <t>Lake Maryborough</t>
  </si>
  <si>
    <t>Warner and Sons</t>
  </si>
  <si>
    <t>defb0ecb</t>
  </si>
  <si>
    <t>Patricia Torres</t>
  </si>
  <si>
    <t>P2032</t>
  </si>
  <si>
    <t>Castro, Brown and Young</t>
  </si>
  <si>
    <t>Gregoryburgh</t>
  </si>
  <si>
    <t>Gomez, Walker and Francis</t>
  </si>
  <si>
    <t>d92a9d98</t>
  </si>
  <si>
    <t>Laura Ford</t>
  </si>
  <si>
    <t>P2108</t>
  </si>
  <si>
    <t>Jones-Moss</t>
  </si>
  <si>
    <t>Horneville</t>
  </si>
  <si>
    <t>Green Group</t>
  </si>
  <si>
    <t>a9efe31a</t>
  </si>
  <si>
    <t>Amy Jones</t>
  </si>
  <si>
    <t>P7890</t>
  </si>
  <si>
    <t>Tyler PLC</t>
  </si>
  <si>
    <t>East Monica</t>
  </si>
  <si>
    <t>Duncan, Garcia and Solomon</t>
  </si>
  <si>
    <t>191900cb</t>
  </si>
  <si>
    <t>Brian Alvarez</t>
  </si>
  <si>
    <t>P3764</t>
  </si>
  <si>
    <t>Murphy-Johnson</t>
  </si>
  <si>
    <t>New Jacquelinechester</t>
  </si>
  <si>
    <t>76f53cac</t>
  </si>
  <si>
    <t>Laura Fowler MD</t>
  </si>
  <si>
    <t>P6566</t>
  </si>
  <si>
    <t>Hardy and Sons</t>
  </si>
  <si>
    <t>New Terri</t>
  </si>
  <si>
    <t>Roberson-Garza</t>
  </si>
  <si>
    <t>1e41ab19</t>
  </si>
  <si>
    <t>Patrick Conner</t>
  </si>
  <si>
    <t>P7065</t>
  </si>
  <si>
    <t>Crawford-Poole</t>
  </si>
  <si>
    <t>West Kaitlyn</t>
  </si>
  <si>
    <t>Crawford-Rios</t>
  </si>
  <si>
    <t>Mark Anderson</t>
  </si>
  <si>
    <t>P7748</t>
  </si>
  <si>
    <t>Shelton and Sons</t>
  </si>
  <si>
    <t>Lake Nicholasview</t>
  </si>
  <si>
    <t>Mcbride LLC</t>
  </si>
  <si>
    <t>88bc0508</t>
  </si>
  <si>
    <t>Monica Bird</t>
  </si>
  <si>
    <t>P5767</t>
  </si>
  <si>
    <t>Leach, Webb and Estes</t>
  </si>
  <si>
    <t>South Paigeberg</t>
  </si>
  <si>
    <t>Craig-Richardson</t>
  </si>
  <si>
    <t>4c37203d</t>
  </si>
  <si>
    <t>Gloria Smith</t>
  </si>
  <si>
    <t>P7499</t>
  </si>
  <si>
    <t>Diaz-Medina</t>
  </si>
  <si>
    <t>Lake Barbaramouth</t>
  </si>
  <si>
    <t>Rosario, Williams and Baker</t>
  </si>
  <si>
    <t>4446652c</t>
  </si>
  <si>
    <t>Dominic Black</t>
  </si>
  <si>
    <t>P7244</t>
  </si>
  <si>
    <t>Nguyen-Baldwin</t>
  </si>
  <si>
    <t>Lake Michellemouth</t>
  </si>
  <si>
    <t>Lee-Craig</t>
  </si>
  <si>
    <t>65e69b3d</t>
  </si>
  <si>
    <t>Craig Winters</t>
  </si>
  <si>
    <t>P7912</t>
  </si>
  <si>
    <t>Malone-Tate</t>
  </si>
  <si>
    <t>Carmenport</t>
  </si>
  <si>
    <t>Parker-Moreno</t>
  </si>
  <si>
    <t>61af3a7a</t>
  </si>
  <si>
    <t>Troy Powell</t>
  </si>
  <si>
    <t>P7407</t>
  </si>
  <si>
    <t>Bright-Mitchell</t>
  </si>
  <si>
    <t>South Andrewmouth</t>
  </si>
  <si>
    <t>Horton, Baldwin and Jacobs</t>
  </si>
  <si>
    <t>31976e5f</t>
  </si>
  <si>
    <t>Amanda Mcmillan</t>
  </si>
  <si>
    <t>P7812</t>
  </si>
  <si>
    <t>Shelton-Romero</t>
  </si>
  <si>
    <t>Teresaberg</t>
  </si>
  <si>
    <t>Williamson-Smith</t>
  </si>
  <si>
    <t>0ff7b875</t>
  </si>
  <si>
    <t>Courtney Jackson</t>
  </si>
  <si>
    <t>P6387</t>
  </si>
  <si>
    <t>Kidd and Sons</t>
  </si>
  <si>
    <t>Jonathanhaven</t>
  </si>
  <si>
    <t>Frazier-Wolf</t>
  </si>
  <si>
    <t>13f56ecd</t>
  </si>
  <si>
    <t>Michael Bowman</t>
  </si>
  <si>
    <t>P4451</t>
  </si>
  <si>
    <t>Johnson Group</t>
  </si>
  <si>
    <t>Anthonyberg</t>
  </si>
  <si>
    <t>Lopez, Mills and Knight</t>
  </si>
  <si>
    <t>d93182f9</t>
  </si>
  <si>
    <t>Amy Barrett</t>
  </si>
  <si>
    <t>P6633</t>
  </si>
  <si>
    <t>Hudson Group</t>
  </si>
  <si>
    <t>Cookeview</t>
  </si>
  <si>
    <t>Frederick and Sons</t>
  </si>
  <si>
    <t>ed87f850</t>
  </si>
  <si>
    <t>Sheri Adams</t>
  </si>
  <si>
    <t>P1443</t>
  </si>
  <si>
    <t>Crawford-Gray</t>
  </si>
  <si>
    <t>Smithmouth</t>
  </si>
  <si>
    <t>Hicks-Le</t>
  </si>
  <si>
    <t>42ca03fe</t>
  </si>
  <si>
    <t>Stephanie Taylor</t>
  </si>
  <si>
    <t>P3505</t>
  </si>
  <si>
    <t>Reed, Davis and Wright</t>
  </si>
  <si>
    <t>Paulborough</t>
  </si>
  <si>
    <t>Wilson-Gonzalez</t>
  </si>
  <si>
    <t>Alejandro Salazar</t>
  </si>
  <si>
    <t>P5378</t>
  </si>
  <si>
    <t>Davis, Stewart and Nguyen</t>
  </si>
  <si>
    <t>Roberttown</t>
  </si>
  <si>
    <t>Riley Group</t>
  </si>
  <si>
    <t>2bde4956</t>
  </si>
  <si>
    <t>Laura Patton</t>
  </si>
  <si>
    <t>P5130</t>
  </si>
  <si>
    <t>Mendoza Ltd</t>
  </si>
  <si>
    <t>East Caitlyn</t>
  </si>
  <si>
    <t>Dyer, Hamilton and Mack</t>
  </si>
  <si>
    <t>c75745e6</t>
  </si>
  <si>
    <t>Joshua Mckee</t>
  </si>
  <si>
    <t>P4346</t>
  </si>
  <si>
    <t>Hughes Inc</t>
  </si>
  <si>
    <t>Port Timothyville</t>
  </si>
  <si>
    <t>Fox Ltd</t>
  </si>
  <si>
    <t>661e44b0</t>
  </si>
  <si>
    <t>Daniel Shaw</t>
  </si>
  <si>
    <t>P8601</t>
  </si>
  <si>
    <t>Martin-Walsh</t>
  </si>
  <si>
    <t>Port Derek</t>
  </si>
  <si>
    <t>Cunningham Inc</t>
  </si>
  <si>
    <t>7b099bf1</t>
  </si>
  <si>
    <t>Heather Hernandez</t>
  </si>
  <si>
    <t>P6870</t>
  </si>
  <si>
    <t>Winters and Sons</t>
  </si>
  <si>
    <t>New Hannah</t>
  </si>
  <si>
    <t>Buchanan, Swanson and Wright</t>
  </si>
  <si>
    <t>d2b46c3c</t>
  </si>
  <si>
    <t>Jared Lowery</t>
  </si>
  <si>
    <t>P9720</t>
  </si>
  <si>
    <t>Munoz-Pollard</t>
  </si>
  <si>
    <t>New Anthony</t>
  </si>
  <si>
    <t>Meza-Hicks</t>
  </si>
  <si>
    <t>dae7eb86</t>
  </si>
  <si>
    <t>Kimberly Wright</t>
  </si>
  <si>
    <t>P1079</t>
  </si>
  <si>
    <t>Mcdaniel-Bishop</t>
  </si>
  <si>
    <t>New Penny</t>
  </si>
  <si>
    <t>Davis, Butler and Rasmussen</t>
  </si>
  <si>
    <t>8469e0c6</t>
  </si>
  <si>
    <t>John Griffin</t>
  </si>
  <si>
    <t>P7672</t>
  </si>
  <si>
    <t>Turner-Hernandez</t>
  </si>
  <si>
    <t>Foxmouth</t>
  </si>
  <si>
    <t>Fowler-Taylor</t>
  </si>
  <si>
    <t>Dana Williams</t>
  </si>
  <si>
    <t>P2939</t>
  </si>
  <si>
    <t>Vargas LLC</t>
  </si>
  <si>
    <t>Boydchester</t>
  </si>
  <si>
    <t>Duncan Group</t>
  </si>
  <si>
    <t>73b0a459</t>
  </si>
  <si>
    <t>Jennifer Pineda</t>
  </si>
  <si>
    <t>P2766</t>
  </si>
  <si>
    <t>Reed and Sons</t>
  </si>
  <si>
    <t>Markburgh</t>
  </si>
  <si>
    <t>Young, Powers and Cochran</t>
  </si>
  <si>
    <t>cf0094e2</t>
  </si>
  <si>
    <t>Michael Johnson</t>
  </si>
  <si>
    <t>P6214</t>
  </si>
  <si>
    <t>Jackson, Moore and Owens</t>
  </si>
  <si>
    <t>Patriciaberg</t>
  </si>
  <si>
    <t>Lynn, Perez and Sanchez</t>
  </si>
  <si>
    <t>b5cc3c8e</t>
  </si>
  <si>
    <t>Stacy Stanley</t>
  </si>
  <si>
    <t>P5018</t>
  </si>
  <si>
    <t>Ross Ltd</t>
  </si>
  <si>
    <t>Reneeport</t>
  </si>
  <si>
    <t>Leonard, Morrison and Kim</t>
  </si>
  <si>
    <t>f9916445</t>
  </si>
  <si>
    <t>Henry Trevino</t>
  </si>
  <si>
    <t>P7870</t>
  </si>
  <si>
    <t>Cole, Benitez and Mcdonald</t>
  </si>
  <si>
    <t>Lake Kellyhaven</t>
  </si>
  <si>
    <t>Craig, Crosby and Davis</t>
  </si>
  <si>
    <t>52ea8578</t>
  </si>
  <si>
    <t>Meagan Watson</t>
  </si>
  <si>
    <t>P6865</t>
  </si>
  <si>
    <t>Jackson, White and Harmon</t>
  </si>
  <si>
    <t>North Terri</t>
  </si>
  <si>
    <t>Smith-Lewis</t>
  </si>
  <si>
    <t>8c424e80</t>
  </si>
  <si>
    <t>Kimberly Thompson</t>
  </si>
  <si>
    <t>P1036</t>
  </si>
  <si>
    <t>Buck Inc</t>
  </si>
  <si>
    <t>West Davidport</t>
  </si>
  <si>
    <t>Davis-Rosales</t>
  </si>
  <si>
    <t>1ad06c67</t>
  </si>
  <si>
    <t>Robert Cooper</t>
  </si>
  <si>
    <t>P4839</t>
  </si>
  <si>
    <t>Richard-Howard</t>
  </si>
  <si>
    <t>Craigland</t>
  </si>
  <si>
    <t>Allen, Duffy and Parker</t>
  </si>
  <si>
    <t>81cb5faf</t>
  </si>
  <si>
    <t>Timothy Todd</t>
  </si>
  <si>
    <t>P9381</t>
  </si>
  <si>
    <t>Campbell-Ray</t>
  </si>
  <si>
    <t>New Donnahaven</t>
  </si>
  <si>
    <t>Lynch, Barnes and Carpenter</t>
  </si>
  <si>
    <t>93cab238</t>
  </si>
  <si>
    <t>Kimberly Wagner</t>
  </si>
  <si>
    <t>P9421</t>
  </si>
  <si>
    <t>Miller-Allen</t>
  </si>
  <si>
    <t>North Joytown</t>
  </si>
  <si>
    <t>Miller, Acosta and Cruz</t>
  </si>
  <si>
    <t>43fa464f</t>
  </si>
  <si>
    <t>Kevin Alexander</t>
  </si>
  <si>
    <t>P4041</t>
  </si>
  <si>
    <t>Gonzalez PLC</t>
  </si>
  <si>
    <t>Brucetown</t>
  </si>
  <si>
    <t>Barber-Collier</t>
  </si>
  <si>
    <t>3e87bb31</t>
  </si>
  <si>
    <t>Anna Carroll</t>
  </si>
  <si>
    <t>P9450</t>
  </si>
  <si>
    <t>Combs, Patterson and Bailey</t>
  </si>
  <si>
    <t>Michelleland</t>
  </si>
  <si>
    <t>Paul-Farrell</t>
  </si>
  <si>
    <t>Order Date</t>
  </si>
  <si>
    <t>Customer Name</t>
  </si>
  <si>
    <t>ProductID</t>
  </si>
  <si>
    <t>Product</t>
  </si>
  <si>
    <t>Category</t>
  </si>
  <si>
    <t>Quantity Ordered</t>
  </si>
  <si>
    <t>Unit Price</t>
  </si>
  <si>
    <t>REVENUE</t>
  </si>
  <si>
    <t>Order Status</t>
  </si>
  <si>
    <t>Delivery Date</t>
  </si>
  <si>
    <t>On Time Delivery</t>
  </si>
  <si>
    <t>Supplier Name</t>
  </si>
  <si>
    <t>Supplier Rating</t>
  </si>
  <si>
    <t>Warehouse Location</t>
  </si>
  <si>
    <t>Shipping Cost</t>
  </si>
  <si>
    <t>Shipping Mode</t>
  </si>
  <si>
    <t>Logistics Partner</t>
  </si>
  <si>
    <t>Inventory Level</t>
  </si>
  <si>
    <t>Back Order Status</t>
  </si>
  <si>
    <t>order ID</t>
  </si>
  <si>
    <t>GROSS PROFIT</t>
  </si>
  <si>
    <t>NET PROFIT</t>
  </si>
  <si>
    <t>TOTAL SHIPPING COST</t>
  </si>
  <si>
    <t>Cancelled</t>
  </si>
  <si>
    <t>Gaming Console</t>
  </si>
  <si>
    <t>Bluetooth Speaker</t>
  </si>
  <si>
    <t>Wireless Earbuds</t>
  </si>
  <si>
    <t>Webcam</t>
  </si>
  <si>
    <t>Modem</t>
  </si>
  <si>
    <t>External Hard Drive</t>
  </si>
  <si>
    <t>USB Flash Drive</t>
  </si>
  <si>
    <t>Smart Home Hub</t>
  </si>
  <si>
    <t>Drone</t>
  </si>
  <si>
    <t>VR Headset</t>
  </si>
  <si>
    <t>Action Camera</t>
  </si>
  <si>
    <t>GPS Device</t>
  </si>
  <si>
    <t>Smart Thermostat</t>
  </si>
  <si>
    <t>Smart Doorbell</t>
  </si>
  <si>
    <t>Security Camera</t>
  </si>
  <si>
    <t>Power Bank</t>
  </si>
  <si>
    <t>Air Fryer</t>
  </si>
  <si>
    <t>Blender</t>
  </si>
  <si>
    <t>Coffee Maker</t>
  </si>
  <si>
    <t>Microwave Oven</t>
  </si>
  <si>
    <t>Washing Machine</t>
  </si>
  <si>
    <t>Refrigerator</t>
  </si>
  <si>
    <t>Dishwasher</t>
  </si>
  <si>
    <t>Electric Fan</t>
  </si>
  <si>
    <t>Heater</t>
  </si>
  <si>
    <t>Humidifier</t>
  </si>
  <si>
    <t>Dehumidifier</t>
  </si>
  <si>
    <t>Hair Dryer</t>
  </si>
  <si>
    <t>Electric Shaver</t>
  </si>
  <si>
    <t>Electric Toothbrush</t>
  </si>
  <si>
    <t>Fitness Tracker</t>
  </si>
  <si>
    <t>Smart Glasses</t>
  </si>
  <si>
    <t>Streaming Device</t>
  </si>
  <si>
    <t>e-Reader</t>
  </si>
  <si>
    <t>Wireless Charger</t>
  </si>
  <si>
    <t>Docking Station</t>
  </si>
  <si>
    <t>3D Printer</t>
  </si>
  <si>
    <t>Graphic Tablet</t>
  </si>
  <si>
    <t>Portable Speaker</t>
  </si>
  <si>
    <t>Noise-Canceling Headphones</t>
  </si>
  <si>
    <t>Smart Light Bulb</t>
  </si>
  <si>
    <t>Electric Scooter</t>
  </si>
  <si>
    <t>Electric Bike</t>
  </si>
  <si>
    <t>Smart Lock</t>
  </si>
  <si>
    <t>Solar Charger</t>
  </si>
  <si>
    <t>Smart Plug</t>
  </si>
  <si>
    <t>Gaming Headset</t>
  </si>
  <si>
    <t>Gaming Keyboard</t>
  </si>
  <si>
    <t>Gaming Mouse</t>
  </si>
  <si>
    <t>Gaming Chair</t>
  </si>
  <si>
    <t>Graphics Card</t>
  </si>
  <si>
    <t>Processor (CPU)</t>
  </si>
  <si>
    <t>Motherboard</t>
  </si>
  <si>
    <t>RAM (Memory)</t>
  </si>
  <si>
    <t>SSD (Solid State Drive)</t>
  </si>
  <si>
    <t>Power Supply Unit</t>
  </si>
  <si>
    <t>Cooling Fan</t>
  </si>
  <si>
    <t>Network Switch</t>
  </si>
  <si>
    <t>Cable Modem</t>
  </si>
  <si>
    <t>Media Server</t>
  </si>
  <si>
    <t>Electric Fireplace</t>
  </si>
  <si>
    <t>Robot Vacuum</t>
  </si>
  <si>
    <t>Portable Air Conditioner</t>
  </si>
  <si>
    <t>Water Purifier</t>
  </si>
  <si>
    <t>Smart Sprinkler</t>
  </si>
  <si>
    <t>Baby Monitor</t>
  </si>
  <si>
    <t>Electric Grill</t>
  </si>
  <si>
    <t>Projector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</si>
</sst>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yyyy/mm/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5" formatCode="yyyy/mm/dd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70D78-E7A4-4C70-9862-CA739E16B410}" name="Table1" displayName="Table1" ref="A1:W94" totalsRowShown="0">
  <autoFilter ref="A1:W94" xr:uid="{DFB70D78-E7A4-4C70-9862-CA739E16B410}"/>
  <tableColumns count="23">
    <tableColumn id="1" xr3:uid="{A7A8E368-CECB-4B88-ACF5-38BED4A31036}" name="order ID"/>
    <tableColumn id="2" xr3:uid="{6EE8D5D7-AE88-4704-B0C2-F9F6980EE95F}" name="Order Date" dataDxfId="10"/>
    <tableColumn id="3" xr3:uid="{81B449F0-F76D-467D-97E9-114CB3F172B0}" name="Customer Name"/>
    <tableColumn id="4" xr3:uid="{57BBC00B-B610-44BF-8F47-13D5F9740DAF}" name="ProductID"/>
    <tableColumn id="5" xr3:uid="{634131BF-11E6-4C55-A715-EC18F37012B0}" name="Product"/>
    <tableColumn id="6" xr3:uid="{55644DD5-6BAD-4CF1-9123-E0990315730A}" name="Category"/>
    <tableColumn id="7" xr3:uid="{459C5D4F-4104-432B-BC25-3B7C28B66740}" name="Quantity Ordered"/>
    <tableColumn id="8" xr3:uid="{0F5A4E53-D928-41D1-AE08-390AAC4D2BEF}" name="Unit Price" dataDxfId="9"/>
    <tableColumn id="9" xr3:uid="{9833F011-F6C1-4A34-AE99-A56FD84C87FA}" name="REVENUE" dataDxfId="8">
      <calculatedColumnFormula>Table1[[#This Row],[Unit Price]]*Table1[[#This Row],[Quantity Ordered]]</calculatedColumnFormula>
    </tableColumn>
    <tableColumn id="24" xr3:uid="{483EAF82-BBFD-449E-81D5-353D4A218BA0}" name="TOTAL SHIPPING COST" dataDxfId="3">
      <calculatedColumnFormula>Table1[[#This Row],[Shipping Cost]]*Table1[[#This Row],[Quantity Ordered]]</calculatedColumnFormula>
    </tableColumn>
    <tableColumn id="22" xr3:uid="{FC926BC2-1C07-411C-A9B8-F35576EED794}" name="GROSS PROFIT" dataDxfId="7">
      <calculatedColumnFormula>Table1[[#This Row],[REVENUE]]-Table1[[#This Row],[TOTAL SHIPPING COST]]</calculatedColumnFormula>
    </tableColumn>
    <tableColumn id="23" xr3:uid="{0780E9B6-CEB2-4318-B706-55BD3294044B}" name="NET PROFIT" dataDxfId="6">
      <calculatedColumnFormula>Table1[[#This Row],[GROSS PROFIT]]-Table1[[#This Row],[TOTAL SHIPPING COST]]</calculatedColumnFormula>
    </tableColumn>
    <tableColumn id="16" xr3:uid="{D3852A5E-2CB9-4519-B296-624A5DB03056}" name="Shipping Cost" dataDxfId="5"/>
    <tableColumn id="10" xr3:uid="{0A2C23F8-5353-4C84-AE1A-F1B4E030C3AB}" name="Order Status"/>
    <tableColumn id="11" xr3:uid="{69FB3335-6593-4A4E-A54C-6329BE0C13F7}" name="Delivery Date" dataDxfId="4"/>
    <tableColumn id="12" xr3:uid="{19D917D8-DD09-4FD1-9FFB-5E6475774FDC}" name="On Time Delivery"/>
    <tableColumn id="13" xr3:uid="{D0E34114-D269-4C79-9952-47BAFAD43376}" name="Supplier Name"/>
    <tableColumn id="14" xr3:uid="{0ECAEBDA-4B85-4B97-A76C-523044B72F01}" name="Supplier Rating"/>
    <tableColumn id="15" xr3:uid="{35ED3A6A-D93F-46FD-A8BD-B28A076DA294}" name="Warehouse Location"/>
    <tableColumn id="17" xr3:uid="{D1B70733-6BF3-49D0-8130-2724947A194F}" name="Shipping Mode"/>
    <tableColumn id="18" xr3:uid="{82A696D8-2998-4037-A3D0-B754F86718FC}" name="Logistics Partner"/>
    <tableColumn id="19" xr3:uid="{9EEA2171-1575-49A6-9527-FDB2A9EABE51}" name="Inventory Level"/>
    <tableColumn id="20" xr3:uid="{4039BC15-E193-455B-87D0-4089341522EB}" name="Back Order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6532-822A-4EB8-9646-6280BAD68280}">
  <dimension ref="A1:W94"/>
  <sheetViews>
    <sheetView tabSelected="1" workbookViewId="0">
      <selection activeCell="J31" sqref="J31"/>
    </sheetView>
  </sheetViews>
  <sheetFormatPr defaultRowHeight="15" x14ac:dyDescent="0.25"/>
  <cols>
    <col min="1" max="1" width="10.28515625" customWidth="1"/>
    <col min="2" max="2" width="15.28515625" style="6" customWidth="1"/>
    <col min="3" max="3" width="17.42578125" customWidth="1"/>
    <col min="4" max="4" width="11.85546875" customWidth="1"/>
    <col min="5" max="5" width="10" customWidth="1"/>
    <col min="6" max="6" width="11" customWidth="1"/>
    <col min="7" max="7" width="18.7109375" customWidth="1"/>
    <col min="8" max="8" width="11.85546875" customWidth="1"/>
    <col min="9" max="9" width="11.42578125" customWidth="1"/>
    <col min="10" max="10" width="20.85546875" style="3" customWidth="1"/>
    <col min="11" max="11" width="11.42578125" style="3" customWidth="1"/>
    <col min="12" max="12" width="11.42578125" customWidth="1"/>
    <col min="13" max="13" width="16.5703125" style="4" customWidth="1"/>
    <col min="16" max="16" width="15.140625" style="6" customWidth="1"/>
    <col min="17" max="17" width="18.42578125" customWidth="1"/>
    <col min="18" max="18" width="16.28515625" customWidth="1"/>
    <col min="19" max="19" width="16.5703125" customWidth="1"/>
    <col min="20" max="20" width="21.28515625" customWidth="1"/>
    <col min="21" max="21" width="15.140625" customWidth="1"/>
    <col min="23" max="23" width="17.5703125" customWidth="1"/>
    <col min="24" max="24" width="16.85546875" customWidth="1"/>
    <col min="25" max="25" width="18.5703125" customWidth="1"/>
  </cols>
  <sheetData>
    <row r="1" spans="1:23" x14ac:dyDescent="0.25">
      <c r="A1" t="s">
        <v>598</v>
      </c>
      <c r="B1" s="6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s="3" t="s">
        <v>601</v>
      </c>
      <c r="K1" s="3" t="s">
        <v>599</v>
      </c>
      <c r="L1" t="s">
        <v>600</v>
      </c>
      <c r="M1" s="4" t="s">
        <v>593</v>
      </c>
      <c r="N1" t="s">
        <v>587</v>
      </c>
      <c r="O1" s="6" t="s">
        <v>588</v>
      </c>
      <c r="P1" t="s">
        <v>589</v>
      </c>
      <c r="Q1" t="s">
        <v>590</v>
      </c>
      <c r="R1" t="s">
        <v>591</v>
      </c>
      <c r="S1" t="s">
        <v>592</v>
      </c>
      <c r="T1" t="s">
        <v>594</v>
      </c>
      <c r="U1" t="s">
        <v>595</v>
      </c>
      <c r="V1" t="s">
        <v>596</v>
      </c>
      <c r="W1" t="s">
        <v>597</v>
      </c>
    </row>
    <row r="2" spans="1:23" x14ac:dyDescent="0.25">
      <c r="A2" t="s">
        <v>0</v>
      </c>
      <c r="B2" s="6">
        <v>45313</v>
      </c>
      <c r="C2" t="s">
        <v>1</v>
      </c>
      <c r="D2" t="s">
        <v>2</v>
      </c>
      <c r="E2" t="s">
        <v>3</v>
      </c>
      <c r="F2" t="s">
        <v>4</v>
      </c>
      <c r="G2">
        <v>61</v>
      </c>
      <c r="H2" s="1">
        <v>185</v>
      </c>
      <c r="I2" s="1">
        <f>Table1[[#This Row],[Unit Price]]*Table1[[#This Row],[Quantity Ordered]]</f>
        <v>11285</v>
      </c>
      <c r="J2" s="5">
        <f>Table1[[#This Row],[Shipping Cost]]*Table1[[#This Row],[Quantity Ordered]]</f>
        <v>1342</v>
      </c>
      <c r="K2" s="5">
        <f>Table1[[#This Row],[REVENUE]]-Table1[[#This Row],[TOTAL SHIPPING COST]]</f>
        <v>9943</v>
      </c>
      <c r="L2" s="1">
        <f>Table1[[#This Row],[GROSS PROFIT]]-Table1[[#This Row],[TOTAL SHIPPING COST]]</f>
        <v>8601</v>
      </c>
      <c r="M2" s="4">
        <v>22</v>
      </c>
      <c r="N2" t="s">
        <v>5</v>
      </c>
      <c r="O2" s="6">
        <v>45457</v>
      </c>
      <c r="P2" t="b">
        <v>1</v>
      </c>
      <c r="Q2" t="s">
        <v>6</v>
      </c>
      <c r="R2">
        <v>4</v>
      </c>
      <c r="S2" t="s">
        <v>7</v>
      </c>
      <c r="T2" t="s">
        <v>8</v>
      </c>
      <c r="U2" t="s">
        <v>9</v>
      </c>
      <c r="V2">
        <v>147</v>
      </c>
      <c r="W2" t="s">
        <v>10</v>
      </c>
    </row>
    <row r="3" spans="1:23" x14ac:dyDescent="0.25">
      <c r="A3" t="s">
        <v>11</v>
      </c>
      <c r="B3" s="6">
        <v>45541</v>
      </c>
      <c r="C3" t="s">
        <v>12</v>
      </c>
      <c r="D3" t="s">
        <v>13</v>
      </c>
      <c r="E3" t="s">
        <v>14</v>
      </c>
      <c r="F3" t="s">
        <v>4</v>
      </c>
      <c r="G3">
        <v>71</v>
      </c>
      <c r="H3" s="1">
        <v>29</v>
      </c>
      <c r="I3" s="1">
        <f>Table1[[#This Row],[Unit Price]]*Table1[[#This Row],[Quantity Ordered]]</f>
        <v>2059</v>
      </c>
      <c r="J3" s="5">
        <f>Table1[[#This Row],[Shipping Cost]]*Table1[[#This Row],[Quantity Ordered]]</f>
        <v>1704</v>
      </c>
      <c r="K3" s="5">
        <f>Table1[[#This Row],[REVENUE]]-Table1[[#This Row],[TOTAL SHIPPING COST]]</f>
        <v>355</v>
      </c>
      <c r="L3" s="1">
        <f>Table1[[#This Row],[TOTAL SHIPPING COST]]-Table1[[#This Row],[GROSS PROFIT]]</f>
        <v>1349</v>
      </c>
      <c r="M3" s="4">
        <v>24</v>
      </c>
      <c r="N3" t="s">
        <v>5</v>
      </c>
      <c r="O3" s="6">
        <v>45601</v>
      </c>
      <c r="P3" t="b">
        <v>1</v>
      </c>
      <c r="Q3" t="s">
        <v>15</v>
      </c>
      <c r="R3">
        <v>2</v>
      </c>
      <c r="S3" t="s">
        <v>16</v>
      </c>
      <c r="T3" t="s">
        <v>8</v>
      </c>
      <c r="U3" t="s">
        <v>17</v>
      </c>
      <c r="V3">
        <v>252</v>
      </c>
      <c r="W3" t="s">
        <v>18</v>
      </c>
    </row>
    <row r="4" spans="1:23" x14ac:dyDescent="0.25">
      <c r="A4" t="s">
        <v>19</v>
      </c>
      <c r="B4" s="6">
        <v>45322</v>
      </c>
      <c r="C4" t="s">
        <v>20</v>
      </c>
      <c r="D4" t="s">
        <v>21</v>
      </c>
      <c r="E4" t="s">
        <v>22</v>
      </c>
      <c r="F4" t="s">
        <v>4</v>
      </c>
      <c r="G4">
        <v>59</v>
      </c>
      <c r="H4" s="1">
        <v>270</v>
      </c>
      <c r="I4" s="1">
        <f>Table1[[#This Row],[Unit Price]]*Table1[[#This Row],[Quantity Ordered]]</f>
        <v>15930</v>
      </c>
      <c r="J4" s="5">
        <f>Table1[[#This Row],[Shipping Cost]]*Table1[[#This Row],[Quantity Ordered]]</f>
        <v>2301</v>
      </c>
      <c r="K4" s="5">
        <f>Table1[[#This Row],[REVENUE]]-Table1[[#This Row],[TOTAL SHIPPING COST]]</f>
        <v>13629</v>
      </c>
      <c r="L4" s="1">
        <f>Table1[[#This Row],[GROSS PROFIT]]-Table1[[#This Row],[TOTAL SHIPPING COST]]</f>
        <v>11328</v>
      </c>
      <c r="M4" s="4">
        <v>39</v>
      </c>
      <c r="N4" t="s">
        <v>23</v>
      </c>
      <c r="O4" s="6">
        <v>45282</v>
      </c>
      <c r="P4" t="b">
        <v>1</v>
      </c>
      <c r="Q4" t="s">
        <v>24</v>
      </c>
      <c r="R4">
        <v>1</v>
      </c>
      <c r="S4" t="s">
        <v>25</v>
      </c>
      <c r="T4" t="s">
        <v>26</v>
      </c>
      <c r="U4" t="s">
        <v>27</v>
      </c>
      <c r="V4">
        <v>449</v>
      </c>
      <c r="W4" t="s">
        <v>18</v>
      </c>
    </row>
    <row r="5" spans="1:23" x14ac:dyDescent="0.25">
      <c r="A5" t="s">
        <v>28</v>
      </c>
      <c r="B5" s="6">
        <v>45389</v>
      </c>
      <c r="C5" t="s">
        <v>29</v>
      </c>
      <c r="D5" t="s">
        <v>30</v>
      </c>
      <c r="E5" t="s">
        <v>31</v>
      </c>
      <c r="F5" t="s">
        <v>4</v>
      </c>
      <c r="G5">
        <v>36</v>
      </c>
      <c r="H5" s="1">
        <v>390</v>
      </c>
      <c r="I5" s="1">
        <f>Table1[[#This Row],[Unit Price]]*Table1[[#This Row],[Quantity Ordered]]</f>
        <v>14040</v>
      </c>
      <c r="J5" s="5">
        <f>Table1[[#This Row],[Shipping Cost]]*Table1[[#This Row],[Quantity Ordered]]</f>
        <v>900</v>
      </c>
      <c r="K5" s="5">
        <f>Table1[[#This Row],[REVENUE]]-Table1[[#This Row],[TOTAL SHIPPING COST]]</f>
        <v>13140</v>
      </c>
      <c r="L5" s="1">
        <f>Table1[[#This Row],[GROSS PROFIT]]-Table1[[#This Row],[TOTAL SHIPPING COST]]</f>
        <v>12240</v>
      </c>
      <c r="M5" s="4">
        <v>25</v>
      </c>
      <c r="N5" t="s">
        <v>602</v>
      </c>
      <c r="O5" s="6">
        <v>45379</v>
      </c>
      <c r="P5" t="b">
        <v>1</v>
      </c>
      <c r="Q5" t="s">
        <v>32</v>
      </c>
      <c r="R5">
        <v>2</v>
      </c>
      <c r="S5" t="s">
        <v>33</v>
      </c>
      <c r="T5" t="s">
        <v>26</v>
      </c>
      <c r="U5" t="s">
        <v>34</v>
      </c>
      <c r="V5">
        <v>123</v>
      </c>
      <c r="W5" t="s">
        <v>18</v>
      </c>
    </row>
    <row r="6" spans="1:23" x14ac:dyDescent="0.25">
      <c r="A6" t="s">
        <v>35</v>
      </c>
      <c r="B6" s="6">
        <v>45527</v>
      </c>
      <c r="C6" t="s">
        <v>36</v>
      </c>
      <c r="D6" t="s">
        <v>37</v>
      </c>
      <c r="E6" t="s">
        <v>38</v>
      </c>
      <c r="F6" t="s">
        <v>4</v>
      </c>
      <c r="G6">
        <v>57</v>
      </c>
      <c r="H6" s="1">
        <v>159</v>
      </c>
      <c r="I6" s="1">
        <f>Table1[[#This Row],[Unit Price]]*Table1[[#This Row],[Quantity Ordered]]</f>
        <v>9063</v>
      </c>
      <c r="J6" s="5">
        <f>Table1[[#This Row],[Shipping Cost]]*Table1[[#This Row],[Quantity Ordered]]</f>
        <v>2736</v>
      </c>
      <c r="K6" s="5">
        <f>Table1[[#This Row],[REVENUE]]-Table1[[#This Row],[TOTAL SHIPPING COST]]</f>
        <v>6327</v>
      </c>
      <c r="L6" s="1">
        <f>Table1[[#This Row],[GROSS PROFIT]]-Table1[[#This Row],[TOTAL SHIPPING COST]]</f>
        <v>3591</v>
      </c>
      <c r="M6" s="4">
        <v>48</v>
      </c>
      <c r="N6" t="s">
        <v>23</v>
      </c>
      <c r="O6" s="6">
        <v>45265</v>
      </c>
      <c r="P6" t="b">
        <v>1</v>
      </c>
      <c r="Q6" t="s">
        <v>39</v>
      </c>
      <c r="R6">
        <v>4</v>
      </c>
      <c r="S6" t="s">
        <v>40</v>
      </c>
      <c r="T6" t="s">
        <v>26</v>
      </c>
      <c r="U6" t="s">
        <v>41</v>
      </c>
      <c r="V6">
        <v>359</v>
      </c>
      <c r="W6" t="s">
        <v>18</v>
      </c>
    </row>
    <row r="7" spans="1:23" x14ac:dyDescent="0.25">
      <c r="A7" t="s">
        <v>42</v>
      </c>
      <c r="B7" s="6">
        <v>45293</v>
      </c>
      <c r="C7" t="s">
        <v>43</v>
      </c>
      <c r="D7" t="s">
        <v>44</v>
      </c>
      <c r="E7" t="s">
        <v>45</v>
      </c>
      <c r="F7" t="s">
        <v>4</v>
      </c>
      <c r="G7">
        <v>94</v>
      </c>
      <c r="H7" s="1">
        <v>126</v>
      </c>
      <c r="I7" s="1">
        <f>Table1[[#This Row],[Unit Price]]*Table1[[#This Row],[Quantity Ordered]]</f>
        <v>11844</v>
      </c>
      <c r="J7" s="5">
        <f>Table1[[#This Row],[Shipping Cost]]*Table1[[#This Row],[Quantity Ordered]]</f>
        <v>2914</v>
      </c>
      <c r="K7" s="5">
        <f>Table1[[#This Row],[REVENUE]]-Table1[[#This Row],[TOTAL SHIPPING COST]]</f>
        <v>8930</v>
      </c>
      <c r="L7" s="1">
        <f>Table1[[#This Row],[GROSS PROFIT]]-Table1[[#This Row],[TOTAL SHIPPING COST]]</f>
        <v>6016</v>
      </c>
      <c r="M7" s="4">
        <v>31</v>
      </c>
      <c r="N7" t="s">
        <v>5</v>
      </c>
      <c r="O7" s="6">
        <v>45527</v>
      </c>
      <c r="P7" t="b">
        <v>1</v>
      </c>
      <c r="Q7" t="s">
        <v>46</v>
      </c>
      <c r="R7">
        <v>3</v>
      </c>
      <c r="S7" t="s">
        <v>47</v>
      </c>
      <c r="T7" t="s">
        <v>8</v>
      </c>
      <c r="U7" t="s">
        <v>48</v>
      </c>
      <c r="V7">
        <v>222</v>
      </c>
      <c r="W7" t="s">
        <v>18</v>
      </c>
    </row>
    <row r="8" spans="1:23" x14ac:dyDescent="0.25">
      <c r="A8" t="s">
        <v>49</v>
      </c>
      <c r="B8" s="6">
        <v>45618</v>
      </c>
      <c r="C8" t="s">
        <v>50</v>
      </c>
      <c r="D8" t="s">
        <v>51</v>
      </c>
      <c r="E8" t="s">
        <v>52</v>
      </c>
      <c r="F8" t="s">
        <v>4</v>
      </c>
      <c r="G8">
        <v>71</v>
      </c>
      <c r="H8" s="1">
        <v>343</v>
      </c>
      <c r="I8" s="1">
        <f>Table1[[#This Row],[Unit Price]]*Table1[[#This Row],[Quantity Ordered]]</f>
        <v>24353</v>
      </c>
      <c r="J8" s="5">
        <f>Table1[[#This Row],[Shipping Cost]]*Table1[[#This Row],[Quantity Ordered]]</f>
        <v>3479</v>
      </c>
      <c r="K8" s="5">
        <f>Table1[[#This Row],[REVENUE]]-Table1[[#This Row],[TOTAL SHIPPING COST]]</f>
        <v>20874</v>
      </c>
      <c r="L8" s="1">
        <f>Table1[[#This Row],[GROSS PROFIT]]-Table1[[#This Row],[TOTAL SHIPPING COST]]</f>
        <v>17395</v>
      </c>
      <c r="M8" s="4">
        <v>49</v>
      </c>
      <c r="N8" t="s">
        <v>5</v>
      </c>
      <c r="O8" s="6">
        <v>45354</v>
      </c>
      <c r="P8" t="b">
        <v>1</v>
      </c>
      <c r="Q8" t="s">
        <v>53</v>
      </c>
      <c r="R8">
        <v>5</v>
      </c>
      <c r="S8" t="s">
        <v>54</v>
      </c>
      <c r="T8" t="s">
        <v>26</v>
      </c>
      <c r="U8" t="s">
        <v>55</v>
      </c>
      <c r="V8">
        <v>218</v>
      </c>
      <c r="W8" t="s">
        <v>10</v>
      </c>
    </row>
    <row r="9" spans="1:23" x14ac:dyDescent="0.25">
      <c r="A9" t="s">
        <v>56</v>
      </c>
      <c r="B9" s="6">
        <v>45466</v>
      </c>
      <c r="C9" t="s">
        <v>57</v>
      </c>
      <c r="D9" t="s">
        <v>58</v>
      </c>
      <c r="E9" t="s">
        <v>59</v>
      </c>
      <c r="F9" t="s">
        <v>4</v>
      </c>
      <c r="G9">
        <v>88</v>
      </c>
      <c r="H9" s="1">
        <v>327</v>
      </c>
      <c r="I9" s="1">
        <f>Table1[[#This Row],[Unit Price]]*Table1[[#This Row],[Quantity Ordered]]</f>
        <v>28776</v>
      </c>
      <c r="J9" s="5">
        <f>Table1[[#This Row],[Shipping Cost]]*Table1[[#This Row],[Quantity Ordered]]</f>
        <v>792</v>
      </c>
      <c r="K9" s="5">
        <f>Table1[[#This Row],[REVENUE]]-Table1[[#This Row],[TOTAL SHIPPING COST]]</f>
        <v>27984</v>
      </c>
      <c r="L9" s="1">
        <f>Table1[[#This Row],[GROSS PROFIT]]-Table1[[#This Row],[TOTAL SHIPPING COST]]</f>
        <v>27192</v>
      </c>
      <c r="M9" s="4">
        <v>9</v>
      </c>
      <c r="N9" t="s">
        <v>5</v>
      </c>
      <c r="O9" s="6">
        <v>45426</v>
      </c>
      <c r="P9" t="b">
        <v>1</v>
      </c>
      <c r="Q9" t="s">
        <v>60</v>
      </c>
      <c r="R9">
        <v>5</v>
      </c>
      <c r="S9" t="s">
        <v>61</v>
      </c>
      <c r="T9" t="s">
        <v>26</v>
      </c>
      <c r="U9" t="s">
        <v>62</v>
      </c>
      <c r="V9">
        <v>131</v>
      </c>
      <c r="W9" t="s">
        <v>18</v>
      </c>
    </row>
    <row r="10" spans="1:23" x14ac:dyDescent="0.25">
      <c r="A10" t="s">
        <v>63</v>
      </c>
      <c r="B10" s="6">
        <v>45432</v>
      </c>
      <c r="C10" t="s">
        <v>64</v>
      </c>
      <c r="D10" t="s">
        <v>65</v>
      </c>
      <c r="E10" t="s">
        <v>66</v>
      </c>
      <c r="F10" t="s">
        <v>4</v>
      </c>
      <c r="G10">
        <v>12</v>
      </c>
      <c r="H10" s="1">
        <v>445</v>
      </c>
      <c r="I10" s="1">
        <f>Table1[[#This Row],[Unit Price]]*Table1[[#This Row],[Quantity Ordered]]</f>
        <v>5340</v>
      </c>
      <c r="J10" s="5">
        <f>Table1[[#This Row],[Shipping Cost]]*Table1[[#This Row],[Quantity Ordered]]</f>
        <v>84</v>
      </c>
      <c r="K10" s="5">
        <f>Table1[[#This Row],[REVENUE]]-Table1[[#This Row],[TOTAL SHIPPING COST]]</f>
        <v>5256</v>
      </c>
      <c r="L10" s="1">
        <f>Table1[[#This Row],[GROSS PROFIT]]-Table1[[#This Row],[TOTAL SHIPPING COST]]</f>
        <v>5172</v>
      </c>
      <c r="M10" s="4">
        <v>7</v>
      </c>
      <c r="N10" t="s">
        <v>23</v>
      </c>
      <c r="O10" s="6">
        <v>45385</v>
      </c>
      <c r="P10" t="b">
        <v>1</v>
      </c>
      <c r="Q10" t="s">
        <v>67</v>
      </c>
      <c r="R10">
        <v>1</v>
      </c>
      <c r="S10" t="s">
        <v>68</v>
      </c>
      <c r="T10" t="s">
        <v>69</v>
      </c>
      <c r="U10" t="s">
        <v>70</v>
      </c>
      <c r="V10">
        <v>127</v>
      </c>
      <c r="W10" t="s">
        <v>18</v>
      </c>
    </row>
    <row r="11" spans="1:23" x14ac:dyDescent="0.25">
      <c r="A11" t="s">
        <v>71</v>
      </c>
      <c r="B11" s="6">
        <v>45365</v>
      </c>
      <c r="C11" t="s">
        <v>72</v>
      </c>
      <c r="D11" t="s">
        <v>73</v>
      </c>
      <c r="E11" t="s">
        <v>74</v>
      </c>
      <c r="F11" t="s">
        <v>4</v>
      </c>
      <c r="G11">
        <v>36</v>
      </c>
      <c r="H11" s="1">
        <v>424</v>
      </c>
      <c r="I11" s="1">
        <f>Table1[[#This Row],[Unit Price]]*Table1[[#This Row],[Quantity Ordered]]</f>
        <v>15264</v>
      </c>
      <c r="J11" s="5">
        <f>Table1[[#This Row],[Shipping Cost]]*Table1[[#This Row],[Quantity Ordered]]</f>
        <v>396</v>
      </c>
      <c r="K11" s="5">
        <f>Table1[[#This Row],[REVENUE]]-Table1[[#This Row],[TOTAL SHIPPING COST]]</f>
        <v>14868</v>
      </c>
      <c r="L11" s="1">
        <f>Table1[[#This Row],[GROSS PROFIT]]-Table1[[#This Row],[TOTAL SHIPPING COST]]</f>
        <v>14472</v>
      </c>
      <c r="M11" s="4">
        <v>11</v>
      </c>
      <c r="N11" t="s">
        <v>602</v>
      </c>
      <c r="O11" s="6">
        <v>45287</v>
      </c>
      <c r="P11" t="b">
        <v>1</v>
      </c>
      <c r="Q11" t="s">
        <v>75</v>
      </c>
      <c r="R11">
        <v>4</v>
      </c>
      <c r="S11" t="s">
        <v>76</v>
      </c>
      <c r="T11" t="s">
        <v>26</v>
      </c>
      <c r="U11" t="s">
        <v>77</v>
      </c>
      <c r="V11">
        <v>201</v>
      </c>
      <c r="W11" t="s">
        <v>18</v>
      </c>
    </row>
    <row r="12" spans="1:23" x14ac:dyDescent="0.25">
      <c r="A12" t="s">
        <v>78</v>
      </c>
      <c r="B12" s="6">
        <v>45337</v>
      </c>
      <c r="C12" t="s">
        <v>79</v>
      </c>
      <c r="D12" t="s">
        <v>80</v>
      </c>
      <c r="E12" t="s">
        <v>81</v>
      </c>
      <c r="F12" t="s">
        <v>4</v>
      </c>
      <c r="G12">
        <v>43</v>
      </c>
      <c r="H12" s="1">
        <v>75</v>
      </c>
      <c r="I12" s="1">
        <f>Table1[[#This Row],[Unit Price]]*Table1[[#This Row],[Quantity Ordered]]</f>
        <v>3225</v>
      </c>
      <c r="J12" s="5">
        <f>Table1[[#This Row],[Shipping Cost]]*Table1[[#This Row],[Quantity Ordered]]</f>
        <v>1935</v>
      </c>
      <c r="K12" s="5">
        <f>Table1[[#This Row],[REVENUE]]-Table1[[#This Row],[TOTAL SHIPPING COST]]</f>
        <v>1290</v>
      </c>
      <c r="L12" s="1">
        <f>Table1[[#This Row],[TOTAL SHIPPING COST]]-Table1[[#This Row],[GROSS PROFIT]]</f>
        <v>645</v>
      </c>
      <c r="M12" s="4">
        <v>45</v>
      </c>
      <c r="N12" t="s">
        <v>5</v>
      </c>
      <c r="O12" s="6">
        <v>45359</v>
      </c>
      <c r="P12" t="b">
        <v>1</v>
      </c>
      <c r="Q12" t="s">
        <v>82</v>
      </c>
      <c r="R12">
        <v>3</v>
      </c>
      <c r="S12" t="s">
        <v>83</v>
      </c>
      <c r="T12" t="s">
        <v>8</v>
      </c>
      <c r="U12" t="s">
        <v>84</v>
      </c>
      <c r="V12">
        <v>265</v>
      </c>
      <c r="W12" t="s">
        <v>18</v>
      </c>
    </row>
    <row r="13" spans="1:23" x14ac:dyDescent="0.25">
      <c r="A13" t="s">
        <v>85</v>
      </c>
      <c r="B13" s="6">
        <v>45282</v>
      </c>
      <c r="C13" t="s">
        <v>86</v>
      </c>
      <c r="D13" t="s">
        <v>87</v>
      </c>
      <c r="E13" t="s">
        <v>88</v>
      </c>
      <c r="F13" t="s">
        <v>4</v>
      </c>
      <c r="G13">
        <v>80</v>
      </c>
      <c r="H13" s="1">
        <v>487</v>
      </c>
      <c r="I13" s="1">
        <f>Table1[[#This Row],[Unit Price]]*Table1[[#This Row],[Quantity Ordered]]</f>
        <v>38960</v>
      </c>
      <c r="J13" s="5">
        <f>Table1[[#This Row],[Shipping Cost]]*Table1[[#This Row],[Quantity Ordered]]</f>
        <v>1840</v>
      </c>
      <c r="K13" s="5">
        <f>Table1[[#This Row],[REVENUE]]-Table1[[#This Row],[TOTAL SHIPPING COST]]</f>
        <v>37120</v>
      </c>
      <c r="L13" s="1">
        <f>Table1[[#This Row],[GROSS PROFIT]]-Table1[[#This Row],[TOTAL SHIPPING COST]]</f>
        <v>35280</v>
      </c>
      <c r="M13" s="4">
        <v>23</v>
      </c>
      <c r="N13" t="s">
        <v>23</v>
      </c>
      <c r="O13" s="6">
        <v>45490</v>
      </c>
      <c r="P13" t="b">
        <v>1</v>
      </c>
      <c r="Q13" t="s">
        <v>89</v>
      </c>
      <c r="R13">
        <v>1</v>
      </c>
      <c r="S13" t="s">
        <v>90</v>
      </c>
      <c r="T13" t="s">
        <v>26</v>
      </c>
      <c r="U13" t="s">
        <v>91</v>
      </c>
      <c r="V13">
        <v>150</v>
      </c>
      <c r="W13" t="s">
        <v>10</v>
      </c>
    </row>
    <row r="14" spans="1:23" x14ac:dyDescent="0.25">
      <c r="A14" t="s">
        <v>92</v>
      </c>
      <c r="B14" s="6">
        <v>45481</v>
      </c>
      <c r="C14" t="s">
        <v>93</v>
      </c>
      <c r="D14" t="s">
        <v>94</v>
      </c>
      <c r="E14" t="s">
        <v>327</v>
      </c>
      <c r="F14" t="s">
        <v>4</v>
      </c>
      <c r="G14">
        <v>48</v>
      </c>
      <c r="H14" s="1">
        <v>289</v>
      </c>
      <c r="I14" s="1">
        <f>Table1[[#This Row],[Unit Price]]*Table1[[#This Row],[Quantity Ordered]]</f>
        <v>13872</v>
      </c>
      <c r="J14" s="5">
        <f>Table1[[#This Row],[Shipping Cost]]*Table1[[#This Row],[Quantity Ordered]]</f>
        <v>2304</v>
      </c>
      <c r="K14" s="5">
        <f>Table1[[#This Row],[REVENUE]]-Table1[[#This Row],[TOTAL SHIPPING COST]]</f>
        <v>11568</v>
      </c>
      <c r="L14" s="1">
        <f>Table1[[#This Row],[GROSS PROFIT]]-Table1[[#This Row],[TOTAL SHIPPING COST]]</f>
        <v>9264</v>
      </c>
      <c r="M14" s="4">
        <v>48</v>
      </c>
      <c r="N14" t="s">
        <v>5</v>
      </c>
      <c r="O14" s="6">
        <v>45550</v>
      </c>
      <c r="P14" t="b">
        <v>1</v>
      </c>
      <c r="Q14" t="s">
        <v>96</v>
      </c>
      <c r="R14">
        <v>1</v>
      </c>
      <c r="S14" t="s">
        <v>97</v>
      </c>
      <c r="T14" t="s">
        <v>69</v>
      </c>
      <c r="U14" t="s">
        <v>98</v>
      </c>
      <c r="V14">
        <v>302</v>
      </c>
      <c r="W14" t="s">
        <v>18</v>
      </c>
    </row>
    <row r="15" spans="1:23" x14ac:dyDescent="0.25">
      <c r="A15" t="s">
        <v>99</v>
      </c>
      <c r="B15" s="6">
        <v>45561</v>
      </c>
      <c r="C15" t="s">
        <v>100</v>
      </c>
      <c r="D15" t="s">
        <v>101</v>
      </c>
      <c r="E15" t="s">
        <v>603</v>
      </c>
      <c r="F15" t="s">
        <v>4</v>
      </c>
      <c r="G15">
        <v>57</v>
      </c>
      <c r="H15" s="1">
        <v>172</v>
      </c>
      <c r="I15" s="1">
        <f>Table1[[#This Row],[Unit Price]]*Table1[[#This Row],[Quantity Ordered]]</f>
        <v>9804</v>
      </c>
      <c r="J15" s="5">
        <f>Table1[[#This Row],[Shipping Cost]]*Table1[[#This Row],[Quantity Ordered]]</f>
        <v>2565</v>
      </c>
      <c r="K15" s="5">
        <f>Table1[[#This Row],[REVENUE]]-Table1[[#This Row],[TOTAL SHIPPING COST]]</f>
        <v>7239</v>
      </c>
      <c r="L15" s="1">
        <f>Table1[[#This Row],[GROSS PROFIT]]-Table1[[#This Row],[TOTAL SHIPPING COST]]</f>
        <v>4674</v>
      </c>
      <c r="M15" s="4">
        <v>45</v>
      </c>
      <c r="N15" t="s">
        <v>23</v>
      </c>
      <c r="O15" s="6">
        <v>45347</v>
      </c>
      <c r="P15" t="b">
        <v>0</v>
      </c>
      <c r="Q15" t="s">
        <v>102</v>
      </c>
      <c r="R15">
        <v>2</v>
      </c>
      <c r="S15" t="s">
        <v>103</v>
      </c>
      <c r="T15" t="s">
        <v>26</v>
      </c>
      <c r="U15" t="s">
        <v>104</v>
      </c>
      <c r="V15">
        <v>443</v>
      </c>
      <c r="W15" t="s">
        <v>18</v>
      </c>
    </row>
    <row r="16" spans="1:23" x14ac:dyDescent="0.25">
      <c r="A16" t="s">
        <v>105</v>
      </c>
      <c r="B16" s="6">
        <v>45592</v>
      </c>
      <c r="C16" t="s">
        <v>106</v>
      </c>
      <c r="D16" t="s">
        <v>107</v>
      </c>
      <c r="E16" t="s">
        <v>604</v>
      </c>
      <c r="F16" t="s">
        <v>4</v>
      </c>
      <c r="G16">
        <v>94</v>
      </c>
      <c r="H16" s="1">
        <v>288</v>
      </c>
      <c r="I16" s="1">
        <f>Table1[[#This Row],[Unit Price]]*Table1[[#This Row],[Quantity Ordered]]</f>
        <v>27072</v>
      </c>
      <c r="J16" s="5">
        <f>Table1[[#This Row],[Shipping Cost]]*Table1[[#This Row],[Quantity Ordered]]</f>
        <v>940</v>
      </c>
      <c r="K16" s="5">
        <f>Table1[[#This Row],[REVENUE]]-Table1[[#This Row],[TOTAL SHIPPING COST]]</f>
        <v>26132</v>
      </c>
      <c r="L16" s="1">
        <f>Table1[[#This Row],[GROSS PROFIT]]-Table1[[#This Row],[TOTAL SHIPPING COST]]</f>
        <v>25192</v>
      </c>
      <c r="M16" s="4">
        <v>10</v>
      </c>
      <c r="N16" t="s">
        <v>23</v>
      </c>
      <c r="O16" s="6">
        <v>45426</v>
      </c>
      <c r="P16" t="b">
        <v>0</v>
      </c>
      <c r="Q16" t="s">
        <v>109</v>
      </c>
      <c r="R16">
        <v>3</v>
      </c>
      <c r="S16" t="s">
        <v>110</v>
      </c>
      <c r="T16" t="s">
        <v>26</v>
      </c>
      <c r="U16" t="s">
        <v>111</v>
      </c>
      <c r="V16">
        <v>210</v>
      </c>
      <c r="W16" t="s">
        <v>18</v>
      </c>
    </row>
    <row r="17" spans="1:23" x14ac:dyDescent="0.25">
      <c r="A17" t="s">
        <v>112</v>
      </c>
      <c r="B17" s="6">
        <v>45624</v>
      </c>
      <c r="C17" t="s">
        <v>113</v>
      </c>
      <c r="D17" t="s">
        <v>114</v>
      </c>
      <c r="E17" t="s">
        <v>605</v>
      </c>
      <c r="F17" t="s">
        <v>4</v>
      </c>
      <c r="G17">
        <v>4</v>
      </c>
      <c r="H17" s="1">
        <v>160</v>
      </c>
      <c r="I17" s="1">
        <f>Table1[[#This Row],[Unit Price]]*Table1[[#This Row],[Quantity Ordered]]</f>
        <v>640</v>
      </c>
      <c r="J17" s="5">
        <f>Table1[[#This Row],[Shipping Cost]]*Table1[[#This Row],[Quantity Ordered]]</f>
        <v>128</v>
      </c>
      <c r="K17" s="5">
        <f>Table1[[#This Row],[REVENUE]]-Table1[[#This Row],[TOTAL SHIPPING COST]]</f>
        <v>512</v>
      </c>
      <c r="L17" s="1">
        <f>Table1[[#This Row],[GROSS PROFIT]]-Table1[[#This Row],[TOTAL SHIPPING COST]]</f>
        <v>384</v>
      </c>
      <c r="M17" s="4">
        <v>32</v>
      </c>
      <c r="N17" t="s">
        <v>23</v>
      </c>
      <c r="O17" s="6">
        <v>45392</v>
      </c>
      <c r="P17" t="b">
        <v>0</v>
      </c>
      <c r="Q17" t="s">
        <v>115</v>
      </c>
      <c r="R17">
        <v>2</v>
      </c>
      <c r="S17" t="s">
        <v>116</v>
      </c>
      <c r="T17" t="s">
        <v>26</v>
      </c>
      <c r="U17" t="s">
        <v>117</v>
      </c>
      <c r="V17">
        <v>282</v>
      </c>
      <c r="W17" t="s">
        <v>18</v>
      </c>
    </row>
    <row r="18" spans="1:23" x14ac:dyDescent="0.25">
      <c r="A18" t="s">
        <v>118</v>
      </c>
      <c r="B18" s="6">
        <v>45576</v>
      </c>
      <c r="C18" t="s">
        <v>119</v>
      </c>
      <c r="D18" t="s">
        <v>120</v>
      </c>
      <c r="E18" t="s">
        <v>606</v>
      </c>
      <c r="F18" t="s">
        <v>4</v>
      </c>
      <c r="G18">
        <v>26</v>
      </c>
      <c r="H18" s="1">
        <v>413</v>
      </c>
      <c r="I18" s="1">
        <f>Table1[[#This Row],[Unit Price]]*Table1[[#This Row],[Quantity Ordered]]</f>
        <v>10738</v>
      </c>
      <c r="J18" s="5">
        <f>Table1[[#This Row],[Shipping Cost]]*Table1[[#This Row],[Quantity Ordered]]</f>
        <v>754</v>
      </c>
      <c r="K18" s="5">
        <f>Table1[[#This Row],[REVENUE]]-Table1[[#This Row],[TOTAL SHIPPING COST]]</f>
        <v>9984</v>
      </c>
      <c r="L18" s="1">
        <f>Table1[[#This Row],[GROSS PROFIT]]-Table1[[#This Row],[TOTAL SHIPPING COST]]</f>
        <v>9230</v>
      </c>
      <c r="M18" s="4">
        <v>29</v>
      </c>
      <c r="N18" t="s">
        <v>5</v>
      </c>
      <c r="O18" s="6">
        <v>45336</v>
      </c>
      <c r="P18" t="b">
        <v>1</v>
      </c>
      <c r="Q18" t="s">
        <v>122</v>
      </c>
      <c r="R18">
        <v>1</v>
      </c>
      <c r="S18" t="s">
        <v>123</v>
      </c>
      <c r="T18" t="s">
        <v>8</v>
      </c>
      <c r="U18" t="s">
        <v>124</v>
      </c>
      <c r="V18">
        <v>15</v>
      </c>
      <c r="W18" t="s">
        <v>18</v>
      </c>
    </row>
    <row r="19" spans="1:23" x14ac:dyDescent="0.25">
      <c r="A19" t="s">
        <v>125</v>
      </c>
      <c r="B19" s="6">
        <v>45403</v>
      </c>
      <c r="C19" t="s">
        <v>126</v>
      </c>
      <c r="D19" t="s">
        <v>127</v>
      </c>
      <c r="E19" t="s">
        <v>95</v>
      </c>
      <c r="F19" t="s">
        <v>4</v>
      </c>
      <c r="G19">
        <v>51</v>
      </c>
      <c r="H19" s="1">
        <v>382</v>
      </c>
      <c r="I19" s="1">
        <f>Table1[[#This Row],[Unit Price]]*Table1[[#This Row],[Quantity Ordered]]</f>
        <v>19482</v>
      </c>
      <c r="J19" s="5">
        <f>Table1[[#This Row],[Shipping Cost]]*Table1[[#This Row],[Quantity Ordered]]</f>
        <v>714</v>
      </c>
      <c r="K19" s="5">
        <f>Table1[[#This Row],[REVENUE]]-Table1[[#This Row],[TOTAL SHIPPING COST]]</f>
        <v>18768</v>
      </c>
      <c r="L19" s="1">
        <f>Table1[[#This Row],[GROSS PROFIT]]-Table1[[#This Row],[TOTAL SHIPPING COST]]</f>
        <v>18054</v>
      </c>
      <c r="M19" s="4">
        <v>14</v>
      </c>
      <c r="N19" t="s">
        <v>23</v>
      </c>
      <c r="O19" s="6">
        <v>45432</v>
      </c>
      <c r="P19" t="b">
        <v>1</v>
      </c>
      <c r="Q19" t="s">
        <v>128</v>
      </c>
      <c r="R19">
        <v>5</v>
      </c>
      <c r="S19" t="s">
        <v>129</v>
      </c>
      <c r="T19" t="s">
        <v>8</v>
      </c>
      <c r="U19" t="s">
        <v>130</v>
      </c>
      <c r="V19">
        <v>88</v>
      </c>
      <c r="W19" t="s">
        <v>18</v>
      </c>
    </row>
    <row r="20" spans="1:23" x14ac:dyDescent="0.25">
      <c r="A20" t="s">
        <v>131</v>
      </c>
      <c r="B20" s="6">
        <v>45612</v>
      </c>
      <c r="C20" t="s">
        <v>132</v>
      </c>
      <c r="D20" t="s">
        <v>133</v>
      </c>
      <c r="E20" t="s">
        <v>139</v>
      </c>
      <c r="F20" t="s">
        <v>4</v>
      </c>
      <c r="G20">
        <v>83</v>
      </c>
      <c r="H20" s="1">
        <v>308</v>
      </c>
      <c r="I20" s="1">
        <f>Table1[[#This Row],[Unit Price]]*Table1[[#This Row],[Quantity Ordered]]</f>
        <v>25564</v>
      </c>
      <c r="J20" s="5">
        <f>Table1[[#This Row],[Shipping Cost]]*Table1[[#This Row],[Quantity Ordered]]</f>
        <v>996</v>
      </c>
      <c r="K20" s="5">
        <f>Table1[[#This Row],[REVENUE]]-Table1[[#This Row],[TOTAL SHIPPING COST]]</f>
        <v>24568</v>
      </c>
      <c r="L20" s="1">
        <f>Table1[[#This Row],[GROSS PROFIT]]-Table1[[#This Row],[TOTAL SHIPPING COST]]</f>
        <v>23572</v>
      </c>
      <c r="M20" s="4">
        <v>12</v>
      </c>
      <c r="N20" t="s">
        <v>5</v>
      </c>
      <c r="O20" s="6">
        <v>45543</v>
      </c>
      <c r="P20" t="b">
        <v>1</v>
      </c>
      <c r="Q20" t="s">
        <v>134</v>
      </c>
      <c r="R20">
        <v>3</v>
      </c>
      <c r="S20" t="s">
        <v>135</v>
      </c>
      <c r="T20" t="s">
        <v>8</v>
      </c>
      <c r="U20" t="s">
        <v>136</v>
      </c>
      <c r="V20">
        <v>139</v>
      </c>
      <c r="W20" t="s">
        <v>18</v>
      </c>
    </row>
    <row r="21" spans="1:23" x14ac:dyDescent="0.25">
      <c r="A21">
        <v>65355019</v>
      </c>
      <c r="B21" s="6">
        <v>45535</v>
      </c>
      <c r="C21" t="s">
        <v>137</v>
      </c>
      <c r="D21" t="s">
        <v>138</v>
      </c>
      <c r="E21" t="s">
        <v>607</v>
      </c>
      <c r="F21" t="s">
        <v>4</v>
      </c>
      <c r="G21">
        <v>31</v>
      </c>
      <c r="H21" s="1">
        <v>360</v>
      </c>
      <c r="I21" s="1">
        <f>Table1[[#This Row],[Unit Price]]*Table1[[#This Row],[Quantity Ordered]]</f>
        <v>11160</v>
      </c>
      <c r="J21" s="5">
        <f>Table1[[#This Row],[Shipping Cost]]*Table1[[#This Row],[Quantity Ordered]]</f>
        <v>1116</v>
      </c>
      <c r="K21" s="5">
        <f>Table1[[#This Row],[REVENUE]]-Table1[[#This Row],[TOTAL SHIPPING COST]]</f>
        <v>10044</v>
      </c>
      <c r="L21" s="1">
        <f>Table1[[#This Row],[GROSS PROFIT]]-Table1[[#This Row],[TOTAL SHIPPING COST]]</f>
        <v>8928</v>
      </c>
      <c r="M21" s="4">
        <v>36</v>
      </c>
      <c r="N21" t="s">
        <v>602</v>
      </c>
      <c r="O21" s="6">
        <v>45348</v>
      </c>
      <c r="P21" t="b">
        <v>1</v>
      </c>
      <c r="Q21" t="s">
        <v>140</v>
      </c>
      <c r="R21">
        <v>2</v>
      </c>
      <c r="S21" t="s">
        <v>141</v>
      </c>
      <c r="T21" t="s">
        <v>8</v>
      </c>
      <c r="U21" t="s">
        <v>142</v>
      </c>
      <c r="V21">
        <v>73</v>
      </c>
      <c r="W21" t="s">
        <v>18</v>
      </c>
    </row>
    <row r="22" spans="1:23" x14ac:dyDescent="0.25">
      <c r="A22" t="s">
        <v>143</v>
      </c>
      <c r="B22" s="6">
        <v>45546</v>
      </c>
      <c r="C22" t="s">
        <v>144</v>
      </c>
      <c r="D22" t="s">
        <v>145</v>
      </c>
      <c r="E22" t="s">
        <v>608</v>
      </c>
      <c r="F22" t="s">
        <v>4</v>
      </c>
      <c r="G22">
        <v>28</v>
      </c>
      <c r="H22" s="1">
        <v>492</v>
      </c>
      <c r="I22" s="1">
        <f>Table1[[#This Row],[Unit Price]]*Table1[[#This Row],[Quantity Ordered]]</f>
        <v>13776</v>
      </c>
      <c r="J22" s="5">
        <f>Table1[[#This Row],[Shipping Cost]]*Table1[[#This Row],[Quantity Ordered]]</f>
        <v>532</v>
      </c>
      <c r="K22" s="5">
        <f>Table1[[#This Row],[REVENUE]]-Table1[[#This Row],[TOTAL SHIPPING COST]]</f>
        <v>13244</v>
      </c>
      <c r="L22" s="1">
        <f>Table1[[#This Row],[GROSS PROFIT]]-Table1[[#This Row],[TOTAL SHIPPING COST]]</f>
        <v>12712</v>
      </c>
      <c r="M22" s="4">
        <v>19</v>
      </c>
      <c r="N22" t="s">
        <v>23</v>
      </c>
      <c r="O22" s="6">
        <v>45290</v>
      </c>
      <c r="P22" t="b">
        <v>1</v>
      </c>
      <c r="Q22" t="s">
        <v>147</v>
      </c>
      <c r="R22">
        <v>3</v>
      </c>
      <c r="S22" t="s">
        <v>148</v>
      </c>
      <c r="T22" t="s">
        <v>26</v>
      </c>
      <c r="U22" t="s">
        <v>149</v>
      </c>
      <c r="V22">
        <v>250</v>
      </c>
      <c r="W22" t="s">
        <v>18</v>
      </c>
    </row>
    <row r="23" spans="1:23" x14ac:dyDescent="0.25">
      <c r="A23" t="s">
        <v>150</v>
      </c>
      <c r="B23" s="6">
        <v>45273</v>
      </c>
      <c r="C23" t="s">
        <v>151</v>
      </c>
      <c r="D23" t="s">
        <v>152</v>
      </c>
      <c r="E23" t="s">
        <v>609</v>
      </c>
      <c r="F23" t="s">
        <v>4</v>
      </c>
      <c r="G23">
        <v>4</v>
      </c>
      <c r="H23" s="1">
        <v>213</v>
      </c>
      <c r="I23" s="1">
        <f>Table1[[#This Row],[Unit Price]]*Table1[[#This Row],[Quantity Ordered]]</f>
        <v>852</v>
      </c>
      <c r="J23" s="5">
        <f>Table1[[#This Row],[Shipping Cost]]*Table1[[#This Row],[Quantity Ordered]]</f>
        <v>96</v>
      </c>
      <c r="K23" s="5">
        <f>Table1[[#This Row],[REVENUE]]-Table1[[#This Row],[TOTAL SHIPPING COST]]</f>
        <v>756</v>
      </c>
      <c r="L23" s="1">
        <f>Table1[[#This Row],[GROSS PROFIT]]-Table1[[#This Row],[TOTAL SHIPPING COST]]</f>
        <v>660</v>
      </c>
      <c r="M23" s="4">
        <v>24</v>
      </c>
      <c r="N23" t="s">
        <v>5</v>
      </c>
      <c r="O23" s="6">
        <v>45620</v>
      </c>
      <c r="P23" t="b">
        <v>1</v>
      </c>
      <c r="Q23" t="s">
        <v>153</v>
      </c>
      <c r="R23">
        <v>2</v>
      </c>
      <c r="S23" t="s">
        <v>154</v>
      </c>
      <c r="T23" t="s">
        <v>26</v>
      </c>
      <c r="U23" t="s">
        <v>155</v>
      </c>
      <c r="V23">
        <v>481</v>
      </c>
      <c r="W23" t="s">
        <v>18</v>
      </c>
    </row>
    <row r="24" spans="1:23" x14ac:dyDescent="0.25">
      <c r="A24" t="s">
        <v>156</v>
      </c>
      <c r="B24" s="6">
        <v>45538</v>
      </c>
      <c r="C24" t="s">
        <v>157</v>
      </c>
      <c r="D24" t="s">
        <v>158</v>
      </c>
      <c r="E24" t="s">
        <v>610</v>
      </c>
      <c r="F24" t="s">
        <v>4</v>
      </c>
      <c r="G24">
        <v>22</v>
      </c>
      <c r="H24" s="1">
        <v>45</v>
      </c>
      <c r="I24" s="1">
        <f>Table1[[#This Row],[Unit Price]]*Table1[[#This Row],[Quantity Ordered]]</f>
        <v>990</v>
      </c>
      <c r="J24" s="5">
        <f>Table1[[#This Row],[Shipping Cost]]*Table1[[#This Row],[Quantity Ordered]]</f>
        <v>550</v>
      </c>
      <c r="K24" s="5">
        <f>Table1[[#This Row],[REVENUE]]-Table1[[#This Row],[TOTAL SHIPPING COST]]</f>
        <v>440</v>
      </c>
      <c r="L24" s="1">
        <f>Table1[[#This Row],[TOTAL SHIPPING COST]]-Table1[[#This Row],[GROSS PROFIT]]</f>
        <v>110</v>
      </c>
      <c r="M24" s="4">
        <v>25</v>
      </c>
      <c r="N24" t="s">
        <v>5</v>
      </c>
      <c r="O24" s="6">
        <v>45291</v>
      </c>
      <c r="P24" t="b">
        <v>1</v>
      </c>
      <c r="Q24" t="s">
        <v>159</v>
      </c>
      <c r="R24">
        <v>3</v>
      </c>
      <c r="S24" t="s">
        <v>160</v>
      </c>
      <c r="T24" t="s">
        <v>8</v>
      </c>
      <c r="U24" t="s">
        <v>161</v>
      </c>
      <c r="V24">
        <v>76</v>
      </c>
      <c r="W24" t="s">
        <v>10</v>
      </c>
    </row>
    <row r="25" spans="1:23" x14ac:dyDescent="0.25">
      <c r="A25" t="s">
        <v>162</v>
      </c>
      <c r="B25" s="6">
        <v>45486</v>
      </c>
      <c r="C25" t="s">
        <v>163</v>
      </c>
      <c r="D25" t="s">
        <v>164</v>
      </c>
      <c r="E25" t="s">
        <v>611</v>
      </c>
      <c r="F25" t="s">
        <v>4</v>
      </c>
      <c r="G25">
        <v>25</v>
      </c>
      <c r="H25" s="1">
        <v>177</v>
      </c>
      <c r="I25" s="1">
        <f>Table1[[#This Row],[Unit Price]]*Table1[[#This Row],[Quantity Ordered]]</f>
        <v>4425</v>
      </c>
      <c r="J25" s="5">
        <f>Table1[[#This Row],[Shipping Cost]]*Table1[[#This Row],[Quantity Ordered]]</f>
        <v>1175</v>
      </c>
      <c r="K25" s="5">
        <f>Table1[[#This Row],[REVENUE]]-Table1[[#This Row],[TOTAL SHIPPING COST]]</f>
        <v>3250</v>
      </c>
      <c r="L25" s="1">
        <f>Table1[[#This Row],[GROSS PROFIT]]-Table1[[#This Row],[TOTAL SHIPPING COST]]</f>
        <v>2075</v>
      </c>
      <c r="M25" s="4">
        <v>47</v>
      </c>
      <c r="N25" t="s">
        <v>5</v>
      </c>
      <c r="O25" s="6">
        <v>45322</v>
      </c>
      <c r="P25" t="b">
        <v>1</v>
      </c>
      <c r="Q25" t="s">
        <v>165</v>
      </c>
      <c r="R25">
        <v>1</v>
      </c>
      <c r="S25" t="s">
        <v>166</v>
      </c>
      <c r="T25" t="s">
        <v>8</v>
      </c>
      <c r="U25" t="s">
        <v>167</v>
      </c>
      <c r="V25">
        <v>232</v>
      </c>
      <c r="W25" t="s">
        <v>18</v>
      </c>
    </row>
    <row r="26" spans="1:23" x14ac:dyDescent="0.25">
      <c r="A26" t="s">
        <v>168</v>
      </c>
      <c r="B26" s="6">
        <v>45557</v>
      </c>
      <c r="C26" t="s">
        <v>169</v>
      </c>
      <c r="D26" t="s">
        <v>170</v>
      </c>
      <c r="E26" t="s">
        <v>612</v>
      </c>
      <c r="F26" t="s">
        <v>4</v>
      </c>
      <c r="G26">
        <v>68</v>
      </c>
      <c r="H26" s="1">
        <v>337</v>
      </c>
      <c r="I26" s="1">
        <f>Table1[[#This Row],[Unit Price]]*Table1[[#This Row],[Quantity Ordered]]</f>
        <v>22916</v>
      </c>
      <c r="J26" s="5">
        <f>Table1[[#This Row],[Shipping Cost]]*Table1[[#This Row],[Quantity Ordered]]</f>
        <v>2924</v>
      </c>
      <c r="K26" s="5">
        <f>Table1[[#This Row],[REVENUE]]-Table1[[#This Row],[TOTAL SHIPPING COST]]</f>
        <v>19992</v>
      </c>
      <c r="L26" s="1">
        <f>Table1[[#This Row],[GROSS PROFIT]]-Table1[[#This Row],[TOTAL SHIPPING COST]]</f>
        <v>17068</v>
      </c>
      <c r="M26" s="4">
        <v>43</v>
      </c>
      <c r="N26" t="s">
        <v>5</v>
      </c>
      <c r="O26" s="6">
        <v>45485</v>
      </c>
      <c r="P26" t="b">
        <v>1</v>
      </c>
      <c r="Q26" t="s">
        <v>171</v>
      </c>
      <c r="R26">
        <v>4</v>
      </c>
      <c r="S26" t="s">
        <v>172</v>
      </c>
      <c r="T26" t="s">
        <v>26</v>
      </c>
      <c r="U26" t="s">
        <v>173</v>
      </c>
      <c r="V26">
        <v>239</v>
      </c>
      <c r="W26" t="s">
        <v>18</v>
      </c>
    </row>
    <row r="27" spans="1:23" x14ac:dyDescent="0.25">
      <c r="A27" t="s">
        <v>174</v>
      </c>
      <c r="B27" s="6">
        <v>45468</v>
      </c>
      <c r="C27" t="s">
        <v>175</v>
      </c>
      <c r="D27" t="s">
        <v>176</v>
      </c>
      <c r="E27" t="s">
        <v>613</v>
      </c>
      <c r="F27" t="s">
        <v>4</v>
      </c>
      <c r="G27">
        <v>59</v>
      </c>
      <c r="H27" s="1">
        <v>173</v>
      </c>
      <c r="I27" s="1">
        <f>Table1[[#This Row],[Unit Price]]*Table1[[#This Row],[Quantity Ordered]]</f>
        <v>10207</v>
      </c>
      <c r="J27" s="5">
        <f>Table1[[#This Row],[Shipping Cost]]*Table1[[#This Row],[Quantity Ordered]]</f>
        <v>1534</v>
      </c>
      <c r="K27" s="5">
        <f>Table1[[#This Row],[REVENUE]]-Table1[[#This Row],[TOTAL SHIPPING COST]]</f>
        <v>8673</v>
      </c>
      <c r="L27" s="1">
        <f>Table1[[#This Row],[GROSS PROFIT]]-Table1[[#This Row],[TOTAL SHIPPING COST]]</f>
        <v>7139</v>
      </c>
      <c r="M27" s="4">
        <v>26</v>
      </c>
      <c r="N27" t="s">
        <v>5</v>
      </c>
      <c r="O27" s="6">
        <v>45369</v>
      </c>
      <c r="P27" t="b">
        <v>1</v>
      </c>
      <c r="Q27" t="s">
        <v>177</v>
      </c>
      <c r="R27">
        <v>5</v>
      </c>
      <c r="S27" t="s">
        <v>178</v>
      </c>
      <c r="T27" t="s">
        <v>26</v>
      </c>
      <c r="U27" t="s">
        <v>179</v>
      </c>
      <c r="V27">
        <v>205</v>
      </c>
      <c r="W27" t="s">
        <v>18</v>
      </c>
    </row>
    <row r="28" spans="1:23" x14ac:dyDescent="0.25">
      <c r="A28" t="s">
        <v>180</v>
      </c>
      <c r="B28" s="6">
        <v>45475</v>
      </c>
      <c r="C28" t="s">
        <v>181</v>
      </c>
      <c r="D28" t="s">
        <v>182</v>
      </c>
      <c r="E28" t="s">
        <v>614</v>
      </c>
      <c r="F28" t="s">
        <v>4</v>
      </c>
      <c r="G28">
        <v>27</v>
      </c>
      <c r="H28" s="1">
        <v>433</v>
      </c>
      <c r="I28" s="1">
        <f>Table1[[#This Row],[Unit Price]]*Table1[[#This Row],[Quantity Ordered]]</f>
        <v>11691</v>
      </c>
      <c r="J28" s="5">
        <f>Table1[[#This Row],[Shipping Cost]]*Table1[[#This Row],[Quantity Ordered]]</f>
        <v>675</v>
      </c>
      <c r="K28" s="5">
        <f>Table1[[#This Row],[REVENUE]]-Table1[[#This Row],[TOTAL SHIPPING COST]]</f>
        <v>11016</v>
      </c>
      <c r="L28" s="1">
        <f>Table1[[#This Row],[GROSS PROFIT]]-Table1[[#This Row],[TOTAL SHIPPING COST]]</f>
        <v>10341</v>
      </c>
      <c r="M28" s="4">
        <v>25</v>
      </c>
      <c r="N28" t="s">
        <v>5</v>
      </c>
      <c r="O28" s="6">
        <v>45564</v>
      </c>
      <c r="P28" t="b">
        <v>1</v>
      </c>
      <c r="Q28" t="s">
        <v>183</v>
      </c>
      <c r="R28">
        <v>2</v>
      </c>
      <c r="S28" t="s">
        <v>184</v>
      </c>
      <c r="T28" t="s">
        <v>8</v>
      </c>
      <c r="U28" t="s">
        <v>185</v>
      </c>
      <c r="V28">
        <v>168</v>
      </c>
      <c r="W28" t="s">
        <v>18</v>
      </c>
    </row>
    <row r="29" spans="1:23" x14ac:dyDescent="0.25">
      <c r="A29" t="s">
        <v>186</v>
      </c>
      <c r="B29" s="6">
        <v>45389</v>
      </c>
      <c r="C29" t="s">
        <v>187</v>
      </c>
      <c r="D29" t="s">
        <v>188</v>
      </c>
      <c r="E29" t="s">
        <v>615</v>
      </c>
      <c r="F29" t="s">
        <v>4</v>
      </c>
      <c r="G29">
        <v>1</v>
      </c>
      <c r="H29" s="1">
        <v>93</v>
      </c>
      <c r="I29" s="1">
        <f>Table1[[#This Row],[Unit Price]]*Table1[[#This Row],[Quantity Ordered]]</f>
        <v>93</v>
      </c>
      <c r="J29" s="5">
        <f>Table1[[#This Row],[Shipping Cost]]*Table1[[#This Row],[Quantity Ordered]]</f>
        <v>9</v>
      </c>
      <c r="K29" s="5">
        <f>Table1[[#This Row],[REVENUE]]-Table1[[#This Row],[TOTAL SHIPPING COST]]</f>
        <v>84</v>
      </c>
      <c r="L29" s="1">
        <f>Table1[[#This Row],[GROSS PROFIT]]-Table1[[#This Row],[TOTAL SHIPPING COST]]</f>
        <v>75</v>
      </c>
      <c r="M29" s="4">
        <v>9</v>
      </c>
      <c r="N29" t="s">
        <v>5</v>
      </c>
      <c r="O29" s="6">
        <v>45283</v>
      </c>
      <c r="P29" t="b">
        <v>1</v>
      </c>
      <c r="Q29" t="s">
        <v>189</v>
      </c>
      <c r="R29">
        <v>2</v>
      </c>
      <c r="S29" t="s">
        <v>190</v>
      </c>
      <c r="T29" t="s">
        <v>69</v>
      </c>
      <c r="U29" t="s">
        <v>191</v>
      </c>
      <c r="V29">
        <v>449</v>
      </c>
      <c r="W29" t="s">
        <v>18</v>
      </c>
    </row>
    <row r="30" spans="1:23" x14ac:dyDescent="0.25">
      <c r="A30" t="s">
        <v>192</v>
      </c>
      <c r="B30" s="6">
        <v>45353</v>
      </c>
      <c r="C30" t="s">
        <v>193</v>
      </c>
      <c r="D30" t="s">
        <v>194</v>
      </c>
      <c r="E30" t="s">
        <v>616</v>
      </c>
      <c r="F30" t="s">
        <v>4</v>
      </c>
      <c r="G30">
        <v>6</v>
      </c>
      <c r="H30" s="1">
        <v>143</v>
      </c>
      <c r="I30" s="1">
        <f>Table1[[#This Row],[Unit Price]]*Table1[[#This Row],[Quantity Ordered]]</f>
        <v>858</v>
      </c>
      <c r="J30" s="5">
        <f>Table1[[#This Row],[Shipping Cost]]*Table1[[#This Row],[Quantity Ordered]]</f>
        <v>162</v>
      </c>
      <c r="K30" s="5">
        <f>Table1[[#This Row],[REVENUE]]-Table1[[#This Row],[TOTAL SHIPPING COST]]</f>
        <v>696</v>
      </c>
      <c r="L30" s="1">
        <f>Table1[[#This Row],[GROSS PROFIT]]-Table1[[#This Row],[TOTAL SHIPPING COST]]</f>
        <v>534</v>
      </c>
      <c r="M30" s="4">
        <v>27</v>
      </c>
      <c r="N30" t="s">
        <v>23</v>
      </c>
      <c r="O30" s="6">
        <v>45604</v>
      </c>
      <c r="P30" t="b">
        <v>1</v>
      </c>
      <c r="Q30" t="s">
        <v>195</v>
      </c>
      <c r="R30">
        <v>3</v>
      </c>
      <c r="S30" t="s">
        <v>196</v>
      </c>
      <c r="T30" t="s">
        <v>26</v>
      </c>
      <c r="U30" t="s">
        <v>197</v>
      </c>
      <c r="V30">
        <v>242</v>
      </c>
      <c r="W30" t="s">
        <v>18</v>
      </c>
    </row>
    <row r="31" spans="1:23" x14ac:dyDescent="0.25">
      <c r="A31" t="s">
        <v>198</v>
      </c>
      <c r="B31" s="6">
        <v>45552</v>
      </c>
      <c r="C31" t="s">
        <v>199</v>
      </c>
      <c r="D31" t="s">
        <v>200</v>
      </c>
      <c r="E31" t="s">
        <v>617</v>
      </c>
      <c r="F31" t="s">
        <v>4</v>
      </c>
      <c r="G31">
        <v>41</v>
      </c>
      <c r="H31" s="1">
        <v>255</v>
      </c>
      <c r="I31" s="1">
        <f>Table1[[#This Row],[Unit Price]]*Table1[[#This Row],[Quantity Ordered]]</f>
        <v>10455</v>
      </c>
      <c r="J31" s="5">
        <f>Table1[[#This Row],[Shipping Cost]]*Table1[[#This Row],[Quantity Ordered]]</f>
        <v>410</v>
      </c>
      <c r="K31" s="5">
        <f>Table1[[#This Row],[REVENUE]]-Table1[[#This Row],[TOTAL SHIPPING COST]]</f>
        <v>10045</v>
      </c>
      <c r="L31" s="1">
        <f>Table1[[#This Row],[GROSS PROFIT]]-Table1[[#This Row],[TOTAL SHIPPING COST]]</f>
        <v>9635</v>
      </c>
      <c r="M31" s="4">
        <v>10</v>
      </c>
      <c r="N31" t="s">
        <v>5</v>
      </c>
      <c r="O31" s="6">
        <v>45608</v>
      </c>
      <c r="P31" t="b">
        <v>1</v>
      </c>
      <c r="Q31" t="s">
        <v>201</v>
      </c>
      <c r="R31">
        <v>5</v>
      </c>
      <c r="S31" t="s">
        <v>202</v>
      </c>
      <c r="T31" t="s">
        <v>8</v>
      </c>
      <c r="U31" t="s">
        <v>203</v>
      </c>
      <c r="V31">
        <v>225</v>
      </c>
      <c r="W31" t="s">
        <v>18</v>
      </c>
    </row>
    <row r="32" spans="1:23" x14ac:dyDescent="0.25">
      <c r="A32" t="s">
        <v>204</v>
      </c>
      <c r="B32" s="6">
        <v>45456</v>
      </c>
      <c r="C32" t="s">
        <v>205</v>
      </c>
      <c r="D32" t="s">
        <v>206</v>
      </c>
      <c r="E32" t="s">
        <v>618</v>
      </c>
      <c r="F32" t="s">
        <v>4</v>
      </c>
      <c r="G32">
        <v>64</v>
      </c>
      <c r="H32" s="1">
        <v>495</v>
      </c>
      <c r="I32" s="1">
        <f>Table1[[#This Row],[Unit Price]]*Table1[[#This Row],[Quantity Ordered]]</f>
        <v>31680</v>
      </c>
      <c r="J32" s="5">
        <f>Table1[[#This Row],[Shipping Cost]]*Table1[[#This Row],[Quantity Ordered]]</f>
        <v>2176</v>
      </c>
      <c r="K32" s="5">
        <f>Table1[[#This Row],[REVENUE]]-Table1[[#This Row],[TOTAL SHIPPING COST]]</f>
        <v>29504</v>
      </c>
      <c r="L32" s="1">
        <f>Table1[[#This Row],[GROSS PROFIT]]-Table1[[#This Row],[TOTAL SHIPPING COST]]</f>
        <v>27328</v>
      </c>
      <c r="M32" s="4">
        <v>34</v>
      </c>
      <c r="N32" t="s">
        <v>5</v>
      </c>
      <c r="O32" s="6">
        <v>45467</v>
      </c>
      <c r="P32" t="b">
        <v>1</v>
      </c>
      <c r="Q32" t="s">
        <v>207</v>
      </c>
      <c r="R32">
        <v>1</v>
      </c>
      <c r="S32" t="s">
        <v>208</v>
      </c>
      <c r="T32" t="s">
        <v>26</v>
      </c>
      <c r="U32" t="s">
        <v>209</v>
      </c>
      <c r="V32">
        <v>471</v>
      </c>
      <c r="W32" t="s">
        <v>18</v>
      </c>
    </row>
    <row r="33" spans="1:23" x14ac:dyDescent="0.25">
      <c r="A33" t="s">
        <v>210</v>
      </c>
      <c r="B33" s="6">
        <v>45326</v>
      </c>
      <c r="C33" t="s">
        <v>211</v>
      </c>
      <c r="D33" t="s">
        <v>212</v>
      </c>
      <c r="E33" t="s">
        <v>619</v>
      </c>
      <c r="F33" t="s">
        <v>4</v>
      </c>
      <c r="G33">
        <v>40</v>
      </c>
      <c r="H33" s="1">
        <v>200</v>
      </c>
      <c r="I33" s="1">
        <f>Table1[[#This Row],[Unit Price]]*Table1[[#This Row],[Quantity Ordered]]</f>
        <v>8000</v>
      </c>
      <c r="J33" s="5">
        <f>Table1[[#This Row],[Shipping Cost]]*Table1[[#This Row],[Quantity Ordered]]</f>
        <v>1000</v>
      </c>
      <c r="K33" s="5">
        <f>Table1[[#This Row],[REVENUE]]-Table1[[#This Row],[TOTAL SHIPPING COST]]</f>
        <v>7000</v>
      </c>
      <c r="L33" s="1">
        <f>Table1[[#This Row],[GROSS PROFIT]]-Table1[[#This Row],[TOTAL SHIPPING COST]]</f>
        <v>6000</v>
      </c>
      <c r="M33" s="4">
        <v>25</v>
      </c>
      <c r="N33" t="s">
        <v>5</v>
      </c>
      <c r="O33" s="6">
        <v>45333</v>
      </c>
      <c r="P33" t="b">
        <v>0</v>
      </c>
      <c r="Q33" t="s">
        <v>213</v>
      </c>
      <c r="R33">
        <v>1</v>
      </c>
      <c r="S33" t="s">
        <v>214</v>
      </c>
      <c r="T33" t="s">
        <v>8</v>
      </c>
      <c r="U33" t="s">
        <v>215</v>
      </c>
      <c r="V33">
        <v>332</v>
      </c>
      <c r="W33" t="s">
        <v>18</v>
      </c>
    </row>
    <row r="34" spans="1:23" x14ac:dyDescent="0.25">
      <c r="A34" t="s">
        <v>216</v>
      </c>
      <c r="B34" s="6">
        <v>45435</v>
      </c>
      <c r="C34" t="s">
        <v>217</v>
      </c>
      <c r="D34" t="s">
        <v>218</v>
      </c>
      <c r="E34" t="s">
        <v>620</v>
      </c>
      <c r="F34" t="s">
        <v>4</v>
      </c>
      <c r="G34">
        <v>18</v>
      </c>
      <c r="H34" s="1">
        <v>72</v>
      </c>
      <c r="I34" s="1">
        <f>Table1[[#This Row],[Unit Price]]*Table1[[#This Row],[Quantity Ordered]]</f>
        <v>1296</v>
      </c>
      <c r="J34" s="5">
        <f>Table1[[#This Row],[Shipping Cost]]*Table1[[#This Row],[Quantity Ordered]]</f>
        <v>288</v>
      </c>
      <c r="K34" s="5">
        <f>Table1[[#This Row],[REVENUE]]-Table1[[#This Row],[TOTAL SHIPPING COST]]</f>
        <v>1008</v>
      </c>
      <c r="L34" s="1">
        <f>Table1[[#This Row],[GROSS PROFIT]]-Table1[[#This Row],[TOTAL SHIPPING COST]]</f>
        <v>720</v>
      </c>
      <c r="M34" s="4">
        <v>16</v>
      </c>
      <c r="N34" t="s">
        <v>5</v>
      </c>
      <c r="O34" s="6">
        <v>45302</v>
      </c>
      <c r="P34" t="b">
        <v>0</v>
      </c>
      <c r="Q34" t="s">
        <v>219</v>
      </c>
      <c r="R34">
        <v>1</v>
      </c>
      <c r="S34" t="s">
        <v>220</v>
      </c>
      <c r="T34" t="s">
        <v>69</v>
      </c>
      <c r="U34" t="s">
        <v>221</v>
      </c>
      <c r="V34">
        <v>492</v>
      </c>
      <c r="W34" t="s">
        <v>10</v>
      </c>
    </row>
    <row r="35" spans="1:23" x14ac:dyDescent="0.25">
      <c r="A35" t="s">
        <v>222</v>
      </c>
      <c r="B35" s="6">
        <v>45518</v>
      </c>
      <c r="C35" t="s">
        <v>223</v>
      </c>
      <c r="D35" t="s">
        <v>224</v>
      </c>
      <c r="E35" t="s">
        <v>621</v>
      </c>
      <c r="F35" t="s">
        <v>4</v>
      </c>
      <c r="G35">
        <v>93</v>
      </c>
      <c r="H35" s="1">
        <v>120</v>
      </c>
      <c r="I35" s="1">
        <f>Table1[[#This Row],[Unit Price]]*Table1[[#This Row],[Quantity Ordered]]</f>
        <v>11160</v>
      </c>
      <c r="J35" s="5">
        <f>Table1[[#This Row],[Shipping Cost]]*Table1[[#This Row],[Quantity Ordered]]</f>
        <v>2697</v>
      </c>
      <c r="K35" s="5">
        <f>Table1[[#This Row],[REVENUE]]-Table1[[#This Row],[TOTAL SHIPPING COST]]</f>
        <v>8463</v>
      </c>
      <c r="L35" s="1">
        <f>Table1[[#This Row],[GROSS PROFIT]]-Table1[[#This Row],[TOTAL SHIPPING COST]]</f>
        <v>5766</v>
      </c>
      <c r="M35" s="4">
        <v>29</v>
      </c>
      <c r="N35" t="s">
        <v>5</v>
      </c>
      <c r="O35" s="6">
        <v>45400</v>
      </c>
      <c r="P35" t="b">
        <v>1</v>
      </c>
      <c r="Q35" t="s">
        <v>225</v>
      </c>
      <c r="R35">
        <v>2</v>
      </c>
      <c r="S35" t="s">
        <v>226</v>
      </c>
      <c r="T35" t="s">
        <v>8</v>
      </c>
      <c r="U35" t="s">
        <v>227</v>
      </c>
      <c r="V35">
        <v>227</v>
      </c>
      <c r="W35" t="s">
        <v>10</v>
      </c>
    </row>
    <row r="36" spans="1:23" x14ac:dyDescent="0.25">
      <c r="A36" t="s">
        <v>228</v>
      </c>
      <c r="B36" s="6">
        <v>45428</v>
      </c>
      <c r="C36" t="s">
        <v>229</v>
      </c>
      <c r="D36" t="s">
        <v>230</v>
      </c>
      <c r="E36" t="s">
        <v>622</v>
      </c>
      <c r="F36" t="s">
        <v>4</v>
      </c>
      <c r="G36">
        <v>48</v>
      </c>
      <c r="H36" s="1">
        <v>448</v>
      </c>
      <c r="I36" s="1">
        <f>Table1[[#This Row],[Unit Price]]*Table1[[#This Row],[Quantity Ordered]]</f>
        <v>21504</v>
      </c>
      <c r="J36" s="5">
        <f>Table1[[#This Row],[Shipping Cost]]*Table1[[#This Row],[Quantity Ordered]]</f>
        <v>432</v>
      </c>
      <c r="K36" s="5">
        <f>Table1[[#This Row],[REVENUE]]-Table1[[#This Row],[TOTAL SHIPPING COST]]</f>
        <v>21072</v>
      </c>
      <c r="L36" s="1">
        <f>Table1[[#This Row],[GROSS PROFIT]]-Table1[[#This Row],[TOTAL SHIPPING COST]]</f>
        <v>20640</v>
      </c>
      <c r="M36" s="4">
        <v>9</v>
      </c>
      <c r="N36" t="s">
        <v>5</v>
      </c>
      <c r="O36" s="6">
        <v>45579</v>
      </c>
      <c r="P36" t="b">
        <v>1</v>
      </c>
      <c r="Q36" t="s">
        <v>231</v>
      </c>
      <c r="R36">
        <v>5</v>
      </c>
      <c r="S36" t="s">
        <v>232</v>
      </c>
      <c r="T36" t="s">
        <v>26</v>
      </c>
      <c r="U36" t="s">
        <v>233</v>
      </c>
      <c r="V36">
        <v>33</v>
      </c>
      <c r="W36" t="s">
        <v>10</v>
      </c>
    </row>
    <row r="37" spans="1:23" x14ac:dyDescent="0.25">
      <c r="A37" t="s">
        <v>234</v>
      </c>
      <c r="B37" s="6">
        <v>45282</v>
      </c>
      <c r="C37" t="s">
        <v>235</v>
      </c>
      <c r="D37" t="s">
        <v>236</v>
      </c>
      <c r="E37" t="s">
        <v>623</v>
      </c>
      <c r="F37" t="s">
        <v>4</v>
      </c>
      <c r="G37">
        <v>86</v>
      </c>
      <c r="H37" s="1">
        <v>486</v>
      </c>
      <c r="I37" s="1">
        <f>Table1[[#This Row],[Unit Price]]*Table1[[#This Row],[Quantity Ordered]]</f>
        <v>41796</v>
      </c>
      <c r="J37" s="5">
        <f>Table1[[#This Row],[Shipping Cost]]*Table1[[#This Row],[Quantity Ordered]]</f>
        <v>1376</v>
      </c>
      <c r="K37" s="5">
        <f>Table1[[#This Row],[REVENUE]]-Table1[[#This Row],[TOTAL SHIPPING COST]]</f>
        <v>40420</v>
      </c>
      <c r="L37" s="1">
        <f>Table1[[#This Row],[GROSS PROFIT]]-Table1[[#This Row],[TOTAL SHIPPING COST]]</f>
        <v>39044</v>
      </c>
      <c r="M37" s="4">
        <v>16</v>
      </c>
      <c r="N37" t="s">
        <v>5</v>
      </c>
      <c r="O37" s="6">
        <v>45497</v>
      </c>
      <c r="P37" t="b">
        <v>0</v>
      </c>
      <c r="Q37" t="s">
        <v>237</v>
      </c>
      <c r="R37">
        <v>2</v>
      </c>
      <c r="S37" t="s">
        <v>238</v>
      </c>
      <c r="T37" t="s">
        <v>26</v>
      </c>
      <c r="U37" t="s">
        <v>239</v>
      </c>
      <c r="V37">
        <v>498</v>
      </c>
      <c r="W37" t="s">
        <v>10</v>
      </c>
    </row>
    <row r="38" spans="1:23" x14ac:dyDescent="0.25">
      <c r="A38" t="s">
        <v>240</v>
      </c>
      <c r="B38" s="6">
        <v>45266</v>
      </c>
      <c r="C38" t="s">
        <v>241</v>
      </c>
      <c r="D38" t="s">
        <v>242</v>
      </c>
      <c r="E38" t="s">
        <v>624</v>
      </c>
      <c r="F38" t="s">
        <v>4</v>
      </c>
      <c r="G38">
        <v>44</v>
      </c>
      <c r="H38" s="1">
        <v>209</v>
      </c>
      <c r="I38" s="1">
        <f>Table1[[#This Row],[Unit Price]]*Table1[[#This Row],[Quantity Ordered]]</f>
        <v>9196</v>
      </c>
      <c r="J38" s="5">
        <f>Table1[[#This Row],[Shipping Cost]]*Table1[[#This Row],[Quantity Ordered]]</f>
        <v>1716</v>
      </c>
      <c r="K38" s="5">
        <f>Table1[[#This Row],[REVENUE]]-Table1[[#This Row],[TOTAL SHIPPING COST]]</f>
        <v>7480</v>
      </c>
      <c r="L38" s="1">
        <f>Table1[[#This Row],[GROSS PROFIT]]-Table1[[#This Row],[TOTAL SHIPPING COST]]</f>
        <v>5764</v>
      </c>
      <c r="M38" s="4">
        <v>39</v>
      </c>
      <c r="N38" t="s">
        <v>23</v>
      </c>
      <c r="O38" s="6">
        <v>45460</v>
      </c>
      <c r="P38" t="b">
        <v>1</v>
      </c>
      <c r="Q38" t="s">
        <v>243</v>
      </c>
      <c r="R38">
        <v>5</v>
      </c>
      <c r="S38" t="s">
        <v>244</v>
      </c>
      <c r="T38" t="s">
        <v>8</v>
      </c>
      <c r="U38" t="s">
        <v>245</v>
      </c>
      <c r="V38">
        <v>271</v>
      </c>
      <c r="W38" t="s">
        <v>18</v>
      </c>
    </row>
    <row r="39" spans="1:23" x14ac:dyDescent="0.25">
      <c r="A39" t="s">
        <v>246</v>
      </c>
      <c r="B39" s="6">
        <v>45495</v>
      </c>
      <c r="C39" t="s">
        <v>247</v>
      </c>
      <c r="D39" t="s">
        <v>248</v>
      </c>
      <c r="E39" t="s">
        <v>625</v>
      </c>
      <c r="F39" t="s">
        <v>4</v>
      </c>
      <c r="G39">
        <v>21</v>
      </c>
      <c r="H39" s="1">
        <v>223</v>
      </c>
      <c r="I39" s="1">
        <f>Table1[[#This Row],[Unit Price]]*Table1[[#This Row],[Quantity Ordered]]</f>
        <v>4683</v>
      </c>
      <c r="J39" s="5">
        <f>Table1[[#This Row],[Shipping Cost]]*Table1[[#This Row],[Quantity Ordered]]</f>
        <v>735</v>
      </c>
      <c r="K39" s="5">
        <f>Table1[[#This Row],[REVENUE]]-Table1[[#This Row],[TOTAL SHIPPING COST]]</f>
        <v>3948</v>
      </c>
      <c r="L39" s="1">
        <f>Table1[[#This Row],[GROSS PROFIT]]-Table1[[#This Row],[TOTAL SHIPPING COST]]</f>
        <v>3213</v>
      </c>
      <c r="M39" s="4">
        <v>35</v>
      </c>
      <c r="N39" t="s">
        <v>23</v>
      </c>
      <c r="O39" s="6">
        <v>45287</v>
      </c>
      <c r="P39" t="b">
        <v>1</v>
      </c>
      <c r="Q39" t="s">
        <v>249</v>
      </c>
      <c r="R39">
        <v>4</v>
      </c>
      <c r="S39" t="s">
        <v>250</v>
      </c>
      <c r="T39" t="s">
        <v>26</v>
      </c>
      <c r="U39" t="s">
        <v>251</v>
      </c>
      <c r="V39">
        <v>203</v>
      </c>
      <c r="W39" t="s">
        <v>10</v>
      </c>
    </row>
    <row r="40" spans="1:23" x14ac:dyDescent="0.25">
      <c r="A40" s="2" t="s">
        <v>252</v>
      </c>
      <c r="B40" s="6">
        <v>45337</v>
      </c>
      <c r="C40" t="s">
        <v>253</v>
      </c>
      <c r="D40" t="s">
        <v>254</v>
      </c>
      <c r="E40" t="s">
        <v>121</v>
      </c>
      <c r="F40" t="s">
        <v>4</v>
      </c>
      <c r="G40">
        <v>16</v>
      </c>
      <c r="H40" s="1">
        <v>281</v>
      </c>
      <c r="I40" s="1">
        <f>Table1[[#This Row],[Unit Price]]*Table1[[#This Row],[Quantity Ordered]]</f>
        <v>4496</v>
      </c>
      <c r="J40" s="5">
        <f>Table1[[#This Row],[Shipping Cost]]*Table1[[#This Row],[Quantity Ordered]]</f>
        <v>512</v>
      </c>
      <c r="K40" s="5">
        <f>Table1[[#This Row],[REVENUE]]-Table1[[#This Row],[TOTAL SHIPPING COST]]</f>
        <v>3984</v>
      </c>
      <c r="L40" s="1">
        <f>Table1[[#This Row],[GROSS PROFIT]]-Table1[[#This Row],[TOTAL SHIPPING COST]]</f>
        <v>3472</v>
      </c>
      <c r="M40" s="4">
        <v>32</v>
      </c>
      <c r="N40" t="s">
        <v>5</v>
      </c>
      <c r="O40" s="6">
        <v>45388</v>
      </c>
      <c r="P40" t="b">
        <v>1</v>
      </c>
      <c r="Q40" t="s">
        <v>255</v>
      </c>
      <c r="R40">
        <v>5</v>
      </c>
      <c r="S40" t="s">
        <v>256</v>
      </c>
      <c r="T40" t="s">
        <v>69</v>
      </c>
      <c r="U40" t="s">
        <v>257</v>
      </c>
      <c r="V40">
        <v>5</v>
      </c>
      <c r="W40" t="s">
        <v>18</v>
      </c>
    </row>
    <row r="41" spans="1:23" x14ac:dyDescent="0.25">
      <c r="A41" t="s">
        <v>258</v>
      </c>
      <c r="B41" s="6">
        <v>45447</v>
      </c>
      <c r="C41" t="s">
        <v>259</v>
      </c>
      <c r="D41" t="s">
        <v>260</v>
      </c>
      <c r="E41" t="s">
        <v>108</v>
      </c>
      <c r="F41" t="s">
        <v>4</v>
      </c>
      <c r="G41">
        <v>75</v>
      </c>
      <c r="H41" s="1">
        <v>126</v>
      </c>
      <c r="I41" s="1">
        <f>Table1[[#This Row],[Unit Price]]*Table1[[#This Row],[Quantity Ordered]]</f>
        <v>9450</v>
      </c>
      <c r="J41" s="5">
        <f>Table1[[#This Row],[Shipping Cost]]*Table1[[#This Row],[Quantity Ordered]]</f>
        <v>3525</v>
      </c>
      <c r="K41" s="5">
        <f>Table1[[#This Row],[REVENUE]]-Table1[[#This Row],[TOTAL SHIPPING COST]]</f>
        <v>5925</v>
      </c>
      <c r="L41" s="1">
        <f>Table1[[#This Row],[GROSS PROFIT]]-Table1[[#This Row],[TOTAL SHIPPING COST]]</f>
        <v>2400</v>
      </c>
      <c r="M41" s="4">
        <v>47</v>
      </c>
      <c r="N41" t="s">
        <v>23</v>
      </c>
      <c r="O41" s="6">
        <v>45405</v>
      </c>
      <c r="P41" t="b">
        <v>1</v>
      </c>
      <c r="Q41" t="s">
        <v>261</v>
      </c>
      <c r="R41">
        <v>1</v>
      </c>
      <c r="S41" t="s">
        <v>262</v>
      </c>
      <c r="T41" t="s">
        <v>8</v>
      </c>
      <c r="U41" t="s">
        <v>263</v>
      </c>
      <c r="V41">
        <v>262</v>
      </c>
      <c r="W41" t="s">
        <v>10</v>
      </c>
    </row>
    <row r="42" spans="1:23" x14ac:dyDescent="0.25">
      <c r="A42" t="s">
        <v>264</v>
      </c>
      <c r="B42" s="6">
        <v>45262</v>
      </c>
      <c r="C42" t="s">
        <v>265</v>
      </c>
      <c r="D42" t="s">
        <v>266</v>
      </c>
      <c r="E42" t="s">
        <v>626</v>
      </c>
      <c r="F42" t="s">
        <v>4</v>
      </c>
      <c r="G42">
        <v>92</v>
      </c>
      <c r="H42" s="1">
        <v>252</v>
      </c>
      <c r="I42" s="1">
        <f>Table1[[#This Row],[Unit Price]]*Table1[[#This Row],[Quantity Ordered]]</f>
        <v>23184</v>
      </c>
      <c r="J42" s="5">
        <f>Table1[[#This Row],[Shipping Cost]]*Table1[[#This Row],[Quantity Ordered]]</f>
        <v>4416</v>
      </c>
      <c r="K42" s="5">
        <f>Table1[[#This Row],[REVENUE]]-Table1[[#This Row],[TOTAL SHIPPING COST]]</f>
        <v>18768</v>
      </c>
      <c r="L42" s="1">
        <f>Table1[[#This Row],[GROSS PROFIT]]-Table1[[#This Row],[TOTAL SHIPPING COST]]</f>
        <v>14352</v>
      </c>
      <c r="M42" s="4">
        <v>48</v>
      </c>
      <c r="N42" t="s">
        <v>602</v>
      </c>
      <c r="O42" s="6">
        <v>45600</v>
      </c>
      <c r="P42" t="b">
        <v>1</v>
      </c>
      <c r="Q42" t="s">
        <v>267</v>
      </c>
      <c r="R42">
        <v>1</v>
      </c>
      <c r="S42" t="s">
        <v>268</v>
      </c>
      <c r="T42" t="s">
        <v>26</v>
      </c>
      <c r="U42" t="s">
        <v>269</v>
      </c>
      <c r="V42">
        <v>95</v>
      </c>
      <c r="W42" t="s">
        <v>10</v>
      </c>
    </row>
    <row r="43" spans="1:23" x14ac:dyDescent="0.25">
      <c r="A43" t="s">
        <v>270</v>
      </c>
      <c r="B43" s="6">
        <v>45551</v>
      </c>
      <c r="C43" t="s">
        <v>271</v>
      </c>
      <c r="D43" t="s">
        <v>272</v>
      </c>
      <c r="E43" t="s">
        <v>627</v>
      </c>
      <c r="F43" t="s">
        <v>4</v>
      </c>
      <c r="G43">
        <v>27</v>
      </c>
      <c r="H43" s="1">
        <v>421</v>
      </c>
      <c r="I43" s="1">
        <f>Table1[[#This Row],[Unit Price]]*Table1[[#This Row],[Quantity Ordered]]</f>
        <v>11367</v>
      </c>
      <c r="J43" s="5">
        <f>Table1[[#This Row],[Shipping Cost]]*Table1[[#This Row],[Quantity Ordered]]</f>
        <v>999</v>
      </c>
      <c r="K43" s="5">
        <f>Table1[[#This Row],[REVENUE]]-Table1[[#This Row],[TOTAL SHIPPING COST]]</f>
        <v>10368</v>
      </c>
      <c r="L43" s="1">
        <f>Table1[[#This Row],[GROSS PROFIT]]-Table1[[#This Row],[TOTAL SHIPPING COST]]</f>
        <v>9369</v>
      </c>
      <c r="M43" s="4">
        <v>37</v>
      </c>
      <c r="N43" t="s">
        <v>5</v>
      </c>
      <c r="O43" s="6">
        <v>45606</v>
      </c>
      <c r="P43" t="b">
        <v>1</v>
      </c>
      <c r="Q43" t="s">
        <v>273</v>
      </c>
      <c r="R43">
        <v>2</v>
      </c>
      <c r="S43" t="s">
        <v>274</v>
      </c>
      <c r="T43" t="s">
        <v>26</v>
      </c>
      <c r="U43" t="s">
        <v>275</v>
      </c>
      <c r="V43">
        <v>132</v>
      </c>
      <c r="W43" t="s">
        <v>18</v>
      </c>
    </row>
    <row r="44" spans="1:23" x14ac:dyDescent="0.25">
      <c r="A44" t="s">
        <v>276</v>
      </c>
      <c r="B44" s="6">
        <v>45292</v>
      </c>
      <c r="C44" t="s">
        <v>277</v>
      </c>
      <c r="D44" t="s">
        <v>278</v>
      </c>
      <c r="E44" t="s">
        <v>628</v>
      </c>
      <c r="F44" t="s">
        <v>4</v>
      </c>
      <c r="G44">
        <v>54</v>
      </c>
      <c r="H44" s="1">
        <v>278</v>
      </c>
      <c r="I44" s="1">
        <f>Table1[[#This Row],[Unit Price]]*Table1[[#This Row],[Quantity Ordered]]</f>
        <v>15012</v>
      </c>
      <c r="J44" s="5">
        <f>Table1[[#This Row],[Shipping Cost]]*Table1[[#This Row],[Quantity Ordered]]</f>
        <v>1944</v>
      </c>
      <c r="K44" s="5">
        <f>Table1[[#This Row],[REVENUE]]-Table1[[#This Row],[TOTAL SHIPPING COST]]</f>
        <v>13068</v>
      </c>
      <c r="L44" s="1">
        <f>Table1[[#This Row],[GROSS PROFIT]]-Table1[[#This Row],[TOTAL SHIPPING COST]]</f>
        <v>11124</v>
      </c>
      <c r="M44" s="4">
        <v>36</v>
      </c>
      <c r="N44" t="s">
        <v>5</v>
      </c>
      <c r="O44" s="6">
        <v>45460</v>
      </c>
      <c r="P44" t="b">
        <v>0</v>
      </c>
      <c r="Q44" t="s">
        <v>279</v>
      </c>
      <c r="R44">
        <v>1</v>
      </c>
      <c r="S44" t="s">
        <v>280</v>
      </c>
      <c r="T44" t="s">
        <v>26</v>
      </c>
      <c r="U44" t="s">
        <v>281</v>
      </c>
      <c r="V44">
        <v>189</v>
      </c>
      <c r="W44" t="s">
        <v>18</v>
      </c>
    </row>
    <row r="45" spans="1:23" x14ac:dyDescent="0.25">
      <c r="A45" t="s">
        <v>282</v>
      </c>
      <c r="B45" s="6">
        <v>45400</v>
      </c>
      <c r="C45" t="s">
        <v>283</v>
      </c>
      <c r="D45" t="s">
        <v>284</v>
      </c>
      <c r="E45" t="s">
        <v>629</v>
      </c>
      <c r="F45" t="s">
        <v>4</v>
      </c>
      <c r="G45">
        <v>76</v>
      </c>
      <c r="H45" s="1">
        <v>431</v>
      </c>
      <c r="I45" s="1">
        <f>Table1[[#This Row],[Unit Price]]*Table1[[#This Row],[Quantity Ordered]]</f>
        <v>32756</v>
      </c>
      <c r="J45" s="5">
        <f>Table1[[#This Row],[Shipping Cost]]*Table1[[#This Row],[Quantity Ordered]]</f>
        <v>1216</v>
      </c>
      <c r="K45" s="5">
        <f>Table1[[#This Row],[REVENUE]]-Table1[[#This Row],[TOTAL SHIPPING COST]]</f>
        <v>31540</v>
      </c>
      <c r="L45" s="1">
        <f>Table1[[#This Row],[GROSS PROFIT]]-Table1[[#This Row],[TOTAL SHIPPING COST]]</f>
        <v>30324</v>
      </c>
      <c r="M45" s="4">
        <v>16</v>
      </c>
      <c r="N45" t="s">
        <v>5</v>
      </c>
      <c r="O45" s="6">
        <v>45568</v>
      </c>
      <c r="P45" t="b">
        <v>1</v>
      </c>
      <c r="Q45" t="s">
        <v>285</v>
      </c>
      <c r="R45">
        <v>5</v>
      </c>
      <c r="S45" t="s">
        <v>286</v>
      </c>
      <c r="T45" t="s">
        <v>26</v>
      </c>
      <c r="U45" t="s">
        <v>287</v>
      </c>
      <c r="V45">
        <v>133</v>
      </c>
      <c r="W45" t="s">
        <v>18</v>
      </c>
    </row>
    <row r="46" spans="1:23" x14ac:dyDescent="0.25">
      <c r="A46" t="s">
        <v>288</v>
      </c>
      <c r="B46" s="6">
        <v>45610</v>
      </c>
      <c r="C46" t="s">
        <v>289</v>
      </c>
      <c r="D46" t="s">
        <v>290</v>
      </c>
      <c r="E46" t="s">
        <v>146</v>
      </c>
      <c r="F46" t="s">
        <v>4</v>
      </c>
      <c r="G46">
        <v>29</v>
      </c>
      <c r="H46" s="1">
        <v>390</v>
      </c>
      <c r="I46" s="1">
        <f>Table1[[#This Row],[Unit Price]]*Table1[[#This Row],[Quantity Ordered]]</f>
        <v>11310</v>
      </c>
      <c r="J46" s="5">
        <f>Table1[[#This Row],[Shipping Cost]]*Table1[[#This Row],[Quantity Ordered]]</f>
        <v>1044</v>
      </c>
      <c r="K46" s="5">
        <f>Table1[[#This Row],[REVENUE]]-Table1[[#This Row],[TOTAL SHIPPING COST]]</f>
        <v>10266</v>
      </c>
      <c r="L46" s="1">
        <f>Table1[[#This Row],[GROSS PROFIT]]-Table1[[#This Row],[TOTAL SHIPPING COST]]</f>
        <v>9222</v>
      </c>
      <c r="M46" s="4">
        <v>36</v>
      </c>
      <c r="N46" t="s">
        <v>602</v>
      </c>
      <c r="O46" s="6">
        <v>45622</v>
      </c>
      <c r="P46" t="b">
        <v>0</v>
      </c>
      <c r="Q46" t="s">
        <v>291</v>
      </c>
      <c r="R46">
        <v>5</v>
      </c>
      <c r="S46" t="s">
        <v>292</v>
      </c>
      <c r="T46" t="s">
        <v>26</v>
      </c>
      <c r="U46" t="s">
        <v>293</v>
      </c>
      <c r="V46">
        <v>311</v>
      </c>
      <c r="W46" t="s">
        <v>18</v>
      </c>
    </row>
    <row r="47" spans="1:23" x14ac:dyDescent="0.25">
      <c r="A47" t="s">
        <v>294</v>
      </c>
      <c r="B47" s="6">
        <v>45485</v>
      </c>
      <c r="C47" t="s">
        <v>295</v>
      </c>
      <c r="D47" t="s">
        <v>296</v>
      </c>
      <c r="E47" t="s">
        <v>630</v>
      </c>
      <c r="F47" t="s">
        <v>4</v>
      </c>
      <c r="G47">
        <v>15</v>
      </c>
      <c r="H47" s="1">
        <v>320</v>
      </c>
      <c r="I47" s="1">
        <f>Table1[[#This Row],[Unit Price]]*Table1[[#This Row],[Quantity Ordered]]</f>
        <v>4800</v>
      </c>
      <c r="J47" s="5">
        <f>Table1[[#This Row],[Shipping Cost]]*Table1[[#This Row],[Quantity Ordered]]</f>
        <v>435</v>
      </c>
      <c r="K47" s="5">
        <f>Table1[[#This Row],[REVENUE]]-Table1[[#This Row],[TOTAL SHIPPING COST]]</f>
        <v>4365</v>
      </c>
      <c r="L47" s="1">
        <f>Table1[[#This Row],[GROSS PROFIT]]-Table1[[#This Row],[TOTAL SHIPPING COST]]</f>
        <v>3930</v>
      </c>
      <c r="M47" s="4">
        <v>29</v>
      </c>
      <c r="N47" t="s">
        <v>5</v>
      </c>
      <c r="O47" s="6">
        <v>45399</v>
      </c>
      <c r="P47" t="b">
        <v>1</v>
      </c>
      <c r="Q47" t="s">
        <v>297</v>
      </c>
      <c r="R47">
        <v>5</v>
      </c>
      <c r="S47" t="s">
        <v>298</v>
      </c>
      <c r="T47" t="s">
        <v>8</v>
      </c>
      <c r="U47" t="s">
        <v>299</v>
      </c>
      <c r="V47">
        <v>451</v>
      </c>
      <c r="W47" t="s">
        <v>18</v>
      </c>
    </row>
    <row r="48" spans="1:23" x14ac:dyDescent="0.25">
      <c r="A48" t="s">
        <v>300</v>
      </c>
      <c r="B48" s="6">
        <v>45357</v>
      </c>
      <c r="C48" t="s">
        <v>301</v>
      </c>
      <c r="D48" t="s">
        <v>302</v>
      </c>
      <c r="E48" t="s">
        <v>631</v>
      </c>
      <c r="F48" t="s">
        <v>4</v>
      </c>
      <c r="G48">
        <v>55</v>
      </c>
      <c r="H48" s="1">
        <v>309</v>
      </c>
      <c r="I48" s="1">
        <f>Table1[[#This Row],[Unit Price]]*Table1[[#This Row],[Quantity Ordered]]</f>
        <v>16995</v>
      </c>
      <c r="J48" s="5">
        <f>Table1[[#This Row],[Shipping Cost]]*Table1[[#This Row],[Quantity Ordered]]</f>
        <v>1595</v>
      </c>
      <c r="K48" s="5">
        <f>Table1[[#This Row],[REVENUE]]-Table1[[#This Row],[TOTAL SHIPPING COST]]</f>
        <v>15400</v>
      </c>
      <c r="L48" s="1">
        <f>Table1[[#This Row],[GROSS PROFIT]]-Table1[[#This Row],[TOTAL SHIPPING COST]]</f>
        <v>13805</v>
      </c>
      <c r="M48" s="4">
        <v>29</v>
      </c>
      <c r="N48" t="s">
        <v>5</v>
      </c>
      <c r="O48" s="6">
        <v>45512</v>
      </c>
      <c r="P48" t="b">
        <v>0</v>
      </c>
      <c r="Q48" t="s">
        <v>303</v>
      </c>
      <c r="R48">
        <v>3</v>
      </c>
      <c r="S48" t="s">
        <v>304</v>
      </c>
      <c r="T48" t="s">
        <v>8</v>
      </c>
      <c r="U48" t="s">
        <v>305</v>
      </c>
      <c r="V48">
        <v>367</v>
      </c>
      <c r="W48" t="s">
        <v>18</v>
      </c>
    </row>
    <row r="49" spans="1:23" x14ac:dyDescent="0.25">
      <c r="A49" s="2" t="s">
        <v>306</v>
      </c>
      <c r="B49" s="6">
        <v>45412</v>
      </c>
      <c r="C49" t="s">
        <v>307</v>
      </c>
      <c r="D49" t="s">
        <v>308</v>
      </c>
      <c r="E49" t="s">
        <v>632</v>
      </c>
      <c r="F49" t="s">
        <v>4</v>
      </c>
      <c r="G49">
        <v>41</v>
      </c>
      <c r="H49" s="1">
        <v>334</v>
      </c>
      <c r="I49" s="1">
        <f>Table1[[#This Row],[Unit Price]]*Table1[[#This Row],[Quantity Ordered]]</f>
        <v>13694</v>
      </c>
      <c r="J49" s="5">
        <f>Table1[[#This Row],[Shipping Cost]]*Table1[[#This Row],[Quantity Ordered]]</f>
        <v>738</v>
      </c>
      <c r="K49" s="5">
        <f>Table1[[#This Row],[REVENUE]]-Table1[[#This Row],[TOTAL SHIPPING COST]]</f>
        <v>12956</v>
      </c>
      <c r="L49" s="1">
        <f>Table1[[#This Row],[GROSS PROFIT]]-Table1[[#This Row],[TOTAL SHIPPING COST]]</f>
        <v>12218</v>
      </c>
      <c r="M49" s="4">
        <v>18</v>
      </c>
      <c r="N49" t="s">
        <v>5</v>
      </c>
      <c r="O49" s="6">
        <v>45414</v>
      </c>
      <c r="P49" t="b">
        <v>1</v>
      </c>
      <c r="Q49" t="s">
        <v>309</v>
      </c>
      <c r="R49">
        <v>3</v>
      </c>
      <c r="S49" t="s">
        <v>310</v>
      </c>
      <c r="T49" t="s">
        <v>26</v>
      </c>
      <c r="U49" t="s">
        <v>311</v>
      </c>
      <c r="V49">
        <v>235</v>
      </c>
      <c r="W49" t="s">
        <v>10</v>
      </c>
    </row>
    <row r="50" spans="1:23" x14ac:dyDescent="0.25">
      <c r="A50" t="s">
        <v>312</v>
      </c>
      <c r="B50" s="6">
        <v>45561</v>
      </c>
      <c r="C50" t="s">
        <v>313</v>
      </c>
      <c r="D50" t="s">
        <v>314</v>
      </c>
      <c r="E50" t="s">
        <v>633</v>
      </c>
      <c r="F50" t="s">
        <v>4</v>
      </c>
      <c r="G50">
        <v>34</v>
      </c>
      <c r="H50" s="1">
        <v>180</v>
      </c>
      <c r="I50" s="1">
        <f>Table1[[#This Row],[Unit Price]]*Table1[[#This Row],[Quantity Ordered]]</f>
        <v>6120</v>
      </c>
      <c r="J50" s="5">
        <f>Table1[[#This Row],[Shipping Cost]]*Table1[[#This Row],[Quantity Ordered]]</f>
        <v>1598</v>
      </c>
      <c r="K50" s="5">
        <f>Table1[[#This Row],[REVENUE]]-Table1[[#This Row],[TOTAL SHIPPING COST]]</f>
        <v>4522</v>
      </c>
      <c r="L50" s="1">
        <f>Table1[[#This Row],[GROSS PROFIT]]-Table1[[#This Row],[TOTAL SHIPPING COST]]</f>
        <v>2924</v>
      </c>
      <c r="M50" s="4">
        <v>47</v>
      </c>
      <c r="N50" t="s">
        <v>5</v>
      </c>
      <c r="O50" s="6">
        <v>45432</v>
      </c>
      <c r="P50" t="b">
        <v>1</v>
      </c>
      <c r="Q50" t="s">
        <v>315</v>
      </c>
      <c r="R50">
        <v>2</v>
      </c>
      <c r="S50" t="s">
        <v>316</v>
      </c>
      <c r="T50" t="s">
        <v>26</v>
      </c>
      <c r="U50" t="s">
        <v>317</v>
      </c>
      <c r="V50">
        <v>231</v>
      </c>
      <c r="W50" t="s">
        <v>18</v>
      </c>
    </row>
    <row r="51" spans="1:23" x14ac:dyDescent="0.25">
      <c r="A51" t="s">
        <v>318</v>
      </c>
      <c r="B51" s="6">
        <v>45299</v>
      </c>
      <c r="C51" t="s">
        <v>319</v>
      </c>
      <c r="D51" t="s">
        <v>320</v>
      </c>
      <c r="E51" t="s">
        <v>634</v>
      </c>
      <c r="F51" t="s">
        <v>4</v>
      </c>
      <c r="G51">
        <v>28</v>
      </c>
      <c r="H51" s="1">
        <v>153</v>
      </c>
      <c r="I51" s="1">
        <f>Table1[[#This Row],[Unit Price]]*Table1[[#This Row],[Quantity Ordered]]</f>
        <v>4284</v>
      </c>
      <c r="J51" s="5">
        <f>Table1[[#This Row],[Shipping Cost]]*Table1[[#This Row],[Quantity Ordered]]</f>
        <v>224</v>
      </c>
      <c r="K51" s="5">
        <f>Table1[[#This Row],[REVENUE]]-Table1[[#This Row],[TOTAL SHIPPING COST]]</f>
        <v>4060</v>
      </c>
      <c r="L51" s="1">
        <f>Table1[[#This Row],[GROSS PROFIT]]-Table1[[#This Row],[TOTAL SHIPPING COST]]</f>
        <v>3836</v>
      </c>
      <c r="M51" s="4">
        <v>8</v>
      </c>
      <c r="N51" t="s">
        <v>5</v>
      </c>
      <c r="O51" s="6">
        <v>45427</v>
      </c>
      <c r="P51" t="b">
        <v>0</v>
      </c>
      <c r="Q51" t="s">
        <v>321</v>
      </c>
      <c r="R51">
        <v>3</v>
      </c>
      <c r="S51" t="s">
        <v>322</v>
      </c>
      <c r="T51" t="s">
        <v>26</v>
      </c>
      <c r="U51" t="s">
        <v>323</v>
      </c>
      <c r="V51">
        <v>235</v>
      </c>
      <c r="W51" t="s">
        <v>18</v>
      </c>
    </row>
    <row r="52" spans="1:23" x14ac:dyDescent="0.25">
      <c r="A52" t="s">
        <v>324</v>
      </c>
      <c r="B52" s="6">
        <v>45548</v>
      </c>
      <c r="C52" t="s">
        <v>325</v>
      </c>
      <c r="D52" t="s">
        <v>326</v>
      </c>
      <c r="E52" t="s">
        <v>635</v>
      </c>
      <c r="F52" t="s">
        <v>4</v>
      </c>
      <c r="G52">
        <v>99</v>
      </c>
      <c r="H52" s="1">
        <v>290</v>
      </c>
      <c r="I52" s="1">
        <f>Table1[[#This Row],[Unit Price]]*Table1[[#This Row],[Quantity Ordered]]</f>
        <v>28710</v>
      </c>
      <c r="J52" s="5">
        <f>Table1[[#This Row],[Shipping Cost]]*Table1[[#This Row],[Quantity Ordered]]</f>
        <v>4653</v>
      </c>
      <c r="K52" s="5">
        <f>Table1[[#This Row],[REVENUE]]-Table1[[#This Row],[TOTAL SHIPPING COST]]</f>
        <v>24057</v>
      </c>
      <c r="L52" s="1">
        <f>Table1[[#This Row],[GROSS PROFIT]]-Table1[[#This Row],[TOTAL SHIPPING COST]]</f>
        <v>19404</v>
      </c>
      <c r="M52" s="4">
        <v>47</v>
      </c>
      <c r="N52" t="s">
        <v>5</v>
      </c>
      <c r="O52" s="6">
        <v>45459</v>
      </c>
      <c r="P52" t="b">
        <v>1</v>
      </c>
      <c r="Q52" t="s">
        <v>328</v>
      </c>
      <c r="R52">
        <v>1</v>
      </c>
      <c r="S52" t="s">
        <v>329</v>
      </c>
      <c r="T52" t="s">
        <v>69</v>
      </c>
      <c r="U52" t="s">
        <v>330</v>
      </c>
      <c r="V52">
        <v>17</v>
      </c>
      <c r="W52" t="s">
        <v>18</v>
      </c>
    </row>
    <row r="53" spans="1:23" x14ac:dyDescent="0.25">
      <c r="A53" t="s">
        <v>331</v>
      </c>
      <c r="B53" s="6">
        <v>45376</v>
      </c>
      <c r="C53" t="s">
        <v>332</v>
      </c>
      <c r="D53" t="s">
        <v>333</v>
      </c>
      <c r="E53" t="s">
        <v>636</v>
      </c>
      <c r="F53" t="s">
        <v>4</v>
      </c>
      <c r="G53">
        <v>37</v>
      </c>
      <c r="H53" s="1">
        <v>481</v>
      </c>
      <c r="I53" s="1">
        <f>Table1[[#This Row],[Unit Price]]*Table1[[#This Row],[Quantity Ordered]]</f>
        <v>17797</v>
      </c>
      <c r="J53" s="5">
        <f>Table1[[#This Row],[Shipping Cost]]*Table1[[#This Row],[Quantity Ordered]]</f>
        <v>1443</v>
      </c>
      <c r="K53" s="5">
        <f>Table1[[#This Row],[REVENUE]]-Table1[[#This Row],[TOTAL SHIPPING COST]]</f>
        <v>16354</v>
      </c>
      <c r="L53" s="1">
        <f>Table1[[#This Row],[GROSS PROFIT]]-Table1[[#This Row],[TOTAL SHIPPING COST]]</f>
        <v>14911</v>
      </c>
      <c r="M53" s="4">
        <v>39</v>
      </c>
      <c r="N53" t="s">
        <v>5</v>
      </c>
      <c r="O53" s="6">
        <v>45523</v>
      </c>
      <c r="P53" t="b">
        <v>1</v>
      </c>
      <c r="Q53" t="s">
        <v>334</v>
      </c>
      <c r="R53">
        <v>2</v>
      </c>
      <c r="S53" t="s">
        <v>335</v>
      </c>
      <c r="T53" t="s">
        <v>26</v>
      </c>
      <c r="U53" t="s">
        <v>336</v>
      </c>
      <c r="V53">
        <v>90</v>
      </c>
      <c r="W53" t="s">
        <v>18</v>
      </c>
    </row>
    <row r="54" spans="1:23" x14ac:dyDescent="0.25">
      <c r="A54" t="s">
        <v>337</v>
      </c>
      <c r="B54" s="6">
        <v>45485</v>
      </c>
      <c r="C54" t="s">
        <v>338</v>
      </c>
      <c r="D54" t="s">
        <v>339</v>
      </c>
      <c r="E54" t="s">
        <v>637</v>
      </c>
      <c r="F54" t="s">
        <v>4</v>
      </c>
      <c r="G54">
        <v>93</v>
      </c>
      <c r="H54" s="1">
        <v>19</v>
      </c>
      <c r="I54" s="1">
        <f>Table1[[#This Row],[Unit Price]]*Table1[[#This Row],[Quantity Ordered]]</f>
        <v>1767</v>
      </c>
      <c r="J54" s="5">
        <f>Table1[[#This Row],[Shipping Cost]]*Table1[[#This Row],[Quantity Ordered]]</f>
        <v>4371</v>
      </c>
      <c r="K54" s="5">
        <f>Table1[[#This Row],[TOTAL SHIPPING COST]]-Table1[[#This Row],[REVENUE]]</f>
        <v>2604</v>
      </c>
      <c r="L54" s="1">
        <f>Table1[[#This Row],[TOTAL SHIPPING COST]]-Table1[[#This Row],[GROSS PROFIT]]</f>
        <v>1767</v>
      </c>
      <c r="M54" s="4">
        <v>47</v>
      </c>
      <c r="N54" t="s">
        <v>5</v>
      </c>
      <c r="O54" s="6">
        <v>45560</v>
      </c>
      <c r="P54" t="b">
        <v>1</v>
      </c>
      <c r="Q54" t="s">
        <v>340</v>
      </c>
      <c r="R54">
        <v>1</v>
      </c>
      <c r="S54" t="s">
        <v>341</v>
      </c>
      <c r="T54" t="s">
        <v>26</v>
      </c>
      <c r="U54" t="s">
        <v>342</v>
      </c>
      <c r="V54">
        <v>459</v>
      </c>
      <c r="W54" t="s">
        <v>10</v>
      </c>
    </row>
    <row r="55" spans="1:23" x14ac:dyDescent="0.25">
      <c r="A55" t="s">
        <v>343</v>
      </c>
      <c r="B55" s="6">
        <v>45453</v>
      </c>
      <c r="C55" t="s">
        <v>344</v>
      </c>
      <c r="D55" t="s">
        <v>345</v>
      </c>
      <c r="E55" t="s">
        <v>638</v>
      </c>
      <c r="F55" t="s">
        <v>4</v>
      </c>
      <c r="G55">
        <v>65</v>
      </c>
      <c r="H55" s="1">
        <v>248</v>
      </c>
      <c r="I55" s="1">
        <f>Table1[[#This Row],[Unit Price]]*Table1[[#This Row],[Quantity Ordered]]</f>
        <v>16120</v>
      </c>
      <c r="J55" s="5">
        <f>Table1[[#This Row],[Shipping Cost]]*Table1[[#This Row],[Quantity Ordered]]</f>
        <v>780</v>
      </c>
      <c r="K55" s="5">
        <f>Table1[[#This Row],[REVENUE]]-Table1[[#This Row],[TOTAL SHIPPING COST]]</f>
        <v>15340</v>
      </c>
      <c r="L55" s="1">
        <f>Table1[[#This Row],[GROSS PROFIT]]-Table1[[#This Row],[TOTAL SHIPPING COST]]</f>
        <v>14560</v>
      </c>
      <c r="M55" s="4">
        <v>12</v>
      </c>
      <c r="N55" t="s">
        <v>5</v>
      </c>
      <c r="O55" s="6">
        <v>45463</v>
      </c>
      <c r="P55" t="b">
        <v>1</v>
      </c>
      <c r="Q55" t="s">
        <v>346</v>
      </c>
      <c r="R55">
        <v>2</v>
      </c>
      <c r="S55" t="s">
        <v>347</v>
      </c>
      <c r="T55" t="s">
        <v>26</v>
      </c>
      <c r="U55" t="s">
        <v>348</v>
      </c>
      <c r="V55">
        <v>38</v>
      </c>
      <c r="W55" t="s">
        <v>10</v>
      </c>
    </row>
    <row r="56" spans="1:23" x14ac:dyDescent="0.25">
      <c r="A56" t="s">
        <v>349</v>
      </c>
      <c r="B56" s="6">
        <v>45303</v>
      </c>
      <c r="C56" t="s">
        <v>350</v>
      </c>
      <c r="D56" t="s">
        <v>351</v>
      </c>
      <c r="E56" t="s">
        <v>639</v>
      </c>
      <c r="F56" t="s">
        <v>4</v>
      </c>
      <c r="G56">
        <v>89</v>
      </c>
      <c r="H56" s="1">
        <v>351</v>
      </c>
      <c r="I56" s="1">
        <f>Table1[[#This Row],[Unit Price]]*Table1[[#This Row],[Quantity Ordered]]</f>
        <v>31239</v>
      </c>
      <c r="J56" s="5">
        <f>Table1[[#This Row],[Shipping Cost]]*Table1[[#This Row],[Quantity Ordered]]</f>
        <v>3115</v>
      </c>
      <c r="K56" s="5">
        <f>Table1[[#This Row],[REVENUE]]-Table1[[#This Row],[TOTAL SHIPPING COST]]</f>
        <v>28124</v>
      </c>
      <c r="L56" s="1">
        <f>Table1[[#This Row],[GROSS PROFIT]]-Table1[[#This Row],[TOTAL SHIPPING COST]]</f>
        <v>25009</v>
      </c>
      <c r="M56" s="4">
        <v>35</v>
      </c>
      <c r="N56" t="s">
        <v>23</v>
      </c>
      <c r="O56" s="6">
        <v>45488</v>
      </c>
      <c r="P56" t="b">
        <v>1</v>
      </c>
      <c r="Q56" t="s">
        <v>352</v>
      </c>
      <c r="R56">
        <v>3</v>
      </c>
      <c r="S56" t="s">
        <v>353</v>
      </c>
      <c r="T56" t="s">
        <v>26</v>
      </c>
      <c r="U56" t="s">
        <v>354</v>
      </c>
      <c r="V56">
        <v>353</v>
      </c>
      <c r="W56" t="s">
        <v>18</v>
      </c>
    </row>
    <row r="57" spans="1:23" x14ac:dyDescent="0.25">
      <c r="A57" t="s">
        <v>355</v>
      </c>
      <c r="B57" s="6">
        <v>45497</v>
      </c>
      <c r="C57" t="s">
        <v>356</v>
      </c>
      <c r="D57" t="s">
        <v>357</v>
      </c>
      <c r="E57" t="s">
        <v>640</v>
      </c>
      <c r="F57" t="s">
        <v>4</v>
      </c>
      <c r="G57">
        <v>71</v>
      </c>
      <c r="H57" s="1">
        <v>155</v>
      </c>
      <c r="I57" s="1">
        <f>Table1[[#This Row],[Unit Price]]*Table1[[#This Row],[Quantity Ordered]]</f>
        <v>11005</v>
      </c>
      <c r="J57" s="5">
        <f>Table1[[#This Row],[Shipping Cost]]*Table1[[#This Row],[Quantity Ordered]]</f>
        <v>994</v>
      </c>
      <c r="K57" s="5">
        <f>Table1[[#This Row],[REVENUE]]-Table1[[#This Row],[TOTAL SHIPPING COST]]</f>
        <v>10011</v>
      </c>
      <c r="L57" s="1">
        <f>Table1[[#This Row],[GROSS PROFIT]]-Table1[[#This Row],[TOTAL SHIPPING COST]]</f>
        <v>9017</v>
      </c>
      <c r="M57" s="4">
        <v>14</v>
      </c>
      <c r="N57" t="s">
        <v>5</v>
      </c>
      <c r="O57" s="6">
        <v>45446</v>
      </c>
      <c r="P57" t="b">
        <v>0</v>
      </c>
      <c r="Q57" t="s">
        <v>358</v>
      </c>
      <c r="R57">
        <v>5</v>
      </c>
      <c r="S57" t="s">
        <v>359</v>
      </c>
      <c r="T57" t="s">
        <v>26</v>
      </c>
      <c r="U57" t="s">
        <v>360</v>
      </c>
      <c r="V57">
        <v>64</v>
      </c>
      <c r="W57" t="s">
        <v>18</v>
      </c>
    </row>
    <row r="58" spans="1:23" x14ac:dyDescent="0.25">
      <c r="A58" t="s">
        <v>361</v>
      </c>
      <c r="B58" s="6">
        <v>45461</v>
      </c>
      <c r="C58" t="s">
        <v>362</v>
      </c>
      <c r="D58" t="s">
        <v>363</v>
      </c>
      <c r="E58" t="s">
        <v>641</v>
      </c>
      <c r="F58" t="s">
        <v>4</v>
      </c>
      <c r="G58">
        <v>77</v>
      </c>
      <c r="H58" s="1">
        <v>205</v>
      </c>
      <c r="I58" s="1">
        <f>Table1[[#This Row],[Unit Price]]*Table1[[#This Row],[Quantity Ordered]]</f>
        <v>15785</v>
      </c>
      <c r="J58" s="5">
        <f>Table1[[#This Row],[Shipping Cost]]*Table1[[#This Row],[Quantity Ordered]]</f>
        <v>3850</v>
      </c>
      <c r="K58" s="5">
        <f>Table1[[#This Row],[REVENUE]]-Table1[[#This Row],[TOTAL SHIPPING COST]]</f>
        <v>11935</v>
      </c>
      <c r="L58" s="1">
        <f>Table1[[#This Row],[GROSS PROFIT]]-Table1[[#This Row],[TOTAL SHIPPING COST]]</f>
        <v>8085</v>
      </c>
      <c r="M58" s="4">
        <v>50</v>
      </c>
      <c r="N58" t="s">
        <v>5</v>
      </c>
      <c r="O58" s="6">
        <v>45318</v>
      </c>
      <c r="P58" t="b">
        <v>1</v>
      </c>
      <c r="Q58" t="s">
        <v>364</v>
      </c>
      <c r="R58">
        <v>4</v>
      </c>
      <c r="S58" t="s">
        <v>365</v>
      </c>
      <c r="T58" t="s">
        <v>8</v>
      </c>
      <c r="U58" t="s">
        <v>366</v>
      </c>
      <c r="V58">
        <v>230</v>
      </c>
      <c r="W58" t="s">
        <v>10</v>
      </c>
    </row>
    <row r="59" spans="1:23" x14ac:dyDescent="0.25">
      <c r="A59" t="s">
        <v>367</v>
      </c>
      <c r="B59" s="6">
        <v>45332</v>
      </c>
      <c r="C59" t="s">
        <v>368</v>
      </c>
      <c r="D59" t="s">
        <v>369</v>
      </c>
      <c r="E59" t="s">
        <v>642</v>
      </c>
      <c r="F59" t="s">
        <v>4</v>
      </c>
      <c r="G59">
        <v>76</v>
      </c>
      <c r="H59" s="1">
        <v>120</v>
      </c>
      <c r="I59" s="1">
        <f>Table1[[#This Row],[Unit Price]]*Table1[[#This Row],[Quantity Ordered]]</f>
        <v>9120</v>
      </c>
      <c r="J59" s="5">
        <f>Table1[[#This Row],[Shipping Cost]]*Table1[[#This Row],[Quantity Ordered]]</f>
        <v>3800</v>
      </c>
      <c r="K59" s="5">
        <f>Table1[[#This Row],[REVENUE]]-Table1[[#This Row],[TOTAL SHIPPING COST]]</f>
        <v>5320</v>
      </c>
      <c r="L59" s="1">
        <f>Table1[[#This Row],[GROSS PROFIT]]-Table1[[#This Row],[TOTAL SHIPPING COST]]</f>
        <v>1520</v>
      </c>
      <c r="M59" s="4">
        <v>50</v>
      </c>
      <c r="N59" t="s">
        <v>5</v>
      </c>
      <c r="O59" s="6">
        <v>45409</v>
      </c>
      <c r="P59" t="b">
        <v>1</v>
      </c>
      <c r="Q59" t="s">
        <v>370</v>
      </c>
      <c r="R59">
        <v>2</v>
      </c>
      <c r="S59" t="s">
        <v>371</v>
      </c>
      <c r="T59" t="s">
        <v>8</v>
      </c>
      <c r="U59" t="s">
        <v>372</v>
      </c>
      <c r="V59">
        <v>89</v>
      </c>
      <c r="W59" t="s">
        <v>18</v>
      </c>
    </row>
    <row r="60" spans="1:23" x14ac:dyDescent="0.25">
      <c r="A60" t="s">
        <v>373</v>
      </c>
      <c r="B60" s="6">
        <v>45471</v>
      </c>
      <c r="C60" t="s">
        <v>374</v>
      </c>
      <c r="D60" t="s">
        <v>375</v>
      </c>
      <c r="E60" t="s">
        <v>643</v>
      </c>
      <c r="F60" t="s">
        <v>4</v>
      </c>
      <c r="G60">
        <v>94</v>
      </c>
      <c r="H60" s="1">
        <v>361</v>
      </c>
      <c r="I60" s="1">
        <f>Table1[[#This Row],[Unit Price]]*Table1[[#This Row],[Quantity Ordered]]</f>
        <v>33934</v>
      </c>
      <c r="J60" s="5">
        <f>Table1[[#This Row],[Shipping Cost]]*Table1[[#This Row],[Quantity Ordered]]</f>
        <v>1410</v>
      </c>
      <c r="K60" s="5">
        <f>Table1[[#This Row],[REVENUE]]-Table1[[#This Row],[TOTAL SHIPPING COST]]</f>
        <v>32524</v>
      </c>
      <c r="L60" s="1">
        <f>Table1[[#This Row],[GROSS PROFIT]]-Table1[[#This Row],[TOTAL SHIPPING COST]]</f>
        <v>31114</v>
      </c>
      <c r="M60" s="4">
        <v>15</v>
      </c>
      <c r="N60" t="s">
        <v>5</v>
      </c>
      <c r="O60" s="6">
        <v>45608</v>
      </c>
      <c r="P60" t="b">
        <v>0</v>
      </c>
      <c r="Q60" t="s">
        <v>376</v>
      </c>
      <c r="R60">
        <v>1</v>
      </c>
      <c r="S60" t="s">
        <v>377</v>
      </c>
      <c r="T60" t="s">
        <v>69</v>
      </c>
      <c r="U60" t="s">
        <v>62</v>
      </c>
      <c r="V60">
        <v>194</v>
      </c>
      <c r="W60" t="s">
        <v>10</v>
      </c>
    </row>
    <row r="61" spans="1:23" x14ac:dyDescent="0.25">
      <c r="A61" t="s">
        <v>378</v>
      </c>
      <c r="B61" s="6">
        <v>45391</v>
      </c>
      <c r="C61" t="s">
        <v>379</v>
      </c>
      <c r="D61" t="s">
        <v>380</v>
      </c>
      <c r="E61" t="s">
        <v>644</v>
      </c>
      <c r="F61" t="s">
        <v>4</v>
      </c>
      <c r="G61">
        <v>5</v>
      </c>
      <c r="H61" s="1">
        <v>382</v>
      </c>
      <c r="I61" s="1">
        <f>Table1[[#This Row],[Unit Price]]*Table1[[#This Row],[Quantity Ordered]]</f>
        <v>1910</v>
      </c>
      <c r="J61" s="5">
        <f>Table1[[#This Row],[Shipping Cost]]*Table1[[#This Row],[Quantity Ordered]]</f>
        <v>190</v>
      </c>
      <c r="K61" s="5">
        <f>Table1[[#This Row],[REVENUE]]-Table1[[#This Row],[TOTAL SHIPPING COST]]</f>
        <v>1720</v>
      </c>
      <c r="L61" s="1">
        <f>Table1[[#This Row],[GROSS PROFIT]]-Table1[[#This Row],[TOTAL SHIPPING COST]]</f>
        <v>1530</v>
      </c>
      <c r="M61" s="4">
        <v>38</v>
      </c>
      <c r="N61" t="s">
        <v>5</v>
      </c>
      <c r="O61" s="6">
        <v>45322</v>
      </c>
      <c r="P61" t="b">
        <v>1</v>
      </c>
      <c r="Q61" t="s">
        <v>381</v>
      </c>
      <c r="R61">
        <v>2</v>
      </c>
      <c r="S61" t="s">
        <v>382</v>
      </c>
      <c r="T61" t="s">
        <v>69</v>
      </c>
      <c r="U61" t="s">
        <v>383</v>
      </c>
      <c r="V61">
        <v>413</v>
      </c>
      <c r="W61" t="s">
        <v>18</v>
      </c>
    </row>
    <row r="62" spans="1:23" x14ac:dyDescent="0.25">
      <c r="A62" t="s">
        <v>384</v>
      </c>
      <c r="B62" s="6">
        <v>45503</v>
      </c>
      <c r="C62" t="s">
        <v>385</v>
      </c>
      <c r="D62" t="s">
        <v>386</v>
      </c>
      <c r="E62" t="s">
        <v>645</v>
      </c>
      <c r="F62" t="s">
        <v>4</v>
      </c>
      <c r="G62">
        <v>75</v>
      </c>
      <c r="H62" s="1">
        <v>199</v>
      </c>
      <c r="I62" s="1">
        <f>Table1[[#This Row],[Unit Price]]*Table1[[#This Row],[Quantity Ordered]]</f>
        <v>14925</v>
      </c>
      <c r="J62" s="5">
        <f>Table1[[#This Row],[Shipping Cost]]*Table1[[#This Row],[Quantity Ordered]]</f>
        <v>1350</v>
      </c>
      <c r="K62" s="5">
        <f>Table1[[#This Row],[REVENUE]]-Table1[[#This Row],[TOTAL SHIPPING COST]]</f>
        <v>13575</v>
      </c>
      <c r="L62" s="1">
        <f>Table1[[#This Row],[GROSS PROFIT]]-Table1[[#This Row],[TOTAL SHIPPING COST]]</f>
        <v>12225</v>
      </c>
      <c r="M62" s="4">
        <v>18</v>
      </c>
      <c r="N62" t="s">
        <v>5</v>
      </c>
      <c r="O62" s="6">
        <v>45398</v>
      </c>
      <c r="P62" t="b">
        <v>1</v>
      </c>
      <c r="Q62" t="s">
        <v>387</v>
      </c>
      <c r="R62">
        <v>2</v>
      </c>
      <c r="S62" t="s">
        <v>388</v>
      </c>
      <c r="T62" t="s">
        <v>26</v>
      </c>
      <c r="U62" t="s">
        <v>389</v>
      </c>
      <c r="V62">
        <v>242</v>
      </c>
      <c r="W62" t="s">
        <v>18</v>
      </c>
    </row>
    <row r="63" spans="1:23" x14ac:dyDescent="0.25">
      <c r="A63">
        <v>12567291</v>
      </c>
      <c r="B63" s="6">
        <v>45503</v>
      </c>
      <c r="C63" t="s">
        <v>390</v>
      </c>
      <c r="D63" t="s">
        <v>391</v>
      </c>
      <c r="E63" t="s">
        <v>646</v>
      </c>
      <c r="F63" t="s">
        <v>4</v>
      </c>
      <c r="G63">
        <v>40</v>
      </c>
      <c r="H63" s="1">
        <v>327</v>
      </c>
      <c r="I63" s="1">
        <f>Table1[[#This Row],[Unit Price]]*Table1[[#This Row],[Quantity Ordered]]</f>
        <v>13080</v>
      </c>
      <c r="J63" s="5">
        <f>Table1[[#This Row],[Shipping Cost]]*Table1[[#This Row],[Quantity Ordered]]</f>
        <v>1960</v>
      </c>
      <c r="K63" s="5">
        <f>Table1[[#This Row],[REVENUE]]-Table1[[#This Row],[TOTAL SHIPPING COST]]</f>
        <v>11120</v>
      </c>
      <c r="L63" s="1">
        <f>Table1[[#This Row],[GROSS PROFIT]]-Table1[[#This Row],[TOTAL SHIPPING COST]]</f>
        <v>9160</v>
      </c>
      <c r="M63" s="4">
        <v>49</v>
      </c>
      <c r="N63" t="s">
        <v>5</v>
      </c>
      <c r="O63" s="6">
        <v>45538</v>
      </c>
      <c r="P63" t="b">
        <v>1</v>
      </c>
      <c r="Q63" t="s">
        <v>392</v>
      </c>
      <c r="R63">
        <v>1</v>
      </c>
      <c r="S63" t="s">
        <v>393</v>
      </c>
      <c r="T63" t="s">
        <v>8</v>
      </c>
      <c r="U63" t="s">
        <v>394</v>
      </c>
      <c r="V63">
        <v>204</v>
      </c>
      <c r="W63" t="s">
        <v>18</v>
      </c>
    </row>
    <row r="64" spans="1:23" x14ac:dyDescent="0.25">
      <c r="A64" t="s">
        <v>395</v>
      </c>
      <c r="B64" s="6">
        <v>45513</v>
      </c>
      <c r="C64" t="s">
        <v>396</v>
      </c>
      <c r="D64" t="s">
        <v>397</v>
      </c>
      <c r="E64" t="s">
        <v>647</v>
      </c>
      <c r="F64" t="s">
        <v>4</v>
      </c>
      <c r="G64">
        <v>83</v>
      </c>
      <c r="H64" s="1">
        <v>344</v>
      </c>
      <c r="I64" s="1">
        <f>Table1[[#This Row],[Unit Price]]*Table1[[#This Row],[Quantity Ordered]]</f>
        <v>28552</v>
      </c>
      <c r="J64" s="5">
        <f>Table1[[#This Row],[Shipping Cost]]*Table1[[#This Row],[Quantity Ordered]]</f>
        <v>2573</v>
      </c>
      <c r="K64" s="5">
        <f>Table1[[#This Row],[REVENUE]]-Table1[[#This Row],[TOTAL SHIPPING COST]]</f>
        <v>25979</v>
      </c>
      <c r="L64" s="1">
        <f>Table1[[#This Row],[GROSS PROFIT]]-Table1[[#This Row],[TOTAL SHIPPING COST]]</f>
        <v>23406</v>
      </c>
      <c r="M64" s="4">
        <v>31</v>
      </c>
      <c r="N64" t="s">
        <v>5</v>
      </c>
      <c r="O64" s="6">
        <v>45370</v>
      </c>
      <c r="P64" t="b">
        <v>1</v>
      </c>
      <c r="Q64" t="s">
        <v>398</v>
      </c>
      <c r="R64">
        <v>2</v>
      </c>
      <c r="S64" t="s">
        <v>399</v>
      </c>
      <c r="T64" t="s">
        <v>26</v>
      </c>
      <c r="U64" t="s">
        <v>400</v>
      </c>
      <c r="V64">
        <v>352</v>
      </c>
      <c r="W64" t="s">
        <v>18</v>
      </c>
    </row>
    <row r="65" spans="1:23" x14ac:dyDescent="0.25">
      <c r="A65" t="s">
        <v>401</v>
      </c>
      <c r="B65" s="6">
        <v>45547</v>
      </c>
      <c r="C65" t="s">
        <v>402</v>
      </c>
      <c r="D65" t="s">
        <v>403</v>
      </c>
      <c r="E65" t="s">
        <v>648</v>
      </c>
      <c r="F65" t="s">
        <v>4</v>
      </c>
      <c r="G65">
        <v>50</v>
      </c>
      <c r="H65" s="1">
        <v>239</v>
      </c>
      <c r="I65" s="1">
        <f>Table1[[#This Row],[Unit Price]]*Table1[[#This Row],[Quantity Ordered]]</f>
        <v>11950</v>
      </c>
      <c r="J65" s="5">
        <f>Table1[[#This Row],[Shipping Cost]]*Table1[[#This Row],[Quantity Ordered]]</f>
        <v>1200</v>
      </c>
      <c r="K65" s="5">
        <f>Table1[[#This Row],[REVENUE]]-Table1[[#This Row],[TOTAL SHIPPING COST]]</f>
        <v>10750</v>
      </c>
      <c r="L65" s="1">
        <f>Table1[[#This Row],[GROSS PROFIT]]-Table1[[#This Row],[TOTAL SHIPPING COST]]</f>
        <v>9550</v>
      </c>
      <c r="M65" s="4">
        <v>24</v>
      </c>
      <c r="N65" t="s">
        <v>5</v>
      </c>
      <c r="O65" s="6">
        <v>45465</v>
      </c>
      <c r="P65" t="b">
        <v>0</v>
      </c>
      <c r="Q65" t="s">
        <v>404</v>
      </c>
      <c r="R65">
        <v>1</v>
      </c>
      <c r="S65" t="s">
        <v>405</v>
      </c>
      <c r="T65" t="s">
        <v>26</v>
      </c>
      <c r="U65" t="s">
        <v>406</v>
      </c>
      <c r="V65">
        <v>230</v>
      </c>
      <c r="W65" t="s">
        <v>18</v>
      </c>
    </row>
    <row r="66" spans="1:23" x14ac:dyDescent="0.25">
      <c r="A66" t="s">
        <v>407</v>
      </c>
      <c r="B66" s="6">
        <v>45623</v>
      </c>
      <c r="C66" t="s">
        <v>408</v>
      </c>
      <c r="D66" t="s">
        <v>409</v>
      </c>
      <c r="E66" t="s">
        <v>649</v>
      </c>
      <c r="F66" t="s">
        <v>4</v>
      </c>
      <c r="G66">
        <v>59</v>
      </c>
      <c r="H66" s="1">
        <v>178</v>
      </c>
      <c r="I66" s="1">
        <f>Table1[[#This Row],[Unit Price]]*Table1[[#This Row],[Quantity Ordered]]</f>
        <v>10502</v>
      </c>
      <c r="J66" s="5">
        <f>Table1[[#This Row],[Shipping Cost]]*Table1[[#This Row],[Quantity Ordered]]</f>
        <v>944</v>
      </c>
      <c r="K66" s="5">
        <f>Table1[[#This Row],[REVENUE]]-Table1[[#This Row],[TOTAL SHIPPING COST]]</f>
        <v>9558</v>
      </c>
      <c r="L66" s="1">
        <f>Table1[[#This Row],[GROSS PROFIT]]-Table1[[#This Row],[TOTAL SHIPPING COST]]</f>
        <v>8614</v>
      </c>
      <c r="M66" s="4">
        <v>16</v>
      </c>
      <c r="N66" t="s">
        <v>5</v>
      </c>
      <c r="O66" s="6">
        <v>45498</v>
      </c>
      <c r="P66" t="b">
        <v>1</v>
      </c>
      <c r="Q66" t="s">
        <v>410</v>
      </c>
      <c r="R66">
        <v>4</v>
      </c>
      <c r="S66" t="s">
        <v>411</v>
      </c>
      <c r="T66" t="s">
        <v>8</v>
      </c>
      <c r="U66" t="s">
        <v>412</v>
      </c>
      <c r="V66">
        <v>106</v>
      </c>
      <c r="W66" t="s">
        <v>10</v>
      </c>
    </row>
    <row r="67" spans="1:23" x14ac:dyDescent="0.25">
      <c r="A67" t="s">
        <v>413</v>
      </c>
      <c r="B67" s="6">
        <v>45344</v>
      </c>
      <c r="C67" t="s">
        <v>414</v>
      </c>
      <c r="D67" t="s">
        <v>415</v>
      </c>
      <c r="E67" t="s">
        <v>650</v>
      </c>
      <c r="F67" t="s">
        <v>4</v>
      </c>
      <c r="G67">
        <v>20</v>
      </c>
      <c r="H67" s="1">
        <v>289</v>
      </c>
      <c r="I67" s="1">
        <f>Table1[[#This Row],[Unit Price]]*Table1[[#This Row],[Quantity Ordered]]</f>
        <v>5780</v>
      </c>
      <c r="J67" s="5">
        <f>Table1[[#This Row],[Shipping Cost]]*Table1[[#This Row],[Quantity Ordered]]</f>
        <v>960</v>
      </c>
      <c r="K67" s="5">
        <f>Table1[[#This Row],[REVENUE]]-Table1[[#This Row],[TOTAL SHIPPING COST]]</f>
        <v>4820</v>
      </c>
      <c r="L67" s="1">
        <f>Table1[[#This Row],[GROSS PROFIT]]-Table1[[#This Row],[TOTAL SHIPPING COST]]</f>
        <v>3860</v>
      </c>
      <c r="M67" s="4">
        <v>48</v>
      </c>
      <c r="N67" t="s">
        <v>5</v>
      </c>
      <c r="O67" s="6">
        <v>45375</v>
      </c>
      <c r="P67" t="b">
        <v>1</v>
      </c>
      <c r="Q67" t="s">
        <v>416</v>
      </c>
      <c r="R67">
        <v>1</v>
      </c>
      <c r="S67" t="s">
        <v>417</v>
      </c>
      <c r="T67" t="s">
        <v>26</v>
      </c>
      <c r="U67" t="s">
        <v>418</v>
      </c>
      <c r="V67">
        <v>154</v>
      </c>
      <c r="W67" t="s">
        <v>18</v>
      </c>
    </row>
    <row r="68" spans="1:23" x14ac:dyDescent="0.25">
      <c r="A68" t="s">
        <v>419</v>
      </c>
      <c r="B68" s="6">
        <v>45321</v>
      </c>
      <c r="C68" t="s">
        <v>420</v>
      </c>
      <c r="D68" t="s">
        <v>421</v>
      </c>
      <c r="E68" t="s">
        <v>651</v>
      </c>
      <c r="F68" t="s">
        <v>4</v>
      </c>
      <c r="G68">
        <v>40</v>
      </c>
      <c r="H68" s="1">
        <v>285</v>
      </c>
      <c r="I68" s="1">
        <f>Table1[[#This Row],[Unit Price]]*Table1[[#This Row],[Quantity Ordered]]</f>
        <v>11400</v>
      </c>
      <c r="J68" s="5">
        <f>Table1[[#This Row],[Shipping Cost]]*Table1[[#This Row],[Quantity Ordered]]</f>
        <v>1560</v>
      </c>
      <c r="K68" s="5">
        <f>Table1[[#This Row],[REVENUE]]-Table1[[#This Row],[TOTAL SHIPPING COST]]</f>
        <v>9840</v>
      </c>
      <c r="L68" s="1">
        <f>Table1[[#This Row],[GROSS PROFIT]]-Table1[[#This Row],[TOTAL SHIPPING COST]]</f>
        <v>8280</v>
      </c>
      <c r="M68" s="4">
        <v>39</v>
      </c>
      <c r="N68" t="s">
        <v>23</v>
      </c>
      <c r="O68" s="6">
        <v>45370</v>
      </c>
      <c r="P68" t="b">
        <v>1</v>
      </c>
      <c r="Q68" t="s">
        <v>422</v>
      </c>
      <c r="R68">
        <v>4</v>
      </c>
      <c r="S68" t="s">
        <v>423</v>
      </c>
      <c r="T68" t="s">
        <v>8</v>
      </c>
      <c r="U68" t="s">
        <v>424</v>
      </c>
      <c r="V68">
        <v>144</v>
      </c>
      <c r="W68" t="s">
        <v>18</v>
      </c>
    </row>
    <row r="69" spans="1:23" x14ac:dyDescent="0.25">
      <c r="A69" t="s">
        <v>425</v>
      </c>
      <c r="B69" s="6">
        <v>45583</v>
      </c>
      <c r="C69" t="s">
        <v>426</v>
      </c>
      <c r="D69" t="s">
        <v>427</v>
      </c>
      <c r="E69" t="s">
        <v>652</v>
      </c>
      <c r="F69" t="s">
        <v>4</v>
      </c>
      <c r="G69">
        <v>3</v>
      </c>
      <c r="H69" s="1">
        <v>460</v>
      </c>
      <c r="I69" s="1">
        <f>Table1[[#This Row],[Unit Price]]*Table1[[#This Row],[Quantity Ordered]]</f>
        <v>1380</v>
      </c>
      <c r="J69" s="5">
        <f>Table1[[#This Row],[Shipping Cost]]*Table1[[#This Row],[Quantity Ordered]]</f>
        <v>126</v>
      </c>
      <c r="K69" s="5">
        <f>Table1[[#This Row],[REVENUE]]-Table1[[#This Row],[TOTAL SHIPPING COST]]</f>
        <v>1254</v>
      </c>
      <c r="L69" s="1">
        <f>Table1[[#This Row],[GROSS PROFIT]]-Table1[[#This Row],[TOTAL SHIPPING COST]]</f>
        <v>1128</v>
      </c>
      <c r="M69" s="4">
        <v>42</v>
      </c>
      <c r="N69" t="s">
        <v>5</v>
      </c>
      <c r="O69" s="6">
        <v>45530</v>
      </c>
      <c r="P69" t="b">
        <v>1</v>
      </c>
      <c r="Q69" t="s">
        <v>428</v>
      </c>
      <c r="R69">
        <v>4</v>
      </c>
      <c r="S69" t="s">
        <v>429</v>
      </c>
      <c r="T69" t="s">
        <v>26</v>
      </c>
      <c r="U69" t="s">
        <v>430</v>
      </c>
      <c r="V69">
        <v>151</v>
      </c>
      <c r="W69" t="s">
        <v>18</v>
      </c>
    </row>
    <row r="70" spans="1:23" x14ac:dyDescent="0.25">
      <c r="A70" t="s">
        <v>431</v>
      </c>
      <c r="B70" s="6">
        <v>45265</v>
      </c>
      <c r="C70" t="s">
        <v>432</v>
      </c>
      <c r="D70" t="s">
        <v>433</v>
      </c>
      <c r="E70" t="s">
        <v>653</v>
      </c>
      <c r="F70" t="s">
        <v>4</v>
      </c>
      <c r="G70">
        <v>39</v>
      </c>
      <c r="H70" s="1">
        <v>31</v>
      </c>
      <c r="I70" s="1">
        <f>Table1[[#This Row],[Unit Price]]*Table1[[#This Row],[Quantity Ordered]]</f>
        <v>1209</v>
      </c>
      <c r="J70" s="5">
        <f>Table1[[#This Row],[Shipping Cost]]*Table1[[#This Row],[Quantity Ordered]]</f>
        <v>1170</v>
      </c>
      <c r="K70" s="5">
        <f>Table1[[#This Row],[REVENUE]]-Table1[[#This Row],[TOTAL SHIPPING COST]]</f>
        <v>39</v>
      </c>
      <c r="L70" s="1">
        <f>Table1[[#This Row],[TOTAL SHIPPING COST]]-Table1[[#This Row],[GROSS PROFIT]]</f>
        <v>1131</v>
      </c>
      <c r="M70" s="4">
        <v>30</v>
      </c>
      <c r="N70" t="s">
        <v>23</v>
      </c>
      <c r="O70" s="6">
        <v>45281</v>
      </c>
      <c r="P70" t="b">
        <v>1</v>
      </c>
      <c r="Q70" t="s">
        <v>434</v>
      </c>
      <c r="R70">
        <v>5</v>
      </c>
      <c r="S70" t="s">
        <v>435</v>
      </c>
      <c r="T70" t="s">
        <v>8</v>
      </c>
      <c r="U70" t="s">
        <v>436</v>
      </c>
      <c r="V70">
        <v>188</v>
      </c>
      <c r="W70" t="s">
        <v>18</v>
      </c>
    </row>
    <row r="71" spans="1:23" x14ac:dyDescent="0.25">
      <c r="A71" t="s">
        <v>437</v>
      </c>
      <c r="B71" s="6">
        <v>45338</v>
      </c>
      <c r="C71" t="s">
        <v>438</v>
      </c>
      <c r="D71" t="s">
        <v>439</v>
      </c>
      <c r="E71" t="s">
        <v>654</v>
      </c>
      <c r="F71" t="s">
        <v>4</v>
      </c>
      <c r="G71">
        <v>63</v>
      </c>
      <c r="H71" s="1">
        <v>423</v>
      </c>
      <c r="I71" s="1">
        <f>Table1[[#This Row],[Unit Price]]*Table1[[#This Row],[Quantity Ordered]]</f>
        <v>26649</v>
      </c>
      <c r="J71" s="5">
        <f>Table1[[#This Row],[Shipping Cost]]*Table1[[#This Row],[Quantity Ordered]]</f>
        <v>756</v>
      </c>
      <c r="K71" s="5">
        <f>Table1[[#This Row],[REVENUE]]-Table1[[#This Row],[TOTAL SHIPPING COST]]</f>
        <v>25893</v>
      </c>
      <c r="L71" s="1">
        <f>Table1[[#This Row],[GROSS PROFIT]]-Table1[[#This Row],[TOTAL SHIPPING COST]]</f>
        <v>25137</v>
      </c>
      <c r="M71" s="4">
        <v>12</v>
      </c>
      <c r="N71" t="s">
        <v>5</v>
      </c>
      <c r="O71" s="6">
        <v>45392</v>
      </c>
      <c r="P71" t="b">
        <v>1</v>
      </c>
      <c r="Q71" t="s">
        <v>440</v>
      </c>
      <c r="R71">
        <v>5</v>
      </c>
      <c r="S71" t="s">
        <v>441</v>
      </c>
      <c r="T71" t="s">
        <v>26</v>
      </c>
      <c r="U71" t="s">
        <v>442</v>
      </c>
      <c r="V71">
        <v>214</v>
      </c>
      <c r="W71" t="s">
        <v>18</v>
      </c>
    </row>
    <row r="72" spans="1:23" x14ac:dyDescent="0.25">
      <c r="A72" t="s">
        <v>443</v>
      </c>
      <c r="B72" s="6">
        <v>45314</v>
      </c>
      <c r="C72" t="s">
        <v>444</v>
      </c>
      <c r="D72" t="s">
        <v>445</v>
      </c>
      <c r="E72" t="s">
        <v>655</v>
      </c>
      <c r="F72" t="s">
        <v>4</v>
      </c>
      <c r="G72">
        <v>71</v>
      </c>
      <c r="H72" s="1">
        <v>490</v>
      </c>
      <c r="I72" s="1">
        <f>Table1[[#This Row],[Unit Price]]*Table1[[#This Row],[Quantity Ordered]]</f>
        <v>34790</v>
      </c>
      <c r="J72" s="5">
        <f>Table1[[#This Row],[Shipping Cost]]*Table1[[#This Row],[Quantity Ordered]]</f>
        <v>1917</v>
      </c>
      <c r="K72" s="5">
        <f>Table1[[#This Row],[REVENUE]]-Table1[[#This Row],[TOTAL SHIPPING COST]]</f>
        <v>32873</v>
      </c>
      <c r="L72" s="1">
        <f>Table1[[#This Row],[GROSS PROFIT]]-Table1[[#This Row],[TOTAL SHIPPING COST]]</f>
        <v>30956</v>
      </c>
      <c r="M72" s="4">
        <v>27</v>
      </c>
      <c r="N72" t="s">
        <v>5</v>
      </c>
      <c r="O72" s="6">
        <v>45421</v>
      </c>
      <c r="P72" t="b">
        <v>1</v>
      </c>
      <c r="Q72" t="s">
        <v>446</v>
      </c>
      <c r="R72">
        <v>3</v>
      </c>
      <c r="S72" t="s">
        <v>447</v>
      </c>
      <c r="T72" t="s">
        <v>8</v>
      </c>
      <c r="U72" t="s">
        <v>448</v>
      </c>
      <c r="V72">
        <v>250</v>
      </c>
      <c r="W72" t="s">
        <v>18</v>
      </c>
    </row>
    <row r="73" spans="1:23" x14ac:dyDescent="0.25">
      <c r="A73" t="s">
        <v>449</v>
      </c>
      <c r="B73" s="6">
        <v>45393</v>
      </c>
      <c r="C73" t="s">
        <v>450</v>
      </c>
      <c r="D73" t="s">
        <v>451</v>
      </c>
      <c r="E73" t="s">
        <v>656</v>
      </c>
      <c r="F73" t="s">
        <v>4</v>
      </c>
      <c r="G73">
        <v>29</v>
      </c>
      <c r="H73" s="1">
        <v>139</v>
      </c>
      <c r="I73" s="1">
        <f>Table1[[#This Row],[Unit Price]]*Table1[[#This Row],[Quantity Ordered]]</f>
        <v>4031</v>
      </c>
      <c r="J73" s="5">
        <f>Table1[[#This Row],[Shipping Cost]]*Table1[[#This Row],[Quantity Ordered]]</f>
        <v>1131</v>
      </c>
      <c r="K73" s="5">
        <f>Table1[[#This Row],[REVENUE]]-Table1[[#This Row],[TOTAL SHIPPING COST]]</f>
        <v>2900</v>
      </c>
      <c r="L73" s="1">
        <f>Table1[[#This Row],[GROSS PROFIT]]-Table1[[#This Row],[TOTAL SHIPPING COST]]</f>
        <v>1769</v>
      </c>
      <c r="M73" s="4">
        <v>39</v>
      </c>
      <c r="N73" t="s">
        <v>5</v>
      </c>
      <c r="O73" s="6">
        <v>45430</v>
      </c>
      <c r="P73" t="b">
        <v>1</v>
      </c>
      <c r="Q73" t="s">
        <v>452</v>
      </c>
      <c r="R73">
        <v>2</v>
      </c>
      <c r="S73" t="s">
        <v>453</v>
      </c>
      <c r="T73" t="s">
        <v>26</v>
      </c>
      <c r="U73" t="s">
        <v>454</v>
      </c>
      <c r="V73">
        <v>38</v>
      </c>
      <c r="W73" t="s">
        <v>18</v>
      </c>
    </row>
    <row r="74" spans="1:23" x14ac:dyDescent="0.25">
      <c r="A74" t="s">
        <v>455</v>
      </c>
      <c r="B74" s="6">
        <v>45265</v>
      </c>
      <c r="C74" t="s">
        <v>456</v>
      </c>
      <c r="D74" t="s">
        <v>457</v>
      </c>
      <c r="E74" t="s">
        <v>657</v>
      </c>
      <c r="F74" t="s">
        <v>4</v>
      </c>
      <c r="G74">
        <v>93</v>
      </c>
      <c r="H74" s="1">
        <v>100</v>
      </c>
      <c r="I74" s="1">
        <f>Table1[[#This Row],[Unit Price]]*Table1[[#This Row],[Quantity Ordered]]</f>
        <v>9300</v>
      </c>
      <c r="J74" s="5">
        <f>Table1[[#This Row],[Shipping Cost]]*Table1[[#This Row],[Quantity Ordered]]</f>
        <v>3348</v>
      </c>
      <c r="K74" s="5">
        <f>Table1[[#This Row],[REVENUE]]-Table1[[#This Row],[TOTAL SHIPPING COST]]</f>
        <v>5952</v>
      </c>
      <c r="L74" s="1">
        <f>Table1[[#This Row],[GROSS PROFIT]]-Table1[[#This Row],[TOTAL SHIPPING COST]]</f>
        <v>2604</v>
      </c>
      <c r="M74" s="4">
        <v>36</v>
      </c>
      <c r="N74" t="s">
        <v>5</v>
      </c>
      <c r="O74" s="6">
        <v>45517</v>
      </c>
      <c r="P74" t="b">
        <v>0</v>
      </c>
      <c r="Q74" t="s">
        <v>458</v>
      </c>
      <c r="R74">
        <v>2</v>
      </c>
      <c r="S74" t="s">
        <v>459</v>
      </c>
      <c r="T74" t="s">
        <v>26</v>
      </c>
      <c r="U74" t="s">
        <v>460</v>
      </c>
      <c r="V74">
        <v>157</v>
      </c>
      <c r="W74" t="s">
        <v>10</v>
      </c>
    </row>
    <row r="75" spans="1:23" x14ac:dyDescent="0.25">
      <c r="A75" s="2">
        <v>50300000000</v>
      </c>
      <c r="B75" s="6">
        <v>45528</v>
      </c>
      <c r="C75" t="s">
        <v>461</v>
      </c>
      <c r="D75" t="s">
        <v>462</v>
      </c>
      <c r="E75" t="s">
        <v>658</v>
      </c>
      <c r="F75" t="s">
        <v>4</v>
      </c>
      <c r="G75">
        <v>32</v>
      </c>
      <c r="H75" s="1">
        <v>271</v>
      </c>
      <c r="I75" s="1">
        <f>Table1[[#This Row],[Unit Price]]*Table1[[#This Row],[Quantity Ordered]]</f>
        <v>8672</v>
      </c>
      <c r="J75" s="5">
        <f>Table1[[#This Row],[Shipping Cost]]*Table1[[#This Row],[Quantity Ordered]]</f>
        <v>320</v>
      </c>
      <c r="K75" s="5">
        <f>Table1[[#This Row],[REVENUE]]-Table1[[#This Row],[TOTAL SHIPPING COST]]</f>
        <v>8352</v>
      </c>
      <c r="L75" s="1">
        <f>Table1[[#This Row],[GROSS PROFIT]]-Table1[[#This Row],[TOTAL SHIPPING COST]]</f>
        <v>8032</v>
      </c>
      <c r="M75" s="4">
        <v>10</v>
      </c>
      <c r="N75" t="s">
        <v>602</v>
      </c>
      <c r="O75" s="6">
        <v>45585</v>
      </c>
      <c r="P75" t="b">
        <v>1</v>
      </c>
      <c r="Q75" t="s">
        <v>463</v>
      </c>
      <c r="R75">
        <v>5</v>
      </c>
      <c r="S75" t="s">
        <v>464</v>
      </c>
      <c r="T75" t="s">
        <v>26</v>
      </c>
      <c r="U75" t="s">
        <v>465</v>
      </c>
      <c r="V75">
        <v>63</v>
      </c>
      <c r="W75" t="s">
        <v>10</v>
      </c>
    </row>
    <row r="76" spans="1:23" x14ac:dyDescent="0.25">
      <c r="A76" t="s">
        <v>466</v>
      </c>
      <c r="B76" s="6">
        <v>45274</v>
      </c>
      <c r="C76" t="s">
        <v>467</v>
      </c>
      <c r="D76" t="s">
        <v>468</v>
      </c>
      <c r="E76" t="s">
        <v>659</v>
      </c>
      <c r="F76" t="s">
        <v>4</v>
      </c>
      <c r="G76">
        <v>56</v>
      </c>
      <c r="H76" s="1">
        <v>168</v>
      </c>
      <c r="I76" s="1">
        <f>Table1[[#This Row],[Unit Price]]*Table1[[#This Row],[Quantity Ordered]]</f>
        <v>9408</v>
      </c>
      <c r="J76" s="5">
        <f>Table1[[#This Row],[Shipping Cost]]*Table1[[#This Row],[Quantity Ordered]]</f>
        <v>728</v>
      </c>
      <c r="K76" s="5">
        <f>Table1[[#This Row],[REVENUE]]-Table1[[#This Row],[TOTAL SHIPPING COST]]</f>
        <v>8680</v>
      </c>
      <c r="L76" s="1">
        <f>Table1[[#This Row],[GROSS PROFIT]]-Table1[[#This Row],[TOTAL SHIPPING COST]]</f>
        <v>7952</v>
      </c>
      <c r="M76" s="4">
        <v>13</v>
      </c>
      <c r="N76" t="s">
        <v>5</v>
      </c>
      <c r="O76" s="6">
        <v>45352</v>
      </c>
      <c r="P76" t="b">
        <v>1</v>
      </c>
      <c r="Q76" t="s">
        <v>469</v>
      </c>
      <c r="R76">
        <v>2</v>
      </c>
      <c r="S76" t="s">
        <v>470</v>
      </c>
      <c r="T76" t="s">
        <v>26</v>
      </c>
      <c r="U76" t="s">
        <v>471</v>
      </c>
      <c r="V76">
        <v>357</v>
      </c>
      <c r="W76" t="s">
        <v>18</v>
      </c>
    </row>
    <row r="77" spans="1:23" x14ac:dyDescent="0.25">
      <c r="A77" t="s">
        <v>472</v>
      </c>
      <c r="B77" s="6">
        <v>45610</v>
      </c>
      <c r="C77" t="s">
        <v>473</v>
      </c>
      <c r="D77" t="s">
        <v>474</v>
      </c>
      <c r="E77" t="s">
        <v>660</v>
      </c>
      <c r="F77" t="s">
        <v>4</v>
      </c>
      <c r="G77">
        <v>46</v>
      </c>
      <c r="H77" s="1">
        <v>174</v>
      </c>
      <c r="I77" s="1">
        <f>Table1[[#This Row],[Unit Price]]*Table1[[#This Row],[Quantity Ordered]]</f>
        <v>8004</v>
      </c>
      <c r="J77" s="5">
        <f>Table1[[#This Row],[Shipping Cost]]*Table1[[#This Row],[Quantity Ordered]]</f>
        <v>322</v>
      </c>
      <c r="K77" s="5">
        <f>Table1[[#This Row],[REVENUE]]-Table1[[#This Row],[TOTAL SHIPPING COST]]</f>
        <v>7682</v>
      </c>
      <c r="L77" s="1">
        <f>Table1[[#This Row],[GROSS PROFIT]]-Table1[[#This Row],[TOTAL SHIPPING COST]]</f>
        <v>7360</v>
      </c>
      <c r="M77" s="4">
        <v>7</v>
      </c>
      <c r="N77" t="s">
        <v>5</v>
      </c>
      <c r="O77" s="6">
        <v>45269</v>
      </c>
      <c r="P77" t="b">
        <v>1</v>
      </c>
      <c r="Q77" t="s">
        <v>475</v>
      </c>
      <c r="R77">
        <v>3</v>
      </c>
      <c r="S77" t="s">
        <v>476</v>
      </c>
      <c r="T77" t="s">
        <v>8</v>
      </c>
      <c r="U77" t="s">
        <v>477</v>
      </c>
      <c r="V77">
        <v>355</v>
      </c>
      <c r="W77" t="s">
        <v>18</v>
      </c>
    </row>
    <row r="78" spans="1:23" x14ac:dyDescent="0.25">
      <c r="A78" t="s">
        <v>478</v>
      </c>
      <c r="B78" s="6">
        <v>45428</v>
      </c>
      <c r="C78" t="s">
        <v>479</v>
      </c>
      <c r="D78" t="s">
        <v>480</v>
      </c>
      <c r="E78" t="s">
        <v>661</v>
      </c>
      <c r="F78" t="s">
        <v>4</v>
      </c>
      <c r="G78">
        <v>69</v>
      </c>
      <c r="H78" s="1">
        <v>417</v>
      </c>
      <c r="I78" s="1">
        <f>Table1[[#This Row],[Unit Price]]*Table1[[#This Row],[Quantity Ordered]]</f>
        <v>28773</v>
      </c>
      <c r="J78" s="5">
        <f>Table1[[#This Row],[Shipping Cost]]*Table1[[#This Row],[Quantity Ordered]]</f>
        <v>414</v>
      </c>
      <c r="K78" s="5">
        <f>Table1[[#This Row],[REVENUE]]-Table1[[#This Row],[TOTAL SHIPPING COST]]</f>
        <v>28359</v>
      </c>
      <c r="L78" s="1">
        <f>Table1[[#This Row],[GROSS PROFIT]]-Table1[[#This Row],[TOTAL SHIPPING COST]]</f>
        <v>27945</v>
      </c>
      <c r="M78" s="4">
        <v>6</v>
      </c>
      <c r="N78" t="s">
        <v>5</v>
      </c>
      <c r="O78" s="6">
        <v>45469</v>
      </c>
      <c r="P78" t="b">
        <v>1</v>
      </c>
      <c r="Q78" t="s">
        <v>481</v>
      </c>
      <c r="R78">
        <v>3</v>
      </c>
      <c r="S78" t="s">
        <v>482</v>
      </c>
      <c r="T78" t="s">
        <v>26</v>
      </c>
      <c r="U78" t="s">
        <v>483</v>
      </c>
      <c r="V78">
        <v>38</v>
      </c>
      <c r="W78" t="s">
        <v>18</v>
      </c>
    </row>
    <row r="79" spans="1:23" x14ac:dyDescent="0.25">
      <c r="A79" t="s">
        <v>484</v>
      </c>
      <c r="B79" s="6">
        <v>45359</v>
      </c>
      <c r="C79" t="s">
        <v>485</v>
      </c>
      <c r="D79" t="s">
        <v>486</v>
      </c>
      <c r="E79" t="s">
        <v>662</v>
      </c>
      <c r="F79" t="s">
        <v>4</v>
      </c>
      <c r="G79">
        <v>86</v>
      </c>
      <c r="H79" s="1">
        <v>290</v>
      </c>
      <c r="I79" s="1">
        <f>Table1[[#This Row],[Unit Price]]*Table1[[#This Row],[Quantity Ordered]]</f>
        <v>24940</v>
      </c>
      <c r="J79" s="5">
        <f>Table1[[#This Row],[Shipping Cost]]*Table1[[#This Row],[Quantity Ordered]]</f>
        <v>2236</v>
      </c>
      <c r="K79" s="5">
        <f>Table1[[#This Row],[REVENUE]]-Table1[[#This Row],[TOTAL SHIPPING COST]]</f>
        <v>22704</v>
      </c>
      <c r="L79" s="1">
        <f>Table1[[#This Row],[GROSS PROFIT]]-Table1[[#This Row],[TOTAL SHIPPING COST]]</f>
        <v>20468</v>
      </c>
      <c r="M79" s="4">
        <v>26</v>
      </c>
      <c r="N79" t="s">
        <v>5</v>
      </c>
      <c r="O79" s="6">
        <v>45501</v>
      </c>
      <c r="P79" t="b">
        <v>0</v>
      </c>
      <c r="Q79" t="s">
        <v>487</v>
      </c>
      <c r="R79">
        <v>3</v>
      </c>
      <c r="S79" t="s">
        <v>488</v>
      </c>
      <c r="T79" t="s">
        <v>26</v>
      </c>
      <c r="U79" t="s">
        <v>489</v>
      </c>
      <c r="V79">
        <v>178</v>
      </c>
      <c r="W79" t="s">
        <v>10</v>
      </c>
    </row>
    <row r="80" spans="1:23" x14ac:dyDescent="0.25">
      <c r="A80" t="s">
        <v>490</v>
      </c>
      <c r="B80" s="6">
        <v>45465</v>
      </c>
      <c r="C80" t="s">
        <v>491</v>
      </c>
      <c r="D80" t="s">
        <v>492</v>
      </c>
      <c r="E80" t="s">
        <v>663</v>
      </c>
      <c r="F80" t="s">
        <v>4</v>
      </c>
      <c r="G80">
        <v>33</v>
      </c>
      <c r="H80" s="1">
        <v>253</v>
      </c>
      <c r="I80" s="1">
        <f>Table1[[#This Row],[Unit Price]]*Table1[[#This Row],[Quantity Ordered]]</f>
        <v>8349</v>
      </c>
      <c r="J80" s="5">
        <f>Table1[[#This Row],[Shipping Cost]]*Table1[[#This Row],[Quantity Ordered]]</f>
        <v>198</v>
      </c>
      <c r="K80" s="5">
        <f>Table1[[#This Row],[REVENUE]]-Table1[[#This Row],[TOTAL SHIPPING COST]]</f>
        <v>8151</v>
      </c>
      <c r="L80" s="1">
        <f>Table1[[#This Row],[GROSS PROFIT]]-Table1[[#This Row],[TOTAL SHIPPING COST]]</f>
        <v>7953</v>
      </c>
      <c r="M80" s="4">
        <v>6</v>
      </c>
      <c r="N80" t="s">
        <v>602</v>
      </c>
      <c r="O80" s="6">
        <v>45343</v>
      </c>
      <c r="P80" t="b">
        <v>1</v>
      </c>
      <c r="Q80" t="s">
        <v>493</v>
      </c>
      <c r="R80">
        <v>1</v>
      </c>
      <c r="S80" t="s">
        <v>494</v>
      </c>
      <c r="T80" t="s">
        <v>26</v>
      </c>
      <c r="U80" t="s">
        <v>495</v>
      </c>
      <c r="V80">
        <v>181</v>
      </c>
      <c r="W80" t="s">
        <v>18</v>
      </c>
    </row>
    <row r="81" spans="1:23" x14ac:dyDescent="0.25">
      <c r="A81" t="s">
        <v>496</v>
      </c>
      <c r="B81" s="6">
        <v>45493</v>
      </c>
      <c r="C81" t="s">
        <v>497</v>
      </c>
      <c r="D81" t="s">
        <v>498</v>
      </c>
      <c r="E81" t="s">
        <v>664</v>
      </c>
      <c r="F81" t="s">
        <v>4</v>
      </c>
      <c r="G81">
        <v>93</v>
      </c>
      <c r="H81" s="1">
        <v>286</v>
      </c>
      <c r="I81" s="1">
        <f>Table1[[#This Row],[Unit Price]]*Table1[[#This Row],[Quantity Ordered]]</f>
        <v>26598</v>
      </c>
      <c r="J81" s="5">
        <f>Table1[[#This Row],[Shipping Cost]]*Table1[[#This Row],[Quantity Ordered]]</f>
        <v>1395</v>
      </c>
      <c r="K81" s="5">
        <f>Table1[[#This Row],[REVENUE]]-Table1[[#This Row],[TOTAL SHIPPING COST]]</f>
        <v>25203</v>
      </c>
      <c r="L81" s="1">
        <f>Table1[[#This Row],[GROSS PROFIT]]-Table1[[#This Row],[TOTAL SHIPPING COST]]</f>
        <v>23808</v>
      </c>
      <c r="M81" s="4">
        <v>15</v>
      </c>
      <c r="N81" t="s">
        <v>5</v>
      </c>
      <c r="O81" s="6">
        <v>45262</v>
      </c>
      <c r="P81" t="b">
        <v>1</v>
      </c>
      <c r="Q81" t="s">
        <v>499</v>
      </c>
      <c r="R81">
        <v>1</v>
      </c>
      <c r="S81" t="s">
        <v>500</v>
      </c>
      <c r="T81" t="s">
        <v>26</v>
      </c>
      <c r="U81" t="s">
        <v>501</v>
      </c>
      <c r="V81">
        <v>182</v>
      </c>
      <c r="W81" t="s">
        <v>10</v>
      </c>
    </row>
    <row r="82" spans="1:23" x14ac:dyDescent="0.25">
      <c r="A82" t="s">
        <v>502</v>
      </c>
      <c r="B82" s="6">
        <v>45518</v>
      </c>
      <c r="C82" t="s">
        <v>503</v>
      </c>
      <c r="D82" t="s">
        <v>504</v>
      </c>
      <c r="E82" t="s">
        <v>665</v>
      </c>
      <c r="F82" t="s">
        <v>4</v>
      </c>
      <c r="G82">
        <v>2</v>
      </c>
      <c r="H82" s="1">
        <v>250</v>
      </c>
      <c r="I82" s="1">
        <f>Table1[[#This Row],[Unit Price]]*Table1[[#This Row],[Quantity Ordered]]</f>
        <v>500</v>
      </c>
      <c r="J82" s="5">
        <f>Table1[[#This Row],[Shipping Cost]]*Table1[[#This Row],[Quantity Ordered]]</f>
        <v>92</v>
      </c>
      <c r="K82" s="5">
        <f>Table1[[#This Row],[REVENUE]]-Table1[[#This Row],[TOTAL SHIPPING COST]]</f>
        <v>408</v>
      </c>
      <c r="L82" s="1">
        <f>Table1[[#This Row],[GROSS PROFIT]]-Table1[[#This Row],[TOTAL SHIPPING COST]]</f>
        <v>316</v>
      </c>
      <c r="M82" s="4">
        <v>46</v>
      </c>
      <c r="N82" t="s">
        <v>23</v>
      </c>
      <c r="O82" s="6">
        <v>45573</v>
      </c>
      <c r="P82" t="b">
        <v>1</v>
      </c>
      <c r="Q82" t="s">
        <v>505</v>
      </c>
      <c r="R82">
        <v>5</v>
      </c>
      <c r="S82" t="s">
        <v>506</v>
      </c>
      <c r="T82" t="s">
        <v>8</v>
      </c>
      <c r="U82" t="s">
        <v>507</v>
      </c>
      <c r="V82">
        <v>24</v>
      </c>
      <c r="W82" t="s">
        <v>18</v>
      </c>
    </row>
    <row r="83" spans="1:23" x14ac:dyDescent="0.25">
      <c r="A83">
        <v>93649017</v>
      </c>
      <c r="B83" s="6">
        <v>45387</v>
      </c>
      <c r="C83" t="s">
        <v>508</v>
      </c>
      <c r="D83" t="s">
        <v>509</v>
      </c>
      <c r="E83" t="s">
        <v>666</v>
      </c>
      <c r="F83" t="s">
        <v>4</v>
      </c>
      <c r="G83">
        <v>13</v>
      </c>
      <c r="H83" s="1">
        <v>179</v>
      </c>
      <c r="I83" s="1">
        <f>Table1[[#This Row],[Unit Price]]*Table1[[#This Row],[Quantity Ordered]]</f>
        <v>2327</v>
      </c>
      <c r="J83" s="5">
        <f>Table1[[#This Row],[Shipping Cost]]*Table1[[#This Row],[Quantity Ordered]]</f>
        <v>78</v>
      </c>
      <c r="K83" s="5">
        <f>Table1[[#This Row],[REVENUE]]-Table1[[#This Row],[TOTAL SHIPPING COST]]</f>
        <v>2249</v>
      </c>
      <c r="L83" s="1">
        <f>Table1[[#This Row],[GROSS PROFIT]]-Table1[[#This Row],[TOTAL SHIPPING COST]]</f>
        <v>2171</v>
      </c>
      <c r="M83" s="4">
        <v>6</v>
      </c>
      <c r="N83" t="s">
        <v>5</v>
      </c>
      <c r="O83" s="6">
        <v>45554</v>
      </c>
      <c r="P83" t="b">
        <v>0</v>
      </c>
      <c r="Q83" t="s">
        <v>510</v>
      </c>
      <c r="R83">
        <v>3</v>
      </c>
      <c r="S83" t="s">
        <v>511</v>
      </c>
      <c r="T83" t="s">
        <v>8</v>
      </c>
      <c r="U83" t="s">
        <v>512</v>
      </c>
      <c r="V83">
        <v>352</v>
      </c>
      <c r="W83" t="s">
        <v>10</v>
      </c>
    </row>
    <row r="84" spans="1:23" x14ac:dyDescent="0.25">
      <c r="A84" t="s">
        <v>513</v>
      </c>
      <c r="B84" s="6">
        <v>45405</v>
      </c>
      <c r="C84" t="s">
        <v>514</v>
      </c>
      <c r="D84" t="s">
        <v>515</v>
      </c>
      <c r="E84" t="s">
        <v>667</v>
      </c>
      <c r="F84" t="s">
        <v>4</v>
      </c>
      <c r="G84">
        <v>7</v>
      </c>
      <c r="H84" s="1">
        <v>113</v>
      </c>
      <c r="I84" s="1">
        <f>Table1[[#This Row],[Unit Price]]*Table1[[#This Row],[Quantity Ordered]]</f>
        <v>791</v>
      </c>
      <c r="J84" s="5">
        <f>Table1[[#This Row],[Shipping Cost]]*Table1[[#This Row],[Quantity Ordered]]</f>
        <v>224</v>
      </c>
      <c r="K84" s="5">
        <f>Table1[[#This Row],[REVENUE]]-Table1[[#This Row],[TOTAL SHIPPING COST]]</f>
        <v>567</v>
      </c>
      <c r="L84" s="1">
        <f>Table1[[#This Row],[GROSS PROFIT]]-Table1[[#This Row],[TOTAL SHIPPING COST]]</f>
        <v>343</v>
      </c>
      <c r="M84" s="4">
        <v>32</v>
      </c>
      <c r="N84" t="s">
        <v>23</v>
      </c>
      <c r="O84" s="6">
        <v>45586</v>
      </c>
      <c r="P84" t="b">
        <v>1</v>
      </c>
      <c r="Q84" t="s">
        <v>516</v>
      </c>
      <c r="R84">
        <v>1</v>
      </c>
      <c r="S84" t="s">
        <v>517</v>
      </c>
      <c r="T84" t="s">
        <v>26</v>
      </c>
      <c r="U84" t="s">
        <v>518</v>
      </c>
      <c r="V84">
        <v>84</v>
      </c>
      <c r="W84" t="s">
        <v>10</v>
      </c>
    </row>
    <row r="85" spans="1:23" x14ac:dyDescent="0.25">
      <c r="A85" t="s">
        <v>519</v>
      </c>
      <c r="B85" s="6">
        <v>45515</v>
      </c>
      <c r="C85" t="s">
        <v>520</v>
      </c>
      <c r="D85" t="s">
        <v>521</v>
      </c>
      <c r="E85" t="s">
        <v>668</v>
      </c>
      <c r="F85" t="s">
        <v>4</v>
      </c>
      <c r="G85">
        <v>54</v>
      </c>
      <c r="H85" s="1">
        <v>138</v>
      </c>
      <c r="I85" s="1">
        <f>Table1[[#This Row],[Unit Price]]*Table1[[#This Row],[Quantity Ordered]]</f>
        <v>7452</v>
      </c>
      <c r="J85" s="5">
        <f>Table1[[#This Row],[Shipping Cost]]*Table1[[#This Row],[Quantity Ordered]]</f>
        <v>1944</v>
      </c>
      <c r="K85" s="5">
        <f>Table1[[#This Row],[REVENUE]]-Table1[[#This Row],[TOTAL SHIPPING COST]]</f>
        <v>5508</v>
      </c>
      <c r="L85" s="1">
        <f>Table1[[#This Row],[GROSS PROFIT]]-Table1[[#This Row],[TOTAL SHIPPING COST]]</f>
        <v>3564</v>
      </c>
      <c r="M85" s="4">
        <v>36</v>
      </c>
      <c r="N85" t="s">
        <v>5</v>
      </c>
      <c r="O85" s="6">
        <v>45394</v>
      </c>
      <c r="P85" t="b">
        <v>1</v>
      </c>
      <c r="Q85" t="s">
        <v>522</v>
      </c>
      <c r="R85">
        <v>3</v>
      </c>
      <c r="S85" t="s">
        <v>523</v>
      </c>
      <c r="T85" t="s">
        <v>8</v>
      </c>
      <c r="U85" t="s">
        <v>524</v>
      </c>
      <c r="V85">
        <v>108</v>
      </c>
      <c r="W85" t="s">
        <v>18</v>
      </c>
    </row>
    <row r="86" spans="1:23" x14ac:dyDescent="0.25">
      <c r="A86" t="s">
        <v>525</v>
      </c>
      <c r="B86" s="6">
        <v>45425</v>
      </c>
      <c r="C86" t="s">
        <v>526</v>
      </c>
      <c r="D86" t="s">
        <v>527</v>
      </c>
      <c r="E86" t="s">
        <v>669</v>
      </c>
      <c r="F86" t="s">
        <v>4</v>
      </c>
      <c r="G86">
        <v>32</v>
      </c>
      <c r="H86" s="1">
        <v>377</v>
      </c>
      <c r="I86" s="1">
        <f>Table1[[#This Row],[Unit Price]]*Table1[[#This Row],[Quantity Ordered]]</f>
        <v>12064</v>
      </c>
      <c r="J86" s="5">
        <f>Table1[[#This Row],[Shipping Cost]]*Table1[[#This Row],[Quantity Ordered]]</f>
        <v>1088</v>
      </c>
      <c r="K86" s="5">
        <f>Table1[[#This Row],[REVENUE]]-Table1[[#This Row],[TOTAL SHIPPING COST]]</f>
        <v>10976</v>
      </c>
      <c r="L86" s="1">
        <f>Table1[[#This Row],[GROSS PROFIT]]-Table1[[#This Row],[TOTAL SHIPPING COST]]</f>
        <v>9888</v>
      </c>
      <c r="M86" s="4">
        <v>34</v>
      </c>
      <c r="N86" t="s">
        <v>602</v>
      </c>
      <c r="O86" s="6">
        <v>45504</v>
      </c>
      <c r="P86" t="b">
        <v>0</v>
      </c>
      <c r="Q86" t="s">
        <v>528</v>
      </c>
      <c r="R86">
        <v>5</v>
      </c>
      <c r="S86" t="s">
        <v>529</v>
      </c>
      <c r="T86" t="s">
        <v>26</v>
      </c>
      <c r="U86" t="s">
        <v>530</v>
      </c>
      <c r="V86">
        <v>299</v>
      </c>
      <c r="W86" t="s">
        <v>10</v>
      </c>
    </row>
    <row r="87" spans="1:23" x14ac:dyDescent="0.25">
      <c r="A87" t="s">
        <v>531</v>
      </c>
      <c r="B87" s="6">
        <v>45444</v>
      </c>
      <c r="C87" t="s">
        <v>532</v>
      </c>
      <c r="D87" t="s">
        <v>533</v>
      </c>
      <c r="E87" t="s">
        <v>603</v>
      </c>
      <c r="F87" t="s">
        <v>4</v>
      </c>
      <c r="G87">
        <v>82</v>
      </c>
      <c r="H87" s="1">
        <v>211</v>
      </c>
      <c r="I87" s="1">
        <f>Table1[[#This Row],[Unit Price]]*Table1[[#This Row],[Quantity Ordered]]</f>
        <v>17302</v>
      </c>
      <c r="J87" s="5">
        <f>Table1[[#This Row],[Shipping Cost]]*Table1[[#This Row],[Quantity Ordered]]</f>
        <v>1148</v>
      </c>
      <c r="K87" s="5">
        <f>Table1[[#This Row],[REVENUE]]-Table1[[#This Row],[TOTAL SHIPPING COST]]</f>
        <v>16154</v>
      </c>
      <c r="L87" s="1">
        <f>Table1[[#This Row],[GROSS PROFIT]]-Table1[[#This Row],[TOTAL SHIPPING COST]]</f>
        <v>15006</v>
      </c>
      <c r="M87" s="4">
        <v>14</v>
      </c>
      <c r="N87" t="s">
        <v>23</v>
      </c>
      <c r="O87" s="6">
        <v>45354</v>
      </c>
      <c r="P87" t="b">
        <v>1</v>
      </c>
      <c r="Q87" t="s">
        <v>534</v>
      </c>
      <c r="R87">
        <v>2</v>
      </c>
      <c r="S87" t="s">
        <v>535</v>
      </c>
      <c r="T87" t="s">
        <v>8</v>
      </c>
      <c r="U87" t="s">
        <v>536</v>
      </c>
      <c r="V87">
        <v>280</v>
      </c>
      <c r="W87" t="s">
        <v>18</v>
      </c>
    </row>
    <row r="88" spans="1:23" x14ac:dyDescent="0.25">
      <c r="A88" t="s">
        <v>537</v>
      </c>
      <c r="B88" s="6">
        <v>45588</v>
      </c>
      <c r="C88" t="s">
        <v>538</v>
      </c>
      <c r="D88" t="s">
        <v>539</v>
      </c>
      <c r="E88" t="s">
        <v>611</v>
      </c>
      <c r="F88" t="s">
        <v>4</v>
      </c>
      <c r="G88">
        <v>41</v>
      </c>
      <c r="H88" s="1">
        <v>350</v>
      </c>
      <c r="I88" s="1">
        <f>Table1[[#This Row],[Unit Price]]*Table1[[#This Row],[Quantity Ordered]]</f>
        <v>14350</v>
      </c>
      <c r="J88" s="5">
        <f>Table1[[#This Row],[Shipping Cost]]*Table1[[#This Row],[Quantity Ordered]]</f>
        <v>902</v>
      </c>
      <c r="K88" s="5">
        <f>Table1[[#This Row],[REVENUE]]-Table1[[#This Row],[TOTAL SHIPPING COST]]</f>
        <v>13448</v>
      </c>
      <c r="L88" s="1">
        <f>Table1[[#This Row],[GROSS PROFIT]]-Table1[[#This Row],[TOTAL SHIPPING COST]]</f>
        <v>12546</v>
      </c>
      <c r="M88" s="4">
        <v>22</v>
      </c>
      <c r="N88" t="s">
        <v>5</v>
      </c>
      <c r="O88" s="6">
        <v>45331</v>
      </c>
      <c r="P88" t="b">
        <v>1</v>
      </c>
      <c r="Q88" t="s">
        <v>540</v>
      </c>
      <c r="R88">
        <v>4</v>
      </c>
      <c r="S88" t="s">
        <v>541</v>
      </c>
      <c r="T88" t="s">
        <v>26</v>
      </c>
      <c r="U88" t="s">
        <v>542</v>
      </c>
      <c r="V88">
        <v>18</v>
      </c>
      <c r="W88" t="s">
        <v>18</v>
      </c>
    </row>
    <row r="89" spans="1:23" x14ac:dyDescent="0.25">
      <c r="A89" t="s">
        <v>543</v>
      </c>
      <c r="B89" s="6">
        <v>45571</v>
      </c>
      <c r="C89" t="s">
        <v>544</v>
      </c>
      <c r="D89" t="s">
        <v>545</v>
      </c>
      <c r="E89" t="s">
        <v>612</v>
      </c>
      <c r="F89" t="s">
        <v>4</v>
      </c>
      <c r="G89">
        <v>2</v>
      </c>
      <c r="H89" s="1">
        <v>23</v>
      </c>
      <c r="I89" s="1">
        <f>Table1[[#This Row],[Unit Price]]*Table1[[#This Row],[Quantity Ordered]]</f>
        <v>46</v>
      </c>
      <c r="J89" s="5">
        <f>Table1[[#This Row],[Shipping Cost]]*Table1[[#This Row],[Quantity Ordered]]</f>
        <v>38</v>
      </c>
      <c r="K89" s="5">
        <f>Table1[[#This Row],[REVENUE]]-Table1[[#This Row],[TOTAL SHIPPING COST]]</f>
        <v>8</v>
      </c>
      <c r="L89" s="1">
        <f>Table1[[#This Row],[TOTAL SHIPPING COST]]-Table1[[#This Row],[GROSS PROFIT]]</f>
        <v>30</v>
      </c>
      <c r="M89" s="4">
        <v>19</v>
      </c>
      <c r="N89" t="s">
        <v>23</v>
      </c>
      <c r="O89" s="6">
        <v>45358</v>
      </c>
      <c r="P89" t="b">
        <v>1</v>
      </c>
      <c r="Q89" t="s">
        <v>546</v>
      </c>
      <c r="R89">
        <v>4</v>
      </c>
      <c r="S89" t="s">
        <v>547</v>
      </c>
      <c r="T89" t="s">
        <v>26</v>
      </c>
      <c r="U89" t="s">
        <v>548</v>
      </c>
      <c r="V89">
        <v>277</v>
      </c>
      <c r="W89" t="s">
        <v>18</v>
      </c>
    </row>
    <row r="90" spans="1:23" x14ac:dyDescent="0.25">
      <c r="A90" t="s">
        <v>549</v>
      </c>
      <c r="B90" s="6">
        <v>45266</v>
      </c>
      <c r="C90" t="s">
        <v>550</v>
      </c>
      <c r="D90" t="s">
        <v>551</v>
      </c>
      <c r="E90" t="s">
        <v>604</v>
      </c>
      <c r="F90" t="s">
        <v>4</v>
      </c>
      <c r="G90">
        <v>16</v>
      </c>
      <c r="H90" s="1">
        <v>188</v>
      </c>
      <c r="I90" s="1">
        <f>Table1[[#This Row],[Unit Price]]*Table1[[#This Row],[Quantity Ordered]]</f>
        <v>3008</v>
      </c>
      <c r="J90" s="5">
        <f>Table1[[#This Row],[Shipping Cost]]*Table1[[#This Row],[Quantity Ordered]]</f>
        <v>736</v>
      </c>
      <c r="K90" s="5">
        <f>Table1[[#This Row],[REVENUE]]-Table1[[#This Row],[TOTAL SHIPPING COST]]</f>
        <v>2272</v>
      </c>
      <c r="L90" s="1">
        <f>Table1[[#This Row],[GROSS PROFIT]]-Table1[[#This Row],[TOTAL SHIPPING COST]]</f>
        <v>1536</v>
      </c>
      <c r="M90" s="4">
        <v>46</v>
      </c>
      <c r="N90" t="s">
        <v>5</v>
      </c>
      <c r="O90" s="6">
        <v>45565</v>
      </c>
      <c r="P90" t="b">
        <v>0</v>
      </c>
      <c r="Q90" t="s">
        <v>552</v>
      </c>
      <c r="R90">
        <v>2</v>
      </c>
      <c r="S90" t="s">
        <v>553</v>
      </c>
      <c r="T90" t="s">
        <v>26</v>
      </c>
      <c r="U90" t="s">
        <v>554</v>
      </c>
      <c r="V90">
        <v>327</v>
      </c>
      <c r="W90" t="s">
        <v>18</v>
      </c>
    </row>
    <row r="91" spans="1:23" x14ac:dyDescent="0.25">
      <c r="A91" t="s">
        <v>555</v>
      </c>
      <c r="B91" s="6">
        <v>45471</v>
      </c>
      <c r="C91" t="s">
        <v>556</v>
      </c>
      <c r="D91" t="s">
        <v>557</v>
      </c>
      <c r="E91" t="s">
        <v>618</v>
      </c>
      <c r="F91" t="s">
        <v>4</v>
      </c>
      <c r="G91">
        <v>18</v>
      </c>
      <c r="H91" s="1">
        <v>135</v>
      </c>
      <c r="I91" s="1">
        <f>Table1[[#This Row],[Unit Price]]*Table1[[#This Row],[Quantity Ordered]]</f>
        <v>2430</v>
      </c>
      <c r="J91" s="5">
        <f>Table1[[#This Row],[Shipping Cost]]*Table1[[#This Row],[Quantity Ordered]]</f>
        <v>810</v>
      </c>
      <c r="K91" s="5">
        <f>Table1[[#This Row],[REVENUE]]-Table1[[#This Row],[TOTAL SHIPPING COST]]</f>
        <v>1620</v>
      </c>
      <c r="L91" s="1">
        <f>Table1[[#This Row],[GROSS PROFIT]]-Table1[[#This Row],[TOTAL SHIPPING COST]]</f>
        <v>810</v>
      </c>
      <c r="M91" s="4">
        <v>45</v>
      </c>
      <c r="N91" t="s">
        <v>23</v>
      </c>
      <c r="O91" s="6">
        <v>45430</v>
      </c>
      <c r="P91" t="b">
        <v>1</v>
      </c>
      <c r="Q91" t="s">
        <v>558</v>
      </c>
      <c r="R91">
        <v>3</v>
      </c>
      <c r="S91" t="s">
        <v>559</v>
      </c>
      <c r="T91" t="s">
        <v>69</v>
      </c>
      <c r="U91" t="s">
        <v>560</v>
      </c>
      <c r="V91">
        <v>50</v>
      </c>
      <c r="W91" t="s">
        <v>18</v>
      </c>
    </row>
    <row r="92" spans="1:23" x14ac:dyDescent="0.25">
      <c r="A92" t="s">
        <v>561</v>
      </c>
      <c r="B92" s="6">
        <v>45477</v>
      </c>
      <c r="C92" t="s">
        <v>562</v>
      </c>
      <c r="D92" t="s">
        <v>563</v>
      </c>
      <c r="E92" t="s">
        <v>608</v>
      </c>
      <c r="F92" t="s">
        <v>4</v>
      </c>
      <c r="G92">
        <v>4</v>
      </c>
      <c r="H92" s="1">
        <v>102</v>
      </c>
      <c r="I92" s="1">
        <f>Table1[[#This Row],[Unit Price]]*Table1[[#This Row],[Quantity Ordered]]</f>
        <v>408</v>
      </c>
      <c r="J92" s="5">
        <f>Table1[[#This Row],[Shipping Cost]]*Table1[[#This Row],[Quantity Ordered]]</f>
        <v>72</v>
      </c>
      <c r="K92" s="5">
        <f>Table1[[#This Row],[REVENUE]]-Table1[[#This Row],[TOTAL SHIPPING COST]]</f>
        <v>336</v>
      </c>
      <c r="L92" s="1">
        <f>Table1[[#This Row],[GROSS PROFIT]]-Table1[[#This Row],[TOTAL SHIPPING COST]]</f>
        <v>264</v>
      </c>
      <c r="M92" s="4">
        <v>18</v>
      </c>
      <c r="N92" t="s">
        <v>5</v>
      </c>
      <c r="O92" s="6">
        <v>45511</v>
      </c>
      <c r="P92" t="b">
        <v>0</v>
      </c>
      <c r="Q92" t="s">
        <v>564</v>
      </c>
      <c r="R92">
        <v>4</v>
      </c>
      <c r="S92" t="s">
        <v>565</v>
      </c>
      <c r="T92" t="s">
        <v>8</v>
      </c>
      <c r="U92" t="s">
        <v>566</v>
      </c>
      <c r="V92">
        <v>205</v>
      </c>
      <c r="W92" t="s">
        <v>18</v>
      </c>
    </row>
    <row r="93" spans="1:23" x14ac:dyDescent="0.25">
      <c r="A93" t="s">
        <v>567</v>
      </c>
      <c r="B93" s="6">
        <v>45328</v>
      </c>
      <c r="C93" t="s">
        <v>568</v>
      </c>
      <c r="D93" t="s">
        <v>569</v>
      </c>
      <c r="E93" t="s">
        <v>95</v>
      </c>
      <c r="F93" t="s">
        <v>4</v>
      </c>
      <c r="G93">
        <v>2</v>
      </c>
      <c r="H93" s="1">
        <v>206</v>
      </c>
      <c r="I93" s="1">
        <f>Table1[[#This Row],[Unit Price]]*Table1[[#This Row],[Quantity Ordered]]</f>
        <v>412</v>
      </c>
      <c r="J93" s="5">
        <f>Table1[[#This Row],[Shipping Cost]]*Table1[[#This Row],[Quantity Ordered]]</f>
        <v>22</v>
      </c>
      <c r="K93" s="5">
        <f>Table1[[#This Row],[REVENUE]]-Table1[[#This Row],[TOTAL SHIPPING COST]]</f>
        <v>390</v>
      </c>
      <c r="L93" s="1">
        <f>Table1[[#This Row],[GROSS PROFIT]]-Table1[[#This Row],[TOTAL SHIPPING COST]]</f>
        <v>368</v>
      </c>
      <c r="M93" s="4">
        <v>11</v>
      </c>
      <c r="N93" t="s">
        <v>5</v>
      </c>
      <c r="O93" s="6">
        <v>45328</v>
      </c>
      <c r="P93" t="b">
        <v>0</v>
      </c>
      <c r="Q93" t="s">
        <v>570</v>
      </c>
      <c r="R93">
        <v>1</v>
      </c>
      <c r="S93" t="s">
        <v>571</v>
      </c>
      <c r="T93" t="s">
        <v>8</v>
      </c>
      <c r="U93" t="s">
        <v>572</v>
      </c>
      <c r="V93">
        <v>429</v>
      </c>
      <c r="W93" t="s">
        <v>18</v>
      </c>
    </row>
    <row r="94" spans="1:23" x14ac:dyDescent="0.25">
      <c r="A94" t="s">
        <v>573</v>
      </c>
      <c r="B94" s="6">
        <v>45310</v>
      </c>
      <c r="C94" t="s">
        <v>574</v>
      </c>
      <c r="D94" t="s">
        <v>575</v>
      </c>
      <c r="E94" t="s">
        <v>670</v>
      </c>
      <c r="F94" t="s">
        <v>4</v>
      </c>
      <c r="G94">
        <v>2</v>
      </c>
      <c r="H94" s="1">
        <v>224</v>
      </c>
      <c r="I94" s="1">
        <f>Table1[[#This Row],[Unit Price]]*Table1[[#This Row],[Quantity Ordered]]</f>
        <v>448</v>
      </c>
      <c r="J94" s="5">
        <f>Table1[[#This Row],[Shipping Cost]]*Table1[[#This Row],[Quantity Ordered]]</f>
        <v>48</v>
      </c>
      <c r="K94" s="5">
        <f>Table1[[#This Row],[REVENUE]]-Table1[[#This Row],[TOTAL SHIPPING COST]]</f>
        <v>400</v>
      </c>
      <c r="L94" s="1">
        <f>Table1[[#This Row],[GROSS PROFIT]]-Table1[[#This Row],[TOTAL SHIPPING COST]]</f>
        <v>352</v>
      </c>
      <c r="M94" s="4">
        <v>24</v>
      </c>
      <c r="N94" t="s">
        <v>5</v>
      </c>
      <c r="O94" s="6">
        <v>45449</v>
      </c>
      <c r="P94" t="b">
        <v>1</v>
      </c>
      <c r="Q94" t="s">
        <v>576</v>
      </c>
      <c r="R94">
        <v>5</v>
      </c>
      <c r="S94" t="s">
        <v>577</v>
      </c>
      <c r="T94" t="s">
        <v>8</v>
      </c>
      <c r="U94" t="s">
        <v>578</v>
      </c>
      <c r="V94">
        <v>58</v>
      </c>
      <c r="W94" t="s">
        <v>18</v>
      </c>
    </row>
  </sheetData>
  <phoneticPr fontId="1" type="noConversion"/>
  <conditionalFormatting sqref="I1:I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{73549DD2-D749-4F92-9B21-277A1E14CAEC}</x14:id>
        </ext>
      </extLst>
    </cfRule>
  </conditionalFormatting>
  <conditionalFormatting sqref="K1:K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{239ABFF2-912A-487D-87F4-89D9AEF16B2F}</x14:id>
        </ext>
      </extLst>
    </cfRule>
  </conditionalFormatting>
  <conditionalFormatting sqref="L1:L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{2702BDDE-8560-4AA3-ABCD-7BC548ADD6DE}</x14:id>
        </ext>
      </extLst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4">
    <cfRule type="containsText" dxfId="0" priority="34" operator="containsText" text="Delivered">
      <formula>NOT(ISERROR(SEARCH("Delivered",N2)))</formula>
    </cfRule>
  </conditionalFormatting>
  <pageMargins left="0.7" right="0.7" top="0.75" bottom="0.75" header="0.3" footer="0.3"/>
  <ignoredErrors>
    <ignoredError sqref="L3 L12 L24 K54 L70 L89" calculatedColumn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49DD2-D749-4F92-9B21-277A1E14CA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239ABFF2-912A-487D-87F4-89D9AEF16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702BDDE-8560-4AA3-ABCD-7BC548ADD6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containsText" priority="32" operator="containsText" id="{9B36CC6E-779C-403D-9CFE-888706B444F0}">
            <xm:f>NOT(ISERROR(SEARCH($N$82,N2)))</xm:f>
            <xm:f>$N$82</xm:f>
            <x14:dxf>
              <fill>
                <patternFill>
                  <bgColor rgb="FFFFFF00"/>
                </patternFill>
              </fill>
            </x14:dxf>
          </x14:cfRule>
          <x14:cfRule type="containsText" priority="33" operator="containsText" id="{4F9D5979-2D40-4D52-BD69-F0D0D7DD2C62}">
            <xm:f>NOT(ISERROR(SEARCH($N$11,N2)))</xm:f>
            <xm:f>$N$11</xm:f>
            <x14:dxf>
              <fill>
                <patternFill>
                  <bgColor rgb="FFFF0000"/>
                </patternFill>
              </fill>
            </x14:dxf>
          </x14:cfRule>
          <xm:sqref>N2:N94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Masab</dc:creator>
  <cp:lastModifiedBy>Syed Masab</cp:lastModifiedBy>
  <dcterms:created xsi:type="dcterms:W3CDTF">2024-12-24T06:07:43Z</dcterms:created>
  <dcterms:modified xsi:type="dcterms:W3CDTF">2024-12-24T20:39:34Z</dcterms:modified>
</cp:coreProperties>
</file>