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D:\ProjectA\"/>
    </mc:Choice>
  </mc:AlternateContent>
  <xr:revisionPtr revIDLastSave="0" documentId="8_{EAA24A8A-5C52-47FD-B101-CCB4A1C45CEA}" xr6:coauthVersionLast="47" xr6:coauthVersionMax="47" xr10:uidLastSave="{00000000-0000-0000-0000-000000000000}"/>
  <bookViews>
    <workbookView xWindow="-120" yWindow="-120" windowWidth="20730" windowHeight="11160" tabRatio="821" xr2:uid="{00000000-000D-0000-FFFF-FFFF00000000}"/>
  </bookViews>
  <sheets>
    <sheet name="Business Problems" sheetId="2" r:id="rId1"/>
    <sheet name="Denial Analysis" sheetId="3" r:id="rId2"/>
    <sheet name="Dataset_RCM" sheetId="1" r:id="rId3"/>
    <sheet name="AR Days &amp; Delayed Payments" sheetId="4" r:id="rId4"/>
    <sheet name=" High Dollar Denials" sheetId="5" r:id="rId5"/>
    <sheet name="Trend Analysis" sheetId="6" r:id="rId6"/>
    <sheet name=" Payer Performance" sheetId="7" r:id="rId7"/>
  </sheets>
  <definedNames>
    <definedName name="Slicer_Department">#N/A</definedName>
    <definedName name="Slicer_Payer">#N/A</definedName>
  </definedNames>
  <calcPr calcId="191029"/>
  <pivotCaches>
    <pivotCache cacheId="63"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9" i="7" l="1" a="1"/>
  <c r="M19" i="7" s="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<sst xmlns="http://schemas.openxmlformats.org/spreadsheetml/2006/main" count="725" uniqueCount="197">
  <si>
    <t>ClaimID</t>
  </si>
  <si>
    <t>Department</t>
  </si>
  <si>
    <t>ClaimType</t>
  </si>
  <si>
    <t>Payer</t>
  </si>
  <si>
    <t>SubmissionDate</t>
  </si>
  <si>
    <t>PaymentDate</t>
  </si>
  <si>
    <t>Status</t>
  </si>
  <si>
    <t>DenialReason</t>
  </si>
  <si>
    <t>Amount</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</si>
  <si>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</si>
  <si>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</si>
  <si>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</si>
  <si>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</si>
  <si>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</si>
  <si>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</si>
  <si>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</si>
  <si>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</si>
  <si>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</si>
  <si>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</si>
  <si>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</si>
  <si>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</si>
  <si>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</si>
  <si>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</si>
  <si>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</si>
  <si>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</si>
  <si>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</si>
  <si>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</si>
  <si>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</si>
  <si>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</si>
  <si>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</si>
  <si>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</si>
  <si>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</si>
  <si>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</si>
  <si>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</si>
  <si>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</si>
  <si>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</si>
  <si>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</si>
  <si>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</si>
  <si>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</si>
  <si>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</si>
  <si>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</si>
  <si>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</si>
  <si>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</si>
  <si>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</si>
  <si>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</si>
  <si>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</si>
  <si>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</si>
  <si>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</si>
  <si>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</si>
  <si>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</si>
  <si>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</si>
  <si>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</si>
  <si>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</si>
  <si>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</si>
  <si>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</si>
  <si>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</si>
  <si>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</si>
  <si>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</si>
  <si>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</si>
  <si>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</si>
  <si>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</si>
  <si>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</si>
  <si>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</si>
  <si>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</si>
  <si>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</si>
  <si>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</si>
  <si>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</si>
  <si>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</si>
  <si>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</si>
  <si>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</si>
  <si>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</si>
  <si>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</si>
  <si>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</si>
  <si>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</si>
  <si>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</si>
  <si>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</si>
  <si>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</si>
  <si>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</si>
  <si>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</si>
  <si>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</si>
  <si>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</si>
  <si>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</si>
  <si>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</si>
  <si>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</si>
  <si>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</si>
  <si>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</si>
  <si>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</si>
  <si>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</si>
  <si>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</si>
  <si>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</si>
  <si>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</si>
  <si>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</si>
  <si>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</si>
  <si>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</si>
  <si>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</si>
  <si>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</si>
  <si>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</si>
  <si>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</si>
  <si>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</si>
  <si>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</si>
  <si>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</si>
  <si>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</si>
  <si>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</si>
  <si>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</si>
  <si>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</si>
  <si>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</si>
  <si>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</si>
  <si>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</si>
  <si>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</si>
  <si>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Cardiology</t>
  </si>
  <si>
    <t>Radiology</t>
  </si>
  <si>
    <t>Surgery</t>
  </si>
  <si>
    <t>Orthopedics</t>
  </si>
  <si>
    <t>OPD</t>
  </si>
  <si>
    <t>Inpatient</t>
  </si>
  <si>
    <t>Emergency</t>
  </si>
  <si>
    <t>Outpatient</t>
  </si>
  <si>
    <t>Denied</t>
  </si>
  <si>
    <t>Paid</t>
  </si>
  <si>
    <t>Incomplete Docs</t>
  </si>
  <si>
    <t>Eligibility Issue</t>
  </si>
  <si>
    <t>Policy Exclusion</t>
  </si>
  <si>
    <t>Late Submission</t>
  </si>
  <si>
    <t>Coding Error</t>
  </si>
  <si>
    <t>What is the overall denial rate?</t>
  </si>
  <si>
    <t>Which are the top 3 denial reasons by count and by denied amount?</t>
  </si>
  <si>
    <t>Which department faces the highest denial %?</t>
  </si>
  <si>
    <t>Calculate AR Days = Payment Date – Submission Date (for Paid claims).</t>
  </si>
  <si>
    <t>What is the average AR Days by Payer?</t>
  </si>
  <si>
    <t>Which claim type (Inpatient/Outpatient/Emergency) has the highest AR Days?</t>
  </si>
  <si>
    <t>Identify the top 10 high-value denied claims.</t>
  </si>
  <si>
    <t>What % of total denied amount do they contribute?</t>
  </si>
  <si>
    <t>Show a month-wise trend of total claims vs denied claims.</t>
  </si>
  <si>
    <t>Is there a seasonal/monthly spike in denials?</t>
  </si>
  <si>
    <t>Compare Payers on:</t>
  </si>
  <si>
    <t>Denial %</t>
  </si>
  <si>
    <t>Avg. AR Days</t>
  </si>
  <si>
    <t>Total Amount denied vs paid</t>
  </si>
  <si>
    <t>Aetna</t>
  </si>
  <si>
    <t>BCBS</t>
  </si>
  <si>
    <t>Commercials</t>
  </si>
  <si>
    <t>WorkersComp</t>
  </si>
  <si>
    <t>Tricare</t>
  </si>
  <si>
    <t>Cigna</t>
  </si>
  <si>
    <t>Grand Total</t>
  </si>
  <si>
    <t>Row Labels</t>
  </si>
  <si>
    <t>Count of ClaimID</t>
  </si>
  <si>
    <t>Denial_Rate</t>
  </si>
  <si>
    <t>No_Denials</t>
  </si>
  <si>
    <t>Sum of Amount</t>
  </si>
  <si>
    <t>Total_Amount</t>
  </si>
  <si>
    <t>Count of DenialReason</t>
  </si>
  <si>
    <t>RCM Claim Denial &amp; AR Days Analysis – Key Findings
The overall denial rate is 27%, indicating that more than 1 in 4 claims are not reimbursed on first submission.
The top 3 denial reasons contributing most to rejections are:
Incomplete Documentation – 6 cases ($125,885)
Late Submission – 6 cases ($204,672)
Policy Exclusion – 6 cases ($208,693)
The Surgery department faces the highest denial percentage, highlighting a need for targeted process improvement, possibly in pre-authorization checks, coding accuracy, and documentation practices.</t>
  </si>
  <si>
    <t>✅ Insight: Focused interventions in documentation quality, timely submissions, and policy compliance can significantly reduce denials and improve overall revenue recovery.</t>
  </si>
  <si>
    <t>Jan</t>
  </si>
  <si>
    <t>Feb</t>
  </si>
  <si>
    <t>Mar</t>
  </si>
  <si>
    <t>Apr</t>
  </si>
  <si>
    <t>May</t>
  </si>
  <si>
    <t>Jun</t>
  </si>
  <si>
    <t>Jul</t>
  </si>
  <si>
    <t>Aug</t>
  </si>
  <si>
    <t>Sep</t>
  </si>
  <si>
    <t>Oct</t>
  </si>
  <si>
    <t>Nov</t>
  </si>
  <si>
    <t>Dec</t>
  </si>
  <si>
    <t>AR_days</t>
  </si>
  <si>
    <t>Total AR_days</t>
  </si>
  <si>
    <t>Average of AR_days</t>
  </si>
  <si>
    <t>The average AR Days varies significantly across payers, with:
Aetna showing the highest delays (61 days), followed by Commercials (59 days).
BCBS demonstrates the quickest turnaround at 40 days.
By claim type, Inpatient claims experience the longest average AR Days (37 days), while Outpatient (31 days) and Emergency (32 days) show comparatively faster settlements.</t>
  </si>
  <si>
    <t>✅ Insight: Payment delays are concentrated in Aetna and Commercial payer groups and particularly in Inpatient claims. Addressing contract terms with these payers and improving inpatient billing workflows could help reduce AR aging and improve cash flow stability.</t>
  </si>
  <si>
    <t>% Total of Denial Contribution</t>
  </si>
  <si>
    <t>💰 High-Dollar Denial Analysis – Key Insights
The top 10 high-value denied claims account for a significant share of total denial dollars, with individual claim values ranging from $34K to nearly $50K.
Together, these high-dollar denials contribute over 45% of the total denied amount, showing that a relatively small number of claims have a disproportionate financial impact.
Claims such as C1030 ($49,736), C1000 ($48,169), and C1022 ($46,607) are among the largest contributors, each representing ~6% of total denial dollars.</t>
  </si>
  <si>
    <t>✅ Insight: Targeting resolution and root-cause correction for high-value denied claims can significantly improve cash flow recovery, even before addressing smaller denials.</t>
  </si>
  <si>
    <t>Total Denied Claims</t>
  </si>
  <si>
    <t>📊 RCM Denial Trend Analysis – Monthly Insights
Denials are relatively stable across most months, averaging 1–2 denials per month.
A significant spike occurred in April (6 denials) and June (5 denials), which is notably higher than the baseline trend.
This seasonal surge may indicate process lapses or payer-specific policy changes during these months.</t>
  </si>
  <si>
    <t>✅ Insight: A deeper review of April and June claims (denial reasons, departments, and payer involvement) is recommended to uncover root causes and implement corrective measures.</t>
  </si>
  <si>
    <t>denied</t>
  </si>
  <si>
    <t>Denied Amount</t>
  </si>
  <si>
    <t>Paid Amount</t>
  </si>
  <si>
    <r>
      <t xml:space="preserve">Denial trends are </t>
    </r>
    <r>
      <rPr>
        <b/>
        <sz val="11"/>
        <color theme="1"/>
        <rFont val="Calibri"/>
        <family val="2"/>
        <scheme val="minor"/>
      </rPr>
      <t>heavily concentrated in Aetna and Commercials</t>
    </r>
    <r>
      <rPr>
        <sz val="11"/>
        <color theme="1"/>
        <rFont val="Calibri"/>
        <family val="2"/>
        <scheme val="minor"/>
      </rPr>
      <t xml:space="preserve">, which together account for </t>
    </r>
    <r>
      <rPr>
        <b/>
        <sz val="11"/>
        <color theme="1"/>
        <rFont val="Calibri"/>
        <family val="2"/>
        <scheme val="minor"/>
      </rPr>
      <t>&gt;55% of total denied dollars</t>
    </r>
    <r>
      <rPr>
        <sz val="11"/>
        <color theme="1"/>
        <rFont val="Calibri"/>
        <family val="2"/>
        <scheme val="minor"/>
      </rPr>
      <t xml:space="preserve">. Addressing denial root causes with these payers (documentation, eligibility verification, and timely submissions) will have the </t>
    </r>
    <r>
      <rPr>
        <b/>
        <sz val="11"/>
        <color theme="1"/>
        <rFont val="Calibri"/>
        <family val="2"/>
        <scheme val="minor"/>
      </rPr>
      <t>largest financial impact</t>
    </r>
    <r>
      <rPr>
        <sz val="11"/>
        <color theme="1"/>
        <rFont val="Calibri"/>
        <family val="2"/>
        <scheme val="minor"/>
      </rPr>
      <t xml:space="preserve"> on reducing AR aging and improving revenue cycle efficiency.</t>
    </r>
  </si>
  <si>
    <t>Insights</t>
  </si>
  <si>
    <r>
      <t>✅ Overall Insight:</t>
    </r>
    <r>
      <rPr>
        <b/>
        <sz val="11"/>
        <color rgb="FF006100"/>
        <rFont val="Calibri"/>
        <family val="2"/>
        <scheme val="minor"/>
      </rPr>
      <t xml:space="preserve"> Denial trends</t>
    </r>
    <r>
      <rPr>
        <sz val="11"/>
        <color rgb="FF006100"/>
        <rFont val="Calibri"/>
        <family val="2"/>
        <scheme val="minor"/>
      </rPr>
      <t xml:space="preserve"> are heavily concentrated in Aetna and Commercials, which together account for &gt;55% of total denied dollars. Addressing denial root causes with these payers (documentation, eligibility verification, and timely submissions) will have the largest financial impact on reducing AR aging and improving revenue cycle efficiency.</t>
    </r>
  </si>
  <si>
    <r>
      <rPr>
        <b/>
        <sz val="11"/>
        <color theme="1"/>
        <rFont val="Calibri"/>
        <family val="2"/>
        <scheme val="minor"/>
      </rPr>
      <t>Aetna</t>
    </r>
    <r>
      <rPr>
        <sz val="11"/>
        <color theme="1"/>
        <rFont val="Calibri"/>
        <family val="2"/>
        <scheme val="minor"/>
      </rPr>
      <t xml:space="preserve"> shows the highest denial rate (29.6%), with $244,968 denied, signaling process gaps or stricter policy enforcement. This payer significantly impacts cash flow and requires focused denial prevention strategies.</t>
    </r>
  </si>
  <si>
    <r>
      <rPr>
        <b/>
        <sz val="11"/>
        <color theme="1"/>
        <rFont val="Calibri"/>
        <family val="2"/>
        <scheme val="minor"/>
      </rPr>
      <t>BCBS</t>
    </r>
    <r>
      <rPr>
        <sz val="11"/>
        <color theme="1"/>
        <rFont val="Calibri"/>
        <family val="2"/>
        <scheme val="minor"/>
      </rPr>
      <t xml:space="preserve"> and Tricare both show a moderate denial rate (~14.8%), but still account for significant denied amounts ($130K and $102K respectively). Monitoring claim categories with recurring issues could reduce further leakage.</t>
    </r>
  </si>
  <si>
    <r>
      <rPr>
        <b/>
        <sz val="11"/>
        <color theme="1"/>
        <rFont val="Calibri"/>
        <family val="2"/>
        <scheme val="minor"/>
      </rPr>
      <t>Cigna</t>
    </r>
    <r>
      <rPr>
        <sz val="11"/>
        <color theme="1"/>
        <rFont val="Calibri"/>
        <family val="2"/>
        <scheme val="minor"/>
      </rPr>
      <t xml:space="preserve"> and WorkersComp have the lowest denial shares (7.4% each), with relatively smaller dollar impacts compared to others. These payers appear more consistent in reimbursements.</t>
    </r>
  </si>
  <si>
    <r>
      <rPr>
        <b/>
        <sz val="11"/>
        <color theme="1"/>
        <rFont val="Calibri"/>
        <family val="2"/>
        <scheme val="minor"/>
      </rPr>
      <t>Commercials</t>
    </r>
    <r>
      <rPr>
        <sz val="11"/>
        <color theme="1"/>
        <rFont val="Calibri"/>
        <family val="2"/>
        <scheme val="minor"/>
      </rPr>
      <t xml:space="preserve"> follow closely with a 25.9% denial rate and the highest denied dollar value ($202,543). Given their large paid amount ($577,461), improving documentation and contract negotiations could yield substantial recovery.</t>
    </r>
  </si>
  <si>
    <r>
      <t xml:space="preserve">Cigna and </t>
    </r>
    <r>
      <rPr>
        <b/>
        <sz val="11"/>
        <color theme="1"/>
        <rFont val="Calibri"/>
        <family val="2"/>
        <scheme val="minor"/>
      </rPr>
      <t>WorkersComp</t>
    </r>
    <r>
      <rPr>
        <sz val="11"/>
        <color theme="1"/>
        <rFont val="Calibri"/>
        <family val="2"/>
        <scheme val="minor"/>
      </rPr>
      <t xml:space="preserve"> have the lowest denial shares (7.4% each), with relatively smaller dollar impacts compared to others. These payers appear more consistent in reimbursements.</t>
    </r>
  </si>
  <si>
    <t xml:space="preserve"> Payer Performance</t>
  </si>
  <si>
    <t xml:space="preserve"> Trend Analysis</t>
  </si>
  <si>
    <t xml:space="preserve"> High Dollar Denials</t>
  </si>
  <si>
    <t>AR Days &amp; Delayed Payments</t>
  </si>
  <si>
    <t>Denial Analysis</t>
  </si>
  <si>
    <t>Key Analytical Questions for Revenue Cycle Insights</t>
  </si>
  <si>
    <t>High Dollar Denials</t>
  </si>
  <si>
    <t>Trend Analysis</t>
  </si>
  <si>
    <t>Payer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</si>
</sst>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yyyy\-mm\-dd\ hh:mm:ss"/>
    <numFmt numFmtId="169" formatCode="&quot;$&quot;#,##0.00"/>
  </numFmts>
  <fonts count="16"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1"/>
      <color rgb="FF006100"/>
      <name val="Calibri"/>
      <family val="2"/>
      <scheme val="minor"/>
    </font>
    <font>
      <i/>
      <sz val="11"/>
      <color rgb="FF7F7F7F"/>
      <name val="Calibri"/>
      <family val="2"/>
      <scheme val="minor"/>
    </font>
    <font>
      <b/>
      <sz val="13.5"/>
      <color theme="1"/>
      <name val="Calibri"/>
      <family val="2"/>
      <scheme val="minor"/>
    </font>
    <font>
      <i/>
      <sz val="11"/>
      <color theme="1"/>
      <name val="Calibri"/>
      <family val="2"/>
      <scheme val="minor"/>
    </font>
    <font>
      <sz val="10"/>
      <color theme="1"/>
      <name val="Calibri"/>
      <family val="2"/>
      <scheme val="minor"/>
    </font>
    <font>
      <b/>
      <sz val="11"/>
      <color rgb="FF006100"/>
      <name val="Calibri"/>
      <family val="2"/>
      <scheme val="minor"/>
    </font>
    <font>
      <sz val="18"/>
      <color theme="4" tint="0.39997558519241921"/>
      <name val="Cambria"/>
      <family val="2"/>
      <scheme val="major"/>
    </font>
    <font>
      <sz val="18"/>
      <color theme="3" tint="0.39997558519241921"/>
      <name val="Cambria"/>
      <family val="2"/>
      <scheme val="major"/>
    </font>
    <font>
      <sz val="11"/>
      <color theme="3" tint="0.39997558519241921"/>
      <name val="Cambria"/>
      <family val="2"/>
      <scheme val="major"/>
    </font>
    <font>
      <b/>
      <sz val="12"/>
      <color theme="3" tint="0.39997558519241921"/>
      <name val="Century"/>
      <family val="1"/>
    </font>
  </fonts>
  <fills count="6">
    <fill>
      <patternFill patternType="none"/>
    </fill>
    <fill>
      <patternFill patternType="gray125"/>
    </fill>
    <fill>
      <patternFill patternType="solid">
        <fgColor rgb="FFC6EFCE"/>
      </patternFill>
    </fill>
    <fill>
      <patternFill patternType="solid">
        <fgColor rgb="FFFFFFCC"/>
      </patternFill>
    </fill>
    <fill>
      <patternFill patternType="solid">
        <fgColor theme="1"/>
        <bgColor indexed="64"/>
      </patternFill>
    </fill>
    <fill>
      <patternFill patternType="solid">
        <fgColor theme="1" tint="0.14999847407452621"/>
        <bgColor indexed="64"/>
      </patternFill>
    </fill>
  </fills>
  <borders count="6">
    <border>
      <left/>
      <right/>
      <top/>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style="thin">
        <color auto="1"/>
      </bottom>
      <diagonal/>
    </border>
    <border>
      <left/>
      <right/>
      <top style="thin">
        <color rgb="FFB2B2B2"/>
      </top>
      <bottom/>
      <diagonal/>
    </border>
  </borders>
  <cellStyleXfs count="8">
    <xf numFmtId="0" fontId="0" fillId="0" borderId="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2" borderId="0" applyNumberFormat="0" applyBorder="0" applyAlignment="0" applyProtection="0"/>
    <xf numFmtId="0" fontId="2" fillId="3" borderId="3" applyNumberFormat="0" applyFont="0" applyAlignment="0" applyProtection="0"/>
    <xf numFmtId="0" fontId="7" fillId="0" borderId="0" applyNumberFormat="0" applyFill="0" applyBorder="0" applyAlignment="0" applyProtection="0"/>
  </cellStyleXfs>
  <cellXfs count="30">
    <xf numFmtId="0" fontId="0" fillId="0" borderId="0" xfId="0"/>
    <xf numFmtId="0" fontId="8"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0" fontId="1" fillId="0" borderId="4"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9" fontId="0" fillId="0" borderId="0" xfId="1" applyFont="1" applyAlignment="1">
      <alignment horizontal="left" vertical="center" indent="2"/>
    </xf>
    <xf numFmtId="0" fontId="0" fillId="0" borderId="0" xfId="0" applyAlignment="1">
      <alignment horizontal="left" indent="1"/>
    </xf>
    <xf numFmtId="169" fontId="0" fillId="0" borderId="0" xfId="0" applyNumberFormat="1"/>
    <xf numFmtId="9" fontId="0" fillId="0" borderId="0" xfId="1" applyFont="1" applyAlignment="1">
      <alignment horizontal="center"/>
    </xf>
    <xf numFmtId="0" fontId="6" fillId="2" borderId="0" xfId="5" applyAlignment="1">
      <alignment horizontal="center" vertical="center" wrapText="1"/>
    </xf>
    <xf numFmtId="0" fontId="7" fillId="4" borderId="0" xfId="7" applyFill="1" applyAlignment="1">
      <alignment vertical="center" wrapText="1"/>
    </xf>
    <xf numFmtId="14" fontId="0" fillId="0" borderId="0" xfId="0" applyNumberFormat="1"/>
    <xf numFmtId="1" fontId="0" fillId="0" borderId="0" xfId="0" applyNumberFormat="1"/>
    <xf numFmtId="0" fontId="9" fillId="0" borderId="0" xfId="0" applyFont="1" applyAlignment="1">
      <alignment horizontal="left" vertical="center" indent="1"/>
    </xf>
    <xf numFmtId="0" fontId="0" fillId="3" borderId="3" xfId="6" applyFont="1" applyAlignment="1">
      <alignment horizontal="center" vertical="center" wrapText="1"/>
    </xf>
    <xf numFmtId="0" fontId="10" fillId="3" borderId="3" xfId="6" applyFont="1" applyAlignment="1">
      <alignment horizontal="center" vertical="center" wrapText="1"/>
    </xf>
    <xf numFmtId="44" fontId="0" fillId="0" borderId="0" xfId="0" applyNumberFormat="1"/>
    <xf numFmtId="0" fontId="1" fillId="0" borderId="0" xfId="0" applyFont="1"/>
    <xf numFmtId="0" fontId="12" fillId="5" borderId="0" xfId="2" applyFont="1" applyFill="1" applyAlignment="1">
      <alignment horizontal="center" vertical="center"/>
    </xf>
    <xf numFmtId="0" fontId="1" fillId="3" borderId="5" xfId="6" applyFont="1" applyBorder="1" applyAlignment="1">
      <alignment horizontal="center" vertical="center" wrapText="1"/>
    </xf>
    <xf numFmtId="0" fontId="1" fillId="3" borderId="0" xfId="6" applyFont="1" applyBorder="1" applyAlignment="1">
      <alignment horizontal="center" vertical="center" wrapText="1"/>
    </xf>
    <xf numFmtId="0" fontId="13" fillId="5" borderId="0" xfId="2" applyFont="1" applyFill="1" applyAlignment="1">
      <alignment horizontal="center" vertical="center" wrapText="1"/>
    </xf>
    <xf numFmtId="0" fontId="14" fillId="5" borderId="0" xfId="2" applyFont="1" applyFill="1" applyAlignment="1">
      <alignment horizontal="center" vertical="center"/>
    </xf>
    <xf numFmtId="0" fontId="15" fillId="5" borderId="2" xfId="4" applyFont="1" applyFill="1" applyAlignment="1">
      <alignment horizontal="center" vertical="center" wrapText="1"/>
    </xf>
    <xf numFmtId="0" fontId="4" fillId="0" borderId="1" xfId="3" applyAlignment="1">
      <alignment horizontal="left" vertical="center" wrapText="1"/>
    </xf>
  </cellXfs>
  <cellStyles count="8">
    <cellStyle name="Explanatory Text" xfId="7" builtinId="53"/>
    <cellStyle name="Good" xfId="5" builtinId="26"/>
    <cellStyle name="Heading 2" xfId="3" builtinId="17"/>
    <cellStyle name="Heading 3" xfId="4" builtinId="18"/>
    <cellStyle name="Normal" xfId="0" builtinId="0"/>
    <cellStyle name="Note" xfId="6" builtinId="10"/>
    <cellStyle name="Percent" xfId="1" builtinId="5"/>
    <cellStyle name="Title" xfId="2" builtinId="15"/>
  </cellStyles>
  <dxfs count="21">
    <dxf>
      <font>
        <color rgb="FF9C0006"/>
      </font>
      <fill>
        <patternFill>
          <bgColor rgb="FFFFC7CE"/>
        </patternFill>
      </fill>
    </dxf>
    <dxf>
      <font>
        <color rgb="FF9C0006"/>
      </font>
      <fill>
        <patternFill>
          <bgColor rgb="FFFFC7CE"/>
        </patternFill>
      </fill>
    </dxf>
    <dxf>
      <fill>
        <patternFill>
          <bgColor rgb="FFEFF280"/>
        </patternFill>
      </fill>
    </dxf>
    <dxf>
      <font>
        <color rgb="FF9C0006"/>
      </font>
      <fill>
        <patternFill>
          <bgColor rgb="FFFFC7CE"/>
        </patternFill>
      </fill>
    </dxf>
    <dxf>
      <font>
        <color rgb="FF9C0006"/>
      </font>
      <fill>
        <patternFill>
          <bgColor rgb="FFFFC7CE"/>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horizontal="left" vertical="bottom" textRotation="0" wrapText="0" indent="0" justifyLastLine="0" shrinkToFit="0" readingOrder="0"/>
    </dxf>
    <dxf>
      <numFmt numFmtId="34" formatCode="_(&quot;$&quot;* #,##0.00_);_(&quot;$&quot;* \(#,##0.00\);_(&quot;$&quot;* &quot;-&quot;??_);_(@_)"/>
    </dxf>
    <dxf>
      <numFmt numFmtId="0" formatCode="General"/>
    </dxf>
    <dxf>
      <numFmt numFmtId="0" formatCode="General"/>
    </dxf>
    <dxf>
      <numFmt numFmtId="1" formatCode="0"/>
    </dxf>
    <dxf>
      <numFmt numFmtId="0" formatCode="General"/>
    </dxf>
    <dxf>
      <numFmt numFmtId="19" formatCode="m/d/yyyy"/>
    </dxf>
    <dxf>
      <numFmt numFmtId="19" formatCode="m/d/yyyy"/>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colors>
    <mruColors>
      <color rgb="FFEFF2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[CaseStudy_RCM.xlsx]Denial Analysis!P1_3</c:name>
    <c:fmtId val="0"/>
  </c:pivotSource>
  <c:chart>
    <c:autoTitleDeleted val="1"/>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'Denial Analysis'!$E$23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'Denial Analysis'!$D$24:$D$43</c:f>
              <c:multiLvlStrCache>
                <c:ptCount val="14"/>
                <c:lvl>
                  <c:pt idx="0">
                    <c:v>Eligibility Issue</c:v>
                  </c:pt>
                  <c:pt idx="1">
                    <c:v>Incomplete Docs</c:v>
                  </c:pt>
                  <c:pt idx="2">
                    <c:v>Late Submission</c:v>
                  </c:pt>
                  <c:pt idx="3">
                    <c:v>Policy Exclusion</c:v>
                  </c:pt>
                  <c:pt idx="4">
                    <c:v>Late Submission</c:v>
                  </c:pt>
                  <c:pt idx="5">
                    <c:v>Coding Error</c:v>
                  </c:pt>
                  <c:pt idx="6">
                    <c:v>Eligibility Issue</c:v>
                  </c:pt>
                  <c:pt idx="7">
                    <c:v>Incomplete Docs</c:v>
                  </c:pt>
                  <c:pt idx="8">
                    <c:v>Policy Exclusion</c:v>
                  </c:pt>
                  <c:pt idx="9">
                    <c:v>Coding Error</c:v>
                  </c:pt>
                  <c:pt idx="10">
                    <c:v>Eligibility Issue</c:v>
                  </c:pt>
                  <c:pt idx="11">
                    <c:v>Incomplete Docs</c:v>
                  </c:pt>
                  <c:pt idx="12">
                    <c:v>Late Submission</c:v>
                  </c:pt>
                  <c:pt idx="13">
                    <c:v>Policy Exclusion</c:v>
                  </c:pt>
                </c:lvl>
                <c:lvl>
                  <c:pt idx="0">
                    <c:v>Cardiology</c:v>
                  </c:pt>
                  <c:pt idx="3">
                    <c:v>OPD</c:v>
                  </c:pt>
                  <c:pt idx="4">
                    <c:v>Orthopedics</c:v>
                  </c:pt>
                  <c:pt idx="5">
                    <c:v>Radiology</c:v>
                  </c:pt>
                  <c:pt idx="9">
                    <c:v>Surgery</c:v>
                  </c:pt>
                </c:lvl>
              </c:multiLvlStrCache>
            </c:multiLvlStrRef>
          </c:cat>
          <c:val>
            <c:numRef>
              <c:f>'Denial Analysis'!$E$24:$E$43</c:f>
              <c:numCache>
                <c:formatCode>General</c:formatCode>
                <c:ptCount val="14"/>
                <c:pt idx="0">
                  <c:v>1</c:v>
                </c:pt>
                <c:pt idx="1">
                  <c:v>2</c:v>
                </c:pt>
                <c:pt idx="2">
                  <c:v>1</c:v>
                </c:pt>
                <c:pt idx="3">
                  <c:v>1</c:v>
                </c:pt>
                <c:pt idx="4">
                  <c:v>3</c:v>
                </c:pt>
                <c:pt idx="5">
                  <c:v>2</c:v>
                </c:pt>
                <c:pt idx="6">
                  <c:v>1</c:v>
                </c:pt>
                <c:pt idx="7">
                  <c:v>3</c:v>
                </c:pt>
                <c:pt idx="8">
                  <c:v>1</c:v>
                </c:pt>
                <c:pt idx="9">
                  <c:v>3</c:v>
                </c:pt>
                <c:pt idx="10">
                  <c:v>2</c:v>
                </c:pt>
                <c:pt idx="11">
                  <c:v>1</c:v>
                </c:pt>
                <c:pt idx="12">
                  <c:v>2</c:v>
                </c:pt>
                <c:pt idx="13">
                  <c:v>4</c:v>
                </c:pt>
              </c:numCache>
            </c:numRef>
          </c:val>
          <c:smooth val="0"/>
          <c:extLst>
            <c:ext xmlns:c16="http://schemas.microsoft.com/office/drawing/2014/chart" uri="{C3380CC4-5D6E-409C-BE32-E72D297353CC}">
              <c16:uniqueId val="{00000000-8A51-477A-B81D-C299A4C85327}"/>
            </c:ext>
          </c:extLst>
        </c:ser>
        <c:dLbls>
          <c:dLblPos val="t"/>
          <c:showLegendKey val="0"/>
          <c:showVal val="1"/>
          <c:showCatName val="0"/>
          <c:showSerName val="0"/>
          <c:showPercent val="0"/>
          <c:showBubbleSize val="0"/>
        </c:dLbls>
        <c:marker val="1"/>
        <c:smooth val="0"/>
        <c:axId val="800372832"/>
        <c:axId val="800375712"/>
      </c:lineChart>
      <c:catAx>
        <c:axId val="800372832"/>
        <c:scaling>
          <c:orientation val="minMax"/>
        </c:scaling>
        <c:delete val="0"/>
        <c:axPos val="b"/>
        <c:numFmt formatCode="General" sourceLinked="1"/>
        <c:majorTickMark val="none"/>
        <c:minorTickMark val="none"/>
        <c:tickLblPos val="nextTo"/>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0375712"/>
        <c:crosses val="autoZero"/>
        <c:auto val="1"/>
        <c:lblAlgn val="ctr"/>
        <c:lblOffset val="100"/>
        <c:noMultiLvlLbl val="0"/>
      </c:catAx>
      <c:valAx>
        <c:axId val="8003757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03728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1">
        <a:lumMod val="95000"/>
        <a:lumOff val="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[CaseStudy_RCM.xlsx]AR Days &amp; Delayed Payments!P2_1</c:name>
    <c:fmtId val="0"/>
  </c:pivotSource>
  <c:chart>
    <c:autoTitleDeleted val="1"/>
    <c:pivotFmts>
      <c:pivotFmt>
        <c:idx val="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'AR Days &amp; Delayed Payments'!$F$11</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'AR Days &amp; Delayed Payments'!$E$12:$E$17</c:f>
              <c:strCache>
                <c:ptCount val="6"/>
                <c:pt idx="0">
                  <c:v>Aetna</c:v>
                </c:pt>
                <c:pt idx="1">
                  <c:v>BCBS</c:v>
                </c:pt>
                <c:pt idx="2">
                  <c:v>Cigna</c:v>
                </c:pt>
                <c:pt idx="3">
                  <c:v>Commercials</c:v>
                </c:pt>
                <c:pt idx="4">
                  <c:v>Tricare</c:v>
                </c:pt>
                <c:pt idx="5">
                  <c:v>WorkersComp</c:v>
                </c:pt>
              </c:strCache>
            </c:strRef>
          </c:cat>
          <c:val>
            <c:numRef>
              <c:f>'AR Days &amp; Delayed Payments'!$F$12:$F$17</c:f>
              <c:numCache>
                <c:formatCode>0</c:formatCode>
                <c:ptCount val="6"/>
                <c:pt idx="0">
                  <c:v>61.388888888888886</c:v>
                </c:pt>
                <c:pt idx="1">
                  <c:v>40.444444444444443</c:v>
                </c:pt>
                <c:pt idx="2">
                  <c:v>45.666666666666664</c:v>
                </c:pt>
                <c:pt idx="3">
                  <c:v>59.210526315789473</c:v>
                </c:pt>
                <c:pt idx="4">
                  <c:v>47.333333333333336</c:v>
                </c:pt>
                <c:pt idx="5">
                  <c:v>47.111111111111114</c:v>
                </c:pt>
              </c:numCache>
            </c:numRef>
          </c:val>
          <c:smooth val="0"/>
          <c:extLst>
            <c:ext xmlns:c16="http://schemas.microsoft.com/office/drawing/2014/chart" uri="{C3380CC4-5D6E-409C-BE32-E72D297353CC}">
              <c16:uniqueId val="{00000000-BA33-4200-9B65-0A928E54CFCB}"/>
            </c:ext>
          </c:extLst>
        </c:ser>
        <c:dLbls>
          <c:showLegendKey val="0"/>
          <c:showVal val="0"/>
          <c:showCatName val="0"/>
          <c:showSerName val="0"/>
          <c:showPercent val="0"/>
          <c:showBubbleSize val="0"/>
        </c:dLbls>
        <c:marker val="1"/>
        <c:smooth val="0"/>
        <c:axId val="532878272"/>
        <c:axId val="532868192"/>
      </c:lineChart>
      <c:catAx>
        <c:axId val="53287827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2868192"/>
        <c:crosses val="autoZero"/>
        <c:auto val="1"/>
        <c:lblAlgn val="ctr"/>
        <c:lblOffset val="100"/>
        <c:noMultiLvlLbl val="0"/>
      </c:catAx>
      <c:valAx>
        <c:axId val="5328681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28782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[CaseStudy_RCM.xlsx]Trend Analysis!PivotTable7</c:name>
    <c:fmtId val="0"/>
  </c:pivotSource>
  <c:chart>
    <c:autoTitleDeleted val="1"/>
    <c:pivotFmts>
      <c:pivotFmt>
        <c:idx val="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ndard"/>
        <c:varyColors val="0"/>
        <c:ser>
          <c:idx val="0"/>
          <c:order val="0"/>
          <c:tx>
            <c:strRef>
              <c:f>'Trend Analysis'!$E$11</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'Trend Analysis'!$D$12:$D$23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'Trend Analysis'!$E$12:$E$23</c:f>
              <c:numCache>
                <c:formatCode>General</c:formatCode>
                <c:ptCount val="12"/>
                <c:pt idx="0">
                  <c:v>1</c:v>
                </c:pt>
                <c:pt idx="1">
                  <c:v>2</c:v>
                </c:pt>
                <c:pt idx="2">
                  <c:v>2</c:v>
                </c:pt>
                <c:pt idx="3">
                  <c:v>6</c:v>
                </c:pt>
                <c:pt idx="4">
                  <c:v>1</c:v>
                </c:pt>
                <c:pt idx="5">
                  <c:v>5</c:v>
                </c:pt>
                <c:pt idx="6">
                  <c:v>3</c:v>
                </c:pt>
                <c:pt idx="7">
                  <c:v>1</c:v>
                </c:pt>
                <c:pt idx="8">
                  <c:v>1</c:v>
                </c:pt>
                <c:pt idx="9">
                  <c:v>2</c:v>
                </c:pt>
                <c:pt idx="10">
                  <c:v>2</c:v>
                </c:pt>
                <c:pt idx="11">
                  <c:v>1</c:v>
                </c:pt>
              </c:numCache>
            </c:numRef>
          </c:val>
          <c:smooth val="0"/>
          <c:extLst>
            <c:ext xmlns:c16="http://schemas.microsoft.com/office/drawing/2014/chart" uri="{C3380CC4-5D6E-409C-BE32-E72D297353CC}">
              <c16:uniqueId val="{00000000-58D6-4A40-A1DF-45B0E2C83B51}"/>
            </c:ext>
          </c:extLst>
        </c:ser>
        <c:dLbls>
          <c:showLegendKey val="0"/>
          <c:showVal val="0"/>
          <c:showCatName val="0"/>
          <c:showSerName val="0"/>
          <c:showPercent val="0"/>
          <c:showBubbleSize val="0"/>
        </c:dLbls>
        <c:marker val="1"/>
        <c:smooth val="0"/>
        <c:axId val="532850912"/>
        <c:axId val="532866752"/>
      </c:lineChart>
      <c:catAx>
        <c:axId val="53285091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2866752"/>
        <c:crosses val="autoZero"/>
        <c:auto val="1"/>
        <c:lblAlgn val="ctr"/>
        <c:lblOffset val="100"/>
        <c:noMultiLvlLbl val="0"/>
      </c:catAx>
      <c:valAx>
        <c:axId val="5328667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28509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[CaseStudy_RCM.xlsx] Payer Performance!PivotTable8</c:name>
    <c:fmtId val="0"/>
  </c:pivotSource>
  <c:chart>
    <c:autoTitleDeleted val="0"/>
    <c:pivotFmts>
      <c:pivotFmt>
        <c:idx val="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 Payer Performance'!$G$12</c:f>
              <c:strCache>
                <c:ptCount val="1"/>
                <c:pt idx="0">
                  <c:v>Denied Amount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 Payer Performance'!$E$13:$E$19</c:f>
              <c:strCache>
                <c:ptCount val="6"/>
                <c:pt idx="0">
                  <c:v>Aetna</c:v>
                </c:pt>
                <c:pt idx="1">
                  <c:v>BCBS</c:v>
                </c:pt>
                <c:pt idx="2">
                  <c:v>Cigna</c:v>
                </c:pt>
                <c:pt idx="3">
                  <c:v>Commercials</c:v>
                </c:pt>
                <c:pt idx="4">
                  <c:v>Tricare</c:v>
                </c:pt>
                <c:pt idx="5">
                  <c:v>WorkersComp</c:v>
                </c:pt>
              </c:strCache>
            </c:strRef>
          </c:cat>
          <c:val>
            <c:numRef>
              <c:f>' Payer Performance'!$G$13:$G$19</c:f>
              <c:numCache>
                <c:formatCode>_("$"* #,##0.00_);_("$"* \(#,##0.00\);_("$"* "-"??_);_(@_)</c:formatCode>
                <c:ptCount val="6"/>
                <c:pt idx="0">
                  <c:v>244968</c:v>
                </c:pt>
                <c:pt idx="1">
                  <c:v>130585</c:v>
                </c:pt>
                <c:pt idx="2">
                  <c:v>44203</c:v>
                </c:pt>
                <c:pt idx="3">
                  <c:v>202543</c:v>
                </c:pt>
                <c:pt idx="4">
                  <c:v>102162</c:v>
                </c:pt>
                <c:pt idx="5">
                  <c:v>85074</c:v>
                </c:pt>
              </c:numCache>
            </c:numRef>
          </c:val>
          <c:extLst>
            <c:ext xmlns:c16="http://schemas.microsoft.com/office/drawing/2014/chart" uri="{C3380CC4-5D6E-409C-BE32-E72D297353CC}">
              <c16:uniqueId val="{00000001-40E4-4F75-8B92-E75462EAD88C}"/>
            </c:ext>
          </c:extLst>
        </c:ser>
        <c:ser>
          <c:idx val="2"/>
          <c:order val="2"/>
          <c:tx>
            <c:strRef>
              <c:f>' Payer Performance'!$H$12</c:f>
              <c:strCache>
                <c:ptCount val="1"/>
                <c:pt idx="0">
                  <c:v>Paid Amount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 Payer Performance'!$E$13:$E$19</c:f>
              <c:strCache>
                <c:ptCount val="6"/>
                <c:pt idx="0">
                  <c:v>Aetna</c:v>
                </c:pt>
                <c:pt idx="1">
                  <c:v>BCBS</c:v>
                </c:pt>
                <c:pt idx="2">
                  <c:v>Cigna</c:v>
                </c:pt>
                <c:pt idx="3">
                  <c:v>Commercials</c:v>
                </c:pt>
                <c:pt idx="4">
                  <c:v>Tricare</c:v>
                </c:pt>
                <c:pt idx="5">
                  <c:v>WorkersComp</c:v>
                </c:pt>
              </c:strCache>
            </c:strRef>
          </c:cat>
          <c:val>
            <c:numRef>
              <c:f>' Payer Performance'!$H$13:$H$19</c:f>
              <c:numCache>
                <c:formatCode>_("$"* #,##0.00_);_("$"* \(#,##0.00\);_("$"* "-"??_);_(@_)</c:formatCode>
                <c:ptCount val="6"/>
                <c:pt idx="0">
                  <c:v>455963</c:v>
                </c:pt>
                <c:pt idx="1">
                  <c:v>494476</c:v>
                </c:pt>
                <c:pt idx="2">
                  <c:v>72316</c:v>
                </c:pt>
                <c:pt idx="3">
                  <c:v>577461</c:v>
                </c:pt>
                <c:pt idx="4">
                  <c:v>164787</c:v>
                </c:pt>
                <c:pt idx="5">
                  <c:v>229619</c:v>
                </c:pt>
              </c:numCache>
            </c:numRef>
          </c:val>
          <c:extLst>
            <c:ext xmlns:c16="http://schemas.microsoft.com/office/drawing/2014/chart" uri="{C3380CC4-5D6E-409C-BE32-E72D297353CC}">
              <c16:uniqueId val="{00000002-40E4-4F75-8B92-E75462EAD88C}"/>
            </c:ext>
          </c:extLst>
        </c:ser>
        <c:dLbls>
          <c:showLegendKey val="0"/>
          <c:showVal val="0"/>
          <c:showCatName val="0"/>
          <c:showSerName val="0"/>
          <c:showPercent val="0"/>
          <c:showBubbleSize val="0"/>
        </c:dLbls>
        <c:gapWidth val="219"/>
        <c:axId val="539322176"/>
        <c:axId val="539304896"/>
      </c:barChart>
      <c:lineChart>
        <c:grouping val="standard"/>
        <c:varyColors val="0"/>
        <c:ser>
          <c:idx val="0"/>
          <c:order val="0"/>
          <c:tx>
            <c:strRef>
              <c:f>' Payer Performance'!$F$12</c:f>
              <c:strCache>
                <c:ptCount val="1"/>
                <c:pt idx="0">
                  <c:v>Count of DenialReason</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 Payer Performance'!$E$13:$E$19</c:f>
              <c:strCache>
                <c:ptCount val="6"/>
                <c:pt idx="0">
                  <c:v>Aetna</c:v>
                </c:pt>
                <c:pt idx="1">
                  <c:v>BCBS</c:v>
                </c:pt>
                <c:pt idx="2">
                  <c:v>Cigna</c:v>
                </c:pt>
                <c:pt idx="3">
                  <c:v>Commercials</c:v>
                </c:pt>
                <c:pt idx="4">
                  <c:v>Tricare</c:v>
                </c:pt>
                <c:pt idx="5">
                  <c:v>WorkersComp</c:v>
                </c:pt>
              </c:strCache>
            </c:strRef>
          </c:cat>
          <c:val>
            <c:numRef>
              <c:f>' Payer Performance'!$F$13:$F$19</c:f>
              <c:numCache>
                <c:formatCode>0.00%</c:formatCode>
                <c:ptCount val="6"/>
                <c:pt idx="0">
                  <c:v>0.29629629629629628</c:v>
                </c:pt>
                <c:pt idx="1">
                  <c:v>0.14814814814814814</c:v>
                </c:pt>
                <c:pt idx="2">
                  <c:v>7.407407407407407E-2</c:v>
                </c:pt>
                <c:pt idx="3">
                  <c:v>0.25925925925925924</c:v>
                </c:pt>
                <c:pt idx="4">
                  <c:v>0.14814814814814814</c:v>
                </c:pt>
                <c:pt idx="5">
                  <c:v>7.407407407407407E-2</c:v>
                </c:pt>
              </c:numCache>
            </c:numRef>
          </c:val>
          <c:smooth val="0"/>
          <c:extLst>
            <c:ext xmlns:c16="http://schemas.microsoft.com/office/drawing/2014/chart" uri="{C3380CC4-5D6E-409C-BE32-E72D297353CC}">
              <c16:uniqueId val="{00000000-40E4-4F75-8B92-E75462EAD88C}"/>
            </c:ext>
          </c:extLst>
        </c:ser>
        <c:dLbls>
          <c:showLegendKey val="0"/>
          <c:showVal val="0"/>
          <c:showCatName val="0"/>
          <c:showSerName val="0"/>
          <c:showPercent val="0"/>
          <c:showBubbleSize val="0"/>
        </c:dLbls>
        <c:marker val="1"/>
        <c:smooth val="0"/>
        <c:axId val="532861952"/>
        <c:axId val="532880672"/>
      </c:lineChart>
      <c:catAx>
        <c:axId val="5393221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304896"/>
        <c:crosses val="autoZero"/>
        <c:auto val="1"/>
        <c:lblAlgn val="ctr"/>
        <c:lblOffset val="100"/>
        <c:noMultiLvlLbl val="0"/>
      </c:catAx>
      <c:valAx>
        <c:axId val="539304896"/>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322176"/>
        <c:crosses val="autoZero"/>
        <c:crossBetween val="between"/>
      </c:valAx>
      <c:valAx>
        <c:axId val="532880672"/>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2861952"/>
        <c:crosses val="max"/>
        <c:crossBetween val="between"/>
      </c:valAx>
      <c:catAx>
        <c:axId val="532861952"/>
        <c:scaling>
          <c:orientation val="minMax"/>
        </c:scaling>
        <c:delete val="1"/>
        <c:axPos val="t"/>
        <c:numFmt formatCode="General" sourceLinked="1"/>
        <c:majorTickMark val="none"/>
        <c:minorTickMark val="none"/>
        <c:tickLblPos val="nextTo"/>
        <c:crossAx val="532880672"/>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163606</xdr:colOff>
      <xdr:row>9</xdr:row>
      <xdr:rowOff>113458</xdr:rowOff>
    </xdr:from>
    <xdr:to>
      <xdr:col>22</xdr:col>
      <xdr:colOff>170890</xdr:colOff>
      <xdr:row>25</xdr:row>
      <xdr:rowOff>137271</xdr:rowOff>
    </xdr:to>
    <xdr:graphicFrame macro="">
      <xdr:nvGraphicFramePr>
        <xdr:cNvPr id="2" name="Chart 1">
          <a:extLst>
            <a:ext uri="{FF2B5EF4-FFF2-40B4-BE49-F238E27FC236}">
              <a16:creationId xmlns:a16="http://schemas.microsoft.com/office/drawing/2014/main" id="{5AA7FF8D-BB08-B1A0-C481-491918F51E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166005</xdr:colOff>
      <xdr:row>11</xdr:row>
      <xdr:rowOff>44904</xdr:rowOff>
    </xdr:from>
    <xdr:to>
      <xdr:col>2</xdr:col>
      <xdr:colOff>353785</xdr:colOff>
      <xdr:row>20</xdr:row>
      <xdr:rowOff>144076</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3CDD150C-BDF2-2FD3-5030-B319C0E19DC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66005" y="2126797"/>
              <a:ext cx="1412423" cy="18136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57149</xdr:colOff>
      <xdr:row>9</xdr:row>
      <xdr:rowOff>161924</xdr:rowOff>
    </xdr:from>
    <xdr:to>
      <xdr:col>12</xdr:col>
      <xdr:colOff>257175</xdr:colOff>
      <xdr:row>20</xdr:row>
      <xdr:rowOff>28575</xdr:rowOff>
    </xdr:to>
    <xdr:graphicFrame macro="">
      <xdr:nvGraphicFramePr>
        <xdr:cNvPr id="2" name="Chart 1">
          <a:extLst>
            <a:ext uri="{FF2B5EF4-FFF2-40B4-BE49-F238E27FC236}">
              <a16:creationId xmlns:a16="http://schemas.microsoft.com/office/drawing/2014/main" id="{B1F42EE2-3471-BC48-7E59-ED99D0E786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xdr:colOff>
      <xdr:row>8</xdr:row>
      <xdr:rowOff>4760</xdr:rowOff>
    </xdr:from>
    <xdr:to>
      <xdr:col>13</xdr:col>
      <xdr:colOff>209550</xdr:colOff>
      <xdr:row>22</xdr:row>
      <xdr:rowOff>57150</xdr:rowOff>
    </xdr:to>
    <xdr:graphicFrame macro="">
      <xdr:nvGraphicFramePr>
        <xdr:cNvPr id="2" name="Chart 1">
          <a:extLst>
            <a:ext uri="{FF2B5EF4-FFF2-40B4-BE49-F238E27FC236}">
              <a16:creationId xmlns:a16="http://schemas.microsoft.com/office/drawing/2014/main" id="{FDAD1B9A-035E-FF4C-E91B-82A8192F5A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598155</xdr:colOff>
      <xdr:row>19</xdr:row>
      <xdr:rowOff>122304</xdr:rowOff>
    </xdr:from>
    <xdr:to>
      <xdr:col>10</xdr:col>
      <xdr:colOff>383162</xdr:colOff>
      <xdr:row>34</xdr:row>
      <xdr:rowOff>167208</xdr:rowOff>
    </xdr:to>
    <xdr:graphicFrame macro="">
      <xdr:nvGraphicFramePr>
        <xdr:cNvPr id="2" name="Chart 1">
          <a:extLst>
            <a:ext uri="{FF2B5EF4-FFF2-40B4-BE49-F238E27FC236}">
              <a16:creationId xmlns:a16="http://schemas.microsoft.com/office/drawing/2014/main" id="{63C02933-74E6-EB5E-1ED0-74CAD1F30C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100853</xdr:colOff>
      <xdr:row>11</xdr:row>
      <xdr:rowOff>31936</xdr:rowOff>
    </xdr:from>
    <xdr:to>
      <xdr:col>3</xdr:col>
      <xdr:colOff>114300</xdr:colOff>
      <xdr:row>22</xdr:row>
      <xdr:rowOff>56029</xdr:rowOff>
    </xdr:to>
    <mc:AlternateContent xmlns:mc="http://schemas.openxmlformats.org/markup-compatibility/2006">
      <mc:Choice xmlns:a14="http://schemas.microsoft.com/office/drawing/2010/main" Requires="a14">
        <xdr:graphicFrame macro="">
          <xdr:nvGraphicFramePr>
            <xdr:cNvPr id="3" name="Payer">
              <a:extLst>
                <a:ext uri="{FF2B5EF4-FFF2-40B4-BE49-F238E27FC236}">
                  <a16:creationId xmlns:a16="http://schemas.microsoft.com/office/drawing/2014/main" id="{B6C38AF0-59C3-3BFD-E282-BE407E2E0DB1}"/>
                </a:ext>
              </a:extLst>
            </xdr:cNvPr>
            <xdr:cNvGraphicFramePr/>
          </xdr:nvGraphicFramePr>
          <xdr:xfrm>
            <a:off x="0" y="0"/>
            <a:ext cx="0" cy="0"/>
          </xdr:xfrm>
          <a:graphic>
            <a:graphicData uri="http://schemas.microsoft.com/office/drawing/2010/slicer">
              <sle:slicer xmlns:sle="http://schemas.microsoft.com/office/drawing/2010/slicer" name="Payer"/>
            </a:graphicData>
          </a:graphic>
        </xdr:graphicFrame>
      </mc:Choice>
      <mc:Fallback>
        <xdr:sp macro="" textlink="">
          <xdr:nvSpPr>
            <xdr:cNvPr id="0" name=""/>
            <xdr:cNvSpPr>
              <a:spLocks noTextEdit="1"/>
            </xdr:cNvSpPr>
          </xdr:nvSpPr>
          <xdr:spPr>
            <a:xfrm>
              <a:off x="100853" y="2127436"/>
              <a:ext cx="1828800" cy="21195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shakir hussain" refreshedDate="45919.075095138891" createdVersion="8" refreshedVersion="8" minRefreshableVersion="3" recordCount="100" xr:uid="{698CDEFA-F572-4A4A-9E85-22B1C3635AE1}">
  <cacheSource type="worksheet">
    <worksheetSource name="rcm"/>
  </cacheSource>
  <cacheFields count="15">
    <cacheField name="ClaimID" numFmtId="0">
      <sharedItems count="100">
        <s v="C1000"/>
        <s v="C1001"/>
        <s v="C1002"/>
        <s v="C1003"/>
        <s v="C1004"/>
        <s v="C1005"/>
        <s v="C1006"/>
        <s v="C1007"/>
        <s v="C1008"/>
        <s v="C1009"/>
        <s v="C1010"/>
        <s v="C1011"/>
        <s v="C1012"/>
        <s v="C1013"/>
        <s v="C1014"/>
        <s v="C1015"/>
        <s v="C1016"/>
        <s v="C1017"/>
        <s v="C1018"/>
        <s v="C1019"/>
        <s v="C1020"/>
        <s v="C1021"/>
        <s v="C1022"/>
        <s v="C1023"/>
        <s v="C1024"/>
        <s v="C1025"/>
        <s v="C1026"/>
        <s v="C1027"/>
        <s v="C1028"/>
        <s v="C1029"/>
        <s v="C1030"/>
        <s v="C1031"/>
        <s v="C1032"/>
        <s v="C1033"/>
        <s v="C1034"/>
        <s v="C1035"/>
        <s v="C1036"/>
        <s v="C1037"/>
        <s v="C1038"/>
        <s v="C1039"/>
        <s v="C1040"/>
        <s v="C1041"/>
        <s v="C1042"/>
        <s v="C1043"/>
        <s v="C1044"/>
        <s v="C1045"/>
        <s v="C1046"/>
        <s v="C1047"/>
        <s v="C1048"/>
        <s v="C1049"/>
        <s v="C1050"/>
        <s v="C1051"/>
        <s v="C1052"/>
        <s v="C1053"/>
        <s v="C1054"/>
        <s v="C1055"/>
        <s v="C1056"/>
        <s v="C1057"/>
        <s v="C1058"/>
        <s v="C1059"/>
        <s v="C1060"/>
        <s v="C1061"/>
        <s v="C1062"/>
        <s v="C1063"/>
        <s v="C1064"/>
        <s v="C1065"/>
        <s v="C1066"/>
        <s v="C1067"/>
        <s v="C1068"/>
        <s v="C1069"/>
        <s v="C1070"/>
        <s v="C1071"/>
        <s v="C1072"/>
        <s v="C1073"/>
        <s v="C1074"/>
        <s v="C1075"/>
        <s v="C1076"/>
        <s v="C1077"/>
        <s v="C1078"/>
        <s v="C1079"/>
        <s v="C1080"/>
        <s v="C1081"/>
        <s v="C1082"/>
        <s v="C1083"/>
        <s v="C1084"/>
        <s v="C1085"/>
        <s v="C1086"/>
        <s v="C1087"/>
        <s v="C1088"/>
        <s v="C1089"/>
        <s v="C1090"/>
        <s v="C1091"/>
        <s v="C1092"/>
        <s v="C1093"/>
        <s v="C1094"/>
        <s v="C1095"/>
        <s v="C1096"/>
        <s v="C1097"/>
        <s v="C1098"/>
        <s v="C1099"/>
      </sharedItems>
    </cacheField>
    <cacheField name="Department" numFmtId="0">
      <sharedItems count="5">
        <s v="Cardiology"/>
        <s v="Radiology"/>
        <s v="Surgery"/>
        <s v="Orthopedics"/>
        <s v="OPD"/>
      </sharedItems>
    </cacheField>
    <cacheField name="ClaimType" numFmtId="0">
      <sharedItems count="3">
        <s v="Inpatient"/>
        <s v="Emergency"/>
        <s v="Outpatient"/>
      </sharedItems>
    </cacheField>
    <cacheField name="Payer" numFmtId="0">
      <sharedItems count="6">
        <s v="WorkersComp"/>
        <s v="Aetna"/>
        <s v="BCBS"/>
        <s v="Commercials"/>
        <s v="Cigna"/>
        <s v="Tricare"/>
      </sharedItems>
    </cacheField>
    <cacheField name="SubmissionDate" numFmtId="14">
      <sharedItems containsSemiMixedTypes="0" containsNonDate="0" containsDate="1" containsString="0" minDate="2023-01-01T00:00:00" maxDate="2023-12-30T00:00:00" count="85">
        <d v="2023-03-18T00:00:00"/>
        <d v="2023-10-07T00:00:00"/>
        <d v="2023-01-19T00:00:00"/>
        <d v="2023-07-09T00:00:00"/>
        <d v="2023-10-26T00:00:00"/>
        <d v="2023-10-10T00:00:00"/>
        <d v="2023-03-17T00:00:00"/>
        <d v="2023-08-09T00:00:00"/>
        <d v="2023-03-07T00:00:00"/>
        <d v="2023-01-22T00:00:00"/>
        <d v="2023-06-07T00:00:00"/>
        <d v="2023-07-06T00:00:00"/>
        <d v="2023-01-21T00:00:00"/>
        <d v="2023-07-03T00:00:00"/>
        <d v="2023-04-18T00:00:00"/>
        <d v="2023-12-16T00:00:00"/>
        <d v="2023-05-08T00:00:00"/>
        <d v="2023-12-08T00:00:00"/>
        <d v="2023-02-22T00:00:00"/>
        <d v="2023-07-01T00:00:00"/>
        <d v="2023-10-14T00:00:00"/>
        <d v="2023-07-28T00:00:00"/>
        <d v="2023-11-14T00:00:00"/>
        <d v="2023-03-21T00:00:00"/>
        <d v="2023-05-02T00:00:00"/>
        <d v="2023-03-25T00:00:00"/>
        <d v="2023-04-01T00:00:00"/>
        <d v="2023-07-31T00:00:00"/>
        <d v="2023-01-13T00:00:00"/>
        <d v="2023-04-02T00:00:00"/>
        <d v="2023-06-20T00:00:00"/>
        <d v="2023-07-30T00:00:00"/>
        <d v="2023-12-09T00:00:00"/>
        <d v="2023-05-17T00:00:00"/>
        <d v="2023-03-23T00:00:00"/>
        <d v="2023-12-26T00:00:00"/>
        <d v="2023-02-25T00:00:00"/>
        <d v="2023-07-15T00:00:00"/>
        <d v="2023-01-20T00:00:00"/>
        <d v="2023-08-29T00:00:00"/>
        <d v="2023-04-24T00:00:00"/>
        <d v="2023-04-13T00:00:00"/>
        <d v="2023-08-24T00:00:00"/>
        <d v="2023-06-29T00:00:00"/>
        <d v="2023-06-06T00:00:00"/>
        <d v="2023-04-27T00:00:00"/>
        <d v="2023-04-25T00:00:00"/>
        <d v="2023-12-04T00:00:00"/>
        <d v="2023-04-09T00:00:00"/>
        <d v="2023-07-24T00:00:00"/>
        <d v="2023-06-18T00:00:00"/>
        <d v="2023-05-23T00:00:00"/>
        <d v="2023-02-05T00:00:00"/>
        <d v="2023-11-25T00:00:00"/>
        <d v="2023-09-18T00:00:00"/>
        <d v="2023-12-14T00:00:00"/>
        <d v="2023-10-02T00:00:00"/>
        <d v="2023-06-19T00:00:00"/>
        <d v="2023-01-15T00:00:00"/>
        <d v="2023-03-01T00:00:00"/>
        <d v="2023-05-14T00:00:00"/>
        <d v="2023-10-25T00:00:00"/>
        <d v="2023-05-16T00:00:00"/>
        <d v="2023-11-02T00:00:00"/>
        <d v="2023-08-11T00:00:00"/>
        <d v="2023-06-26T00:00:00"/>
        <d v="2023-06-10T00:00:00"/>
        <d v="2023-08-12T00:00:00"/>
        <d v="2023-11-07T00:00:00"/>
        <d v="2023-09-19T00:00:00"/>
        <d v="2023-07-17T00:00:00"/>
        <d v="2023-10-23T00:00:00"/>
        <d v="2023-04-08T00:00:00"/>
        <d v="2023-05-11T00:00:00"/>
        <d v="2023-01-23T00:00:00"/>
        <d v="2023-12-29T00:00:00"/>
        <d v="2023-01-01T00:00:00"/>
        <d v="2023-09-24T00:00:00"/>
        <d v="2023-10-03T00:00:00"/>
        <d v="2023-12-18T00:00:00"/>
        <d v="2023-12-10T00:00:00"/>
        <d v="2023-04-11T00:00:00"/>
        <d v="2023-12-07T00:00:00"/>
        <d v="2023-11-16T00:00:00"/>
        <d v="2023-12-06T00:00:00"/>
      </sharedItems>
      <fieldGroup par="14"/>
    </cacheField>
    <cacheField name="PaymentDate" numFmtId="14">
      <sharedItems containsDate="1" containsMixedTypes="1" minDate="2023-01-09T00:00:00" maxDate="2024-03-12T00:00:00"/>
    </cacheField>
    <cacheField name="Status" numFmtId="0">
      <sharedItems count="2">
        <s v="Denied"/>
        <s v="Paid"/>
      </sharedItems>
    </cacheField>
    <cacheField name="DenialReason" numFmtId="0">
      <sharedItems containsBlank="1" count="6">
        <s v="Incomplete Docs"/>
        <m/>
        <s v="Eligibility Issue"/>
        <s v="Policy Exclusion"/>
        <s v="Late Submission"/>
        <s v="Coding Error"/>
      </sharedItems>
    </cacheField>
    <cacheField name="Amount" numFmtId="0">
      <sharedItems containsSemiMixedTypes="0" containsString="0" containsNumber="1" containsInteger="1" minValue="1026" maxValue="49885"/>
    </cacheField>
    <cacheField name="AR_days" numFmtId="0">
      <sharedItems containsMixedTypes="1" containsNumber="1" containsInteger="1" minValue="8" maxValue="90"/>
    </cacheField>
    <cacheField name="Paid" numFmtId="0">
      <sharedItems containsMixedTypes="1" containsNumber="1" containsInteger="1" minValue="1026" maxValue="49885"/>
    </cacheField>
    <cacheField name="denied" numFmtId="0">
      <sharedItems containsMixedTypes="1" containsNumber="1" containsInteger="1" minValue="4413" maxValue="49736"/>
    </cacheField>
    <cacheField name="AR_Days2" numFmtId="0" formula="PaymentDate -SubmissionDate" databaseField="0"/>
    <cacheField name="Days (SubmissionDate)" numFmtId="0" databaseField="0">
      <fieldGroup base="4">
        <rangePr groupBy="days" startDate="2023-01-01T00:00:00" endDate="2023-12-30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0/2023"/>
        </groupItems>
      </fieldGroup>
    </cacheField>
    <cacheField name="Months (SubmissionDate)" numFmtId="0" databaseField="0">
      <fieldGroup base="4">
        <rangePr groupBy="months" startDate="2023-01-01T00:00:00" endDate="2023-12-30T00:00:00"/>
        <groupItems count="14">
          <s v="&lt;1/1/2023"/>
          <s v="Jan"/>
          <s v="Feb"/>
          <s v="Mar"/>
          <s v="Apr"/>
          <s v="May"/>
          <s v="Jun"/>
          <s v="Jul"/>
          <s v="Aug"/>
          <s v="Sep"/>
          <s v="Oct"/>
          <s v="Nov"/>
          <s v="Dec"/>
          <s v="&gt;12/30/2023"/>
        </groupItems>
      </fieldGroup>
    </cacheField>
  </cacheFields>
  <extLst>
    <ext xmlns:x14="http://schemas.microsoft.com/office/spreadsheetml/2009/9/main" uri="{725AE2AE-9491-48be-B2B4-4EB974FC3084}">
      <x14:pivotCacheDefinition pivotCacheId="15972079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x v="0"/>
    <s v="Denied"/>
    <x v="0"/>
    <x v="0"/>
    <n v="48169"/>
    <s v=" "/>
    <s v=""/>
    <n v="48169"/>
  </r>
  <r>
    <x v="1"/>
    <x v="1"/>
    <x v="1"/>
    <x v="0"/>
    <x v="1"/>
    <d v="2023-12-03T00:00:00"/>
    <x v="1"/>
    <x v="1"/>
    <n v="44705"/>
    <n v="57"/>
    <n v="44705"/>
    <s v=""/>
  </r>
  <r>
    <x v="2"/>
    <x v="2"/>
    <x v="1"/>
    <x v="0"/>
    <x v="2"/>
    <d v="2023-03-02T00:00:00"/>
    <x v="1"/>
    <x v="1"/>
    <n v="46692"/>
    <n v="42"/>
    <n v="46692"/>
    <s v=""/>
  </r>
  <r>
    <x v="3"/>
    <x v="2"/>
    <x v="2"/>
    <x v="1"/>
    <x v="3"/>
    <d v="2023-09-05T00:00:00"/>
    <x v="1"/>
    <x v="1"/>
    <n v="13572"/>
    <n v="58"/>
    <n v="13572"/>
    <s v=""/>
  </r>
  <r>
    <x v="4"/>
    <x v="0"/>
    <x v="0"/>
    <x v="2"/>
    <x v="4"/>
    <d v="2023-11-22T00:00:00"/>
    <x v="1"/>
    <x v="1"/>
    <n v="25847"/>
    <n v="27"/>
    <n v="25847"/>
    <s v=""/>
  </r>
  <r>
    <x v="5"/>
    <x v="0"/>
    <x v="2"/>
    <x v="1"/>
    <x v="5"/>
    <d v="2023-12-05T00:00:00"/>
    <x v="1"/>
    <x v="1"/>
    <n v="20723"/>
    <n v="56"/>
    <n v="20723"/>
    <s v=""/>
  </r>
  <r>
    <x v="6"/>
    <x v="3"/>
    <x v="0"/>
    <x v="2"/>
    <x v="6"/>
    <d v="2023-04-29T00:00:00"/>
    <x v="1"/>
    <x v="1"/>
    <n v="1026"/>
    <n v="43"/>
    <n v="1026"/>
    <s v=""/>
  </r>
  <r>
    <x v="7"/>
    <x v="1"/>
    <x v="2"/>
    <x v="1"/>
    <x v="7"/>
    <d v="2023-10-27T00:00:00"/>
    <x v="1"/>
    <x v="1"/>
    <n v="29173"/>
    <n v="79"/>
    <n v="29173"/>
    <s v=""/>
  </r>
  <r>
    <x v="8"/>
    <x v="4"/>
    <x v="2"/>
    <x v="2"/>
    <x v="8"/>
    <d v="2023-05-10T00:00:00"/>
    <x v="1"/>
    <x v="1"/>
    <n v="22118"/>
    <n v="64"/>
    <n v="22118"/>
    <s v=""/>
  </r>
  <r>
    <x v="9"/>
    <x v="1"/>
    <x v="1"/>
    <x v="0"/>
    <x v="9"/>
    <d v="2023-02-23T00:00:00"/>
    <x v="1"/>
    <x v="1"/>
    <n v="45277"/>
    <n v="32"/>
    <n v="45277"/>
    <s v=""/>
  </r>
  <r>
    <x v="10"/>
    <x v="2"/>
    <x v="1"/>
    <x v="2"/>
    <x v="10"/>
    <d v="2023-07-03T00:00:00"/>
    <x v="1"/>
    <x v="1"/>
    <n v="49231"/>
    <n v="26"/>
    <n v="49231"/>
    <s v=""/>
  </r>
  <r>
    <x v="11"/>
    <x v="4"/>
    <x v="0"/>
    <x v="0"/>
    <x v="11"/>
    <d v="2023-09-14T00:00:00"/>
    <x v="1"/>
    <x v="1"/>
    <n v="19598"/>
    <n v="70"/>
    <n v="19598"/>
    <s v=""/>
  </r>
  <r>
    <x v="12"/>
    <x v="1"/>
    <x v="2"/>
    <x v="2"/>
    <x v="12"/>
    <d v="2023-03-09T00:00:00"/>
    <x v="1"/>
    <x v="1"/>
    <n v="41583"/>
    <n v="47"/>
    <n v="41583"/>
    <s v=""/>
  </r>
  <r>
    <x v="13"/>
    <x v="1"/>
    <x v="0"/>
    <x v="2"/>
    <x v="13"/>
    <d v="2023-08-16T00:00:00"/>
    <x v="1"/>
    <x v="1"/>
    <n v="16392"/>
    <n v="44"/>
    <n v="16392"/>
    <s v=""/>
  </r>
  <r>
    <x v="14"/>
    <x v="0"/>
    <x v="1"/>
    <x v="0"/>
    <x v="14"/>
    <d v="2023-05-11T00:00:00"/>
    <x v="1"/>
    <x v="1"/>
    <n v="14050"/>
    <n v="23"/>
    <n v="14050"/>
    <s v=""/>
  </r>
  <r>
    <x v="15"/>
    <x v="4"/>
    <x v="1"/>
    <x v="0"/>
    <x v="15"/>
    <d v="2024-02-19T00:00:00"/>
    <x v="1"/>
    <x v="1"/>
    <n v="17046"/>
    <n v="65"/>
    <n v="17046"/>
    <s v=""/>
  </r>
  <r>
    <x v="16"/>
    <x v="2"/>
    <x v="0"/>
    <x v="3"/>
    <x v="16"/>
    <d v="2023-07-10T00:00:00"/>
    <x v="1"/>
    <x v="1"/>
    <n v="5772"/>
    <n v="63"/>
    <n v="5772"/>
    <s v=""/>
  </r>
  <r>
    <x v="17"/>
    <x v="4"/>
    <x v="2"/>
    <x v="3"/>
    <x v="17"/>
    <d v="2024-02-24T00:00:00"/>
    <x v="1"/>
    <x v="1"/>
    <n v="42272"/>
    <n v="78"/>
    <n v="42272"/>
    <s v=""/>
  </r>
  <r>
    <x v="18"/>
    <x v="3"/>
    <x v="2"/>
    <x v="1"/>
    <x v="18"/>
    <d v="2023-04-17T00:00:00"/>
    <x v="1"/>
    <x v="1"/>
    <n v="46636"/>
    <n v="54"/>
    <n v="46636"/>
    <s v=""/>
  </r>
  <r>
    <x v="19"/>
    <x v="1"/>
    <x v="0"/>
    <x v="2"/>
    <x v="19"/>
    <d v="2023-07-24T00:00:00"/>
    <x v="1"/>
    <x v="1"/>
    <n v="16989"/>
    <n v="23"/>
    <n v="16989"/>
    <s v=""/>
  </r>
  <r>
    <x v="20"/>
    <x v="3"/>
    <x v="1"/>
    <x v="0"/>
    <x v="20"/>
    <d v="2023-11-01T00:00:00"/>
    <x v="1"/>
    <x v="1"/>
    <n v="1363"/>
    <n v="18"/>
    <n v="1363"/>
    <s v=""/>
  </r>
  <r>
    <x v="21"/>
    <x v="0"/>
    <x v="2"/>
    <x v="3"/>
    <x v="21"/>
    <s v="Denied"/>
    <x v="0"/>
    <x v="2"/>
    <n v="15341"/>
    <s v=" "/>
    <s v=""/>
    <n v="15341"/>
  </r>
  <r>
    <x v="22"/>
    <x v="2"/>
    <x v="1"/>
    <x v="3"/>
    <x v="22"/>
    <s v="Denied"/>
    <x v="0"/>
    <x v="3"/>
    <n v="46607"/>
    <s v=" "/>
    <s v=""/>
    <n v="46607"/>
  </r>
  <r>
    <x v="23"/>
    <x v="1"/>
    <x v="2"/>
    <x v="3"/>
    <x v="23"/>
    <d v="2023-04-26T00:00:00"/>
    <x v="1"/>
    <x v="1"/>
    <n v="37530"/>
    <n v="36"/>
    <n v="37530"/>
    <s v=""/>
  </r>
  <r>
    <x v="24"/>
    <x v="3"/>
    <x v="0"/>
    <x v="1"/>
    <x v="24"/>
    <s v="Denied"/>
    <x v="0"/>
    <x v="4"/>
    <n v="8953"/>
    <s v=" "/>
    <s v=""/>
    <n v="8953"/>
  </r>
  <r>
    <x v="25"/>
    <x v="2"/>
    <x v="0"/>
    <x v="3"/>
    <x v="25"/>
    <d v="2023-06-23T00:00:00"/>
    <x v="1"/>
    <x v="1"/>
    <n v="31450"/>
    <n v="90"/>
    <n v="31450"/>
    <s v=""/>
  </r>
  <r>
    <x v="26"/>
    <x v="1"/>
    <x v="0"/>
    <x v="3"/>
    <x v="26"/>
    <d v="2023-06-21T00:00:00"/>
    <x v="1"/>
    <x v="1"/>
    <n v="37629"/>
    <n v="81"/>
    <n v="37629"/>
    <s v=""/>
  </r>
  <r>
    <x v="27"/>
    <x v="1"/>
    <x v="1"/>
    <x v="0"/>
    <x v="27"/>
    <d v="2023-10-22T00:00:00"/>
    <x v="1"/>
    <x v="1"/>
    <n v="30004"/>
    <n v="83"/>
    <n v="30004"/>
    <s v=""/>
  </r>
  <r>
    <x v="28"/>
    <x v="3"/>
    <x v="1"/>
    <x v="1"/>
    <x v="28"/>
    <s v="Denied"/>
    <x v="0"/>
    <x v="4"/>
    <n v="34081"/>
    <s v=" "/>
    <s v=""/>
    <n v="34081"/>
  </r>
  <r>
    <x v="29"/>
    <x v="0"/>
    <x v="1"/>
    <x v="0"/>
    <x v="29"/>
    <s v="Denied"/>
    <x v="0"/>
    <x v="4"/>
    <n v="36905"/>
    <s v=" "/>
    <s v=""/>
    <n v="36905"/>
  </r>
  <r>
    <x v="30"/>
    <x v="3"/>
    <x v="0"/>
    <x v="1"/>
    <x v="30"/>
    <s v="Denied"/>
    <x v="0"/>
    <x v="4"/>
    <n v="49736"/>
    <s v=" "/>
    <s v=""/>
    <n v="49736"/>
  </r>
  <r>
    <x v="31"/>
    <x v="0"/>
    <x v="0"/>
    <x v="1"/>
    <x v="31"/>
    <d v="2023-10-24T00:00:00"/>
    <x v="1"/>
    <x v="1"/>
    <n v="17203"/>
    <n v="86"/>
    <n v="17203"/>
    <s v=""/>
  </r>
  <r>
    <x v="32"/>
    <x v="4"/>
    <x v="1"/>
    <x v="3"/>
    <x v="32"/>
    <d v="2024-02-14T00:00:00"/>
    <x v="1"/>
    <x v="1"/>
    <n v="35163"/>
    <n v="67"/>
    <n v="35163"/>
    <s v=""/>
  </r>
  <r>
    <x v="33"/>
    <x v="3"/>
    <x v="1"/>
    <x v="3"/>
    <x v="16"/>
    <d v="2023-07-08T00:00:00"/>
    <x v="1"/>
    <x v="1"/>
    <n v="18996"/>
    <n v="61"/>
    <n v="18996"/>
    <s v=""/>
  </r>
  <r>
    <x v="34"/>
    <x v="2"/>
    <x v="0"/>
    <x v="1"/>
    <x v="33"/>
    <d v="2023-06-21T00:00:00"/>
    <x v="1"/>
    <x v="1"/>
    <n v="19725"/>
    <n v="35"/>
    <n v="19725"/>
    <s v=""/>
  </r>
  <r>
    <x v="35"/>
    <x v="4"/>
    <x v="2"/>
    <x v="1"/>
    <x v="34"/>
    <d v="2023-06-05T00:00:00"/>
    <x v="1"/>
    <x v="1"/>
    <n v="21952"/>
    <n v="74"/>
    <n v="21952"/>
    <s v=""/>
  </r>
  <r>
    <x v="36"/>
    <x v="3"/>
    <x v="0"/>
    <x v="0"/>
    <x v="35"/>
    <d v="2024-01-29T00:00:00"/>
    <x v="1"/>
    <x v="1"/>
    <n v="10884"/>
    <n v="34"/>
    <n v="10884"/>
    <s v=""/>
  </r>
  <r>
    <x v="37"/>
    <x v="0"/>
    <x v="1"/>
    <x v="1"/>
    <x v="36"/>
    <d v="2023-03-29T00:00:00"/>
    <x v="1"/>
    <x v="1"/>
    <n v="11014"/>
    <n v="32"/>
    <n v="11014"/>
    <s v=""/>
  </r>
  <r>
    <x v="38"/>
    <x v="3"/>
    <x v="1"/>
    <x v="3"/>
    <x v="37"/>
    <d v="2023-08-31T00:00:00"/>
    <x v="1"/>
    <x v="1"/>
    <n v="27712"/>
    <n v="47"/>
    <n v="27712"/>
    <s v=""/>
  </r>
  <r>
    <x v="39"/>
    <x v="4"/>
    <x v="0"/>
    <x v="3"/>
    <x v="38"/>
    <d v="2023-02-01T00:00:00"/>
    <x v="1"/>
    <x v="1"/>
    <n v="28248"/>
    <n v="12"/>
    <n v="28248"/>
    <s v=""/>
  </r>
  <r>
    <x v="40"/>
    <x v="0"/>
    <x v="2"/>
    <x v="2"/>
    <x v="39"/>
    <d v="2023-10-22T00:00:00"/>
    <x v="1"/>
    <x v="1"/>
    <n v="28534"/>
    <n v="54"/>
    <n v="28534"/>
    <s v=""/>
  </r>
  <r>
    <x v="41"/>
    <x v="1"/>
    <x v="2"/>
    <x v="3"/>
    <x v="40"/>
    <s v="Denied"/>
    <x v="0"/>
    <x v="5"/>
    <n v="39278"/>
    <s v=" "/>
    <s v=""/>
    <n v="39278"/>
  </r>
  <r>
    <x v="42"/>
    <x v="2"/>
    <x v="0"/>
    <x v="3"/>
    <x v="41"/>
    <s v="Denied"/>
    <x v="0"/>
    <x v="4"/>
    <n v="38728"/>
    <s v=" "/>
    <s v=""/>
    <n v="38728"/>
  </r>
  <r>
    <x v="43"/>
    <x v="2"/>
    <x v="1"/>
    <x v="4"/>
    <x v="42"/>
    <d v="2023-10-06T00:00:00"/>
    <x v="1"/>
    <x v="1"/>
    <n v="24052"/>
    <n v="43"/>
    <n v="24052"/>
    <s v=""/>
  </r>
  <r>
    <x v="44"/>
    <x v="1"/>
    <x v="2"/>
    <x v="1"/>
    <x v="43"/>
    <s v="Denied"/>
    <x v="0"/>
    <x v="3"/>
    <n v="28460"/>
    <s v=" "/>
    <s v=""/>
    <n v="28460"/>
  </r>
  <r>
    <x v="45"/>
    <x v="2"/>
    <x v="0"/>
    <x v="3"/>
    <x v="44"/>
    <s v="Denied"/>
    <x v="0"/>
    <x v="3"/>
    <n v="36791"/>
    <s v=" "/>
    <s v=""/>
    <n v="36791"/>
  </r>
  <r>
    <x v="46"/>
    <x v="1"/>
    <x v="2"/>
    <x v="1"/>
    <x v="45"/>
    <s v="Denied"/>
    <x v="0"/>
    <x v="2"/>
    <n v="32996"/>
    <s v=" "/>
    <s v=""/>
    <n v="32996"/>
  </r>
  <r>
    <x v="47"/>
    <x v="2"/>
    <x v="1"/>
    <x v="2"/>
    <x v="46"/>
    <d v="2023-05-03T00:00:00"/>
    <x v="1"/>
    <x v="1"/>
    <n v="32827"/>
    <n v="8"/>
    <n v="32827"/>
    <s v=""/>
  </r>
  <r>
    <x v="48"/>
    <x v="0"/>
    <x v="0"/>
    <x v="3"/>
    <x v="28"/>
    <d v="2023-03-10T00:00:00"/>
    <x v="1"/>
    <x v="1"/>
    <n v="44835"/>
    <n v="56"/>
    <n v="44835"/>
    <s v=""/>
  </r>
  <r>
    <x v="49"/>
    <x v="2"/>
    <x v="0"/>
    <x v="2"/>
    <x v="47"/>
    <s v="Denied"/>
    <x v="0"/>
    <x v="2"/>
    <n v="31630"/>
    <s v=" "/>
    <s v=""/>
    <n v="31630"/>
  </r>
  <r>
    <x v="50"/>
    <x v="2"/>
    <x v="1"/>
    <x v="2"/>
    <x v="48"/>
    <s v="Denied"/>
    <x v="0"/>
    <x v="5"/>
    <n v="36004"/>
    <s v=" "/>
    <s v=""/>
    <n v="36004"/>
  </r>
  <r>
    <x v="51"/>
    <x v="2"/>
    <x v="2"/>
    <x v="4"/>
    <x v="49"/>
    <s v="Denied"/>
    <x v="0"/>
    <x v="3"/>
    <n v="39790"/>
    <s v=" "/>
    <s v=""/>
    <n v="39790"/>
  </r>
  <r>
    <x v="52"/>
    <x v="2"/>
    <x v="2"/>
    <x v="1"/>
    <x v="50"/>
    <d v="2023-09-13T00:00:00"/>
    <x v="1"/>
    <x v="1"/>
    <n v="6501"/>
    <n v="87"/>
    <n v="6501"/>
    <s v=""/>
  </r>
  <r>
    <x v="53"/>
    <x v="3"/>
    <x v="2"/>
    <x v="2"/>
    <x v="51"/>
    <d v="2023-06-20T00:00:00"/>
    <x v="1"/>
    <x v="1"/>
    <n v="31257"/>
    <n v="28"/>
    <n v="31257"/>
    <s v=""/>
  </r>
  <r>
    <x v="54"/>
    <x v="0"/>
    <x v="0"/>
    <x v="4"/>
    <x v="52"/>
    <d v="2023-03-23T00:00:00"/>
    <x v="1"/>
    <x v="1"/>
    <n v="25844"/>
    <n v="46"/>
    <n v="25844"/>
    <s v=""/>
  </r>
  <r>
    <x v="55"/>
    <x v="0"/>
    <x v="0"/>
    <x v="4"/>
    <x v="51"/>
    <d v="2023-07-10T00:00:00"/>
    <x v="1"/>
    <x v="1"/>
    <n v="22420"/>
    <n v="48"/>
    <n v="22420"/>
    <s v=""/>
  </r>
  <r>
    <x v="56"/>
    <x v="1"/>
    <x v="2"/>
    <x v="1"/>
    <x v="43"/>
    <s v="Denied"/>
    <x v="0"/>
    <x v="0"/>
    <n v="25846"/>
    <s v=" "/>
    <s v=""/>
    <n v="25846"/>
  </r>
  <r>
    <x v="57"/>
    <x v="0"/>
    <x v="2"/>
    <x v="1"/>
    <x v="53"/>
    <s v="Denied"/>
    <x v="0"/>
    <x v="0"/>
    <n v="28627"/>
    <s v=" "/>
    <s v=""/>
    <n v="28627"/>
  </r>
  <r>
    <x v="58"/>
    <x v="1"/>
    <x v="0"/>
    <x v="2"/>
    <x v="54"/>
    <s v="Denied"/>
    <x v="0"/>
    <x v="5"/>
    <n v="31822"/>
    <s v=" "/>
    <s v=""/>
    <n v="31822"/>
  </r>
  <r>
    <x v="59"/>
    <x v="2"/>
    <x v="0"/>
    <x v="4"/>
    <x v="49"/>
    <s v="Denied"/>
    <x v="0"/>
    <x v="0"/>
    <n v="4413"/>
    <s v=" "/>
    <s v=""/>
    <n v="4413"/>
  </r>
  <r>
    <x v="60"/>
    <x v="3"/>
    <x v="0"/>
    <x v="5"/>
    <x v="55"/>
    <d v="2024-03-11T00:00:00"/>
    <x v="1"/>
    <x v="1"/>
    <n v="5496"/>
    <n v="88"/>
    <n v="5496"/>
    <s v=""/>
  </r>
  <r>
    <x v="61"/>
    <x v="0"/>
    <x v="2"/>
    <x v="5"/>
    <x v="56"/>
    <d v="2023-11-07T00:00:00"/>
    <x v="1"/>
    <x v="1"/>
    <n v="3033"/>
    <n v="36"/>
    <n v="3033"/>
    <s v=""/>
  </r>
  <r>
    <x v="62"/>
    <x v="4"/>
    <x v="0"/>
    <x v="2"/>
    <x v="57"/>
    <d v="2023-09-11T00:00:00"/>
    <x v="1"/>
    <x v="1"/>
    <n v="2335"/>
    <n v="84"/>
    <n v="2335"/>
    <s v=""/>
  </r>
  <r>
    <x v="63"/>
    <x v="0"/>
    <x v="1"/>
    <x v="1"/>
    <x v="58"/>
    <d v="2023-03-21T00:00:00"/>
    <x v="1"/>
    <x v="1"/>
    <n v="9272"/>
    <n v="65"/>
    <n v="9272"/>
    <s v=""/>
  </r>
  <r>
    <x v="64"/>
    <x v="3"/>
    <x v="1"/>
    <x v="5"/>
    <x v="59"/>
    <d v="2023-04-02T00:00:00"/>
    <x v="1"/>
    <x v="1"/>
    <n v="37960"/>
    <n v="32"/>
    <n v="37960"/>
    <s v=""/>
  </r>
  <r>
    <x v="65"/>
    <x v="0"/>
    <x v="0"/>
    <x v="3"/>
    <x v="60"/>
    <d v="2023-07-05T00:00:00"/>
    <x v="1"/>
    <x v="1"/>
    <n v="17793"/>
    <n v="52"/>
    <n v="17793"/>
    <s v=""/>
  </r>
  <r>
    <x v="66"/>
    <x v="2"/>
    <x v="0"/>
    <x v="3"/>
    <x v="29"/>
    <d v="2023-04-21T00:00:00"/>
    <x v="1"/>
    <x v="1"/>
    <n v="40796"/>
    <n v="19"/>
    <n v="40796"/>
    <s v=""/>
  </r>
  <r>
    <x v="67"/>
    <x v="1"/>
    <x v="1"/>
    <x v="5"/>
    <x v="61"/>
    <s v="Denied"/>
    <x v="0"/>
    <x v="0"/>
    <n v="11732"/>
    <s v=" "/>
    <s v=""/>
    <n v="11732"/>
  </r>
  <r>
    <x v="68"/>
    <x v="2"/>
    <x v="0"/>
    <x v="3"/>
    <x v="62"/>
    <d v="2023-06-29T00:00:00"/>
    <x v="1"/>
    <x v="1"/>
    <n v="2682"/>
    <n v="44"/>
    <n v="2682"/>
    <s v=""/>
  </r>
  <r>
    <x v="69"/>
    <x v="2"/>
    <x v="0"/>
    <x v="1"/>
    <x v="38"/>
    <d v="2023-03-16T00:00:00"/>
    <x v="1"/>
    <x v="1"/>
    <n v="25596"/>
    <n v="55"/>
    <n v="25596"/>
    <s v=""/>
  </r>
  <r>
    <x v="70"/>
    <x v="2"/>
    <x v="1"/>
    <x v="5"/>
    <x v="36"/>
    <s v="Denied"/>
    <x v="0"/>
    <x v="5"/>
    <n v="13997"/>
    <s v=" "/>
    <s v=""/>
    <n v="13997"/>
  </r>
  <r>
    <x v="71"/>
    <x v="3"/>
    <x v="2"/>
    <x v="2"/>
    <x v="63"/>
    <d v="2023-12-08T00:00:00"/>
    <x v="1"/>
    <x v="1"/>
    <n v="42106"/>
    <n v="36"/>
    <n v="42106"/>
    <s v=""/>
  </r>
  <r>
    <x v="72"/>
    <x v="3"/>
    <x v="2"/>
    <x v="3"/>
    <x v="64"/>
    <d v="2023-10-31T00:00:00"/>
    <x v="1"/>
    <x v="1"/>
    <n v="20764"/>
    <n v="81"/>
    <n v="20764"/>
    <s v=""/>
  </r>
  <r>
    <x v="73"/>
    <x v="2"/>
    <x v="1"/>
    <x v="5"/>
    <x v="65"/>
    <s v="Denied"/>
    <x v="0"/>
    <x v="5"/>
    <n v="38088"/>
    <s v=" "/>
    <s v=""/>
    <n v="38088"/>
  </r>
  <r>
    <x v="74"/>
    <x v="0"/>
    <x v="1"/>
    <x v="1"/>
    <x v="66"/>
    <d v="2023-09-07T00:00:00"/>
    <x v="1"/>
    <x v="1"/>
    <n v="29074"/>
    <n v="89"/>
    <n v="29074"/>
    <s v=""/>
  </r>
  <r>
    <x v="75"/>
    <x v="2"/>
    <x v="0"/>
    <x v="1"/>
    <x v="67"/>
    <d v="2023-11-07T00:00:00"/>
    <x v="1"/>
    <x v="1"/>
    <n v="34158"/>
    <n v="87"/>
    <n v="34158"/>
    <s v=""/>
  </r>
  <r>
    <x v="76"/>
    <x v="3"/>
    <x v="0"/>
    <x v="1"/>
    <x v="68"/>
    <d v="2024-01-13T00:00:00"/>
    <x v="1"/>
    <x v="1"/>
    <n v="28528"/>
    <n v="67"/>
    <n v="28528"/>
    <s v=""/>
  </r>
  <r>
    <x v="77"/>
    <x v="4"/>
    <x v="2"/>
    <x v="3"/>
    <x v="69"/>
    <d v="2023-12-14T00:00:00"/>
    <x v="1"/>
    <x v="1"/>
    <n v="24736"/>
    <n v="86"/>
    <n v="24736"/>
    <s v=""/>
  </r>
  <r>
    <x v="78"/>
    <x v="2"/>
    <x v="2"/>
    <x v="2"/>
    <x v="59"/>
    <s v="Denied"/>
    <x v="0"/>
    <x v="2"/>
    <n v="31129"/>
    <s v=" "/>
    <s v=""/>
    <n v="31129"/>
  </r>
  <r>
    <x v="79"/>
    <x v="2"/>
    <x v="2"/>
    <x v="3"/>
    <x v="70"/>
    <d v="2023-09-26T00:00:00"/>
    <x v="1"/>
    <x v="1"/>
    <n v="49090"/>
    <n v="71"/>
    <n v="49090"/>
    <s v=""/>
  </r>
  <r>
    <x v="80"/>
    <x v="4"/>
    <x v="1"/>
    <x v="3"/>
    <x v="71"/>
    <s v="Denied"/>
    <x v="0"/>
    <x v="3"/>
    <n v="18700"/>
    <s v=" "/>
    <s v=""/>
    <n v="18700"/>
  </r>
  <r>
    <x v="81"/>
    <x v="2"/>
    <x v="1"/>
    <x v="1"/>
    <x v="72"/>
    <s v="Denied"/>
    <x v="0"/>
    <x v="4"/>
    <n v="36269"/>
    <s v=" "/>
    <s v=""/>
    <n v="36269"/>
  </r>
  <r>
    <x v="82"/>
    <x v="4"/>
    <x v="1"/>
    <x v="3"/>
    <x v="73"/>
    <d v="2023-07-30T00:00:00"/>
    <x v="1"/>
    <x v="1"/>
    <n v="48908"/>
    <n v="80"/>
    <n v="48908"/>
    <s v=""/>
  </r>
  <r>
    <x v="83"/>
    <x v="3"/>
    <x v="0"/>
    <x v="2"/>
    <x v="74"/>
    <d v="2023-02-08T00:00:00"/>
    <x v="1"/>
    <x v="1"/>
    <n v="17088"/>
    <n v="16"/>
    <n v="17088"/>
    <s v=""/>
  </r>
  <r>
    <x v="84"/>
    <x v="2"/>
    <x v="2"/>
    <x v="2"/>
    <x v="75"/>
    <d v="2024-02-03T00:00:00"/>
    <x v="1"/>
    <x v="1"/>
    <n v="30543"/>
    <n v="36"/>
    <n v="30543"/>
    <s v=""/>
  </r>
  <r>
    <x v="85"/>
    <x v="2"/>
    <x v="2"/>
    <x v="5"/>
    <x v="67"/>
    <s v="Denied"/>
    <x v="0"/>
    <x v="3"/>
    <n v="38345"/>
    <s v=" "/>
    <s v=""/>
    <n v="38345"/>
  </r>
  <r>
    <x v="86"/>
    <x v="3"/>
    <x v="1"/>
    <x v="5"/>
    <x v="76"/>
    <d v="2023-01-09T00:00:00"/>
    <x v="1"/>
    <x v="1"/>
    <n v="23046"/>
    <n v="8"/>
    <n v="23046"/>
    <s v=""/>
  </r>
  <r>
    <x v="87"/>
    <x v="4"/>
    <x v="0"/>
    <x v="1"/>
    <x v="77"/>
    <d v="2023-10-22T00:00:00"/>
    <x v="1"/>
    <x v="1"/>
    <n v="22300"/>
    <n v="28"/>
    <n v="22300"/>
    <s v=""/>
  </r>
  <r>
    <x v="88"/>
    <x v="1"/>
    <x v="0"/>
    <x v="2"/>
    <x v="78"/>
    <d v="2023-11-10T00:00:00"/>
    <x v="1"/>
    <x v="1"/>
    <n v="24253"/>
    <n v="38"/>
    <n v="24253"/>
    <s v=""/>
  </r>
  <r>
    <x v="89"/>
    <x v="1"/>
    <x v="2"/>
    <x v="2"/>
    <x v="79"/>
    <d v="2024-01-27T00:00:00"/>
    <x v="1"/>
    <x v="1"/>
    <n v="40069"/>
    <n v="40"/>
    <n v="40069"/>
    <s v=""/>
  </r>
  <r>
    <x v="90"/>
    <x v="1"/>
    <x v="2"/>
    <x v="1"/>
    <x v="80"/>
    <d v="2024-01-08T00:00:00"/>
    <x v="1"/>
    <x v="1"/>
    <n v="34857"/>
    <n v="29"/>
    <n v="34857"/>
    <s v=""/>
  </r>
  <r>
    <x v="91"/>
    <x v="0"/>
    <x v="0"/>
    <x v="5"/>
    <x v="81"/>
    <d v="2023-06-07T00:00:00"/>
    <x v="1"/>
    <x v="1"/>
    <n v="48190"/>
    <n v="57"/>
    <n v="48190"/>
    <s v=""/>
  </r>
  <r>
    <x v="92"/>
    <x v="0"/>
    <x v="0"/>
    <x v="3"/>
    <x v="11"/>
    <d v="2023-09-09T00:00:00"/>
    <x v="1"/>
    <x v="1"/>
    <n v="16749"/>
    <n v="65"/>
    <n v="16749"/>
    <s v=""/>
  </r>
  <r>
    <x v="93"/>
    <x v="4"/>
    <x v="1"/>
    <x v="2"/>
    <x v="7"/>
    <d v="2023-10-10T00:00:00"/>
    <x v="1"/>
    <x v="1"/>
    <n v="33166"/>
    <n v="62"/>
    <n v="33166"/>
    <s v=""/>
  </r>
  <r>
    <x v="94"/>
    <x v="1"/>
    <x v="2"/>
    <x v="3"/>
    <x v="52"/>
    <s v="Denied"/>
    <x v="0"/>
    <x v="0"/>
    <n v="7098"/>
    <s v=" "/>
    <s v=""/>
    <n v="7098"/>
  </r>
  <r>
    <x v="95"/>
    <x v="2"/>
    <x v="1"/>
    <x v="3"/>
    <x v="82"/>
    <d v="2024-01-12T00:00:00"/>
    <x v="1"/>
    <x v="1"/>
    <n v="46336"/>
    <n v="36"/>
    <n v="46336"/>
    <s v=""/>
  </r>
  <r>
    <x v="96"/>
    <x v="3"/>
    <x v="2"/>
    <x v="2"/>
    <x v="57"/>
    <d v="2023-08-10T00:00:00"/>
    <x v="1"/>
    <x v="1"/>
    <n v="39112"/>
    <n v="52"/>
    <n v="39112"/>
    <s v=""/>
  </r>
  <r>
    <x v="97"/>
    <x v="4"/>
    <x v="0"/>
    <x v="1"/>
    <x v="83"/>
    <d v="2024-01-04T00:00:00"/>
    <x v="1"/>
    <x v="1"/>
    <n v="35794"/>
    <n v="49"/>
    <n v="35794"/>
    <s v=""/>
  </r>
  <r>
    <x v="98"/>
    <x v="3"/>
    <x v="1"/>
    <x v="1"/>
    <x v="66"/>
    <d v="2023-08-24T00:00:00"/>
    <x v="1"/>
    <x v="1"/>
    <n v="49885"/>
    <n v="75"/>
    <n v="49885"/>
    <s v=""/>
  </r>
  <r>
    <x v="99"/>
    <x v="3"/>
    <x v="1"/>
    <x v="5"/>
    <x v="84"/>
    <d v="2024-02-07T00:00:00"/>
    <x v="1"/>
    <x v="1"/>
    <n v="47062"/>
    <n v="63"/>
    <n v="47062"/>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77CA9D-00CD-465D-8AA0-63FF5B553C21}" name="P1_3"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D23:E43" firstHeaderRow="1" firstDataRow="1" firstDataCol="1"/>
  <pivotFields count="15">
    <pivotField dataField="1" showAll="0"/>
    <pivotField axis="axisRow" showAll="0">
      <items count="6">
        <item x="0"/>
        <item x="4"/>
        <item x="3"/>
        <item x="1"/>
        <item x="2"/>
        <item t="default"/>
      </items>
    </pivotField>
    <pivotField showAll="0"/>
    <pivotField showAll="0"/>
    <pivotField numFmtId="164" showAll="0">
      <items count="86">
        <item x="76"/>
        <item x="28"/>
        <item x="58"/>
        <item x="2"/>
        <item x="38"/>
        <item x="12"/>
        <item x="9"/>
        <item x="74"/>
        <item x="52"/>
        <item x="18"/>
        <item x="36"/>
        <item x="59"/>
        <item x="8"/>
        <item x="6"/>
        <item x="0"/>
        <item x="23"/>
        <item x="34"/>
        <item x="25"/>
        <item x="26"/>
        <item x="29"/>
        <item x="72"/>
        <item x="48"/>
        <item x="81"/>
        <item x="41"/>
        <item x="14"/>
        <item x="40"/>
        <item x="46"/>
        <item x="45"/>
        <item x="24"/>
        <item x="16"/>
        <item x="73"/>
        <item x="60"/>
        <item x="62"/>
        <item x="33"/>
        <item x="51"/>
        <item x="44"/>
        <item x="10"/>
        <item x="66"/>
        <item x="50"/>
        <item x="57"/>
        <item x="30"/>
        <item x="65"/>
        <item x="43"/>
        <item x="19"/>
        <item x="13"/>
        <item x="11"/>
        <item x="3"/>
        <item x="37"/>
        <item x="70"/>
        <item x="49"/>
        <item x="21"/>
        <item x="31"/>
        <item x="27"/>
        <item x="7"/>
        <item x="64"/>
        <item x="67"/>
        <item x="42"/>
        <item x="39"/>
        <item x="54"/>
        <item x="69"/>
        <item x="77"/>
        <item x="56"/>
        <item x="78"/>
        <item x="1"/>
        <item x="5"/>
        <item x="20"/>
        <item x="71"/>
        <item x="61"/>
        <item x="4"/>
        <item x="63"/>
        <item x="68"/>
        <item x="22"/>
        <item x="83"/>
        <item x="53"/>
        <item x="47"/>
        <item x="84"/>
        <item x="82"/>
        <item x="17"/>
        <item x="32"/>
        <item x="80"/>
        <item x="55"/>
        <item x="15"/>
        <item x="79"/>
        <item x="35"/>
        <item x="75"/>
        <item t="default"/>
      </items>
    </pivotField>
    <pivotField showAll="0"/>
    <pivotField showAll="0"/>
    <pivotField axis="axisRow" showAll="0">
      <items count="7">
        <item x="5"/>
        <item x="2"/>
        <item x="0"/>
        <item x="4"/>
        <item x="3"/>
        <item h="1" x="1"/>
        <item t="default"/>
      </items>
    </pivotField>
    <pivotField showAll="0"/>
    <pivotField showAll="0"/>
    <pivotField showAll="0"/>
    <pivotField showAll="0"/>
    <pivotField dragToRow="0" dragToCol="0" dragToPage="0"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1"/>
    <field x="7"/>
  </rowFields>
  <rowItems count="20">
    <i>
      <x/>
    </i>
    <i r="1">
      <x v="1"/>
    </i>
    <i r="1">
      <x v="2"/>
    </i>
    <i r="1">
      <x v="3"/>
    </i>
    <i>
      <x v="1"/>
    </i>
    <i r="1">
      <x v="4"/>
    </i>
    <i>
      <x v="2"/>
    </i>
    <i r="1">
      <x v="3"/>
    </i>
    <i>
      <x v="3"/>
    </i>
    <i r="1">
      <x/>
    </i>
    <i r="1">
      <x v="1"/>
    </i>
    <i r="1">
      <x v="2"/>
    </i>
    <i r="1">
      <x v="4"/>
    </i>
    <i>
      <x v="4"/>
    </i>
    <i r="1">
      <x/>
    </i>
    <i r="1">
      <x v="1"/>
    </i>
    <i r="1">
      <x v="2"/>
    </i>
    <i r="1">
      <x v="3"/>
    </i>
    <i r="1">
      <x v="4"/>
    </i>
    <i t="grand">
      <x/>
    </i>
  </rowItems>
  <colItems count="1">
    <i/>
  </colItems>
  <dataFields count="1">
    <dataField name="Count of Claim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9A5925-F5EF-4D13-AB8A-401AAD2FC4DF}" name="P1_2" cacheId="6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16:F21" firstHeaderRow="0" firstDataRow="1" firstDataCol="1"/>
  <pivotFields count="15">
    <pivotField dataField="1" showAll="0"/>
    <pivotField showAll="0"/>
    <pivotField showAll="0"/>
    <pivotField showAll="0"/>
    <pivotField numFmtId="164" showAll="0">
      <items count="86">
        <item x="76"/>
        <item x="28"/>
        <item x="58"/>
        <item x="2"/>
        <item x="38"/>
        <item x="12"/>
        <item x="9"/>
        <item x="74"/>
        <item x="52"/>
        <item x="18"/>
        <item x="36"/>
        <item x="59"/>
        <item x="8"/>
        <item x="6"/>
        <item x="0"/>
        <item x="23"/>
        <item x="34"/>
        <item x="25"/>
        <item x="26"/>
        <item x="29"/>
        <item x="72"/>
        <item x="48"/>
        <item x="81"/>
        <item x="41"/>
        <item x="14"/>
        <item x="40"/>
        <item x="46"/>
        <item x="45"/>
        <item x="24"/>
        <item x="16"/>
        <item x="73"/>
        <item x="60"/>
        <item x="62"/>
        <item x="33"/>
        <item x="51"/>
        <item x="44"/>
        <item x="10"/>
        <item x="66"/>
        <item x="50"/>
        <item x="57"/>
        <item x="30"/>
        <item x="65"/>
        <item x="43"/>
        <item x="19"/>
        <item x="13"/>
        <item x="11"/>
        <item x="3"/>
        <item x="37"/>
        <item x="70"/>
        <item x="49"/>
        <item x="21"/>
        <item x="31"/>
        <item x="27"/>
        <item x="7"/>
        <item x="64"/>
        <item x="67"/>
        <item x="42"/>
        <item x="39"/>
        <item x="54"/>
        <item x="69"/>
        <item x="77"/>
        <item x="56"/>
        <item x="78"/>
        <item x="1"/>
        <item x="5"/>
        <item x="20"/>
        <item x="71"/>
        <item x="61"/>
        <item x="4"/>
        <item x="63"/>
        <item x="68"/>
        <item x="22"/>
        <item x="83"/>
        <item x="53"/>
        <item x="47"/>
        <item x="84"/>
        <item x="82"/>
        <item x="17"/>
        <item x="32"/>
        <item x="80"/>
        <item x="55"/>
        <item x="15"/>
        <item x="79"/>
        <item x="35"/>
        <item x="75"/>
        <item t="default"/>
      </items>
    </pivotField>
    <pivotField showAll="0"/>
    <pivotField showAll="0"/>
    <pivotField axis="axisRow" showAll="0">
      <items count="7">
        <item x="5"/>
        <item x="2"/>
        <item x="0"/>
        <item x="4"/>
        <item x="3"/>
        <item h="1" x="1"/>
        <item t="default"/>
      </items>
    </pivotField>
    <pivotField dataField="1" showAll="0"/>
    <pivotField showAll="0"/>
    <pivotField showAll="0"/>
    <pivotField showAll="0"/>
    <pivotField dragToRow="0" dragToCol="0" dragToPage="0"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5">
    <i>
      <x/>
    </i>
    <i>
      <x v="1"/>
    </i>
    <i>
      <x v="2"/>
    </i>
    <i>
      <x v="3"/>
    </i>
    <i>
      <x v="4"/>
    </i>
  </rowItems>
  <colFields count="1">
    <field x="-2"/>
  </colFields>
  <colItems count="2">
    <i>
      <x/>
    </i>
    <i i="1">
      <x v="1"/>
    </i>
  </colItems>
  <dataFields count="2">
    <dataField name="No_Denials" fld="0" subtotal="count" baseField="0" baseItem="0"/>
    <dataField name="Total_Amount" fld="8" baseField="7" baseItem="0" numFmtId="169"/>
  </dataFields>
  <conditionalFormats count="1">
    <conditionalFormat type="all" priority="1">
      <pivotAreas count="1">
        <pivotArea type="data" collapsedLevelsAreSubtotals="1" fieldPosition="0">
          <references count="2">
            <reference field="4294967294" count="1" selected="0">
              <x v="0"/>
            </reference>
            <reference field="7"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52DEEC-34ED-42DC-9B69-4127106FD388}" name="P1_1"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1:E14" firstHeaderRow="1" firstDataRow="1" firstDataCol="1"/>
  <pivotFields count="15">
    <pivotField dataField="1" showAll="0"/>
    <pivotField showAll="0"/>
    <pivotField showAll="0"/>
    <pivotField showAll="0"/>
    <pivotField numFmtId="164" showAll="0">
      <items count="86">
        <item x="76"/>
        <item x="28"/>
        <item x="58"/>
        <item x="2"/>
        <item x="38"/>
        <item x="12"/>
        <item x="9"/>
        <item x="74"/>
        <item x="52"/>
        <item x="18"/>
        <item x="36"/>
        <item x="59"/>
        <item x="8"/>
        <item x="6"/>
        <item x="0"/>
        <item x="23"/>
        <item x="34"/>
        <item x="25"/>
        <item x="26"/>
        <item x="29"/>
        <item x="72"/>
        <item x="48"/>
        <item x="81"/>
        <item x="41"/>
        <item x="14"/>
        <item x="40"/>
        <item x="46"/>
        <item x="45"/>
        <item x="24"/>
        <item x="16"/>
        <item x="73"/>
        <item x="60"/>
        <item x="62"/>
        <item x="33"/>
        <item x="51"/>
        <item x="44"/>
        <item x="10"/>
        <item x="66"/>
        <item x="50"/>
        <item x="57"/>
        <item x="30"/>
        <item x="65"/>
        <item x="43"/>
        <item x="19"/>
        <item x="13"/>
        <item x="11"/>
        <item x="3"/>
        <item x="37"/>
        <item x="70"/>
        <item x="49"/>
        <item x="21"/>
        <item x="31"/>
        <item x="27"/>
        <item x="7"/>
        <item x="64"/>
        <item x="67"/>
        <item x="42"/>
        <item x="39"/>
        <item x="54"/>
        <item x="69"/>
        <item x="77"/>
        <item x="56"/>
        <item x="78"/>
        <item x="1"/>
        <item x="5"/>
        <item x="20"/>
        <item x="71"/>
        <item x="61"/>
        <item x="4"/>
        <item x="63"/>
        <item x="68"/>
        <item x="22"/>
        <item x="83"/>
        <item x="53"/>
        <item x="47"/>
        <item x="84"/>
        <item x="82"/>
        <item x="17"/>
        <item x="32"/>
        <item x="80"/>
        <item x="55"/>
        <item x="15"/>
        <item x="79"/>
        <item x="35"/>
        <item x="75"/>
        <item t="default"/>
      </items>
    </pivotField>
    <pivotField showAll="0"/>
    <pivotField axis="axisRow" showAll="0">
      <items count="3">
        <item x="0"/>
        <item x="1"/>
        <item t="default"/>
      </items>
    </pivotField>
    <pivotField showAll="0"/>
    <pivotField showAll="0"/>
    <pivotField showAll="0"/>
    <pivotField showAll="0"/>
    <pivotField showAll="0"/>
    <pivotField dragToRow="0" dragToCol="0" dragToPage="0"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3">
    <i>
      <x/>
    </i>
    <i>
      <x v="1"/>
    </i>
    <i t="grand">
      <x/>
    </i>
  </rowItems>
  <colItems count="1">
    <i/>
  </colItems>
  <dataFields count="1">
    <dataField name="Denial_Rate" fld="0" subtotal="count" showDataAs="percentOfCol" baseField="0" baseItem="0" numFmtId="10"/>
  </dataFields>
  <conditionalFormats count="1">
    <conditionalFormat type="all" priority="2">
      <pivotAreas count="1">
        <pivotArea type="data" collapsedLevelsAreSubtotals="1" fieldPosition="0">
          <references count="2">
            <reference field="4294967294" count="1" selected="0">
              <x v="0"/>
            </reference>
            <reference field="6" count="2">
              <x v="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0FFE1E-F955-4953-9DD5-AA3F7ECF3F30}" name="PivotTable5" cacheId="6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22:F25" firstHeaderRow="1" firstDataRow="1" firstDataCol="1"/>
  <pivotFields count="15">
    <pivotField showAll="0"/>
    <pivotField showAll="0"/>
    <pivotField axis="axisRow" showAll="0">
      <items count="4">
        <item x="1"/>
        <item x="0"/>
        <item x="2"/>
        <item t="default"/>
      </items>
    </pivotField>
    <pivotField showAll="0"/>
    <pivotField numFmtId="14" showAll="0">
      <items count="86">
        <item x="76"/>
        <item x="28"/>
        <item x="58"/>
        <item x="2"/>
        <item x="38"/>
        <item x="12"/>
        <item x="9"/>
        <item x="74"/>
        <item x="52"/>
        <item x="18"/>
        <item x="36"/>
        <item x="59"/>
        <item x="8"/>
        <item x="6"/>
        <item x="0"/>
        <item x="23"/>
        <item x="34"/>
        <item x="25"/>
        <item x="26"/>
        <item x="29"/>
        <item x="72"/>
        <item x="48"/>
        <item x="81"/>
        <item x="41"/>
        <item x="14"/>
        <item x="40"/>
        <item x="46"/>
        <item x="45"/>
        <item x="24"/>
        <item x="16"/>
        <item x="73"/>
        <item x="60"/>
        <item x="62"/>
        <item x="33"/>
        <item x="51"/>
        <item x="44"/>
        <item x="10"/>
        <item x="66"/>
        <item x="50"/>
        <item x="57"/>
        <item x="30"/>
        <item x="65"/>
        <item x="43"/>
        <item x="19"/>
        <item x="13"/>
        <item x="11"/>
        <item x="3"/>
        <item x="37"/>
        <item x="70"/>
        <item x="49"/>
        <item x="21"/>
        <item x="31"/>
        <item x="27"/>
        <item x="7"/>
        <item x="64"/>
        <item x="67"/>
        <item x="42"/>
        <item x="39"/>
        <item x="54"/>
        <item x="69"/>
        <item x="77"/>
        <item x="56"/>
        <item x="78"/>
        <item x="1"/>
        <item x="5"/>
        <item x="20"/>
        <item x="71"/>
        <item x="61"/>
        <item x="4"/>
        <item x="63"/>
        <item x="68"/>
        <item x="22"/>
        <item x="83"/>
        <item x="53"/>
        <item x="47"/>
        <item x="84"/>
        <item x="82"/>
        <item x="17"/>
        <item x="32"/>
        <item x="80"/>
        <item x="55"/>
        <item x="15"/>
        <item x="79"/>
        <item x="35"/>
        <item x="75"/>
        <item t="default"/>
      </items>
    </pivotField>
    <pivotField showAll="0"/>
    <pivotField showAll="0"/>
    <pivotField showAll="0"/>
    <pivotField showAll="0"/>
    <pivotField dataField="1" showAll="0"/>
    <pivotField showAll="0"/>
    <pivotField showAl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x v="2"/>
    </i>
  </rowItems>
  <colItems count="1">
    <i/>
  </colItems>
  <dataFields count="1">
    <dataField name="Total AR_days" fld="9" subtotal="count" baseField="0" baseItem="0"/>
  </dataFields>
  <conditionalFormats count="1">
    <conditionalFormat type="all"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9565214-59A7-43C2-A537-65D1FF867A67}" name="P2_1" cacheId="6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E11:F17" firstHeaderRow="1" firstDataRow="1" firstDataCol="1"/>
  <pivotFields count="15">
    <pivotField showAll="0"/>
    <pivotField showAll="0"/>
    <pivotField showAll="0"/>
    <pivotField axis="axisRow" showAll="0">
      <items count="7">
        <item x="1"/>
        <item x="2"/>
        <item x="4"/>
        <item x="3"/>
        <item x="5"/>
        <item x="0"/>
        <item t="default"/>
      </items>
    </pivotField>
    <pivotField numFmtId="164" showAll="0">
      <items count="86">
        <item x="76"/>
        <item x="28"/>
        <item x="58"/>
        <item x="2"/>
        <item x="38"/>
        <item x="12"/>
        <item x="9"/>
        <item x="74"/>
        <item x="52"/>
        <item x="18"/>
        <item x="36"/>
        <item x="59"/>
        <item x="8"/>
        <item x="6"/>
        <item x="0"/>
        <item x="23"/>
        <item x="34"/>
        <item x="25"/>
        <item x="26"/>
        <item x="29"/>
        <item x="72"/>
        <item x="48"/>
        <item x="81"/>
        <item x="41"/>
        <item x="14"/>
        <item x="40"/>
        <item x="46"/>
        <item x="45"/>
        <item x="24"/>
        <item x="16"/>
        <item x="73"/>
        <item x="60"/>
        <item x="62"/>
        <item x="33"/>
        <item x="51"/>
        <item x="44"/>
        <item x="10"/>
        <item x="66"/>
        <item x="50"/>
        <item x="57"/>
        <item x="30"/>
        <item x="65"/>
        <item x="43"/>
        <item x="19"/>
        <item x="13"/>
        <item x="11"/>
        <item x="3"/>
        <item x="37"/>
        <item x="70"/>
        <item x="49"/>
        <item x="21"/>
        <item x="31"/>
        <item x="27"/>
        <item x="7"/>
        <item x="64"/>
        <item x="67"/>
        <item x="42"/>
        <item x="39"/>
        <item x="54"/>
        <item x="69"/>
        <item x="77"/>
        <item x="56"/>
        <item x="78"/>
        <item x="1"/>
        <item x="5"/>
        <item x="20"/>
        <item x="71"/>
        <item x="61"/>
        <item x="4"/>
        <item x="63"/>
        <item x="68"/>
        <item x="22"/>
        <item x="83"/>
        <item x="53"/>
        <item x="47"/>
        <item x="84"/>
        <item x="82"/>
        <item x="17"/>
        <item x="32"/>
        <item x="80"/>
        <item x="55"/>
        <item x="15"/>
        <item x="79"/>
        <item x="35"/>
        <item x="75"/>
        <item t="default"/>
      </items>
    </pivotField>
    <pivotField showAll="0"/>
    <pivotField showAll="0"/>
    <pivotField showAll="0"/>
    <pivotField showAll="0"/>
    <pivotField dataField="1" showAll="0"/>
    <pivotField showAll="0"/>
    <pivotField showAll="0"/>
    <pivotField dragToRow="0" dragToCol="0" dragToPage="0"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x v="5"/>
    </i>
  </rowItems>
  <colItems count="1">
    <i/>
  </colItems>
  <dataFields count="1">
    <dataField name="Average of AR_days" fld="9" subtotal="average" baseField="3" baseItem="0" numFmtId="1"/>
  </dataFields>
  <formats count="1">
    <format dxfId="1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91909A-0A64-4BA5-B210-9BDBB91C2CAE}" name="PivotTable6"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9:F37" firstHeaderRow="0" firstDataRow="1" firstDataCol="1" rowPageCount="1" colPageCount="1"/>
  <pivotFields count="15">
    <pivotField axis="axisRow"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pivotField showAll="0"/>
    <pivotField showAll="0"/>
    <pivotField numFmtId="14" showAll="0">
      <items count="86">
        <item x="76"/>
        <item x="28"/>
        <item x="58"/>
        <item x="2"/>
        <item x="38"/>
        <item x="12"/>
        <item x="9"/>
        <item x="74"/>
        <item x="52"/>
        <item x="18"/>
        <item x="36"/>
        <item x="59"/>
        <item x="8"/>
        <item x="6"/>
        <item x="0"/>
        <item x="23"/>
        <item x="34"/>
        <item x="25"/>
        <item x="26"/>
        <item x="29"/>
        <item x="72"/>
        <item x="48"/>
        <item x="81"/>
        <item x="41"/>
        <item x="14"/>
        <item x="40"/>
        <item x="46"/>
        <item x="45"/>
        <item x="24"/>
        <item x="16"/>
        <item x="73"/>
        <item x="60"/>
        <item x="62"/>
        <item x="33"/>
        <item x="51"/>
        <item x="44"/>
        <item x="10"/>
        <item x="66"/>
        <item x="50"/>
        <item x="57"/>
        <item x="30"/>
        <item x="65"/>
        <item x="43"/>
        <item x="19"/>
        <item x="13"/>
        <item x="11"/>
        <item x="3"/>
        <item x="37"/>
        <item x="70"/>
        <item x="49"/>
        <item x="21"/>
        <item x="31"/>
        <item x="27"/>
        <item x="7"/>
        <item x="64"/>
        <item x="67"/>
        <item x="42"/>
        <item x="39"/>
        <item x="54"/>
        <item x="69"/>
        <item x="77"/>
        <item x="56"/>
        <item x="78"/>
        <item x="1"/>
        <item x="5"/>
        <item x="20"/>
        <item x="71"/>
        <item x="61"/>
        <item x="4"/>
        <item x="63"/>
        <item x="68"/>
        <item x="22"/>
        <item x="83"/>
        <item x="53"/>
        <item x="47"/>
        <item x="84"/>
        <item x="82"/>
        <item x="17"/>
        <item x="32"/>
        <item x="80"/>
        <item x="55"/>
        <item x="15"/>
        <item x="79"/>
        <item x="35"/>
        <item x="75"/>
        <item t="default"/>
      </items>
    </pivotField>
    <pivotField showAll="0"/>
    <pivotField axis="axisPage" showAll="0">
      <items count="3">
        <item x="0"/>
        <item x="1"/>
        <item t="default"/>
      </items>
    </pivotField>
    <pivotField showAll="0"/>
    <pivotField dataField="1" showAll="0"/>
    <pivotField showAll="0"/>
    <pivotField showAll="0"/>
    <pivotField showAl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28">
    <i>
      <x/>
    </i>
    <i>
      <x v="21"/>
    </i>
    <i>
      <x v="22"/>
    </i>
    <i>
      <x v="24"/>
    </i>
    <i>
      <x v="28"/>
    </i>
    <i>
      <x v="29"/>
    </i>
    <i>
      <x v="30"/>
    </i>
    <i>
      <x v="41"/>
    </i>
    <i>
      <x v="42"/>
    </i>
    <i>
      <x v="44"/>
    </i>
    <i>
      <x v="45"/>
    </i>
    <i>
      <x v="46"/>
    </i>
    <i>
      <x v="49"/>
    </i>
    <i>
      <x v="50"/>
    </i>
    <i>
      <x v="51"/>
    </i>
    <i>
      <x v="56"/>
    </i>
    <i>
      <x v="57"/>
    </i>
    <i>
      <x v="58"/>
    </i>
    <i>
      <x v="59"/>
    </i>
    <i>
      <x v="67"/>
    </i>
    <i>
      <x v="70"/>
    </i>
    <i>
      <x v="73"/>
    </i>
    <i>
      <x v="78"/>
    </i>
    <i>
      <x v="80"/>
    </i>
    <i>
      <x v="81"/>
    </i>
    <i>
      <x v="85"/>
    </i>
    <i>
      <x v="94"/>
    </i>
    <i t="grand">
      <x/>
    </i>
  </rowItems>
  <colFields count="1">
    <field x="-2"/>
  </colFields>
  <colItems count="2">
    <i>
      <x/>
    </i>
    <i i="1">
      <x v="1"/>
    </i>
  </colItems>
  <pageFields count="1">
    <pageField fld="6" item="0" hier="-1"/>
  </pageFields>
  <dataFields count="2">
    <dataField name="Sum of Amount" fld="8" baseField="0" baseItem="0"/>
    <dataField name="% Total of Denial Contribution" fld="8" showDataAs="percentOfTotal" baseField="0" baseItem="0" numFmtId="10"/>
  </dataFields>
  <conditionalFormats count="2">
    <conditionalFormat type="all" priority="2">
      <pivotAreas count="1">
        <pivotArea type="data" collapsedLevelsAreSubtotals="1" fieldPosition="0">
          <references count="2">
            <reference field="4294967294" count="1" selected="0">
              <x v="0"/>
            </reference>
            <reference field="0" count="27">
              <x v="0"/>
              <x v="21"/>
              <x v="22"/>
              <x v="24"/>
              <x v="28"/>
              <x v="29"/>
              <x v="30"/>
              <x v="41"/>
              <x v="42"/>
              <x v="44"/>
              <x v="45"/>
              <x v="46"/>
              <x v="49"/>
              <x v="50"/>
              <x v="51"/>
              <x v="56"/>
              <x v="57"/>
              <x v="58"/>
              <x v="59"/>
              <x v="67"/>
              <x v="70"/>
              <x v="73"/>
              <x v="78"/>
              <x v="80"/>
              <x v="81"/>
              <x v="85"/>
              <x v="94"/>
            </reference>
          </references>
        </pivotArea>
      </pivotAreas>
    </conditionalFormat>
    <conditionalFormat type="all" priority="1">
      <pivotAreas count="1">
        <pivotArea type="data" collapsedLevelsAreSubtotals="1" fieldPosition="0">
          <references count="2">
            <reference field="4294967294" count="1" selected="0">
              <x v="1"/>
            </reference>
            <reference field="0" count="27">
              <x v="0"/>
              <x v="21"/>
              <x v="22"/>
              <x v="24"/>
              <x v="28"/>
              <x v="29"/>
              <x v="30"/>
              <x v="41"/>
              <x v="42"/>
              <x v="44"/>
              <x v="45"/>
              <x v="46"/>
              <x v="49"/>
              <x v="50"/>
              <x v="51"/>
              <x v="56"/>
              <x v="57"/>
              <x v="58"/>
              <x v="59"/>
              <x v="67"/>
              <x v="70"/>
              <x v="73"/>
              <x v="78"/>
              <x v="80"/>
              <x v="81"/>
              <x v="85"/>
              <x v="9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D89F87-2DF7-44CB-8E06-C76EB54F2A48}" name="PivotTable7" cacheId="6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D11:E23" firstHeaderRow="1" firstDataRow="1" firstDataCol="1" rowPageCount="1" colPageCount="1"/>
  <pivotFields count="15">
    <pivotField dataField="1" showAll="0"/>
    <pivotField showAll="0"/>
    <pivotField showAll="0"/>
    <pivotField showAll="0"/>
    <pivotField numFmtId="14" showAll="0">
      <items count="86">
        <item x="76"/>
        <item x="28"/>
        <item x="58"/>
        <item x="2"/>
        <item x="38"/>
        <item x="12"/>
        <item x="9"/>
        <item x="74"/>
        <item x="52"/>
        <item x="18"/>
        <item x="36"/>
        <item x="59"/>
        <item x="8"/>
        <item x="6"/>
        <item x="0"/>
        <item x="23"/>
        <item x="34"/>
        <item x="25"/>
        <item x="26"/>
        <item x="29"/>
        <item x="72"/>
        <item x="48"/>
        <item x="81"/>
        <item x="41"/>
        <item x="14"/>
        <item x="40"/>
        <item x="46"/>
        <item x="45"/>
        <item x="24"/>
        <item x="16"/>
        <item x="73"/>
        <item x="60"/>
        <item x="62"/>
        <item x="33"/>
        <item x="51"/>
        <item x="44"/>
        <item x="10"/>
        <item x="66"/>
        <item x="50"/>
        <item x="57"/>
        <item x="30"/>
        <item x="65"/>
        <item x="43"/>
        <item x="19"/>
        <item x="13"/>
        <item x="11"/>
        <item x="3"/>
        <item x="37"/>
        <item x="70"/>
        <item x="49"/>
        <item x="21"/>
        <item x="31"/>
        <item x="27"/>
        <item x="7"/>
        <item x="64"/>
        <item x="67"/>
        <item x="42"/>
        <item x="39"/>
        <item x="54"/>
        <item x="69"/>
        <item x="77"/>
        <item x="56"/>
        <item x="78"/>
        <item x="1"/>
        <item x="5"/>
        <item x="20"/>
        <item x="71"/>
        <item x="61"/>
        <item x="4"/>
        <item x="63"/>
        <item x="68"/>
        <item x="22"/>
        <item x="83"/>
        <item x="53"/>
        <item x="47"/>
        <item x="84"/>
        <item x="82"/>
        <item x="17"/>
        <item x="32"/>
        <item x="80"/>
        <item x="55"/>
        <item x="15"/>
        <item x="79"/>
        <item x="35"/>
        <item x="75"/>
        <item t="default"/>
      </items>
    </pivotField>
    <pivotField showAll="0"/>
    <pivotField axis="axisPage" showAll="0">
      <items count="3">
        <item x="0"/>
        <item x="1"/>
        <item t="default"/>
      </items>
    </pivotField>
    <pivotField showAll="0"/>
    <pivotField showAll="0"/>
    <pivotField showAll="0"/>
    <pivotField showAll="0"/>
    <pivotField showAll="0"/>
    <pivotField dragToRow="0" dragToCol="0" dragToPage="0" showAll="0" defaultSubtota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4"/>
  </rowFields>
  <rowItems count="12">
    <i>
      <x v="1"/>
    </i>
    <i>
      <x v="2"/>
    </i>
    <i>
      <x v="3"/>
    </i>
    <i>
      <x v="4"/>
    </i>
    <i>
      <x v="5"/>
    </i>
    <i>
      <x v="6"/>
    </i>
    <i>
      <x v="7"/>
    </i>
    <i>
      <x v="8"/>
    </i>
    <i>
      <x v="9"/>
    </i>
    <i>
      <x v="10"/>
    </i>
    <i>
      <x v="11"/>
    </i>
    <i>
      <x v="12"/>
    </i>
  </rowItems>
  <colItems count="1">
    <i/>
  </colItems>
  <pageFields count="1">
    <pageField fld="6" item="0" hier="-1"/>
  </pageFields>
  <dataFields count="1">
    <dataField name="Total Denied Claims"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3FEDE8C-36E6-4D1D-A66B-DC7C620F73A9}" name="PivotTable8" cacheId="6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
  <location ref="E12:H19" firstHeaderRow="0" firstDataRow="1" firstDataCol="1"/>
  <pivotFields count="15">
    <pivotField showAll="0"/>
    <pivotField showAll="0"/>
    <pivotField showAll="0"/>
    <pivotField axis="axisRow" showAll="0">
      <items count="7">
        <item x="1"/>
        <item x="2"/>
        <item x="4"/>
        <item x="3"/>
        <item x="5"/>
        <item x="0"/>
        <item t="default"/>
      </items>
    </pivotField>
    <pivotField numFmtId="14" showAll="0">
      <items count="86">
        <item x="76"/>
        <item x="28"/>
        <item x="58"/>
        <item x="2"/>
        <item x="38"/>
        <item x="12"/>
        <item x="9"/>
        <item x="74"/>
        <item x="52"/>
        <item x="18"/>
        <item x="36"/>
        <item x="59"/>
        <item x="8"/>
        <item x="6"/>
        <item x="0"/>
        <item x="23"/>
        <item x="34"/>
        <item x="25"/>
        <item x="26"/>
        <item x="29"/>
        <item x="72"/>
        <item x="48"/>
        <item x="81"/>
        <item x="41"/>
        <item x="14"/>
        <item x="40"/>
        <item x="46"/>
        <item x="45"/>
        <item x="24"/>
        <item x="16"/>
        <item x="73"/>
        <item x="60"/>
        <item x="62"/>
        <item x="33"/>
        <item x="51"/>
        <item x="44"/>
        <item x="10"/>
        <item x="66"/>
        <item x="50"/>
        <item x="57"/>
        <item x="30"/>
        <item x="65"/>
        <item x="43"/>
        <item x="19"/>
        <item x="13"/>
        <item x="11"/>
        <item x="3"/>
        <item x="37"/>
        <item x="70"/>
        <item x="49"/>
        <item x="21"/>
        <item x="31"/>
        <item x="27"/>
        <item x="7"/>
        <item x="64"/>
        <item x="67"/>
        <item x="42"/>
        <item x="39"/>
        <item x="54"/>
        <item x="69"/>
        <item x="77"/>
        <item x="56"/>
        <item x="78"/>
        <item x="1"/>
        <item x="5"/>
        <item x="20"/>
        <item x="71"/>
        <item x="61"/>
        <item x="4"/>
        <item x="63"/>
        <item x="68"/>
        <item x="22"/>
        <item x="83"/>
        <item x="53"/>
        <item x="47"/>
        <item x="84"/>
        <item x="82"/>
        <item x="17"/>
        <item x="32"/>
        <item x="80"/>
        <item x="55"/>
        <item x="15"/>
        <item x="79"/>
        <item x="35"/>
        <item x="75"/>
        <item t="default"/>
      </items>
    </pivotField>
    <pivotField showAll="0"/>
    <pivotField showAll="0"/>
    <pivotField dataField="1" showAll="0"/>
    <pivotField showAll="0"/>
    <pivotField showAll="0"/>
    <pivotField dataField="1" showAll="0"/>
    <pivotField dataField="1" showAll="0"/>
    <pivotField dragToRow="0" dragToCol="0" dragToPage="0" showAll="0" defaultSubtota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7">
    <i>
      <x/>
    </i>
    <i>
      <x v="1"/>
    </i>
    <i>
      <x v="2"/>
    </i>
    <i>
      <x v="3"/>
    </i>
    <i>
      <x v="4"/>
    </i>
    <i>
      <x v="5"/>
    </i>
    <i t="grand">
      <x/>
    </i>
  </rowItems>
  <colFields count="1">
    <field x="-2"/>
  </colFields>
  <colItems count="3">
    <i>
      <x/>
    </i>
    <i i="1">
      <x v="1"/>
    </i>
    <i i="2">
      <x v="2"/>
    </i>
  </colItems>
  <dataFields count="3">
    <dataField name="Count of DenialReason" fld="7" subtotal="count" showDataAs="percentOfTotal" baseField="0" baseItem="0" numFmtId="10"/>
    <dataField name="Denied Amount" fld="11" baseField="3" baseItem="0" numFmtId="44"/>
    <dataField name="Paid Amount" fld="10" baseField="3" baseItem="0" numFmtId="44"/>
  </dataFields>
  <formats count="1">
    <format dxfId="11">
      <pivotArea outline="0" collapsedLevelsAreSubtotals="1" fieldPosition="0">
        <references count="1">
          <reference field="4294967294" count="2" selected="0">
            <x v="1"/>
            <x v="2"/>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CB66FFB-ECC5-4AA4-8A98-CA3BCD765F13}" sourceName="Department">
  <pivotTables>
    <pivotTable tabId="3" name="P1_3"/>
  </pivotTables>
  <data>
    <tabular pivotCacheId="1597207968">
      <items count="5">
        <i x="0" s="1"/>
        <i x="4" s="1"/>
        <i x="3"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er" xr10:uid="{E4594651-A109-42DD-B077-842B18C7DABF}" sourceName="Payer">
  <pivotTables>
    <pivotTable tabId="7" name="PivotTable8"/>
  </pivotTables>
  <data>
    <tabular pivotCacheId="1597207968">
      <items count="6">
        <i x="1" s="1"/>
        <i x="2" s="1"/>
        <i x="4" s="1"/>
        <i x="3" s="1"/>
        <i x="5"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ED9C25B-F1D8-4E56-9A64-E1531F887132}"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er" xr10:uid="{BBDAFAF0-885C-4AE6-9C61-6799B64062DB}" cache="Slicer_Payer" caption="Pay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D75D8A-5025-49A3-B782-88846507DAFA}" name="rcm" displayName="rcm" ref="A1:L101" totalsRowShown="0" headerRowDxfId="18" headerRowBorderDxfId="19" tableBorderDxfId="20">
  <autoFilter ref="A1:L101" xr:uid="{FAD75D8A-5025-49A3-B782-88846507DAFA}"/>
  <tableColumns count="12">
    <tableColumn id="1" xr3:uid="{DCFDAD14-5B93-480C-978D-21F69F8FAE2E}" name="ClaimID"/>
    <tableColumn id="2" xr3:uid="{F9F08CCD-F357-4454-A360-ADA99D6CFC29}" name="Department"/>
    <tableColumn id="3" xr3:uid="{A37DD170-B1FE-4C27-8328-70255A49537D}" name="ClaimType"/>
    <tableColumn id="4" xr3:uid="{B962D92C-38DB-413A-B67A-8B8769C768F0}" name="Payer"/>
    <tableColumn id="5" xr3:uid="{9A93CFE7-D451-427D-B45B-B2E8714FB570}" name="SubmissionDate" dataDxfId="17"/>
    <tableColumn id="6" xr3:uid="{FDBE54DD-FE5D-4C73-A54A-25C4B1436BC9}" name="PaymentDate" dataDxfId="16"/>
    <tableColumn id="7" xr3:uid="{5E83BE02-4BAD-4F78-9606-EBBAEED76ED0}" name="Status"/>
    <tableColumn id="8" xr3:uid="{E5A0A97C-4434-48A1-B344-AC60ABC48E5B}" name="DenialReason"/>
    <tableColumn id="9" xr3:uid="{56FF5E1A-316B-4722-9757-9252DA7D4AF7}" name="Amount"/>
    <tableColumn id="10" xr3:uid="{5EA64E08-7525-42EA-BA13-D9850F91274D}" name="AR_days" dataDxfId="15">
      <calculatedColumnFormula>IFERROR(rcm[[#This Row],[PaymentDate]]-rcm[[#This Row],[SubmissionDate]]," ")</calculatedColumnFormula>
    </tableColumn>
    <tableColumn id="11" xr3:uid="{0AAA607A-0074-4C6A-8F94-9C038C01F032}" name="Paid" dataDxfId="13">
      <calculatedColumnFormula>IF(rcm[[#This Row],[Status]]=$G$4,rcm[[#This Row],[Amount]],"")</calculatedColumnFormula>
    </tableColumn>
    <tableColumn id="12" xr3:uid="{DC211C5D-A920-4B47-B462-63C6DA27F6A3}" name="denied" dataDxfId="12">
      <calculatedColumnFormula>IF(rcm[[#This Row],[Status]]=$G$2,rcm[[#This Row],[Amount]],"")</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D62B77-D8C7-4B4B-BFA7-14D44C3A9901}" name="Insights" displayName="Insights" ref="E42:F48" totalsRowShown="0">
  <autoFilter ref="E42:F48" xr:uid="{FED62B77-D8C7-4B4B-BFA7-14D44C3A9901}"/>
  <tableColumns count="2">
    <tableColumn id="1" xr3:uid="{1B291A1A-3612-4EA4-92D7-CFAFCE1A5727}" name="Payer" dataDxfId="10"/>
    <tableColumn id="2" xr3:uid="{D2DC6DBE-2D4C-4EF9-9289-A830608C7590}" name="Insight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ivotTable" Target="../pivotTables/pivotTable8.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874D8-C6AE-425B-9D8F-C4055E963DE9}">
  <dimension ref="D2:G39"/>
  <sheetViews>
    <sheetView tabSelected="1" zoomScale="85" zoomScaleNormal="85" workbookViewId="0">
      <selection activeCell="D2" sqref="D2:G3"/>
    </sheetView>
  </sheetViews>
  <sheetFormatPr defaultRowHeight="15" x14ac:dyDescent="0.25"/>
  <sheetData>
    <row r="2" spans="4:7" ht="15.75" thickBot="1" x14ac:dyDescent="0.3">
      <c r="D2" s="29" t="s">
        <v>193</v>
      </c>
      <c r="E2" s="29"/>
      <c r="F2" s="29"/>
      <c r="G2" s="29"/>
    </row>
    <row r="3" spans="4:7" ht="16.5" thickTop="1" thickBot="1" x14ac:dyDescent="0.3">
      <c r="D3" s="29"/>
      <c r="E3" s="29"/>
      <c r="F3" s="29"/>
      <c r="G3" s="29"/>
    </row>
    <row r="4" spans="4:7" ht="15.75" thickTop="1" x14ac:dyDescent="0.25"/>
    <row r="5" spans="4:7" ht="18" x14ac:dyDescent="0.25">
      <c r="D5" s="22" t="s">
        <v>192</v>
      </c>
      <c r="E5" s="1"/>
    </row>
    <row r="6" spans="4:7" x14ac:dyDescent="0.25">
      <c r="D6" s="2"/>
      <c r="E6" s="2" t="s">
        <v>124</v>
      </c>
    </row>
    <row r="7" spans="4:7" x14ac:dyDescent="0.25">
      <c r="E7" s="2"/>
    </row>
    <row r="8" spans="4:7" x14ac:dyDescent="0.25">
      <c r="E8" s="2" t="s">
        <v>125</v>
      </c>
    </row>
    <row r="9" spans="4:7" x14ac:dyDescent="0.25">
      <c r="E9" s="2"/>
    </row>
    <row r="10" spans="4:7" x14ac:dyDescent="0.25">
      <c r="E10" s="2" t="s">
        <v>126</v>
      </c>
    </row>
    <row r="13" spans="4:7" x14ac:dyDescent="0.25">
      <c r="D13" s="22" t="s">
        <v>191</v>
      </c>
    </row>
    <row r="14" spans="4:7" x14ac:dyDescent="0.25">
      <c r="D14" s="2"/>
      <c r="E14" s="2" t="s">
        <v>127</v>
      </c>
    </row>
    <row r="15" spans="4:7" x14ac:dyDescent="0.25">
      <c r="E15" s="2"/>
    </row>
    <row r="16" spans="4:7" x14ac:dyDescent="0.25">
      <c r="E16" s="2" t="s">
        <v>128</v>
      </c>
    </row>
    <row r="17" spans="4:5" x14ac:dyDescent="0.25">
      <c r="E17" s="2"/>
    </row>
    <row r="18" spans="4:5" x14ac:dyDescent="0.25">
      <c r="E18" s="2" t="s">
        <v>129</v>
      </c>
    </row>
    <row r="21" spans="4:5" x14ac:dyDescent="0.25">
      <c r="D21" s="22" t="s">
        <v>194</v>
      </c>
    </row>
    <row r="22" spans="4:5" x14ac:dyDescent="0.25">
      <c r="D22" s="2"/>
      <c r="E22" s="2" t="s">
        <v>130</v>
      </c>
    </row>
    <row r="23" spans="4:5" x14ac:dyDescent="0.25">
      <c r="E23" s="2"/>
    </row>
    <row r="24" spans="4:5" x14ac:dyDescent="0.25">
      <c r="E24" s="2" t="s">
        <v>131</v>
      </c>
    </row>
    <row r="27" spans="4:5" x14ac:dyDescent="0.25">
      <c r="D27" s="22" t="s">
        <v>195</v>
      </c>
    </row>
    <row r="28" spans="4:5" x14ac:dyDescent="0.25">
      <c r="D28" s="2"/>
      <c r="E28" s="2" t="s">
        <v>132</v>
      </c>
    </row>
    <row r="29" spans="4:5" x14ac:dyDescent="0.25">
      <c r="E29" s="2"/>
    </row>
    <row r="30" spans="4:5" x14ac:dyDescent="0.25">
      <c r="E30" s="2" t="s">
        <v>133</v>
      </c>
    </row>
    <row r="32" spans="4:5" x14ac:dyDescent="0.25">
      <c r="E32" s="2"/>
    </row>
    <row r="33" spans="4:6" x14ac:dyDescent="0.25">
      <c r="D33" s="22" t="s">
        <v>196</v>
      </c>
    </row>
    <row r="34" spans="4:6" x14ac:dyDescent="0.25">
      <c r="D34" s="2"/>
      <c r="E34" s="2" t="s">
        <v>134</v>
      </c>
    </row>
    <row r="35" spans="4:6" x14ac:dyDescent="0.25">
      <c r="E35" s="2"/>
      <c r="F35" s="4" t="s">
        <v>135</v>
      </c>
    </row>
    <row r="36" spans="4:6" x14ac:dyDescent="0.25">
      <c r="E36" s="2"/>
      <c r="F36" s="4"/>
    </row>
    <row r="37" spans="4:6" x14ac:dyDescent="0.25">
      <c r="E37" s="4"/>
      <c r="F37" s="4" t="s">
        <v>136</v>
      </c>
    </row>
    <row r="38" spans="4:6" x14ac:dyDescent="0.25">
      <c r="F38" s="4"/>
    </row>
    <row r="39" spans="4:6" x14ac:dyDescent="0.25">
      <c r="F39" s="4" t="s">
        <v>137</v>
      </c>
    </row>
  </sheetData>
  <mergeCells count="1">
    <mergeCell ref="D2: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DB996-BE22-446B-8932-CE1BEC4AF542}">
  <dimension ref="A2:R43"/>
  <sheetViews>
    <sheetView topLeftCell="A2" zoomScale="70" zoomScaleNormal="70" workbookViewId="0">
      <selection activeCell="AC11" sqref="AC11"/>
    </sheetView>
  </sheetViews>
  <sheetFormatPr defaultRowHeight="15" x14ac:dyDescent="0.25"/>
  <cols>
    <col min="4" max="4" width="13.28515625" bestFit="1" customWidth="1"/>
    <col min="5" max="5" width="11.7109375" bestFit="1" customWidth="1"/>
    <col min="6" max="6" width="13.7109375" bestFit="1" customWidth="1"/>
    <col min="7" max="7" width="5" bestFit="1" customWidth="1"/>
    <col min="8" max="31" width="6" bestFit="1" customWidth="1"/>
    <col min="32" max="32" width="11.28515625" bestFit="1" customWidth="1"/>
    <col min="33" max="103" width="16.28515625" bestFit="1" customWidth="1"/>
    <col min="104" max="104" width="11.28515625" bestFit="1" customWidth="1"/>
  </cols>
  <sheetData>
    <row r="2" spans="1:18" ht="15.75" thickBot="1" x14ac:dyDescent="0.3">
      <c r="D2" s="28" t="s">
        <v>192</v>
      </c>
      <c r="E2" s="28"/>
    </row>
    <row r="3" spans="1:18" ht="15.75" thickBot="1" x14ac:dyDescent="0.3">
      <c r="A3" s="14" t="s">
        <v>153</v>
      </c>
      <c r="B3" s="14"/>
      <c r="C3" s="14"/>
      <c r="D3" s="28"/>
      <c r="E3" s="28"/>
    </row>
    <row r="4" spans="1:18" ht="15" customHeight="1" x14ac:dyDescent="0.25">
      <c r="A4" s="14"/>
      <c r="B4" s="14"/>
      <c r="C4" s="14"/>
      <c r="D4" s="2"/>
    </row>
    <row r="5" spans="1:18" ht="15" customHeight="1" x14ac:dyDescent="0.25">
      <c r="A5" s="14"/>
      <c r="B5" s="14"/>
      <c r="C5" s="14"/>
      <c r="D5" s="2"/>
      <c r="E5" s="15" t="s">
        <v>152</v>
      </c>
      <c r="F5" s="15"/>
      <c r="G5" s="15"/>
      <c r="H5" s="15"/>
      <c r="I5" s="15"/>
      <c r="J5" s="15"/>
      <c r="K5" s="15"/>
      <c r="L5" s="15"/>
      <c r="M5" s="15"/>
      <c r="N5" s="15"/>
      <c r="O5" s="15"/>
      <c r="P5" s="15"/>
      <c r="Q5" s="15"/>
      <c r="R5" s="15"/>
    </row>
    <row r="6" spans="1:18" x14ac:dyDescent="0.25">
      <c r="A6" s="14"/>
      <c r="B6" s="14"/>
      <c r="C6" s="14"/>
      <c r="D6" s="4"/>
      <c r="E6" s="15"/>
      <c r="F6" s="15"/>
      <c r="G6" s="15"/>
      <c r="H6" s="15"/>
      <c r="I6" s="15"/>
      <c r="J6" s="15"/>
      <c r="K6" s="15"/>
      <c r="L6" s="15"/>
      <c r="M6" s="15"/>
      <c r="N6" s="15"/>
      <c r="O6" s="15"/>
      <c r="P6" s="15"/>
      <c r="Q6" s="15"/>
      <c r="R6" s="15"/>
    </row>
    <row r="7" spans="1:18" x14ac:dyDescent="0.25">
      <c r="A7" s="14"/>
      <c r="B7" s="14"/>
      <c r="C7" s="14"/>
      <c r="E7" s="15"/>
      <c r="F7" s="15"/>
      <c r="G7" s="15"/>
      <c r="H7" s="15"/>
      <c r="I7" s="15"/>
      <c r="J7" s="15"/>
      <c r="K7" s="15"/>
      <c r="L7" s="15"/>
      <c r="M7" s="15"/>
      <c r="N7" s="15"/>
      <c r="O7" s="15"/>
      <c r="P7" s="15"/>
      <c r="Q7" s="15"/>
      <c r="R7" s="15"/>
    </row>
    <row r="8" spans="1:18" x14ac:dyDescent="0.25">
      <c r="A8" s="14"/>
      <c r="B8" s="14"/>
      <c r="C8" s="14"/>
      <c r="E8" s="15"/>
      <c r="F8" s="15"/>
      <c r="G8" s="15"/>
      <c r="H8" s="15"/>
      <c r="I8" s="15"/>
      <c r="J8" s="15"/>
      <c r="K8" s="15"/>
      <c r="L8" s="15"/>
      <c r="M8" s="15"/>
      <c r="N8" s="15"/>
      <c r="O8" s="15"/>
      <c r="P8" s="15"/>
      <c r="Q8" s="15"/>
      <c r="R8" s="15"/>
    </row>
    <row r="9" spans="1:18" ht="11.25" customHeight="1" x14ac:dyDescent="0.25">
      <c r="A9" s="14"/>
      <c r="B9" s="14"/>
      <c r="C9" s="14"/>
      <c r="E9" s="15"/>
      <c r="F9" s="15"/>
      <c r="G9" s="15"/>
      <c r="H9" s="15"/>
      <c r="I9" s="15"/>
      <c r="J9" s="15"/>
      <c r="K9" s="15"/>
      <c r="L9" s="15"/>
      <c r="M9" s="15"/>
      <c r="N9" s="15"/>
      <c r="O9" s="15"/>
      <c r="P9" s="15"/>
      <c r="Q9" s="15"/>
      <c r="R9" s="15"/>
    </row>
    <row r="10" spans="1:18" x14ac:dyDescent="0.25">
      <c r="A10" s="14"/>
      <c r="B10" s="14"/>
      <c r="C10" s="14"/>
    </row>
    <row r="11" spans="1:18" x14ac:dyDescent="0.25">
      <c r="D11" s="6" t="s">
        <v>145</v>
      </c>
      <c r="E11" t="s">
        <v>147</v>
      </c>
    </row>
    <row r="12" spans="1:18" x14ac:dyDescent="0.25">
      <c r="D12" s="7" t="s">
        <v>117</v>
      </c>
      <c r="E12" s="9">
        <v>0.27</v>
      </c>
      <c r="F12" s="4"/>
    </row>
    <row r="13" spans="1:18" x14ac:dyDescent="0.25">
      <c r="D13" s="7" t="s">
        <v>118</v>
      </c>
      <c r="E13" s="9">
        <v>0.73</v>
      </c>
      <c r="F13" s="10"/>
    </row>
    <row r="14" spans="1:18" x14ac:dyDescent="0.25">
      <c r="D14" s="7" t="s">
        <v>144</v>
      </c>
      <c r="E14" s="9">
        <v>1</v>
      </c>
    </row>
    <row r="16" spans="1:18" x14ac:dyDescent="0.25">
      <c r="D16" s="6" t="s">
        <v>145</v>
      </c>
      <c r="E16" t="s">
        <v>148</v>
      </c>
      <c r="F16" t="s">
        <v>150</v>
      </c>
      <c r="I16" s="4"/>
    </row>
    <row r="17" spans="4:6" x14ac:dyDescent="0.25">
      <c r="D17" s="7" t="s">
        <v>123</v>
      </c>
      <c r="E17" s="8">
        <v>5</v>
      </c>
      <c r="F17" s="12">
        <v>159189</v>
      </c>
    </row>
    <row r="18" spans="4:6" x14ac:dyDescent="0.25">
      <c r="D18" s="7" t="s">
        <v>120</v>
      </c>
      <c r="E18" s="8">
        <v>4</v>
      </c>
      <c r="F18" s="12">
        <v>111096</v>
      </c>
    </row>
    <row r="19" spans="4:6" x14ac:dyDescent="0.25">
      <c r="D19" s="7" t="s">
        <v>119</v>
      </c>
      <c r="E19" s="8">
        <v>6</v>
      </c>
      <c r="F19" s="12">
        <v>125885</v>
      </c>
    </row>
    <row r="20" spans="4:6" x14ac:dyDescent="0.25">
      <c r="D20" s="7" t="s">
        <v>122</v>
      </c>
      <c r="E20" s="8">
        <v>6</v>
      </c>
      <c r="F20" s="12">
        <v>204672</v>
      </c>
    </row>
    <row r="21" spans="4:6" x14ac:dyDescent="0.25">
      <c r="D21" s="7" t="s">
        <v>121</v>
      </c>
      <c r="E21" s="8">
        <v>6</v>
      </c>
      <c r="F21" s="12">
        <v>208693</v>
      </c>
    </row>
    <row r="23" spans="4:6" x14ac:dyDescent="0.25">
      <c r="D23" s="6" t="s">
        <v>145</v>
      </c>
      <c r="E23" t="s">
        <v>146</v>
      </c>
    </row>
    <row r="24" spans="4:6" x14ac:dyDescent="0.25">
      <c r="D24" s="7" t="s">
        <v>109</v>
      </c>
      <c r="E24" s="8">
        <v>4</v>
      </c>
      <c r="F24" s="13">
        <v>0.04</v>
      </c>
    </row>
    <row r="25" spans="4:6" x14ac:dyDescent="0.25">
      <c r="D25" s="11" t="s">
        <v>120</v>
      </c>
      <c r="E25" s="8">
        <v>1</v>
      </c>
      <c r="F25" s="13">
        <v>0.01</v>
      </c>
    </row>
    <row r="26" spans="4:6" x14ac:dyDescent="0.25">
      <c r="D26" s="11" t="s">
        <v>119</v>
      </c>
      <c r="E26" s="8">
        <v>2</v>
      </c>
      <c r="F26" s="13">
        <v>0.02</v>
      </c>
    </row>
    <row r="27" spans="4:6" x14ac:dyDescent="0.25">
      <c r="D27" s="11" t="s">
        <v>122</v>
      </c>
      <c r="E27" s="8">
        <v>1</v>
      </c>
      <c r="F27" s="13">
        <v>0.01</v>
      </c>
    </row>
    <row r="28" spans="4:6" x14ac:dyDescent="0.25">
      <c r="D28" s="7" t="s">
        <v>113</v>
      </c>
      <c r="E28" s="8">
        <v>1</v>
      </c>
      <c r="F28" s="13">
        <v>0.01</v>
      </c>
    </row>
    <row r="29" spans="4:6" x14ac:dyDescent="0.25">
      <c r="D29" s="11" t="s">
        <v>121</v>
      </c>
      <c r="E29" s="8">
        <v>1</v>
      </c>
      <c r="F29" s="13">
        <v>0.01</v>
      </c>
    </row>
    <row r="30" spans="4:6" x14ac:dyDescent="0.25">
      <c r="D30" s="7" t="s">
        <v>112</v>
      </c>
      <c r="E30" s="8">
        <v>3</v>
      </c>
      <c r="F30" s="13">
        <v>0.03</v>
      </c>
    </row>
    <row r="31" spans="4:6" x14ac:dyDescent="0.25">
      <c r="D31" s="11" t="s">
        <v>122</v>
      </c>
      <c r="E31" s="8">
        <v>3</v>
      </c>
      <c r="F31" s="13">
        <v>0.03</v>
      </c>
    </row>
    <row r="32" spans="4:6" x14ac:dyDescent="0.25">
      <c r="D32" s="7" t="s">
        <v>110</v>
      </c>
      <c r="E32" s="8">
        <v>7</v>
      </c>
      <c r="F32" s="13">
        <v>7.0000000000000007E-2</v>
      </c>
    </row>
    <row r="33" spans="4:9" x14ac:dyDescent="0.25">
      <c r="D33" s="11" t="s">
        <v>123</v>
      </c>
      <c r="E33" s="8">
        <v>2</v>
      </c>
      <c r="F33" s="13">
        <v>0.02</v>
      </c>
    </row>
    <row r="34" spans="4:9" x14ac:dyDescent="0.25">
      <c r="D34" s="11" t="s">
        <v>120</v>
      </c>
      <c r="E34" s="8">
        <v>1</v>
      </c>
      <c r="F34" s="13">
        <v>0.01</v>
      </c>
    </row>
    <row r="35" spans="4:9" x14ac:dyDescent="0.25">
      <c r="D35" s="11" t="s">
        <v>119</v>
      </c>
      <c r="E35" s="8">
        <v>3</v>
      </c>
      <c r="F35" s="13">
        <v>0.03</v>
      </c>
    </row>
    <row r="36" spans="4:9" x14ac:dyDescent="0.25">
      <c r="D36" s="11" t="s">
        <v>121</v>
      </c>
      <c r="E36" s="8">
        <v>1</v>
      </c>
      <c r="F36" s="13">
        <v>0.01</v>
      </c>
    </row>
    <row r="37" spans="4:9" x14ac:dyDescent="0.25">
      <c r="D37" s="7" t="s">
        <v>111</v>
      </c>
      <c r="E37" s="8">
        <v>12</v>
      </c>
      <c r="F37" s="13">
        <v>0.12</v>
      </c>
    </row>
    <row r="38" spans="4:9" x14ac:dyDescent="0.25">
      <c r="D38" s="11" t="s">
        <v>123</v>
      </c>
      <c r="E38" s="8">
        <v>3</v>
      </c>
      <c r="F38" s="13">
        <v>0.03</v>
      </c>
    </row>
    <row r="39" spans="4:9" x14ac:dyDescent="0.25">
      <c r="D39" s="11" t="s">
        <v>120</v>
      </c>
      <c r="E39" s="8">
        <v>2</v>
      </c>
      <c r="F39" s="13">
        <v>0.02</v>
      </c>
    </row>
    <row r="40" spans="4:9" x14ac:dyDescent="0.25">
      <c r="D40" s="11" t="s">
        <v>119</v>
      </c>
      <c r="E40" s="8">
        <v>1</v>
      </c>
      <c r="F40" s="13">
        <v>0.01</v>
      </c>
    </row>
    <row r="41" spans="4:9" x14ac:dyDescent="0.25">
      <c r="D41" s="11" t="s">
        <v>122</v>
      </c>
      <c r="E41" s="8">
        <v>2</v>
      </c>
      <c r="F41" s="13">
        <v>0.02</v>
      </c>
    </row>
    <row r="42" spans="4:9" x14ac:dyDescent="0.25">
      <c r="D42" s="11" t="s">
        <v>121</v>
      </c>
      <c r="E42" s="8">
        <v>4</v>
      </c>
      <c r="F42" s="13">
        <v>0.04</v>
      </c>
      <c r="I42" s="4" t="s">
        <v>126</v>
      </c>
    </row>
    <row r="43" spans="4:9" x14ac:dyDescent="0.25">
      <c r="D43" s="7" t="s">
        <v>144</v>
      </c>
      <c r="E43" s="8">
        <v>27</v>
      </c>
      <c r="F43" s="13">
        <v>0.27</v>
      </c>
      <c r="I43" t="s">
        <v>111</v>
      </c>
    </row>
  </sheetData>
  <mergeCells count="3">
    <mergeCell ref="D2:E3"/>
    <mergeCell ref="E5:R9"/>
    <mergeCell ref="A3:C10"/>
  </mergeCells>
  <conditionalFormatting pivot="1" sqref="E12:E13">
    <cfRule type="top10" dxfId="4" priority="2" percent="1" bottom="1" rank="10"/>
  </conditionalFormatting>
  <conditionalFormatting pivot="1" sqref="E17:E21">
    <cfRule type="top10" dxfId="3" priority="1" rank="3"/>
  </conditionalFormatting>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opLeftCell="A2" workbookViewId="0">
      <selection activeCell="I2" sqref="I2:I101"/>
    </sheetView>
  </sheetViews>
  <sheetFormatPr defaultRowHeight="15" x14ac:dyDescent="0.25"/>
  <cols>
    <col min="1" max="1" width="10" customWidth="1"/>
    <col min="2" max="2" width="13.85546875" customWidth="1"/>
    <col min="3" max="3" width="12.42578125" customWidth="1"/>
    <col min="4" max="4" width="8.140625" customWidth="1"/>
    <col min="5" max="6" width="18.28515625" bestFit="1" customWidth="1"/>
    <col min="7" max="7" width="8.5703125" customWidth="1"/>
    <col min="8" max="8" width="15.85546875" bestFit="1" customWidth="1"/>
    <col min="9" max="9" width="10.28515625" customWidth="1"/>
  </cols>
  <sheetData>
    <row r="1" spans="1:12" x14ac:dyDescent="0.25">
      <c r="A1" s="5" t="s">
        <v>0</v>
      </c>
      <c r="B1" s="5" t="s">
        <v>1</v>
      </c>
      <c r="C1" s="5" t="s">
        <v>2</v>
      </c>
      <c r="D1" s="5" t="s">
        <v>3</v>
      </c>
      <c r="E1" s="5" t="s">
        <v>4</v>
      </c>
      <c r="F1" s="5" t="s">
        <v>5</v>
      </c>
      <c r="G1" s="5" t="s">
        <v>6</v>
      </c>
      <c r="H1" s="5" t="s">
        <v>7</v>
      </c>
      <c r="I1" s="5" t="s">
        <v>8</v>
      </c>
      <c r="J1" s="5" t="s">
        <v>166</v>
      </c>
      <c r="K1" s="5" t="s">
        <v>118</v>
      </c>
      <c r="L1" s="5" t="s">
        <v>177</v>
      </c>
    </row>
    <row r="2" spans="1:12" x14ac:dyDescent="0.25">
      <c r="A2" t="s">
        <v>9</v>
      </c>
      <c r="B2" t="s">
        <v>109</v>
      </c>
      <c r="C2" t="s">
        <v>114</v>
      </c>
      <c r="D2" t="s">
        <v>141</v>
      </c>
      <c r="E2" s="16">
        <v>45003</v>
      </c>
      <c r="F2" s="16" t="s">
        <v>117</v>
      </c>
      <c r="G2" t="s">
        <v>117</v>
      </c>
      <c r="H2" t="s">
        <v>119</v>
      </c>
      <c r="I2">
        <v>48169</v>
      </c>
      <c r="J2" t="str">
        <f>IFERROR(rcm[[#This Row],[PaymentDate]]-rcm[[#This Row],[SubmissionDate]]," ")</f>
        <v xml:space="preserve"> </v>
      </c>
      <c r="K2" t="str">
        <f>IF(rcm[[#This Row],[Status]]=$G$4,rcm[[#This Row],[Amount]],"")</f>
        <v/>
      </c>
      <c r="L2">
        <f>IF(rcm[[#This Row],[Status]]=$G$2,rcm[[#This Row],[Amount]],"")</f>
        <v>48169</v>
      </c>
    </row>
    <row r="3" spans="1:12" x14ac:dyDescent="0.25">
      <c r="A3" t="s">
        <v>10</v>
      </c>
      <c r="B3" t="s">
        <v>110</v>
      </c>
      <c r="C3" t="s">
        <v>115</v>
      </c>
      <c r="D3" t="s">
        <v>141</v>
      </c>
      <c r="E3" s="16">
        <v>45206</v>
      </c>
      <c r="F3" s="16">
        <v>45263</v>
      </c>
      <c r="G3" t="s">
        <v>118</v>
      </c>
      <c r="I3">
        <v>44705</v>
      </c>
      <c r="J3">
        <f>IFERROR(rcm[[#This Row],[PaymentDate]]-rcm[[#This Row],[SubmissionDate]]," ")</f>
        <v>57</v>
      </c>
      <c r="K3">
        <f>IF(rcm[[#This Row],[Status]]=$G$4,rcm[[#This Row],[Amount]],"")</f>
        <v>44705</v>
      </c>
      <c r="L3" t="str">
        <f>IF(rcm[[#This Row],[Status]]=$G$2,rcm[[#This Row],[Amount]],"")</f>
        <v/>
      </c>
    </row>
    <row r="4" spans="1:12" x14ac:dyDescent="0.25">
      <c r="A4" t="s">
        <v>11</v>
      </c>
      <c r="B4" t="s">
        <v>111</v>
      </c>
      <c r="C4" t="s">
        <v>115</v>
      </c>
      <c r="D4" t="s">
        <v>141</v>
      </c>
      <c r="E4" s="16">
        <v>44945</v>
      </c>
      <c r="F4" s="16">
        <v>44987</v>
      </c>
      <c r="G4" t="s">
        <v>118</v>
      </c>
      <c r="I4">
        <v>46692</v>
      </c>
      <c r="J4">
        <f>IFERROR(rcm[[#This Row],[PaymentDate]]-rcm[[#This Row],[SubmissionDate]]," ")</f>
        <v>42</v>
      </c>
      <c r="K4">
        <f>IF(rcm[[#This Row],[Status]]=$G$4,rcm[[#This Row],[Amount]],"")</f>
        <v>46692</v>
      </c>
      <c r="L4" t="str">
        <f>IF(rcm[[#This Row],[Status]]=$G$2,rcm[[#This Row],[Amount]],"")</f>
        <v/>
      </c>
    </row>
    <row r="5" spans="1:12" x14ac:dyDescent="0.25">
      <c r="A5" t="s">
        <v>12</v>
      </c>
      <c r="B5" t="s">
        <v>111</v>
      </c>
      <c r="C5" t="s">
        <v>116</v>
      </c>
      <c r="D5" t="s">
        <v>138</v>
      </c>
      <c r="E5" s="16">
        <v>45116</v>
      </c>
      <c r="F5" s="16">
        <v>45174</v>
      </c>
      <c r="G5" t="s">
        <v>118</v>
      </c>
      <c r="I5">
        <v>13572</v>
      </c>
      <c r="J5">
        <f>IFERROR(rcm[[#This Row],[PaymentDate]]-rcm[[#This Row],[SubmissionDate]]," ")</f>
        <v>58</v>
      </c>
      <c r="K5">
        <f>IF(rcm[[#This Row],[Status]]=$G$4,rcm[[#This Row],[Amount]],"")</f>
        <v>13572</v>
      </c>
      <c r="L5" t="str">
        <f>IF(rcm[[#This Row],[Status]]=$G$2,rcm[[#This Row],[Amount]],"")</f>
        <v/>
      </c>
    </row>
    <row r="6" spans="1:12" x14ac:dyDescent="0.25">
      <c r="A6" t="s">
        <v>13</v>
      </c>
      <c r="B6" t="s">
        <v>109</v>
      </c>
      <c r="C6" t="s">
        <v>114</v>
      </c>
      <c r="D6" t="s">
        <v>139</v>
      </c>
      <c r="E6" s="16">
        <v>45225</v>
      </c>
      <c r="F6" s="16">
        <v>45252</v>
      </c>
      <c r="G6" t="s">
        <v>118</v>
      </c>
      <c r="I6">
        <v>25847</v>
      </c>
      <c r="J6">
        <f>IFERROR(rcm[[#This Row],[PaymentDate]]-rcm[[#This Row],[SubmissionDate]]," ")</f>
        <v>27</v>
      </c>
      <c r="K6">
        <f>IF(rcm[[#This Row],[Status]]=$G$4,rcm[[#This Row],[Amount]],"")</f>
        <v>25847</v>
      </c>
      <c r="L6" t="str">
        <f>IF(rcm[[#This Row],[Status]]=$G$2,rcm[[#This Row],[Amount]],"")</f>
        <v/>
      </c>
    </row>
    <row r="7" spans="1:12" x14ac:dyDescent="0.25">
      <c r="A7" t="s">
        <v>14</v>
      </c>
      <c r="B7" t="s">
        <v>109</v>
      </c>
      <c r="C7" t="s">
        <v>116</v>
      </c>
      <c r="D7" t="s">
        <v>138</v>
      </c>
      <c r="E7" s="16">
        <v>45209</v>
      </c>
      <c r="F7" s="16">
        <v>45265</v>
      </c>
      <c r="G7" t="s">
        <v>118</v>
      </c>
      <c r="I7">
        <v>20723</v>
      </c>
      <c r="J7">
        <f>IFERROR(rcm[[#This Row],[PaymentDate]]-rcm[[#This Row],[SubmissionDate]]," ")</f>
        <v>56</v>
      </c>
      <c r="K7">
        <f>IF(rcm[[#This Row],[Status]]=$G$4,rcm[[#This Row],[Amount]],"")</f>
        <v>20723</v>
      </c>
      <c r="L7" t="str">
        <f>IF(rcm[[#This Row],[Status]]=$G$2,rcm[[#This Row],[Amount]],"")</f>
        <v/>
      </c>
    </row>
    <row r="8" spans="1:12" x14ac:dyDescent="0.25">
      <c r="A8" t="s">
        <v>15</v>
      </c>
      <c r="B8" t="s">
        <v>112</v>
      </c>
      <c r="C8" t="s">
        <v>114</v>
      </c>
      <c r="D8" t="s">
        <v>139</v>
      </c>
      <c r="E8" s="16">
        <v>45002</v>
      </c>
      <c r="F8" s="16">
        <v>45045</v>
      </c>
      <c r="G8" t="s">
        <v>118</v>
      </c>
      <c r="I8">
        <v>1026</v>
      </c>
      <c r="J8">
        <f>IFERROR(rcm[[#This Row],[PaymentDate]]-rcm[[#This Row],[SubmissionDate]]," ")</f>
        <v>43</v>
      </c>
      <c r="K8">
        <f>IF(rcm[[#This Row],[Status]]=$G$4,rcm[[#This Row],[Amount]],"")</f>
        <v>1026</v>
      </c>
      <c r="L8" t="str">
        <f>IF(rcm[[#This Row],[Status]]=$G$2,rcm[[#This Row],[Amount]],"")</f>
        <v/>
      </c>
    </row>
    <row r="9" spans="1:12" x14ac:dyDescent="0.25">
      <c r="A9" t="s">
        <v>16</v>
      </c>
      <c r="B9" t="s">
        <v>110</v>
      </c>
      <c r="C9" t="s">
        <v>116</v>
      </c>
      <c r="D9" t="s">
        <v>138</v>
      </c>
      <c r="E9" s="16">
        <v>45147</v>
      </c>
      <c r="F9" s="16">
        <v>45226</v>
      </c>
      <c r="G9" t="s">
        <v>118</v>
      </c>
      <c r="I9">
        <v>29173</v>
      </c>
      <c r="J9">
        <f>IFERROR(rcm[[#This Row],[PaymentDate]]-rcm[[#This Row],[SubmissionDate]]," ")</f>
        <v>79</v>
      </c>
      <c r="K9">
        <f>IF(rcm[[#This Row],[Status]]=$G$4,rcm[[#This Row],[Amount]],"")</f>
        <v>29173</v>
      </c>
      <c r="L9" t="str">
        <f>IF(rcm[[#This Row],[Status]]=$G$2,rcm[[#This Row],[Amount]],"")</f>
        <v/>
      </c>
    </row>
    <row r="10" spans="1:12" x14ac:dyDescent="0.25">
      <c r="A10" t="s">
        <v>17</v>
      </c>
      <c r="B10" t="s">
        <v>113</v>
      </c>
      <c r="C10" t="s">
        <v>116</v>
      </c>
      <c r="D10" t="s">
        <v>139</v>
      </c>
      <c r="E10" s="16">
        <v>44992</v>
      </c>
      <c r="F10" s="16">
        <v>45056</v>
      </c>
      <c r="G10" t="s">
        <v>118</v>
      </c>
      <c r="I10">
        <v>22118</v>
      </c>
      <c r="J10">
        <f>IFERROR(rcm[[#This Row],[PaymentDate]]-rcm[[#This Row],[SubmissionDate]]," ")</f>
        <v>64</v>
      </c>
      <c r="K10">
        <f>IF(rcm[[#This Row],[Status]]=$G$4,rcm[[#This Row],[Amount]],"")</f>
        <v>22118</v>
      </c>
      <c r="L10" t="str">
        <f>IF(rcm[[#This Row],[Status]]=$G$2,rcm[[#This Row],[Amount]],"")</f>
        <v/>
      </c>
    </row>
    <row r="11" spans="1:12" x14ac:dyDescent="0.25">
      <c r="A11" t="s">
        <v>18</v>
      </c>
      <c r="B11" t="s">
        <v>110</v>
      </c>
      <c r="C11" t="s">
        <v>115</v>
      </c>
      <c r="D11" t="s">
        <v>141</v>
      </c>
      <c r="E11" s="16">
        <v>44948</v>
      </c>
      <c r="F11" s="16">
        <v>44980</v>
      </c>
      <c r="G11" t="s">
        <v>118</v>
      </c>
      <c r="I11">
        <v>45277</v>
      </c>
      <c r="J11">
        <f>IFERROR(rcm[[#This Row],[PaymentDate]]-rcm[[#This Row],[SubmissionDate]]," ")</f>
        <v>32</v>
      </c>
      <c r="K11">
        <f>IF(rcm[[#This Row],[Status]]=$G$4,rcm[[#This Row],[Amount]],"")</f>
        <v>45277</v>
      </c>
      <c r="L11" t="str">
        <f>IF(rcm[[#This Row],[Status]]=$G$2,rcm[[#This Row],[Amount]],"")</f>
        <v/>
      </c>
    </row>
    <row r="12" spans="1:12" x14ac:dyDescent="0.25">
      <c r="A12" t="s">
        <v>19</v>
      </c>
      <c r="B12" t="s">
        <v>111</v>
      </c>
      <c r="C12" t="s">
        <v>115</v>
      </c>
      <c r="D12" t="s">
        <v>139</v>
      </c>
      <c r="E12" s="16">
        <v>45084</v>
      </c>
      <c r="F12" s="16">
        <v>45110</v>
      </c>
      <c r="G12" t="s">
        <v>118</v>
      </c>
      <c r="I12">
        <v>49231</v>
      </c>
      <c r="J12">
        <f>IFERROR(rcm[[#This Row],[PaymentDate]]-rcm[[#This Row],[SubmissionDate]]," ")</f>
        <v>26</v>
      </c>
      <c r="K12">
        <f>IF(rcm[[#This Row],[Status]]=$G$4,rcm[[#This Row],[Amount]],"")</f>
        <v>49231</v>
      </c>
      <c r="L12" t="str">
        <f>IF(rcm[[#This Row],[Status]]=$G$2,rcm[[#This Row],[Amount]],"")</f>
        <v/>
      </c>
    </row>
    <row r="13" spans="1:12" x14ac:dyDescent="0.25">
      <c r="A13" t="s">
        <v>20</v>
      </c>
      <c r="B13" t="s">
        <v>113</v>
      </c>
      <c r="C13" t="s">
        <v>114</v>
      </c>
      <c r="D13" t="s">
        <v>141</v>
      </c>
      <c r="E13" s="16">
        <v>45113</v>
      </c>
      <c r="F13" s="16">
        <v>45183</v>
      </c>
      <c r="G13" t="s">
        <v>118</v>
      </c>
      <c r="I13">
        <v>19598</v>
      </c>
      <c r="J13">
        <f>IFERROR(rcm[[#This Row],[PaymentDate]]-rcm[[#This Row],[SubmissionDate]]," ")</f>
        <v>70</v>
      </c>
      <c r="K13">
        <f>IF(rcm[[#This Row],[Status]]=$G$4,rcm[[#This Row],[Amount]],"")</f>
        <v>19598</v>
      </c>
      <c r="L13" t="str">
        <f>IF(rcm[[#This Row],[Status]]=$G$2,rcm[[#This Row],[Amount]],"")</f>
        <v/>
      </c>
    </row>
    <row r="14" spans="1:12" x14ac:dyDescent="0.25">
      <c r="A14" t="s">
        <v>21</v>
      </c>
      <c r="B14" t="s">
        <v>110</v>
      </c>
      <c r="C14" t="s">
        <v>116</v>
      </c>
      <c r="D14" t="s">
        <v>139</v>
      </c>
      <c r="E14" s="16">
        <v>44947</v>
      </c>
      <c r="F14" s="16">
        <v>44994</v>
      </c>
      <c r="G14" t="s">
        <v>118</v>
      </c>
      <c r="I14">
        <v>41583</v>
      </c>
      <c r="J14">
        <f>IFERROR(rcm[[#This Row],[PaymentDate]]-rcm[[#This Row],[SubmissionDate]]," ")</f>
        <v>47</v>
      </c>
      <c r="K14">
        <f>IF(rcm[[#This Row],[Status]]=$G$4,rcm[[#This Row],[Amount]],"")</f>
        <v>41583</v>
      </c>
      <c r="L14" t="str">
        <f>IF(rcm[[#This Row],[Status]]=$G$2,rcm[[#This Row],[Amount]],"")</f>
        <v/>
      </c>
    </row>
    <row r="15" spans="1:12" x14ac:dyDescent="0.25">
      <c r="A15" t="s">
        <v>22</v>
      </c>
      <c r="B15" t="s">
        <v>110</v>
      </c>
      <c r="C15" t="s">
        <v>114</v>
      </c>
      <c r="D15" t="s">
        <v>139</v>
      </c>
      <c r="E15" s="16">
        <v>45110</v>
      </c>
      <c r="F15" s="16">
        <v>45154</v>
      </c>
      <c r="G15" t="s">
        <v>118</v>
      </c>
      <c r="I15">
        <v>16392</v>
      </c>
      <c r="J15">
        <f>IFERROR(rcm[[#This Row],[PaymentDate]]-rcm[[#This Row],[SubmissionDate]]," ")</f>
        <v>44</v>
      </c>
      <c r="K15">
        <f>IF(rcm[[#This Row],[Status]]=$G$4,rcm[[#This Row],[Amount]],"")</f>
        <v>16392</v>
      </c>
      <c r="L15" t="str">
        <f>IF(rcm[[#This Row],[Status]]=$G$2,rcm[[#This Row],[Amount]],"")</f>
        <v/>
      </c>
    </row>
    <row r="16" spans="1:12" x14ac:dyDescent="0.25">
      <c r="A16" t="s">
        <v>23</v>
      </c>
      <c r="B16" t="s">
        <v>109</v>
      </c>
      <c r="C16" t="s">
        <v>115</v>
      </c>
      <c r="D16" t="s">
        <v>141</v>
      </c>
      <c r="E16" s="16">
        <v>45034</v>
      </c>
      <c r="F16" s="16">
        <v>45057</v>
      </c>
      <c r="G16" t="s">
        <v>118</v>
      </c>
      <c r="I16">
        <v>14050</v>
      </c>
      <c r="J16">
        <f>IFERROR(rcm[[#This Row],[PaymentDate]]-rcm[[#This Row],[SubmissionDate]]," ")</f>
        <v>23</v>
      </c>
      <c r="K16">
        <f>IF(rcm[[#This Row],[Status]]=$G$4,rcm[[#This Row],[Amount]],"")</f>
        <v>14050</v>
      </c>
      <c r="L16" t="str">
        <f>IF(rcm[[#This Row],[Status]]=$G$2,rcm[[#This Row],[Amount]],"")</f>
        <v/>
      </c>
    </row>
    <row r="17" spans="1:12" x14ac:dyDescent="0.25">
      <c r="A17" t="s">
        <v>24</v>
      </c>
      <c r="B17" t="s">
        <v>113</v>
      </c>
      <c r="C17" t="s">
        <v>115</v>
      </c>
      <c r="D17" t="s">
        <v>141</v>
      </c>
      <c r="E17" s="16">
        <v>45276</v>
      </c>
      <c r="F17" s="16">
        <v>45341</v>
      </c>
      <c r="G17" t="s">
        <v>118</v>
      </c>
      <c r="I17">
        <v>17046</v>
      </c>
      <c r="J17">
        <f>IFERROR(rcm[[#This Row],[PaymentDate]]-rcm[[#This Row],[SubmissionDate]]," ")</f>
        <v>65</v>
      </c>
      <c r="K17">
        <f>IF(rcm[[#This Row],[Status]]=$G$4,rcm[[#This Row],[Amount]],"")</f>
        <v>17046</v>
      </c>
      <c r="L17" t="str">
        <f>IF(rcm[[#This Row],[Status]]=$G$2,rcm[[#This Row],[Amount]],"")</f>
        <v/>
      </c>
    </row>
    <row r="18" spans="1:12" x14ac:dyDescent="0.25">
      <c r="A18" t="s">
        <v>25</v>
      </c>
      <c r="B18" t="s">
        <v>111</v>
      </c>
      <c r="C18" t="s">
        <v>114</v>
      </c>
      <c r="D18" t="s">
        <v>140</v>
      </c>
      <c r="E18" s="16">
        <v>45054</v>
      </c>
      <c r="F18" s="16">
        <v>45117</v>
      </c>
      <c r="G18" t="s">
        <v>118</v>
      </c>
      <c r="I18">
        <v>5772</v>
      </c>
      <c r="J18">
        <f>IFERROR(rcm[[#This Row],[PaymentDate]]-rcm[[#This Row],[SubmissionDate]]," ")</f>
        <v>63</v>
      </c>
      <c r="K18">
        <f>IF(rcm[[#This Row],[Status]]=$G$4,rcm[[#This Row],[Amount]],"")</f>
        <v>5772</v>
      </c>
      <c r="L18" t="str">
        <f>IF(rcm[[#This Row],[Status]]=$G$2,rcm[[#This Row],[Amount]],"")</f>
        <v/>
      </c>
    </row>
    <row r="19" spans="1:12" x14ac:dyDescent="0.25">
      <c r="A19" t="s">
        <v>26</v>
      </c>
      <c r="B19" t="s">
        <v>113</v>
      </c>
      <c r="C19" t="s">
        <v>116</v>
      </c>
      <c r="D19" t="s">
        <v>140</v>
      </c>
      <c r="E19" s="16">
        <v>45268</v>
      </c>
      <c r="F19" s="16">
        <v>45346</v>
      </c>
      <c r="G19" t="s">
        <v>118</v>
      </c>
      <c r="I19">
        <v>42272</v>
      </c>
      <c r="J19">
        <f>IFERROR(rcm[[#This Row],[PaymentDate]]-rcm[[#This Row],[SubmissionDate]]," ")</f>
        <v>78</v>
      </c>
      <c r="K19">
        <f>IF(rcm[[#This Row],[Status]]=$G$4,rcm[[#This Row],[Amount]],"")</f>
        <v>42272</v>
      </c>
      <c r="L19" t="str">
        <f>IF(rcm[[#This Row],[Status]]=$G$2,rcm[[#This Row],[Amount]],"")</f>
        <v/>
      </c>
    </row>
    <row r="20" spans="1:12" x14ac:dyDescent="0.25">
      <c r="A20" t="s">
        <v>27</v>
      </c>
      <c r="B20" t="s">
        <v>112</v>
      </c>
      <c r="C20" t="s">
        <v>116</v>
      </c>
      <c r="D20" t="s">
        <v>138</v>
      </c>
      <c r="E20" s="16">
        <v>44979</v>
      </c>
      <c r="F20" s="16">
        <v>45033</v>
      </c>
      <c r="G20" t="s">
        <v>118</v>
      </c>
      <c r="I20">
        <v>46636</v>
      </c>
      <c r="J20">
        <f>IFERROR(rcm[[#This Row],[PaymentDate]]-rcm[[#This Row],[SubmissionDate]]," ")</f>
        <v>54</v>
      </c>
      <c r="K20">
        <f>IF(rcm[[#This Row],[Status]]=$G$4,rcm[[#This Row],[Amount]],"")</f>
        <v>46636</v>
      </c>
      <c r="L20" t="str">
        <f>IF(rcm[[#This Row],[Status]]=$G$2,rcm[[#This Row],[Amount]],"")</f>
        <v/>
      </c>
    </row>
    <row r="21" spans="1:12" x14ac:dyDescent="0.25">
      <c r="A21" t="s">
        <v>28</v>
      </c>
      <c r="B21" t="s">
        <v>110</v>
      </c>
      <c r="C21" t="s">
        <v>114</v>
      </c>
      <c r="D21" t="s">
        <v>139</v>
      </c>
      <c r="E21" s="16">
        <v>45108</v>
      </c>
      <c r="F21" s="16">
        <v>45131</v>
      </c>
      <c r="G21" t="s">
        <v>118</v>
      </c>
      <c r="I21">
        <v>16989</v>
      </c>
      <c r="J21">
        <f>IFERROR(rcm[[#This Row],[PaymentDate]]-rcm[[#This Row],[SubmissionDate]]," ")</f>
        <v>23</v>
      </c>
      <c r="K21">
        <f>IF(rcm[[#This Row],[Status]]=$G$4,rcm[[#This Row],[Amount]],"")</f>
        <v>16989</v>
      </c>
      <c r="L21" t="str">
        <f>IF(rcm[[#This Row],[Status]]=$G$2,rcm[[#This Row],[Amount]],"")</f>
        <v/>
      </c>
    </row>
    <row r="22" spans="1:12" x14ac:dyDescent="0.25">
      <c r="A22" t="s">
        <v>29</v>
      </c>
      <c r="B22" t="s">
        <v>112</v>
      </c>
      <c r="C22" t="s">
        <v>115</v>
      </c>
      <c r="D22" t="s">
        <v>141</v>
      </c>
      <c r="E22" s="16">
        <v>45213</v>
      </c>
      <c r="F22" s="16">
        <v>45231</v>
      </c>
      <c r="G22" t="s">
        <v>118</v>
      </c>
      <c r="I22">
        <v>1363</v>
      </c>
      <c r="J22">
        <f>IFERROR(rcm[[#This Row],[PaymentDate]]-rcm[[#This Row],[SubmissionDate]]," ")</f>
        <v>18</v>
      </c>
      <c r="K22">
        <f>IF(rcm[[#This Row],[Status]]=$G$4,rcm[[#This Row],[Amount]],"")</f>
        <v>1363</v>
      </c>
      <c r="L22" t="str">
        <f>IF(rcm[[#This Row],[Status]]=$G$2,rcm[[#This Row],[Amount]],"")</f>
        <v/>
      </c>
    </row>
    <row r="23" spans="1:12" x14ac:dyDescent="0.25">
      <c r="A23" t="s">
        <v>30</v>
      </c>
      <c r="B23" t="s">
        <v>109</v>
      </c>
      <c r="C23" t="s">
        <v>116</v>
      </c>
      <c r="D23" t="s">
        <v>140</v>
      </c>
      <c r="E23" s="16">
        <v>45135</v>
      </c>
      <c r="F23" s="16" t="s">
        <v>117</v>
      </c>
      <c r="G23" t="s">
        <v>117</v>
      </c>
      <c r="H23" t="s">
        <v>120</v>
      </c>
      <c r="I23">
        <v>15341</v>
      </c>
      <c r="J23" t="str">
        <f>IFERROR(rcm[[#This Row],[PaymentDate]]-rcm[[#This Row],[SubmissionDate]]," ")</f>
        <v xml:space="preserve"> </v>
      </c>
      <c r="K23" t="str">
        <f>IF(rcm[[#This Row],[Status]]=$G$4,rcm[[#This Row],[Amount]],"")</f>
        <v/>
      </c>
      <c r="L23">
        <f>IF(rcm[[#This Row],[Status]]=$G$2,rcm[[#This Row],[Amount]],"")</f>
        <v>15341</v>
      </c>
    </row>
    <row r="24" spans="1:12" x14ac:dyDescent="0.25">
      <c r="A24" t="s">
        <v>31</v>
      </c>
      <c r="B24" t="s">
        <v>111</v>
      </c>
      <c r="C24" t="s">
        <v>115</v>
      </c>
      <c r="D24" t="s">
        <v>140</v>
      </c>
      <c r="E24" s="16">
        <v>45244</v>
      </c>
      <c r="F24" s="16" t="s">
        <v>117</v>
      </c>
      <c r="G24" t="s">
        <v>117</v>
      </c>
      <c r="H24" t="s">
        <v>121</v>
      </c>
      <c r="I24">
        <v>46607</v>
      </c>
      <c r="J24" t="str">
        <f>IFERROR(rcm[[#This Row],[PaymentDate]]-rcm[[#This Row],[SubmissionDate]]," ")</f>
        <v xml:space="preserve"> </v>
      </c>
      <c r="K24" t="str">
        <f>IF(rcm[[#This Row],[Status]]=$G$4,rcm[[#This Row],[Amount]],"")</f>
        <v/>
      </c>
      <c r="L24">
        <f>IF(rcm[[#This Row],[Status]]=$G$2,rcm[[#This Row],[Amount]],"")</f>
        <v>46607</v>
      </c>
    </row>
    <row r="25" spans="1:12" x14ac:dyDescent="0.25">
      <c r="A25" t="s">
        <v>32</v>
      </c>
      <c r="B25" t="s">
        <v>110</v>
      </c>
      <c r="C25" t="s">
        <v>116</v>
      </c>
      <c r="D25" t="s">
        <v>140</v>
      </c>
      <c r="E25" s="16">
        <v>45006</v>
      </c>
      <c r="F25" s="16">
        <v>45042</v>
      </c>
      <c r="G25" t="s">
        <v>118</v>
      </c>
      <c r="I25">
        <v>37530</v>
      </c>
      <c r="J25">
        <f>IFERROR(rcm[[#This Row],[PaymentDate]]-rcm[[#This Row],[SubmissionDate]]," ")</f>
        <v>36</v>
      </c>
      <c r="K25">
        <f>IF(rcm[[#This Row],[Status]]=$G$4,rcm[[#This Row],[Amount]],"")</f>
        <v>37530</v>
      </c>
      <c r="L25" t="str">
        <f>IF(rcm[[#This Row],[Status]]=$G$2,rcm[[#This Row],[Amount]],"")</f>
        <v/>
      </c>
    </row>
    <row r="26" spans="1:12" x14ac:dyDescent="0.25">
      <c r="A26" t="s">
        <v>33</v>
      </c>
      <c r="B26" t="s">
        <v>112</v>
      </c>
      <c r="C26" t="s">
        <v>114</v>
      </c>
      <c r="D26" t="s">
        <v>138</v>
      </c>
      <c r="E26" s="16">
        <v>45048</v>
      </c>
      <c r="F26" s="16" t="s">
        <v>117</v>
      </c>
      <c r="G26" t="s">
        <v>117</v>
      </c>
      <c r="H26" t="s">
        <v>122</v>
      </c>
      <c r="I26">
        <v>8953</v>
      </c>
      <c r="J26" t="str">
        <f>IFERROR(rcm[[#This Row],[PaymentDate]]-rcm[[#This Row],[SubmissionDate]]," ")</f>
        <v xml:space="preserve"> </v>
      </c>
      <c r="K26" t="str">
        <f>IF(rcm[[#This Row],[Status]]=$G$4,rcm[[#This Row],[Amount]],"")</f>
        <v/>
      </c>
      <c r="L26">
        <f>IF(rcm[[#This Row],[Status]]=$G$2,rcm[[#This Row],[Amount]],"")</f>
        <v>8953</v>
      </c>
    </row>
    <row r="27" spans="1:12" x14ac:dyDescent="0.25">
      <c r="A27" t="s">
        <v>34</v>
      </c>
      <c r="B27" t="s">
        <v>111</v>
      </c>
      <c r="C27" t="s">
        <v>114</v>
      </c>
      <c r="D27" t="s">
        <v>140</v>
      </c>
      <c r="E27" s="16">
        <v>45010</v>
      </c>
      <c r="F27" s="16">
        <v>45100</v>
      </c>
      <c r="G27" t="s">
        <v>118</v>
      </c>
      <c r="I27">
        <v>31450</v>
      </c>
      <c r="J27">
        <f>IFERROR(rcm[[#This Row],[PaymentDate]]-rcm[[#This Row],[SubmissionDate]]," ")</f>
        <v>90</v>
      </c>
      <c r="K27">
        <f>IF(rcm[[#This Row],[Status]]=$G$4,rcm[[#This Row],[Amount]],"")</f>
        <v>31450</v>
      </c>
      <c r="L27" t="str">
        <f>IF(rcm[[#This Row],[Status]]=$G$2,rcm[[#This Row],[Amount]],"")</f>
        <v/>
      </c>
    </row>
    <row r="28" spans="1:12" x14ac:dyDescent="0.25">
      <c r="A28" t="s">
        <v>35</v>
      </c>
      <c r="B28" t="s">
        <v>110</v>
      </c>
      <c r="C28" t="s">
        <v>114</v>
      </c>
      <c r="D28" t="s">
        <v>140</v>
      </c>
      <c r="E28" s="16">
        <v>45017</v>
      </c>
      <c r="F28" s="16">
        <v>45098</v>
      </c>
      <c r="G28" t="s">
        <v>118</v>
      </c>
      <c r="I28">
        <v>37629</v>
      </c>
      <c r="J28">
        <f>IFERROR(rcm[[#This Row],[PaymentDate]]-rcm[[#This Row],[SubmissionDate]]," ")</f>
        <v>81</v>
      </c>
      <c r="K28">
        <f>IF(rcm[[#This Row],[Status]]=$G$4,rcm[[#This Row],[Amount]],"")</f>
        <v>37629</v>
      </c>
      <c r="L28" t="str">
        <f>IF(rcm[[#This Row],[Status]]=$G$2,rcm[[#This Row],[Amount]],"")</f>
        <v/>
      </c>
    </row>
    <row r="29" spans="1:12" x14ac:dyDescent="0.25">
      <c r="A29" t="s">
        <v>36</v>
      </c>
      <c r="B29" t="s">
        <v>110</v>
      </c>
      <c r="C29" t="s">
        <v>115</v>
      </c>
      <c r="D29" t="s">
        <v>141</v>
      </c>
      <c r="E29" s="16">
        <v>45138</v>
      </c>
      <c r="F29" s="16">
        <v>45221</v>
      </c>
      <c r="G29" t="s">
        <v>118</v>
      </c>
      <c r="I29">
        <v>30004</v>
      </c>
      <c r="J29">
        <f>IFERROR(rcm[[#This Row],[PaymentDate]]-rcm[[#This Row],[SubmissionDate]]," ")</f>
        <v>83</v>
      </c>
      <c r="K29">
        <f>IF(rcm[[#This Row],[Status]]=$G$4,rcm[[#This Row],[Amount]],"")</f>
        <v>30004</v>
      </c>
      <c r="L29" t="str">
        <f>IF(rcm[[#This Row],[Status]]=$G$2,rcm[[#This Row],[Amount]],"")</f>
        <v/>
      </c>
    </row>
    <row r="30" spans="1:12" x14ac:dyDescent="0.25">
      <c r="A30" t="s">
        <v>37</v>
      </c>
      <c r="B30" t="s">
        <v>112</v>
      </c>
      <c r="C30" t="s">
        <v>115</v>
      </c>
      <c r="D30" t="s">
        <v>138</v>
      </c>
      <c r="E30" s="16">
        <v>44939</v>
      </c>
      <c r="F30" s="16" t="s">
        <v>117</v>
      </c>
      <c r="G30" t="s">
        <v>117</v>
      </c>
      <c r="H30" t="s">
        <v>122</v>
      </c>
      <c r="I30">
        <v>34081</v>
      </c>
      <c r="J30" t="str">
        <f>IFERROR(rcm[[#This Row],[PaymentDate]]-rcm[[#This Row],[SubmissionDate]]," ")</f>
        <v xml:space="preserve"> </v>
      </c>
      <c r="K30" t="str">
        <f>IF(rcm[[#This Row],[Status]]=$G$4,rcm[[#This Row],[Amount]],"")</f>
        <v/>
      </c>
      <c r="L30">
        <f>IF(rcm[[#This Row],[Status]]=$G$2,rcm[[#This Row],[Amount]],"")</f>
        <v>34081</v>
      </c>
    </row>
    <row r="31" spans="1:12" x14ac:dyDescent="0.25">
      <c r="A31" t="s">
        <v>38</v>
      </c>
      <c r="B31" t="s">
        <v>109</v>
      </c>
      <c r="C31" t="s">
        <v>115</v>
      </c>
      <c r="D31" t="s">
        <v>141</v>
      </c>
      <c r="E31" s="16">
        <v>45018</v>
      </c>
      <c r="F31" s="16" t="s">
        <v>117</v>
      </c>
      <c r="G31" t="s">
        <v>117</v>
      </c>
      <c r="H31" t="s">
        <v>122</v>
      </c>
      <c r="I31">
        <v>36905</v>
      </c>
      <c r="J31" t="str">
        <f>IFERROR(rcm[[#This Row],[PaymentDate]]-rcm[[#This Row],[SubmissionDate]]," ")</f>
        <v xml:space="preserve"> </v>
      </c>
      <c r="K31" t="str">
        <f>IF(rcm[[#This Row],[Status]]=$G$4,rcm[[#This Row],[Amount]],"")</f>
        <v/>
      </c>
      <c r="L31">
        <f>IF(rcm[[#This Row],[Status]]=$G$2,rcm[[#This Row],[Amount]],"")</f>
        <v>36905</v>
      </c>
    </row>
    <row r="32" spans="1:12" x14ac:dyDescent="0.25">
      <c r="A32" t="s">
        <v>39</v>
      </c>
      <c r="B32" t="s">
        <v>112</v>
      </c>
      <c r="C32" t="s">
        <v>114</v>
      </c>
      <c r="D32" t="s">
        <v>138</v>
      </c>
      <c r="E32" s="16">
        <v>45097</v>
      </c>
      <c r="F32" s="16" t="s">
        <v>117</v>
      </c>
      <c r="G32" t="s">
        <v>117</v>
      </c>
      <c r="H32" t="s">
        <v>122</v>
      </c>
      <c r="I32">
        <v>49736</v>
      </c>
      <c r="J32" t="str">
        <f>IFERROR(rcm[[#This Row],[PaymentDate]]-rcm[[#This Row],[SubmissionDate]]," ")</f>
        <v xml:space="preserve"> </v>
      </c>
      <c r="K32" t="str">
        <f>IF(rcm[[#This Row],[Status]]=$G$4,rcm[[#This Row],[Amount]],"")</f>
        <v/>
      </c>
      <c r="L32">
        <f>IF(rcm[[#This Row],[Status]]=$G$2,rcm[[#This Row],[Amount]],"")</f>
        <v>49736</v>
      </c>
    </row>
    <row r="33" spans="1:12" x14ac:dyDescent="0.25">
      <c r="A33" t="s">
        <v>40</v>
      </c>
      <c r="B33" t="s">
        <v>109</v>
      </c>
      <c r="C33" t="s">
        <v>114</v>
      </c>
      <c r="D33" t="s">
        <v>138</v>
      </c>
      <c r="E33" s="16">
        <v>45137</v>
      </c>
      <c r="F33" s="16">
        <v>45223</v>
      </c>
      <c r="G33" t="s">
        <v>118</v>
      </c>
      <c r="I33">
        <v>17203</v>
      </c>
      <c r="J33">
        <f>IFERROR(rcm[[#This Row],[PaymentDate]]-rcm[[#This Row],[SubmissionDate]]," ")</f>
        <v>86</v>
      </c>
      <c r="K33">
        <f>IF(rcm[[#This Row],[Status]]=$G$4,rcm[[#This Row],[Amount]],"")</f>
        <v>17203</v>
      </c>
      <c r="L33" t="str">
        <f>IF(rcm[[#This Row],[Status]]=$G$2,rcm[[#This Row],[Amount]],"")</f>
        <v/>
      </c>
    </row>
    <row r="34" spans="1:12" x14ac:dyDescent="0.25">
      <c r="A34" t="s">
        <v>41</v>
      </c>
      <c r="B34" t="s">
        <v>113</v>
      </c>
      <c r="C34" t="s">
        <v>115</v>
      </c>
      <c r="D34" t="s">
        <v>140</v>
      </c>
      <c r="E34" s="16">
        <v>45269</v>
      </c>
      <c r="F34" s="16">
        <v>45336</v>
      </c>
      <c r="G34" t="s">
        <v>118</v>
      </c>
      <c r="I34">
        <v>35163</v>
      </c>
      <c r="J34">
        <f>IFERROR(rcm[[#This Row],[PaymentDate]]-rcm[[#This Row],[SubmissionDate]]," ")</f>
        <v>67</v>
      </c>
      <c r="K34">
        <f>IF(rcm[[#This Row],[Status]]=$G$4,rcm[[#This Row],[Amount]],"")</f>
        <v>35163</v>
      </c>
      <c r="L34" t="str">
        <f>IF(rcm[[#This Row],[Status]]=$G$2,rcm[[#This Row],[Amount]],"")</f>
        <v/>
      </c>
    </row>
    <row r="35" spans="1:12" x14ac:dyDescent="0.25">
      <c r="A35" t="s">
        <v>42</v>
      </c>
      <c r="B35" t="s">
        <v>112</v>
      </c>
      <c r="C35" t="s">
        <v>115</v>
      </c>
      <c r="D35" t="s">
        <v>140</v>
      </c>
      <c r="E35" s="16">
        <v>45054</v>
      </c>
      <c r="F35" s="16">
        <v>45115</v>
      </c>
      <c r="G35" t="s">
        <v>118</v>
      </c>
      <c r="I35">
        <v>18996</v>
      </c>
      <c r="J35">
        <f>IFERROR(rcm[[#This Row],[PaymentDate]]-rcm[[#This Row],[SubmissionDate]]," ")</f>
        <v>61</v>
      </c>
      <c r="K35">
        <f>IF(rcm[[#This Row],[Status]]=$G$4,rcm[[#This Row],[Amount]],"")</f>
        <v>18996</v>
      </c>
      <c r="L35" t="str">
        <f>IF(rcm[[#This Row],[Status]]=$G$2,rcm[[#This Row],[Amount]],"")</f>
        <v/>
      </c>
    </row>
    <row r="36" spans="1:12" x14ac:dyDescent="0.25">
      <c r="A36" t="s">
        <v>43</v>
      </c>
      <c r="B36" t="s">
        <v>111</v>
      </c>
      <c r="C36" t="s">
        <v>114</v>
      </c>
      <c r="D36" t="s">
        <v>138</v>
      </c>
      <c r="E36" s="16">
        <v>45063</v>
      </c>
      <c r="F36" s="16">
        <v>45098</v>
      </c>
      <c r="G36" t="s">
        <v>118</v>
      </c>
      <c r="I36">
        <v>19725</v>
      </c>
      <c r="J36">
        <f>IFERROR(rcm[[#This Row],[PaymentDate]]-rcm[[#This Row],[SubmissionDate]]," ")</f>
        <v>35</v>
      </c>
      <c r="K36">
        <f>IF(rcm[[#This Row],[Status]]=$G$4,rcm[[#This Row],[Amount]],"")</f>
        <v>19725</v>
      </c>
      <c r="L36" t="str">
        <f>IF(rcm[[#This Row],[Status]]=$G$2,rcm[[#This Row],[Amount]],"")</f>
        <v/>
      </c>
    </row>
    <row r="37" spans="1:12" x14ac:dyDescent="0.25">
      <c r="A37" t="s">
        <v>44</v>
      </c>
      <c r="B37" t="s">
        <v>113</v>
      </c>
      <c r="C37" t="s">
        <v>116</v>
      </c>
      <c r="D37" t="s">
        <v>138</v>
      </c>
      <c r="E37" s="16">
        <v>45008</v>
      </c>
      <c r="F37" s="16">
        <v>45082</v>
      </c>
      <c r="G37" t="s">
        <v>118</v>
      </c>
      <c r="I37">
        <v>21952</v>
      </c>
      <c r="J37">
        <f>IFERROR(rcm[[#This Row],[PaymentDate]]-rcm[[#This Row],[SubmissionDate]]," ")</f>
        <v>74</v>
      </c>
      <c r="K37">
        <f>IF(rcm[[#This Row],[Status]]=$G$4,rcm[[#This Row],[Amount]],"")</f>
        <v>21952</v>
      </c>
      <c r="L37" t="str">
        <f>IF(rcm[[#This Row],[Status]]=$G$2,rcm[[#This Row],[Amount]],"")</f>
        <v/>
      </c>
    </row>
    <row r="38" spans="1:12" x14ac:dyDescent="0.25">
      <c r="A38" t="s">
        <v>45</v>
      </c>
      <c r="B38" t="s">
        <v>112</v>
      </c>
      <c r="C38" t="s">
        <v>114</v>
      </c>
      <c r="D38" t="s">
        <v>141</v>
      </c>
      <c r="E38" s="16">
        <v>45286</v>
      </c>
      <c r="F38" s="16">
        <v>45320</v>
      </c>
      <c r="G38" t="s">
        <v>118</v>
      </c>
      <c r="I38">
        <v>10884</v>
      </c>
      <c r="J38">
        <f>IFERROR(rcm[[#This Row],[PaymentDate]]-rcm[[#This Row],[SubmissionDate]]," ")</f>
        <v>34</v>
      </c>
      <c r="K38">
        <f>IF(rcm[[#This Row],[Status]]=$G$4,rcm[[#This Row],[Amount]],"")</f>
        <v>10884</v>
      </c>
      <c r="L38" t="str">
        <f>IF(rcm[[#This Row],[Status]]=$G$2,rcm[[#This Row],[Amount]],"")</f>
        <v/>
      </c>
    </row>
    <row r="39" spans="1:12" x14ac:dyDescent="0.25">
      <c r="A39" t="s">
        <v>46</v>
      </c>
      <c r="B39" t="s">
        <v>109</v>
      </c>
      <c r="C39" t="s">
        <v>115</v>
      </c>
      <c r="D39" t="s">
        <v>138</v>
      </c>
      <c r="E39" s="16">
        <v>44982</v>
      </c>
      <c r="F39" s="16">
        <v>45014</v>
      </c>
      <c r="G39" t="s">
        <v>118</v>
      </c>
      <c r="I39">
        <v>11014</v>
      </c>
      <c r="J39">
        <f>IFERROR(rcm[[#This Row],[PaymentDate]]-rcm[[#This Row],[SubmissionDate]]," ")</f>
        <v>32</v>
      </c>
      <c r="K39">
        <f>IF(rcm[[#This Row],[Status]]=$G$4,rcm[[#This Row],[Amount]],"")</f>
        <v>11014</v>
      </c>
      <c r="L39" t="str">
        <f>IF(rcm[[#This Row],[Status]]=$G$2,rcm[[#This Row],[Amount]],"")</f>
        <v/>
      </c>
    </row>
    <row r="40" spans="1:12" x14ac:dyDescent="0.25">
      <c r="A40" t="s">
        <v>47</v>
      </c>
      <c r="B40" t="s">
        <v>112</v>
      </c>
      <c r="C40" t="s">
        <v>115</v>
      </c>
      <c r="D40" t="s">
        <v>140</v>
      </c>
      <c r="E40" s="16">
        <v>45122</v>
      </c>
      <c r="F40" s="16">
        <v>45169</v>
      </c>
      <c r="G40" t="s">
        <v>118</v>
      </c>
      <c r="I40">
        <v>27712</v>
      </c>
      <c r="J40">
        <f>IFERROR(rcm[[#This Row],[PaymentDate]]-rcm[[#This Row],[SubmissionDate]]," ")</f>
        <v>47</v>
      </c>
      <c r="K40">
        <f>IF(rcm[[#This Row],[Status]]=$G$4,rcm[[#This Row],[Amount]],"")</f>
        <v>27712</v>
      </c>
      <c r="L40" t="str">
        <f>IF(rcm[[#This Row],[Status]]=$G$2,rcm[[#This Row],[Amount]],"")</f>
        <v/>
      </c>
    </row>
    <row r="41" spans="1:12" x14ac:dyDescent="0.25">
      <c r="A41" t="s">
        <v>48</v>
      </c>
      <c r="B41" t="s">
        <v>113</v>
      </c>
      <c r="C41" t="s">
        <v>114</v>
      </c>
      <c r="D41" t="s">
        <v>140</v>
      </c>
      <c r="E41" s="16">
        <v>44946</v>
      </c>
      <c r="F41" s="16">
        <v>44958</v>
      </c>
      <c r="G41" t="s">
        <v>118</v>
      </c>
      <c r="I41">
        <v>28248</v>
      </c>
      <c r="J41">
        <f>IFERROR(rcm[[#This Row],[PaymentDate]]-rcm[[#This Row],[SubmissionDate]]," ")</f>
        <v>12</v>
      </c>
      <c r="K41">
        <f>IF(rcm[[#This Row],[Status]]=$G$4,rcm[[#This Row],[Amount]],"")</f>
        <v>28248</v>
      </c>
      <c r="L41" t="str">
        <f>IF(rcm[[#This Row],[Status]]=$G$2,rcm[[#This Row],[Amount]],"")</f>
        <v/>
      </c>
    </row>
    <row r="42" spans="1:12" x14ac:dyDescent="0.25">
      <c r="A42" t="s">
        <v>49</v>
      </c>
      <c r="B42" t="s">
        <v>109</v>
      </c>
      <c r="C42" t="s">
        <v>116</v>
      </c>
      <c r="D42" t="s">
        <v>139</v>
      </c>
      <c r="E42" s="16">
        <v>45167</v>
      </c>
      <c r="F42" s="16">
        <v>45221</v>
      </c>
      <c r="G42" t="s">
        <v>118</v>
      </c>
      <c r="I42">
        <v>28534</v>
      </c>
      <c r="J42">
        <f>IFERROR(rcm[[#This Row],[PaymentDate]]-rcm[[#This Row],[SubmissionDate]]," ")</f>
        <v>54</v>
      </c>
      <c r="K42">
        <f>IF(rcm[[#This Row],[Status]]=$G$4,rcm[[#This Row],[Amount]],"")</f>
        <v>28534</v>
      </c>
      <c r="L42" t="str">
        <f>IF(rcm[[#This Row],[Status]]=$G$2,rcm[[#This Row],[Amount]],"")</f>
        <v/>
      </c>
    </row>
    <row r="43" spans="1:12" x14ac:dyDescent="0.25">
      <c r="A43" t="s">
        <v>50</v>
      </c>
      <c r="B43" t="s">
        <v>110</v>
      </c>
      <c r="C43" t="s">
        <v>116</v>
      </c>
      <c r="D43" t="s">
        <v>140</v>
      </c>
      <c r="E43" s="16">
        <v>45040</v>
      </c>
      <c r="F43" s="16" t="s">
        <v>117</v>
      </c>
      <c r="G43" t="s">
        <v>117</v>
      </c>
      <c r="H43" t="s">
        <v>123</v>
      </c>
      <c r="I43">
        <v>39278</v>
      </c>
      <c r="J43" t="str">
        <f>IFERROR(rcm[[#This Row],[PaymentDate]]-rcm[[#This Row],[SubmissionDate]]," ")</f>
        <v xml:space="preserve"> </v>
      </c>
      <c r="K43" t="str">
        <f>IF(rcm[[#This Row],[Status]]=$G$4,rcm[[#This Row],[Amount]],"")</f>
        <v/>
      </c>
      <c r="L43">
        <f>IF(rcm[[#This Row],[Status]]=$G$2,rcm[[#This Row],[Amount]],"")</f>
        <v>39278</v>
      </c>
    </row>
    <row r="44" spans="1:12" x14ac:dyDescent="0.25">
      <c r="A44" t="s">
        <v>51</v>
      </c>
      <c r="B44" t="s">
        <v>111</v>
      </c>
      <c r="C44" t="s">
        <v>114</v>
      </c>
      <c r="D44" t="s">
        <v>140</v>
      </c>
      <c r="E44" s="16">
        <v>45029</v>
      </c>
      <c r="F44" s="16" t="s">
        <v>117</v>
      </c>
      <c r="G44" t="s">
        <v>117</v>
      </c>
      <c r="H44" t="s">
        <v>122</v>
      </c>
      <c r="I44">
        <v>38728</v>
      </c>
      <c r="J44" t="str">
        <f>IFERROR(rcm[[#This Row],[PaymentDate]]-rcm[[#This Row],[SubmissionDate]]," ")</f>
        <v xml:space="preserve"> </v>
      </c>
      <c r="K44" t="str">
        <f>IF(rcm[[#This Row],[Status]]=$G$4,rcm[[#This Row],[Amount]],"")</f>
        <v/>
      </c>
      <c r="L44">
        <f>IF(rcm[[#This Row],[Status]]=$G$2,rcm[[#This Row],[Amount]],"")</f>
        <v>38728</v>
      </c>
    </row>
    <row r="45" spans="1:12" x14ac:dyDescent="0.25">
      <c r="A45" t="s">
        <v>52</v>
      </c>
      <c r="B45" t="s">
        <v>111</v>
      </c>
      <c r="C45" t="s">
        <v>115</v>
      </c>
      <c r="D45" t="s">
        <v>143</v>
      </c>
      <c r="E45" s="16">
        <v>45162</v>
      </c>
      <c r="F45" s="16">
        <v>45205</v>
      </c>
      <c r="G45" t="s">
        <v>118</v>
      </c>
      <c r="I45">
        <v>24052</v>
      </c>
      <c r="J45">
        <f>IFERROR(rcm[[#This Row],[PaymentDate]]-rcm[[#This Row],[SubmissionDate]]," ")</f>
        <v>43</v>
      </c>
      <c r="K45">
        <f>IF(rcm[[#This Row],[Status]]=$G$4,rcm[[#This Row],[Amount]],"")</f>
        <v>24052</v>
      </c>
      <c r="L45" t="str">
        <f>IF(rcm[[#This Row],[Status]]=$G$2,rcm[[#This Row],[Amount]],"")</f>
        <v/>
      </c>
    </row>
    <row r="46" spans="1:12" x14ac:dyDescent="0.25">
      <c r="A46" t="s">
        <v>53</v>
      </c>
      <c r="B46" t="s">
        <v>110</v>
      </c>
      <c r="C46" t="s">
        <v>116</v>
      </c>
      <c r="D46" t="s">
        <v>138</v>
      </c>
      <c r="E46" s="16">
        <v>45106</v>
      </c>
      <c r="F46" s="16" t="s">
        <v>117</v>
      </c>
      <c r="G46" t="s">
        <v>117</v>
      </c>
      <c r="H46" t="s">
        <v>121</v>
      </c>
      <c r="I46">
        <v>28460</v>
      </c>
      <c r="J46" t="str">
        <f>IFERROR(rcm[[#This Row],[PaymentDate]]-rcm[[#This Row],[SubmissionDate]]," ")</f>
        <v xml:space="preserve"> </v>
      </c>
      <c r="K46" t="str">
        <f>IF(rcm[[#This Row],[Status]]=$G$4,rcm[[#This Row],[Amount]],"")</f>
        <v/>
      </c>
      <c r="L46">
        <f>IF(rcm[[#This Row],[Status]]=$G$2,rcm[[#This Row],[Amount]],"")</f>
        <v>28460</v>
      </c>
    </row>
    <row r="47" spans="1:12" x14ac:dyDescent="0.25">
      <c r="A47" t="s">
        <v>54</v>
      </c>
      <c r="B47" t="s">
        <v>111</v>
      </c>
      <c r="C47" t="s">
        <v>114</v>
      </c>
      <c r="D47" t="s">
        <v>140</v>
      </c>
      <c r="E47" s="16">
        <v>45083</v>
      </c>
      <c r="F47" s="16" t="s">
        <v>117</v>
      </c>
      <c r="G47" t="s">
        <v>117</v>
      </c>
      <c r="H47" t="s">
        <v>121</v>
      </c>
      <c r="I47">
        <v>36791</v>
      </c>
      <c r="J47" t="str">
        <f>IFERROR(rcm[[#This Row],[PaymentDate]]-rcm[[#This Row],[SubmissionDate]]," ")</f>
        <v xml:space="preserve"> </v>
      </c>
      <c r="K47" t="str">
        <f>IF(rcm[[#This Row],[Status]]=$G$4,rcm[[#This Row],[Amount]],"")</f>
        <v/>
      </c>
      <c r="L47">
        <f>IF(rcm[[#This Row],[Status]]=$G$2,rcm[[#This Row],[Amount]],"")</f>
        <v>36791</v>
      </c>
    </row>
    <row r="48" spans="1:12" x14ac:dyDescent="0.25">
      <c r="A48" t="s">
        <v>55</v>
      </c>
      <c r="B48" t="s">
        <v>110</v>
      </c>
      <c r="C48" t="s">
        <v>116</v>
      </c>
      <c r="D48" t="s">
        <v>138</v>
      </c>
      <c r="E48" s="16">
        <v>45043</v>
      </c>
      <c r="F48" s="16" t="s">
        <v>117</v>
      </c>
      <c r="G48" t="s">
        <v>117</v>
      </c>
      <c r="H48" t="s">
        <v>120</v>
      </c>
      <c r="I48">
        <v>32996</v>
      </c>
      <c r="J48" t="str">
        <f>IFERROR(rcm[[#This Row],[PaymentDate]]-rcm[[#This Row],[SubmissionDate]]," ")</f>
        <v xml:space="preserve"> </v>
      </c>
      <c r="K48" t="str">
        <f>IF(rcm[[#This Row],[Status]]=$G$4,rcm[[#This Row],[Amount]],"")</f>
        <v/>
      </c>
      <c r="L48">
        <f>IF(rcm[[#This Row],[Status]]=$G$2,rcm[[#This Row],[Amount]],"")</f>
        <v>32996</v>
      </c>
    </row>
    <row r="49" spans="1:12" x14ac:dyDescent="0.25">
      <c r="A49" t="s">
        <v>56</v>
      </c>
      <c r="B49" t="s">
        <v>111</v>
      </c>
      <c r="C49" t="s">
        <v>115</v>
      </c>
      <c r="D49" t="s">
        <v>139</v>
      </c>
      <c r="E49" s="16">
        <v>45041</v>
      </c>
      <c r="F49" s="16">
        <v>45049</v>
      </c>
      <c r="G49" t="s">
        <v>118</v>
      </c>
      <c r="I49">
        <v>32827</v>
      </c>
      <c r="J49">
        <f>IFERROR(rcm[[#This Row],[PaymentDate]]-rcm[[#This Row],[SubmissionDate]]," ")</f>
        <v>8</v>
      </c>
      <c r="K49">
        <f>IF(rcm[[#This Row],[Status]]=$G$4,rcm[[#This Row],[Amount]],"")</f>
        <v>32827</v>
      </c>
      <c r="L49" t="str">
        <f>IF(rcm[[#This Row],[Status]]=$G$2,rcm[[#This Row],[Amount]],"")</f>
        <v/>
      </c>
    </row>
    <row r="50" spans="1:12" x14ac:dyDescent="0.25">
      <c r="A50" t="s">
        <v>57</v>
      </c>
      <c r="B50" t="s">
        <v>109</v>
      </c>
      <c r="C50" t="s">
        <v>114</v>
      </c>
      <c r="D50" t="s">
        <v>140</v>
      </c>
      <c r="E50" s="16">
        <v>44939</v>
      </c>
      <c r="F50" s="16">
        <v>44995</v>
      </c>
      <c r="G50" t="s">
        <v>118</v>
      </c>
      <c r="I50">
        <v>44835</v>
      </c>
      <c r="J50">
        <f>IFERROR(rcm[[#This Row],[PaymentDate]]-rcm[[#This Row],[SubmissionDate]]," ")</f>
        <v>56</v>
      </c>
      <c r="K50">
        <f>IF(rcm[[#This Row],[Status]]=$G$4,rcm[[#This Row],[Amount]],"")</f>
        <v>44835</v>
      </c>
      <c r="L50" t="str">
        <f>IF(rcm[[#This Row],[Status]]=$G$2,rcm[[#This Row],[Amount]],"")</f>
        <v/>
      </c>
    </row>
    <row r="51" spans="1:12" x14ac:dyDescent="0.25">
      <c r="A51" t="s">
        <v>58</v>
      </c>
      <c r="B51" t="s">
        <v>111</v>
      </c>
      <c r="C51" t="s">
        <v>114</v>
      </c>
      <c r="D51" t="s">
        <v>139</v>
      </c>
      <c r="E51" s="16">
        <v>45264</v>
      </c>
      <c r="F51" s="16" t="s">
        <v>117</v>
      </c>
      <c r="G51" t="s">
        <v>117</v>
      </c>
      <c r="H51" t="s">
        <v>120</v>
      </c>
      <c r="I51">
        <v>31630</v>
      </c>
      <c r="J51" t="str">
        <f>IFERROR(rcm[[#This Row],[PaymentDate]]-rcm[[#This Row],[SubmissionDate]]," ")</f>
        <v xml:space="preserve"> </v>
      </c>
      <c r="K51" t="str">
        <f>IF(rcm[[#This Row],[Status]]=$G$4,rcm[[#This Row],[Amount]],"")</f>
        <v/>
      </c>
      <c r="L51">
        <f>IF(rcm[[#This Row],[Status]]=$G$2,rcm[[#This Row],[Amount]],"")</f>
        <v>31630</v>
      </c>
    </row>
    <row r="52" spans="1:12" x14ac:dyDescent="0.25">
      <c r="A52" t="s">
        <v>59</v>
      </c>
      <c r="B52" t="s">
        <v>111</v>
      </c>
      <c r="C52" t="s">
        <v>115</v>
      </c>
      <c r="D52" t="s">
        <v>139</v>
      </c>
      <c r="E52" s="16">
        <v>45025</v>
      </c>
      <c r="F52" s="16" t="s">
        <v>117</v>
      </c>
      <c r="G52" t="s">
        <v>117</v>
      </c>
      <c r="H52" t="s">
        <v>123</v>
      </c>
      <c r="I52">
        <v>36004</v>
      </c>
      <c r="J52" t="str">
        <f>IFERROR(rcm[[#This Row],[PaymentDate]]-rcm[[#This Row],[SubmissionDate]]," ")</f>
        <v xml:space="preserve"> </v>
      </c>
      <c r="K52" t="str">
        <f>IF(rcm[[#This Row],[Status]]=$G$4,rcm[[#This Row],[Amount]],"")</f>
        <v/>
      </c>
      <c r="L52">
        <f>IF(rcm[[#This Row],[Status]]=$G$2,rcm[[#This Row],[Amount]],"")</f>
        <v>36004</v>
      </c>
    </row>
    <row r="53" spans="1:12" x14ac:dyDescent="0.25">
      <c r="A53" t="s">
        <v>60</v>
      </c>
      <c r="B53" t="s">
        <v>111</v>
      </c>
      <c r="C53" t="s">
        <v>116</v>
      </c>
      <c r="D53" t="s">
        <v>143</v>
      </c>
      <c r="E53" s="16">
        <v>45131</v>
      </c>
      <c r="F53" s="16" t="s">
        <v>117</v>
      </c>
      <c r="G53" t="s">
        <v>117</v>
      </c>
      <c r="H53" t="s">
        <v>121</v>
      </c>
      <c r="I53">
        <v>39790</v>
      </c>
      <c r="J53" t="str">
        <f>IFERROR(rcm[[#This Row],[PaymentDate]]-rcm[[#This Row],[SubmissionDate]]," ")</f>
        <v xml:space="preserve"> </v>
      </c>
      <c r="K53" t="str">
        <f>IF(rcm[[#This Row],[Status]]=$G$4,rcm[[#This Row],[Amount]],"")</f>
        <v/>
      </c>
      <c r="L53">
        <f>IF(rcm[[#This Row],[Status]]=$G$2,rcm[[#This Row],[Amount]],"")</f>
        <v>39790</v>
      </c>
    </row>
    <row r="54" spans="1:12" x14ac:dyDescent="0.25">
      <c r="A54" t="s">
        <v>61</v>
      </c>
      <c r="B54" t="s">
        <v>111</v>
      </c>
      <c r="C54" t="s">
        <v>116</v>
      </c>
      <c r="D54" t="s">
        <v>138</v>
      </c>
      <c r="E54" s="16">
        <v>45095</v>
      </c>
      <c r="F54" s="16">
        <v>45182</v>
      </c>
      <c r="G54" t="s">
        <v>118</v>
      </c>
      <c r="I54">
        <v>6501</v>
      </c>
      <c r="J54">
        <f>IFERROR(rcm[[#This Row],[PaymentDate]]-rcm[[#This Row],[SubmissionDate]]," ")</f>
        <v>87</v>
      </c>
      <c r="K54">
        <f>IF(rcm[[#This Row],[Status]]=$G$4,rcm[[#This Row],[Amount]],"")</f>
        <v>6501</v>
      </c>
      <c r="L54" t="str">
        <f>IF(rcm[[#This Row],[Status]]=$G$2,rcm[[#This Row],[Amount]],"")</f>
        <v/>
      </c>
    </row>
    <row r="55" spans="1:12" x14ac:dyDescent="0.25">
      <c r="A55" t="s">
        <v>62</v>
      </c>
      <c r="B55" t="s">
        <v>112</v>
      </c>
      <c r="C55" t="s">
        <v>116</v>
      </c>
      <c r="D55" t="s">
        <v>139</v>
      </c>
      <c r="E55" s="16">
        <v>45069</v>
      </c>
      <c r="F55" s="16">
        <v>45097</v>
      </c>
      <c r="G55" t="s">
        <v>118</v>
      </c>
      <c r="I55">
        <v>31257</v>
      </c>
      <c r="J55">
        <f>IFERROR(rcm[[#This Row],[PaymentDate]]-rcm[[#This Row],[SubmissionDate]]," ")</f>
        <v>28</v>
      </c>
      <c r="K55">
        <f>IF(rcm[[#This Row],[Status]]=$G$4,rcm[[#This Row],[Amount]],"")</f>
        <v>31257</v>
      </c>
      <c r="L55" t="str">
        <f>IF(rcm[[#This Row],[Status]]=$G$2,rcm[[#This Row],[Amount]],"")</f>
        <v/>
      </c>
    </row>
    <row r="56" spans="1:12" x14ac:dyDescent="0.25">
      <c r="A56" t="s">
        <v>63</v>
      </c>
      <c r="B56" t="s">
        <v>109</v>
      </c>
      <c r="C56" t="s">
        <v>114</v>
      </c>
      <c r="D56" t="s">
        <v>143</v>
      </c>
      <c r="E56" s="16">
        <v>44962</v>
      </c>
      <c r="F56" s="16">
        <v>45008</v>
      </c>
      <c r="G56" t="s">
        <v>118</v>
      </c>
      <c r="I56">
        <v>25844</v>
      </c>
      <c r="J56">
        <f>IFERROR(rcm[[#This Row],[PaymentDate]]-rcm[[#This Row],[SubmissionDate]]," ")</f>
        <v>46</v>
      </c>
      <c r="K56">
        <f>IF(rcm[[#This Row],[Status]]=$G$4,rcm[[#This Row],[Amount]],"")</f>
        <v>25844</v>
      </c>
      <c r="L56" t="str">
        <f>IF(rcm[[#This Row],[Status]]=$G$2,rcm[[#This Row],[Amount]],"")</f>
        <v/>
      </c>
    </row>
    <row r="57" spans="1:12" x14ac:dyDescent="0.25">
      <c r="A57" t="s">
        <v>64</v>
      </c>
      <c r="B57" t="s">
        <v>109</v>
      </c>
      <c r="C57" t="s">
        <v>114</v>
      </c>
      <c r="D57" t="s">
        <v>143</v>
      </c>
      <c r="E57" s="16">
        <v>45069</v>
      </c>
      <c r="F57" s="16">
        <v>45117</v>
      </c>
      <c r="G57" t="s">
        <v>118</v>
      </c>
      <c r="I57">
        <v>22420</v>
      </c>
      <c r="J57">
        <f>IFERROR(rcm[[#This Row],[PaymentDate]]-rcm[[#This Row],[SubmissionDate]]," ")</f>
        <v>48</v>
      </c>
      <c r="K57">
        <f>IF(rcm[[#This Row],[Status]]=$G$4,rcm[[#This Row],[Amount]],"")</f>
        <v>22420</v>
      </c>
      <c r="L57" t="str">
        <f>IF(rcm[[#This Row],[Status]]=$G$2,rcm[[#This Row],[Amount]],"")</f>
        <v/>
      </c>
    </row>
    <row r="58" spans="1:12" x14ac:dyDescent="0.25">
      <c r="A58" t="s">
        <v>65</v>
      </c>
      <c r="B58" t="s">
        <v>110</v>
      </c>
      <c r="C58" t="s">
        <v>116</v>
      </c>
      <c r="D58" t="s">
        <v>138</v>
      </c>
      <c r="E58" s="16">
        <v>45106</v>
      </c>
      <c r="F58" s="16" t="s">
        <v>117</v>
      </c>
      <c r="G58" t="s">
        <v>117</v>
      </c>
      <c r="H58" t="s">
        <v>119</v>
      </c>
      <c r="I58">
        <v>25846</v>
      </c>
      <c r="J58" t="str">
        <f>IFERROR(rcm[[#This Row],[PaymentDate]]-rcm[[#This Row],[SubmissionDate]]," ")</f>
        <v xml:space="preserve"> </v>
      </c>
      <c r="K58" t="str">
        <f>IF(rcm[[#This Row],[Status]]=$G$4,rcm[[#This Row],[Amount]],"")</f>
        <v/>
      </c>
      <c r="L58">
        <f>IF(rcm[[#This Row],[Status]]=$G$2,rcm[[#This Row],[Amount]],"")</f>
        <v>25846</v>
      </c>
    </row>
    <row r="59" spans="1:12" x14ac:dyDescent="0.25">
      <c r="A59" t="s">
        <v>66</v>
      </c>
      <c r="B59" t="s">
        <v>109</v>
      </c>
      <c r="C59" t="s">
        <v>116</v>
      </c>
      <c r="D59" t="s">
        <v>138</v>
      </c>
      <c r="E59" s="16">
        <v>45255</v>
      </c>
      <c r="F59" s="16" t="s">
        <v>117</v>
      </c>
      <c r="G59" t="s">
        <v>117</v>
      </c>
      <c r="H59" t="s">
        <v>119</v>
      </c>
      <c r="I59">
        <v>28627</v>
      </c>
      <c r="J59" t="str">
        <f>IFERROR(rcm[[#This Row],[PaymentDate]]-rcm[[#This Row],[SubmissionDate]]," ")</f>
        <v xml:space="preserve"> </v>
      </c>
      <c r="K59" t="str">
        <f>IF(rcm[[#This Row],[Status]]=$G$4,rcm[[#This Row],[Amount]],"")</f>
        <v/>
      </c>
      <c r="L59">
        <f>IF(rcm[[#This Row],[Status]]=$G$2,rcm[[#This Row],[Amount]],"")</f>
        <v>28627</v>
      </c>
    </row>
    <row r="60" spans="1:12" x14ac:dyDescent="0.25">
      <c r="A60" t="s">
        <v>67</v>
      </c>
      <c r="B60" t="s">
        <v>110</v>
      </c>
      <c r="C60" t="s">
        <v>114</v>
      </c>
      <c r="D60" t="s">
        <v>139</v>
      </c>
      <c r="E60" s="16">
        <v>45187</v>
      </c>
      <c r="F60" s="16" t="s">
        <v>117</v>
      </c>
      <c r="G60" t="s">
        <v>117</v>
      </c>
      <c r="H60" t="s">
        <v>123</v>
      </c>
      <c r="I60">
        <v>31822</v>
      </c>
      <c r="J60" t="str">
        <f>IFERROR(rcm[[#This Row],[PaymentDate]]-rcm[[#This Row],[SubmissionDate]]," ")</f>
        <v xml:space="preserve"> </v>
      </c>
      <c r="K60" t="str">
        <f>IF(rcm[[#This Row],[Status]]=$G$4,rcm[[#This Row],[Amount]],"")</f>
        <v/>
      </c>
      <c r="L60">
        <f>IF(rcm[[#This Row],[Status]]=$G$2,rcm[[#This Row],[Amount]],"")</f>
        <v>31822</v>
      </c>
    </row>
    <row r="61" spans="1:12" x14ac:dyDescent="0.25">
      <c r="A61" t="s">
        <v>68</v>
      </c>
      <c r="B61" t="s">
        <v>111</v>
      </c>
      <c r="C61" t="s">
        <v>114</v>
      </c>
      <c r="D61" t="s">
        <v>143</v>
      </c>
      <c r="E61" s="16">
        <v>45131</v>
      </c>
      <c r="F61" s="16" t="s">
        <v>117</v>
      </c>
      <c r="G61" t="s">
        <v>117</v>
      </c>
      <c r="H61" t="s">
        <v>119</v>
      </c>
      <c r="I61">
        <v>4413</v>
      </c>
      <c r="J61" t="str">
        <f>IFERROR(rcm[[#This Row],[PaymentDate]]-rcm[[#This Row],[SubmissionDate]]," ")</f>
        <v xml:space="preserve"> </v>
      </c>
      <c r="K61" t="str">
        <f>IF(rcm[[#This Row],[Status]]=$G$4,rcm[[#This Row],[Amount]],"")</f>
        <v/>
      </c>
      <c r="L61">
        <f>IF(rcm[[#This Row],[Status]]=$G$2,rcm[[#This Row],[Amount]],"")</f>
        <v>4413</v>
      </c>
    </row>
    <row r="62" spans="1:12" x14ac:dyDescent="0.25">
      <c r="A62" t="s">
        <v>69</v>
      </c>
      <c r="B62" t="s">
        <v>112</v>
      </c>
      <c r="C62" t="s">
        <v>114</v>
      </c>
      <c r="D62" t="s">
        <v>142</v>
      </c>
      <c r="E62" s="16">
        <v>45274</v>
      </c>
      <c r="F62" s="16">
        <v>45362</v>
      </c>
      <c r="G62" t="s">
        <v>118</v>
      </c>
      <c r="I62">
        <v>5496</v>
      </c>
      <c r="J62">
        <f>IFERROR(rcm[[#This Row],[PaymentDate]]-rcm[[#This Row],[SubmissionDate]]," ")</f>
        <v>88</v>
      </c>
      <c r="K62">
        <f>IF(rcm[[#This Row],[Status]]=$G$4,rcm[[#This Row],[Amount]],"")</f>
        <v>5496</v>
      </c>
      <c r="L62" t="str">
        <f>IF(rcm[[#This Row],[Status]]=$G$2,rcm[[#This Row],[Amount]],"")</f>
        <v/>
      </c>
    </row>
    <row r="63" spans="1:12" x14ac:dyDescent="0.25">
      <c r="A63" t="s">
        <v>70</v>
      </c>
      <c r="B63" t="s">
        <v>109</v>
      </c>
      <c r="C63" t="s">
        <v>116</v>
      </c>
      <c r="D63" t="s">
        <v>142</v>
      </c>
      <c r="E63" s="16">
        <v>45201</v>
      </c>
      <c r="F63" s="16">
        <v>45237</v>
      </c>
      <c r="G63" t="s">
        <v>118</v>
      </c>
      <c r="I63">
        <v>3033</v>
      </c>
      <c r="J63">
        <f>IFERROR(rcm[[#This Row],[PaymentDate]]-rcm[[#This Row],[SubmissionDate]]," ")</f>
        <v>36</v>
      </c>
      <c r="K63">
        <f>IF(rcm[[#This Row],[Status]]=$G$4,rcm[[#This Row],[Amount]],"")</f>
        <v>3033</v>
      </c>
      <c r="L63" t="str">
        <f>IF(rcm[[#This Row],[Status]]=$G$2,rcm[[#This Row],[Amount]],"")</f>
        <v/>
      </c>
    </row>
    <row r="64" spans="1:12" x14ac:dyDescent="0.25">
      <c r="A64" t="s">
        <v>71</v>
      </c>
      <c r="B64" t="s">
        <v>113</v>
      </c>
      <c r="C64" t="s">
        <v>114</v>
      </c>
      <c r="D64" t="s">
        <v>139</v>
      </c>
      <c r="E64" s="16">
        <v>45096</v>
      </c>
      <c r="F64" s="16">
        <v>45180</v>
      </c>
      <c r="G64" t="s">
        <v>118</v>
      </c>
      <c r="I64">
        <v>2335</v>
      </c>
      <c r="J64">
        <f>IFERROR(rcm[[#This Row],[PaymentDate]]-rcm[[#This Row],[SubmissionDate]]," ")</f>
        <v>84</v>
      </c>
      <c r="K64">
        <f>IF(rcm[[#This Row],[Status]]=$G$4,rcm[[#This Row],[Amount]],"")</f>
        <v>2335</v>
      </c>
      <c r="L64" t="str">
        <f>IF(rcm[[#This Row],[Status]]=$G$2,rcm[[#This Row],[Amount]],"")</f>
        <v/>
      </c>
    </row>
    <row r="65" spans="1:12" x14ac:dyDescent="0.25">
      <c r="A65" t="s">
        <v>72</v>
      </c>
      <c r="B65" t="s">
        <v>109</v>
      </c>
      <c r="C65" t="s">
        <v>115</v>
      </c>
      <c r="D65" t="s">
        <v>138</v>
      </c>
      <c r="E65" s="16">
        <v>44941</v>
      </c>
      <c r="F65" s="16">
        <v>45006</v>
      </c>
      <c r="G65" t="s">
        <v>118</v>
      </c>
      <c r="I65">
        <v>9272</v>
      </c>
      <c r="J65">
        <f>IFERROR(rcm[[#This Row],[PaymentDate]]-rcm[[#This Row],[SubmissionDate]]," ")</f>
        <v>65</v>
      </c>
      <c r="K65">
        <f>IF(rcm[[#This Row],[Status]]=$G$4,rcm[[#This Row],[Amount]],"")</f>
        <v>9272</v>
      </c>
      <c r="L65" t="str">
        <f>IF(rcm[[#This Row],[Status]]=$G$2,rcm[[#This Row],[Amount]],"")</f>
        <v/>
      </c>
    </row>
    <row r="66" spans="1:12" x14ac:dyDescent="0.25">
      <c r="A66" t="s">
        <v>73</v>
      </c>
      <c r="B66" t="s">
        <v>112</v>
      </c>
      <c r="C66" t="s">
        <v>115</v>
      </c>
      <c r="D66" t="s">
        <v>142</v>
      </c>
      <c r="E66" s="16">
        <v>44986</v>
      </c>
      <c r="F66" s="16">
        <v>45018</v>
      </c>
      <c r="G66" t="s">
        <v>118</v>
      </c>
      <c r="I66">
        <v>37960</v>
      </c>
      <c r="J66">
        <f>IFERROR(rcm[[#This Row],[PaymentDate]]-rcm[[#This Row],[SubmissionDate]]," ")</f>
        <v>32</v>
      </c>
      <c r="K66">
        <f>IF(rcm[[#This Row],[Status]]=$G$4,rcm[[#This Row],[Amount]],"")</f>
        <v>37960</v>
      </c>
      <c r="L66" t="str">
        <f>IF(rcm[[#This Row],[Status]]=$G$2,rcm[[#This Row],[Amount]],"")</f>
        <v/>
      </c>
    </row>
    <row r="67" spans="1:12" x14ac:dyDescent="0.25">
      <c r="A67" t="s">
        <v>74</v>
      </c>
      <c r="B67" t="s">
        <v>109</v>
      </c>
      <c r="C67" t="s">
        <v>114</v>
      </c>
      <c r="D67" t="s">
        <v>140</v>
      </c>
      <c r="E67" s="16">
        <v>45060</v>
      </c>
      <c r="F67" s="16">
        <v>45112</v>
      </c>
      <c r="G67" t="s">
        <v>118</v>
      </c>
      <c r="I67">
        <v>17793</v>
      </c>
      <c r="J67">
        <f>IFERROR(rcm[[#This Row],[PaymentDate]]-rcm[[#This Row],[SubmissionDate]]," ")</f>
        <v>52</v>
      </c>
      <c r="K67">
        <f>IF(rcm[[#This Row],[Status]]=$G$4,rcm[[#This Row],[Amount]],"")</f>
        <v>17793</v>
      </c>
      <c r="L67" t="str">
        <f>IF(rcm[[#This Row],[Status]]=$G$2,rcm[[#This Row],[Amount]],"")</f>
        <v/>
      </c>
    </row>
    <row r="68" spans="1:12" x14ac:dyDescent="0.25">
      <c r="A68" t="s">
        <v>75</v>
      </c>
      <c r="B68" t="s">
        <v>111</v>
      </c>
      <c r="C68" t="s">
        <v>114</v>
      </c>
      <c r="D68" t="s">
        <v>140</v>
      </c>
      <c r="E68" s="16">
        <v>45018</v>
      </c>
      <c r="F68" s="16">
        <v>45037</v>
      </c>
      <c r="G68" t="s">
        <v>118</v>
      </c>
      <c r="I68">
        <v>40796</v>
      </c>
      <c r="J68">
        <f>IFERROR(rcm[[#This Row],[PaymentDate]]-rcm[[#This Row],[SubmissionDate]]," ")</f>
        <v>19</v>
      </c>
      <c r="K68">
        <f>IF(rcm[[#This Row],[Status]]=$G$4,rcm[[#This Row],[Amount]],"")</f>
        <v>40796</v>
      </c>
      <c r="L68" t="str">
        <f>IF(rcm[[#This Row],[Status]]=$G$2,rcm[[#This Row],[Amount]],"")</f>
        <v/>
      </c>
    </row>
    <row r="69" spans="1:12" x14ac:dyDescent="0.25">
      <c r="A69" t="s">
        <v>76</v>
      </c>
      <c r="B69" t="s">
        <v>110</v>
      </c>
      <c r="C69" t="s">
        <v>115</v>
      </c>
      <c r="D69" t="s">
        <v>142</v>
      </c>
      <c r="E69" s="16">
        <v>45224</v>
      </c>
      <c r="F69" s="16" t="s">
        <v>117</v>
      </c>
      <c r="G69" t="s">
        <v>117</v>
      </c>
      <c r="H69" t="s">
        <v>119</v>
      </c>
      <c r="I69">
        <v>11732</v>
      </c>
      <c r="J69" t="str">
        <f>IFERROR(rcm[[#This Row],[PaymentDate]]-rcm[[#This Row],[SubmissionDate]]," ")</f>
        <v xml:space="preserve"> </v>
      </c>
      <c r="K69" t="str">
        <f>IF(rcm[[#This Row],[Status]]=$G$4,rcm[[#This Row],[Amount]],"")</f>
        <v/>
      </c>
      <c r="L69">
        <f>IF(rcm[[#This Row],[Status]]=$G$2,rcm[[#This Row],[Amount]],"")</f>
        <v>11732</v>
      </c>
    </row>
    <row r="70" spans="1:12" x14ac:dyDescent="0.25">
      <c r="A70" t="s">
        <v>77</v>
      </c>
      <c r="B70" t="s">
        <v>111</v>
      </c>
      <c r="C70" t="s">
        <v>114</v>
      </c>
      <c r="D70" t="s">
        <v>140</v>
      </c>
      <c r="E70" s="16">
        <v>45062</v>
      </c>
      <c r="F70" s="16">
        <v>45106</v>
      </c>
      <c r="G70" t="s">
        <v>118</v>
      </c>
      <c r="I70">
        <v>2682</v>
      </c>
      <c r="J70">
        <f>IFERROR(rcm[[#This Row],[PaymentDate]]-rcm[[#This Row],[SubmissionDate]]," ")</f>
        <v>44</v>
      </c>
      <c r="K70">
        <f>IF(rcm[[#This Row],[Status]]=$G$4,rcm[[#This Row],[Amount]],"")</f>
        <v>2682</v>
      </c>
      <c r="L70" t="str">
        <f>IF(rcm[[#This Row],[Status]]=$G$2,rcm[[#This Row],[Amount]],"")</f>
        <v/>
      </c>
    </row>
    <row r="71" spans="1:12" x14ac:dyDescent="0.25">
      <c r="A71" t="s">
        <v>78</v>
      </c>
      <c r="B71" t="s">
        <v>111</v>
      </c>
      <c r="C71" t="s">
        <v>114</v>
      </c>
      <c r="D71" t="s">
        <v>138</v>
      </c>
      <c r="E71" s="16">
        <v>44946</v>
      </c>
      <c r="F71" s="16">
        <v>45001</v>
      </c>
      <c r="G71" t="s">
        <v>118</v>
      </c>
      <c r="I71">
        <v>25596</v>
      </c>
      <c r="J71">
        <f>IFERROR(rcm[[#This Row],[PaymentDate]]-rcm[[#This Row],[SubmissionDate]]," ")</f>
        <v>55</v>
      </c>
      <c r="K71">
        <f>IF(rcm[[#This Row],[Status]]=$G$4,rcm[[#This Row],[Amount]],"")</f>
        <v>25596</v>
      </c>
      <c r="L71" t="str">
        <f>IF(rcm[[#This Row],[Status]]=$G$2,rcm[[#This Row],[Amount]],"")</f>
        <v/>
      </c>
    </row>
    <row r="72" spans="1:12" x14ac:dyDescent="0.25">
      <c r="A72" t="s">
        <v>79</v>
      </c>
      <c r="B72" t="s">
        <v>111</v>
      </c>
      <c r="C72" t="s">
        <v>115</v>
      </c>
      <c r="D72" t="s">
        <v>142</v>
      </c>
      <c r="E72" s="16">
        <v>44982</v>
      </c>
      <c r="F72" s="16" t="s">
        <v>117</v>
      </c>
      <c r="G72" t="s">
        <v>117</v>
      </c>
      <c r="H72" t="s">
        <v>123</v>
      </c>
      <c r="I72">
        <v>13997</v>
      </c>
      <c r="J72" t="str">
        <f>IFERROR(rcm[[#This Row],[PaymentDate]]-rcm[[#This Row],[SubmissionDate]]," ")</f>
        <v xml:space="preserve"> </v>
      </c>
      <c r="K72" t="str">
        <f>IF(rcm[[#This Row],[Status]]=$G$4,rcm[[#This Row],[Amount]],"")</f>
        <v/>
      </c>
      <c r="L72">
        <f>IF(rcm[[#This Row],[Status]]=$G$2,rcm[[#This Row],[Amount]],"")</f>
        <v>13997</v>
      </c>
    </row>
    <row r="73" spans="1:12" x14ac:dyDescent="0.25">
      <c r="A73" t="s">
        <v>80</v>
      </c>
      <c r="B73" t="s">
        <v>112</v>
      </c>
      <c r="C73" t="s">
        <v>116</v>
      </c>
      <c r="D73" t="s">
        <v>139</v>
      </c>
      <c r="E73" s="16">
        <v>45232</v>
      </c>
      <c r="F73" s="16">
        <v>45268</v>
      </c>
      <c r="G73" t="s">
        <v>118</v>
      </c>
      <c r="I73">
        <v>42106</v>
      </c>
      <c r="J73">
        <f>IFERROR(rcm[[#This Row],[PaymentDate]]-rcm[[#This Row],[SubmissionDate]]," ")</f>
        <v>36</v>
      </c>
      <c r="K73">
        <f>IF(rcm[[#This Row],[Status]]=$G$4,rcm[[#This Row],[Amount]],"")</f>
        <v>42106</v>
      </c>
      <c r="L73" t="str">
        <f>IF(rcm[[#This Row],[Status]]=$G$2,rcm[[#This Row],[Amount]],"")</f>
        <v/>
      </c>
    </row>
    <row r="74" spans="1:12" x14ac:dyDescent="0.25">
      <c r="A74" t="s">
        <v>81</v>
      </c>
      <c r="B74" t="s">
        <v>112</v>
      </c>
      <c r="C74" t="s">
        <v>116</v>
      </c>
      <c r="D74" t="s">
        <v>140</v>
      </c>
      <c r="E74" s="16">
        <v>45149</v>
      </c>
      <c r="F74" s="16">
        <v>45230</v>
      </c>
      <c r="G74" t="s">
        <v>118</v>
      </c>
      <c r="I74">
        <v>20764</v>
      </c>
      <c r="J74">
        <f>IFERROR(rcm[[#This Row],[PaymentDate]]-rcm[[#This Row],[SubmissionDate]]," ")</f>
        <v>81</v>
      </c>
      <c r="K74">
        <f>IF(rcm[[#This Row],[Status]]=$G$4,rcm[[#This Row],[Amount]],"")</f>
        <v>20764</v>
      </c>
      <c r="L74" t="str">
        <f>IF(rcm[[#This Row],[Status]]=$G$2,rcm[[#This Row],[Amount]],"")</f>
        <v/>
      </c>
    </row>
    <row r="75" spans="1:12" x14ac:dyDescent="0.25">
      <c r="A75" t="s">
        <v>82</v>
      </c>
      <c r="B75" t="s">
        <v>111</v>
      </c>
      <c r="C75" t="s">
        <v>115</v>
      </c>
      <c r="D75" t="s">
        <v>142</v>
      </c>
      <c r="E75" s="16">
        <v>45103</v>
      </c>
      <c r="F75" s="16" t="s">
        <v>117</v>
      </c>
      <c r="G75" t="s">
        <v>117</v>
      </c>
      <c r="H75" t="s">
        <v>123</v>
      </c>
      <c r="I75">
        <v>38088</v>
      </c>
      <c r="J75" t="str">
        <f>IFERROR(rcm[[#This Row],[PaymentDate]]-rcm[[#This Row],[SubmissionDate]]," ")</f>
        <v xml:space="preserve"> </v>
      </c>
      <c r="K75" t="str">
        <f>IF(rcm[[#This Row],[Status]]=$G$4,rcm[[#This Row],[Amount]],"")</f>
        <v/>
      </c>
      <c r="L75">
        <f>IF(rcm[[#This Row],[Status]]=$G$2,rcm[[#This Row],[Amount]],"")</f>
        <v>38088</v>
      </c>
    </row>
    <row r="76" spans="1:12" x14ac:dyDescent="0.25">
      <c r="A76" t="s">
        <v>83</v>
      </c>
      <c r="B76" t="s">
        <v>109</v>
      </c>
      <c r="C76" t="s">
        <v>115</v>
      </c>
      <c r="D76" t="s">
        <v>138</v>
      </c>
      <c r="E76" s="16">
        <v>45087</v>
      </c>
      <c r="F76" s="16">
        <v>45176</v>
      </c>
      <c r="G76" t="s">
        <v>118</v>
      </c>
      <c r="I76">
        <v>29074</v>
      </c>
      <c r="J76">
        <f>IFERROR(rcm[[#This Row],[PaymentDate]]-rcm[[#This Row],[SubmissionDate]]," ")</f>
        <v>89</v>
      </c>
      <c r="K76">
        <f>IF(rcm[[#This Row],[Status]]=$G$4,rcm[[#This Row],[Amount]],"")</f>
        <v>29074</v>
      </c>
      <c r="L76" t="str">
        <f>IF(rcm[[#This Row],[Status]]=$G$2,rcm[[#This Row],[Amount]],"")</f>
        <v/>
      </c>
    </row>
    <row r="77" spans="1:12" x14ac:dyDescent="0.25">
      <c r="A77" t="s">
        <v>84</v>
      </c>
      <c r="B77" t="s">
        <v>111</v>
      </c>
      <c r="C77" t="s">
        <v>114</v>
      </c>
      <c r="D77" t="s">
        <v>138</v>
      </c>
      <c r="E77" s="16">
        <v>45150</v>
      </c>
      <c r="F77" s="16">
        <v>45237</v>
      </c>
      <c r="G77" t="s">
        <v>118</v>
      </c>
      <c r="I77">
        <v>34158</v>
      </c>
      <c r="J77">
        <f>IFERROR(rcm[[#This Row],[PaymentDate]]-rcm[[#This Row],[SubmissionDate]]," ")</f>
        <v>87</v>
      </c>
      <c r="K77">
        <f>IF(rcm[[#This Row],[Status]]=$G$4,rcm[[#This Row],[Amount]],"")</f>
        <v>34158</v>
      </c>
      <c r="L77" t="str">
        <f>IF(rcm[[#This Row],[Status]]=$G$2,rcm[[#This Row],[Amount]],"")</f>
        <v/>
      </c>
    </row>
    <row r="78" spans="1:12" x14ac:dyDescent="0.25">
      <c r="A78" t="s">
        <v>85</v>
      </c>
      <c r="B78" t="s">
        <v>112</v>
      </c>
      <c r="C78" t="s">
        <v>114</v>
      </c>
      <c r="D78" t="s">
        <v>138</v>
      </c>
      <c r="E78" s="16">
        <v>45237</v>
      </c>
      <c r="F78" s="16">
        <v>45304</v>
      </c>
      <c r="G78" t="s">
        <v>118</v>
      </c>
      <c r="I78">
        <v>28528</v>
      </c>
      <c r="J78">
        <f>IFERROR(rcm[[#This Row],[PaymentDate]]-rcm[[#This Row],[SubmissionDate]]," ")</f>
        <v>67</v>
      </c>
      <c r="K78">
        <f>IF(rcm[[#This Row],[Status]]=$G$4,rcm[[#This Row],[Amount]],"")</f>
        <v>28528</v>
      </c>
      <c r="L78" t="str">
        <f>IF(rcm[[#This Row],[Status]]=$G$2,rcm[[#This Row],[Amount]],"")</f>
        <v/>
      </c>
    </row>
    <row r="79" spans="1:12" x14ac:dyDescent="0.25">
      <c r="A79" t="s">
        <v>86</v>
      </c>
      <c r="B79" t="s">
        <v>113</v>
      </c>
      <c r="C79" t="s">
        <v>116</v>
      </c>
      <c r="D79" t="s">
        <v>140</v>
      </c>
      <c r="E79" s="16">
        <v>45188</v>
      </c>
      <c r="F79" s="16">
        <v>45274</v>
      </c>
      <c r="G79" t="s">
        <v>118</v>
      </c>
      <c r="I79">
        <v>24736</v>
      </c>
      <c r="J79">
        <f>IFERROR(rcm[[#This Row],[PaymentDate]]-rcm[[#This Row],[SubmissionDate]]," ")</f>
        <v>86</v>
      </c>
      <c r="K79">
        <f>IF(rcm[[#This Row],[Status]]=$G$4,rcm[[#This Row],[Amount]],"")</f>
        <v>24736</v>
      </c>
      <c r="L79" t="str">
        <f>IF(rcm[[#This Row],[Status]]=$G$2,rcm[[#This Row],[Amount]],"")</f>
        <v/>
      </c>
    </row>
    <row r="80" spans="1:12" x14ac:dyDescent="0.25">
      <c r="A80" t="s">
        <v>87</v>
      </c>
      <c r="B80" t="s">
        <v>111</v>
      </c>
      <c r="C80" t="s">
        <v>116</v>
      </c>
      <c r="D80" t="s">
        <v>139</v>
      </c>
      <c r="E80" s="16">
        <v>44986</v>
      </c>
      <c r="F80" s="16" t="s">
        <v>117</v>
      </c>
      <c r="G80" t="s">
        <v>117</v>
      </c>
      <c r="H80" t="s">
        <v>120</v>
      </c>
      <c r="I80">
        <v>31129</v>
      </c>
      <c r="J80" t="str">
        <f>IFERROR(rcm[[#This Row],[PaymentDate]]-rcm[[#This Row],[SubmissionDate]]," ")</f>
        <v xml:space="preserve"> </v>
      </c>
      <c r="K80" t="str">
        <f>IF(rcm[[#This Row],[Status]]=$G$4,rcm[[#This Row],[Amount]],"")</f>
        <v/>
      </c>
      <c r="L80">
        <f>IF(rcm[[#This Row],[Status]]=$G$2,rcm[[#This Row],[Amount]],"")</f>
        <v>31129</v>
      </c>
    </row>
    <row r="81" spans="1:12" x14ac:dyDescent="0.25">
      <c r="A81" t="s">
        <v>88</v>
      </c>
      <c r="B81" t="s">
        <v>111</v>
      </c>
      <c r="C81" t="s">
        <v>116</v>
      </c>
      <c r="D81" t="s">
        <v>140</v>
      </c>
      <c r="E81" s="16">
        <v>45124</v>
      </c>
      <c r="F81" s="16">
        <v>45195</v>
      </c>
      <c r="G81" t="s">
        <v>118</v>
      </c>
      <c r="I81">
        <v>49090</v>
      </c>
      <c r="J81">
        <f>IFERROR(rcm[[#This Row],[PaymentDate]]-rcm[[#This Row],[SubmissionDate]]," ")</f>
        <v>71</v>
      </c>
      <c r="K81">
        <f>IF(rcm[[#This Row],[Status]]=$G$4,rcm[[#This Row],[Amount]],"")</f>
        <v>49090</v>
      </c>
      <c r="L81" t="str">
        <f>IF(rcm[[#This Row],[Status]]=$G$2,rcm[[#This Row],[Amount]],"")</f>
        <v/>
      </c>
    </row>
    <row r="82" spans="1:12" x14ac:dyDescent="0.25">
      <c r="A82" t="s">
        <v>89</v>
      </c>
      <c r="B82" t="s">
        <v>113</v>
      </c>
      <c r="C82" t="s">
        <v>115</v>
      </c>
      <c r="D82" t="s">
        <v>140</v>
      </c>
      <c r="E82" s="16">
        <v>45222</v>
      </c>
      <c r="F82" s="16" t="s">
        <v>117</v>
      </c>
      <c r="G82" t="s">
        <v>117</v>
      </c>
      <c r="H82" t="s">
        <v>121</v>
      </c>
      <c r="I82">
        <v>18700</v>
      </c>
      <c r="J82" t="str">
        <f>IFERROR(rcm[[#This Row],[PaymentDate]]-rcm[[#This Row],[SubmissionDate]]," ")</f>
        <v xml:space="preserve"> </v>
      </c>
      <c r="K82" t="str">
        <f>IF(rcm[[#This Row],[Status]]=$G$4,rcm[[#This Row],[Amount]],"")</f>
        <v/>
      </c>
      <c r="L82">
        <f>IF(rcm[[#This Row],[Status]]=$G$2,rcm[[#This Row],[Amount]],"")</f>
        <v>18700</v>
      </c>
    </row>
    <row r="83" spans="1:12" x14ac:dyDescent="0.25">
      <c r="A83" t="s">
        <v>90</v>
      </c>
      <c r="B83" t="s">
        <v>111</v>
      </c>
      <c r="C83" t="s">
        <v>115</v>
      </c>
      <c r="D83" t="s">
        <v>138</v>
      </c>
      <c r="E83" s="16">
        <v>45024</v>
      </c>
      <c r="F83" s="16" t="s">
        <v>117</v>
      </c>
      <c r="G83" t="s">
        <v>117</v>
      </c>
      <c r="H83" t="s">
        <v>122</v>
      </c>
      <c r="I83">
        <v>36269</v>
      </c>
      <c r="J83" t="str">
        <f>IFERROR(rcm[[#This Row],[PaymentDate]]-rcm[[#This Row],[SubmissionDate]]," ")</f>
        <v xml:space="preserve"> </v>
      </c>
      <c r="K83" t="str">
        <f>IF(rcm[[#This Row],[Status]]=$G$4,rcm[[#This Row],[Amount]],"")</f>
        <v/>
      </c>
      <c r="L83">
        <f>IF(rcm[[#This Row],[Status]]=$G$2,rcm[[#This Row],[Amount]],"")</f>
        <v>36269</v>
      </c>
    </row>
    <row r="84" spans="1:12" x14ac:dyDescent="0.25">
      <c r="A84" t="s">
        <v>91</v>
      </c>
      <c r="B84" t="s">
        <v>113</v>
      </c>
      <c r="C84" t="s">
        <v>115</v>
      </c>
      <c r="D84" t="s">
        <v>140</v>
      </c>
      <c r="E84" s="16">
        <v>45057</v>
      </c>
      <c r="F84" s="16">
        <v>45137</v>
      </c>
      <c r="G84" t="s">
        <v>118</v>
      </c>
      <c r="I84">
        <v>48908</v>
      </c>
      <c r="J84">
        <f>IFERROR(rcm[[#This Row],[PaymentDate]]-rcm[[#This Row],[SubmissionDate]]," ")</f>
        <v>80</v>
      </c>
      <c r="K84">
        <f>IF(rcm[[#This Row],[Status]]=$G$4,rcm[[#This Row],[Amount]],"")</f>
        <v>48908</v>
      </c>
      <c r="L84" t="str">
        <f>IF(rcm[[#This Row],[Status]]=$G$2,rcm[[#This Row],[Amount]],"")</f>
        <v/>
      </c>
    </row>
    <row r="85" spans="1:12" x14ac:dyDescent="0.25">
      <c r="A85" t="s">
        <v>92</v>
      </c>
      <c r="B85" t="s">
        <v>112</v>
      </c>
      <c r="C85" t="s">
        <v>114</v>
      </c>
      <c r="D85" t="s">
        <v>139</v>
      </c>
      <c r="E85" s="16">
        <v>44949</v>
      </c>
      <c r="F85" s="16">
        <v>44965</v>
      </c>
      <c r="G85" t="s">
        <v>118</v>
      </c>
      <c r="I85">
        <v>17088</v>
      </c>
      <c r="J85">
        <f>IFERROR(rcm[[#This Row],[PaymentDate]]-rcm[[#This Row],[SubmissionDate]]," ")</f>
        <v>16</v>
      </c>
      <c r="K85">
        <f>IF(rcm[[#This Row],[Status]]=$G$4,rcm[[#This Row],[Amount]],"")</f>
        <v>17088</v>
      </c>
      <c r="L85" t="str">
        <f>IF(rcm[[#This Row],[Status]]=$G$2,rcm[[#This Row],[Amount]],"")</f>
        <v/>
      </c>
    </row>
    <row r="86" spans="1:12" x14ac:dyDescent="0.25">
      <c r="A86" t="s">
        <v>93</v>
      </c>
      <c r="B86" t="s">
        <v>111</v>
      </c>
      <c r="C86" t="s">
        <v>116</v>
      </c>
      <c r="D86" t="s">
        <v>139</v>
      </c>
      <c r="E86" s="16">
        <v>45289</v>
      </c>
      <c r="F86" s="16">
        <v>45325</v>
      </c>
      <c r="G86" t="s">
        <v>118</v>
      </c>
      <c r="I86">
        <v>30543</v>
      </c>
      <c r="J86">
        <f>IFERROR(rcm[[#This Row],[PaymentDate]]-rcm[[#This Row],[SubmissionDate]]," ")</f>
        <v>36</v>
      </c>
      <c r="K86">
        <f>IF(rcm[[#This Row],[Status]]=$G$4,rcm[[#This Row],[Amount]],"")</f>
        <v>30543</v>
      </c>
      <c r="L86" t="str">
        <f>IF(rcm[[#This Row],[Status]]=$G$2,rcm[[#This Row],[Amount]],"")</f>
        <v/>
      </c>
    </row>
    <row r="87" spans="1:12" x14ac:dyDescent="0.25">
      <c r="A87" t="s">
        <v>94</v>
      </c>
      <c r="B87" t="s">
        <v>111</v>
      </c>
      <c r="C87" t="s">
        <v>116</v>
      </c>
      <c r="D87" t="s">
        <v>142</v>
      </c>
      <c r="E87" s="16">
        <v>45150</v>
      </c>
      <c r="F87" s="16" t="s">
        <v>117</v>
      </c>
      <c r="G87" t="s">
        <v>117</v>
      </c>
      <c r="H87" t="s">
        <v>121</v>
      </c>
      <c r="I87">
        <v>38345</v>
      </c>
      <c r="J87" t="str">
        <f>IFERROR(rcm[[#This Row],[PaymentDate]]-rcm[[#This Row],[SubmissionDate]]," ")</f>
        <v xml:space="preserve"> </v>
      </c>
      <c r="K87" t="str">
        <f>IF(rcm[[#This Row],[Status]]=$G$4,rcm[[#This Row],[Amount]],"")</f>
        <v/>
      </c>
      <c r="L87">
        <f>IF(rcm[[#This Row],[Status]]=$G$2,rcm[[#This Row],[Amount]],"")</f>
        <v>38345</v>
      </c>
    </row>
    <row r="88" spans="1:12" x14ac:dyDescent="0.25">
      <c r="A88" t="s">
        <v>95</v>
      </c>
      <c r="B88" t="s">
        <v>112</v>
      </c>
      <c r="C88" t="s">
        <v>115</v>
      </c>
      <c r="D88" t="s">
        <v>142</v>
      </c>
      <c r="E88" s="16">
        <v>44927</v>
      </c>
      <c r="F88" s="16">
        <v>44935</v>
      </c>
      <c r="G88" t="s">
        <v>118</v>
      </c>
      <c r="I88">
        <v>23046</v>
      </c>
      <c r="J88">
        <f>IFERROR(rcm[[#This Row],[PaymentDate]]-rcm[[#This Row],[SubmissionDate]]," ")</f>
        <v>8</v>
      </c>
      <c r="K88">
        <f>IF(rcm[[#This Row],[Status]]=$G$4,rcm[[#This Row],[Amount]],"")</f>
        <v>23046</v>
      </c>
      <c r="L88" t="str">
        <f>IF(rcm[[#This Row],[Status]]=$G$2,rcm[[#This Row],[Amount]],"")</f>
        <v/>
      </c>
    </row>
    <row r="89" spans="1:12" x14ac:dyDescent="0.25">
      <c r="A89" t="s">
        <v>96</v>
      </c>
      <c r="B89" t="s">
        <v>113</v>
      </c>
      <c r="C89" t="s">
        <v>114</v>
      </c>
      <c r="D89" t="s">
        <v>138</v>
      </c>
      <c r="E89" s="16">
        <v>45193</v>
      </c>
      <c r="F89" s="16">
        <v>45221</v>
      </c>
      <c r="G89" t="s">
        <v>118</v>
      </c>
      <c r="I89">
        <v>22300</v>
      </c>
      <c r="J89">
        <f>IFERROR(rcm[[#This Row],[PaymentDate]]-rcm[[#This Row],[SubmissionDate]]," ")</f>
        <v>28</v>
      </c>
      <c r="K89">
        <f>IF(rcm[[#This Row],[Status]]=$G$4,rcm[[#This Row],[Amount]],"")</f>
        <v>22300</v>
      </c>
      <c r="L89" t="str">
        <f>IF(rcm[[#This Row],[Status]]=$G$2,rcm[[#This Row],[Amount]],"")</f>
        <v/>
      </c>
    </row>
    <row r="90" spans="1:12" x14ac:dyDescent="0.25">
      <c r="A90" t="s">
        <v>97</v>
      </c>
      <c r="B90" t="s">
        <v>110</v>
      </c>
      <c r="C90" t="s">
        <v>114</v>
      </c>
      <c r="D90" t="s">
        <v>139</v>
      </c>
      <c r="E90" s="16">
        <v>45202</v>
      </c>
      <c r="F90" s="16">
        <v>45240</v>
      </c>
      <c r="G90" t="s">
        <v>118</v>
      </c>
      <c r="I90">
        <v>24253</v>
      </c>
      <c r="J90">
        <f>IFERROR(rcm[[#This Row],[PaymentDate]]-rcm[[#This Row],[SubmissionDate]]," ")</f>
        <v>38</v>
      </c>
      <c r="K90">
        <f>IF(rcm[[#This Row],[Status]]=$G$4,rcm[[#This Row],[Amount]],"")</f>
        <v>24253</v>
      </c>
      <c r="L90" t="str">
        <f>IF(rcm[[#This Row],[Status]]=$G$2,rcm[[#This Row],[Amount]],"")</f>
        <v/>
      </c>
    </row>
    <row r="91" spans="1:12" x14ac:dyDescent="0.25">
      <c r="A91" t="s">
        <v>98</v>
      </c>
      <c r="B91" t="s">
        <v>110</v>
      </c>
      <c r="C91" t="s">
        <v>116</v>
      </c>
      <c r="D91" t="s">
        <v>139</v>
      </c>
      <c r="E91" s="16">
        <v>45278</v>
      </c>
      <c r="F91" s="16">
        <v>45318</v>
      </c>
      <c r="G91" t="s">
        <v>118</v>
      </c>
      <c r="I91">
        <v>40069</v>
      </c>
      <c r="J91">
        <f>IFERROR(rcm[[#This Row],[PaymentDate]]-rcm[[#This Row],[SubmissionDate]]," ")</f>
        <v>40</v>
      </c>
      <c r="K91">
        <f>IF(rcm[[#This Row],[Status]]=$G$4,rcm[[#This Row],[Amount]],"")</f>
        <v>40069</v>
      </c>
      <c r="L91" t="str">
        <f>IF(rcm[[#This Row],[Status]]=$G$2,rcm[[#This Row],[Amount]],"")</f>
        <v/>
      </c>
    </row>
    <row r="92" spans="1:12" x14ac:dyDescent="0.25">
      <c r="A92" t="s">
        <v>99</v>
      </c>
      <c r="B92" t="s">
        <v>110</v>
      </c>
      <c r="C92" t="s">
        <v>116</v>
      </c>
      <c r="D92" t="s">
        <v>138</v>
      </c>
      <c r="E92" s="16">
        <v>45270</v>
      </c>
      <c r="F92" s="16">
        <v>45299</v>
      </c>
      <c r="G92" t="s">
        <v>118</v>
      </c>
      <c r="I92">
        <v>34857</v>
      </c>
      <c r="J92">
        <f>IFERROR(rcm[[#This Row],[PaymentDate]]-rcm[[#This Row],[SubmissionDate]]," ")</f>
        <v>29</v>
      </c>
      <c r="K92">
        <f>IF(rcm[[#This Row],[Status]]=$G$4,rcm[[#This Row],[Amount]],"")</f>
        <v>34857</v>
      </c>
      <c r="L92" t="str">
        <f>IF(rcm[[#This Row],[Status]]=$G$2,rcm[[#This Row],[Amount]],"")</f>
        <v/>
      </c>
    </row>
    <row r="93" spans="1:12" x14ac:dyDescent="0.25">
      <c r="A93" t="s">
        <v>100</v>
      </c>
      <c r="B93" t="s">
        <v>109</v>
      </c>
      <c r="C93" t="s">
        <v>114</v>
      </c>
      <c r="D93" t="s">
        <v>142</v>
      </c>
      <c r="E93" s="16">
        <v>45027</v>
      </c>
      <c r="F93" s="16">
        <v>45084</v>
      </c>
      <c r="G93" t="s">
        <v>118</v>
      </c>
      <c r="I93">
        <v>48190</v>
      </c>
      <c r="J93">
        <f>IFERROR(rcm[[#This Row],[PaymentDate]]-rcm[[#This Row],[SubmissionDate]]," ")</f>
        <v>57</v>
      </c>
      <c r="K93">
        <f>IF(rcm[[#This Row],[Status]]=$G$4,rcm[[#This Row],[Amount]],"")</f>
        <v>48190</v>
      </c>
      <c r="L93" t="str">
        <f>IF(rcm[[#This Row],[Status]]=$G$2,rcm[[#This Row],[Amount]],"")</f>
        <v/>
      </c>
    </row>
    <row r="94" spans="1:12" x14ac:dyDescent="0.25">
      <c r="A94" t="s">
        <v>101</v>
      </c>
      <c r="B94" t="s">
        <v>109</v>
      </c>
      <c r="C94" t="s">
        <v>114</v>
      </c>
      <c r="D94" t="s">
        <v>140</v>
      </c>
      <c r="E94" s="16">
        <v>45113</v>
      </c>
      <c r="F94" s="16">
        <v>45178</v>
      </c>
      <c r="G94" t="s">
        <v>118</v>
      </c>
      <c r="I94">
        <v>16749</v>
      </c>
      <c r="J94">
        <f>IFERROR(rcm[[#This Row],[PaymentDate]]-rcm[[#This Row],[SubmissionDate]]," ")</f>
        <v>65</v>
      </c>
      <c r="K94">
        <f>IF(rcm[[#This Row],[Status]]=$G$4,rcm[[#This Row],[Amount]],"")</f>
        <v>16749</v>
      </c>
      <c r="L94" t="str">
        <f>IF(rcm[[#This Row],[Status]]=$G$2,rcm[[#This Row],[Amount]],"")</f>
        <v/>
      </c>
    </row>
    <row r="95" spans="1:12" x14ac:dyDescent="0.25">
      <c r="A95" t="s">
        <v>102</v>
      </c>
      <c r="B95" t="s">
        <v>113</v>
      </c>
      <c r="C95" t="s">
        <v>115</v>
      </c>
      <c r="D95" t="s">
        <v>139</v>
      </c>
      <c r="E95" s="16">
        <v>45147</v>
      </c>
      <c r="F95" s="16">
        <v>45209</v>
      </c>
      <c r="G95" t="s">
        <v>118</v>
      </c>
      <c r="I95">
        <v>33166</v>
      </c>
      <c r="J95">
        <f>IFERROR(rcm[[#This Row],[PaymentDate]]-rcm[[#This Row],[SubmissionDate]]," ")</f>
        <v>62</v>
      </c>
      <c r="K95">
        <f>IF(rcm[[#This Row],[Status]]=$G$4,rcm[[#This Row],[Amount]],"")</f>
        <v>33166</v>
      </c>
      <c r="L95" t="str">
        <f>IF(rcm[[#This Row],[Status]]=$G$2,rcm[[#This Row],[Amount]],"")</f>
        <v/>
      </c>
    </row>
    <row r="96" spans="1:12" x14ac:dyDescent="0.25">
      <c r="A96" t="s">
        <v>103</v>
      </c>
      <c r="B96" t="s">
        <v>110</v>
      </c>
      <c r="C96" t="s">
        <v>116</v>
      </c>
      <c r="D96" t="s">
        <v>140</v>
      </c>
      <c r="E96" s="16">
        <v>44962</v>
      </c>
      <c r="F96" s="16" t="s">
        <v>117</v>
      </c>
      <c r="G96" t="s">
        <v>117</v>
      </c>
      <c r="H96" t="s">
        <v>119</v>
      </c>
      <c r="I96">
        <v>7098</v>
      </c>
      <c r="J96" t="str">
        <f>IFERROR(rcm[[#This Row],[PaymentDate]]-rcm[[#This Row],[SubmissionDate]]," ")</f>
        <v xml:space="preserve"> </v>
      </c>
      <c r="K96" t="str">
        <f>IF(rcm[[#This Row],[Status]]=$G$4,rcm[[#This Row],[Amount]],"")</f>
        <v/>
      </c>
      <c r="L96">
        <f>IF(rcm[[#This Row],[Status]]=$G$2,rcm[[#This Row],[Amount]],"")</f>
        <v>7098</v>
      </c>
    </row>
    <row r="97" spans="1:12" x14ac:dyDescent="0.25">
      <c r="A97" t="s">
        <v>104</v>
      </c>
      <c r="B97" t="s">
        <v>111</v>
      </c>
      <c r="C97" t="s">
        <v>115</v>
      </c>
      <c r="D97" t="s">
        <v>140</v>
      </c>
      <c r="E97" s="16">
        <v>45267</v>
      </c>
      <c r="F97" s="16">
        <v>45303</v>
      </c>
      <c r="G97" t="s">
        <v>118</v>
      </c>
      <c r="I97">
        <v>46336</v>
      </c>
      <c r="J97">
        <f>IFERROR(rcm[[#This Row],[PaymentDate]]-rcm[[#This Row],[SubmissionDate]]," ")</f>
        <v>36</v>
      </c>
      <c r="K97">
        <f>IF(rcm[[#This Row],[Status]]=$G$4,rcm[[#This Row],[Amount]],"")</f>
        <v>46336</v>
      </c>
      <c r="L97" t="str">
        <f>IF(rcm[[#This Row],[Status]]=$G$2,rcm[[#This Row],[Amount]],"")</f>
        <v/>
      </c>
    </row>
    <row r="98" spans="1:12" x14ac:dyDescent="0.25">
      <c r="A98" t="s">
        <v>105</v>
      </c>
      <c r="B98" t="s">
        <v>112</v>
      </c>
      <c r="C98" t="s">
        <v>116</v>
      </c>
      <c r="D98" t="s">
        <v>139</v>
      </c>
      <c r="E98" s="16">
        <v>45096</v>
      </c>
      <c r="F98" s="16">
        <v>45148</v>
      </c>
      <c r="G98" t="s">
        <v>118</v>
      </c>
      <c r="I98">
        <v>39112</v>
      </c>
      <c r="J98">
        <f>IFERROR(rcm[[#This Row],[PaymentDate]]-rcm[[#This Row],[SubmissionDate]]," ")</f>
        <v>52</v>
      </c>
      <c r="K98">
        <f>IF(rcm[[#This Row],[Status]]=$G$4,rcm[[#This Row],[Amount]],"")</f>
        <v>39112</v>
      </c>
      <c r="L98" t="str">
        <f>IF(rcm[[#This Row],[Status]]=$G$2,rcm[[#This Row],[Amount]],"")</f>
        <v/>
      </c>
    </row>
    <row r="99" spans="1:12" x14ac:dyDescent="0.25">
      <c r="A99" t="s">
        <v>106</v>
      </c>
      <c r="B99" t="s">
        <v>113</v>
      </c>
      <c r="C99" t="s">
        <v>114</v>
      </c>
      <c r="D99" t="s">
        <v>138</v>
      </c>
      <c r="E99" s="16">
        <v>45246</v>
      </c>
      <c r="F99" s="16">
        <v>45295</v>
      </c>
      <c r="G99" t="s">
        <v>118</v>
      </c>
      <c r="I99">
        <v>35794</v>
      </c>
      <c r="J99">
        <f>IFERROR(rcm[[#This Row],[PaymentDate]]-rcm[[#This Row],[SubmissionDate]]," ")</f>
        <v>49</v>
      </c>
      <c r="K99">
        <f>IF(rcm[[#This Row],[Status]]=$G$4,rcm[[#This Row],[Amount]],"")</f>
        <v>35794</v>
      </c>
      <c r="L99" t="str">
        <f>IF(rcm[[#This Row],[Status]]=$G$2,rcm[[#This Row],[Amount]],"")</f>
        <v/>
      </c>
    </row>
    <row r="100" spans="1:12" x14ac:dyDescent="0.25">
      <c r="A100" t="s">
        <v>107</v>
      </c>
      <c r="B100" t="s">
        <v>112</v>
      </c>
      <c r="C100" t="s">
        <v>115</v>
      </c>
      <c r="D100" t="s">
        <v>138</v>
      </c>
      <c r="E100" s="16">
        <v>45087</v>
      </c>
      <c r="F100" s="16">
        <v>45162</v>
      </c>
      <c r="G100" t="s">
        <v>118</v>
      </c>
      <c r="I100">
        <v>49885</v>
      </c>
      <c r="J100">
        <f>IFERROR(rcm[[#This Row],[PaymentDate]]-rcm[[#This Row],[SubmissionDate]]," ")</f>
        <v>75</v>
      </c>
      <c r="K100">
        <f>IF(rcm[[#This Row],[Status]]=$G$4,rcm[[#This Row],[Amount]],"")</f>
        <v>49885</v>
      </c>
      <c r="L100" t="str">
        <f>IF(rcm[[#This Row],[Status]]=$G$2,rcm[[#This Row],[Amount]],"")</f>
        <v/>
      </c>
    </row>
    <row r="101" spans="1:12" x14ac:dyDescent="0.25">
      <c r="A101" t="s">
        <v>108</v>
      </c>
      <c r="B101" t="s">
        <v>112</v>
      </c>
      <c r="C101" t="s">
        <v>115</v>
      </c>
      <c r="D101" t="s">
        <v>142</v>
      </c>
      <c r="E101" s="16">
        <v>45266</v>
      </c>
      <c r="F101" s="16">
        <v>45329</v>
      </c>
      <c r="G101" t="s">
        <v>118</v>
      </c>
      <c r="I101">
        <v>47062</v>
      </c>
      <c r="J101">
        <f>IFERROR(rcm[[#This Row],[PaymentDate]]-rcm[[#This Row],[SubmissionDate]]," ")</f>
        <v>63</v>
      </c>
      <c r="K101">
        <f>IF(rcm[[#This Row],[Status]]=$G$4,rcm[[#This Row],[Amount]],"")</f>
        <v>47062</v>
      </c>
      <c r="L101" t="str">
        <f>IF(rcm[[#This Row],[Status]]=$G$2,rcm[[#This Row],[Amount]],"")</f>
        <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2E1B7-71A5-4863-A2FC-E0D1C911B2E5}">
  <dimension ref="A2:O34"/>
  <sheetViews>
    <sheetView zoomScale="85" zoomScaleNormal="85" workbookViewId="0">
      <selection activeCell="F35" sqref="F35"/>
    </sheetView>
  </sheetViews>
  <sheetFormatPr defaultRowHeight="15" x14ac:dyDescent="0.25"/>
  <cols>
    <col min="5" max="5" width="13.85546875" bestFit="1" customWidth="1"/>
    <col min="6" max="6" width="18.7109375" bestFit="1" customWidth="1"/>
    <col min="7" max="7" width="18.28515625" bestFit="1" customWidth="1"/>
    <col min="8" max="8" width="8.7109375" bestFit="1" customWidth="1"/>
    <col min="9" max="9" width="9.7109375" bestFit="1" customWidth="1"/>
    <col min="10" max="11" width="8.7109375" bestFit="1" customWidth="1"/>
    <col min="12" max="16" width="9.7109375" bestFit="1" customWidth="1"/>
    <col min="17" max="17" width="8.7109375" bestFit="1" customWidth="1"/>
    <col min="18" max="21" width="9.7109375" bestFit="1" customWidth="1"/>
    <col min="22" max="22" width="8.7109375" bestFit="1" customWidth="1"/>
    <col min="23" max="24" width="9.7109375" bestFit="1" customWidth="1"/>
    <col min="25" max="26" width="8.7109375" bestFit="1" customWidth="1"/>
    <col min="27" max="30" width="9.7109375" bestFit="1" customWidth="1"/>
    <col min="31" max="33" width="8.7109375" bestFit="1" customWidth="1"/>
    <col min="34" max="40" width="9.7109375" bestFit="1" customWidth="1"/>
    <col min="41" max="43" width="8.7109375" bestFit="1" customWidth="1"/>
    <col min="44" max="48" width="9.7109375" bestFit="1" customWidth="1"/>
    <col min="49" max="53" width="10.7109375" bestFit="1" customWidth="1"/>
    <col min="54" max="55" width="9.7109375" bestFit="1" customWidth="1"/>
    <col min="56" max="57" width="10.7109375" bestFit="1" customWidth="1"/>
    <col min="58" max="60" width="9.7109375" bestFit="1" customWidth="1"/>
    <col min="61" max="61" width="10.7109375" bestFit="1" customWidth="1"/>
    <col min="62" max="63" width="8.7109375" bestFit="1" customWidth="1"/>
    <col min="64" max="67" width="9.7109375" bestFit="1" customWidth="1"/>
    <col min="68" max="69" width="8.7109375" bestFit="1" customWidth="1"/>
    <col min="70" max="73" width="9.7109375" bestFit="1" customWidth="1"/>
    <col min="74" max="74" width="7.28515625" bestFit="1" customWidth="1"/>
    <col min="75" max="75" width="11.28515625" bestFit="1" customWidth="1"/>
  </cols>
  <sheetData>
    <row r="2" spans="1:15" ht="115.5" customHeight="1" x14ac:dyDescent="0.25">
      <c r="A2" s="27" t="s">
        <v>191</v>
      </c>
      <c r="B2" s="27"/>
      <c r="C2" s="27"/>
      <c r="E2" s="19" t="s">
        <v>169</v>
      </c>
      <c r="F2" s="19"/>
      <c r="G2" s="19"/>
      <c r="H2" s="19"/>
      <c r="I2" s="19"/>
      <c r="L2" s="14" t="s">
        <v>170</v>
      </c>
      <c r="M2" s="14"/>
      <c r="N2" s="14"/>
      <c r="O2" s="14"/>
    </row>
    <row r="3" spans="1:15" x14ac:dyDescent="0.25">
      <c r="E3" s="19"/>
      <c r="F3" s="19"/>
      <c r="G3" s="19"/>
      <c r="H3" s="19"/>
      <c r="I3" s="19"/>
      <c r="L3" s="14"/>
      <c r="M3" s="14"/>
      <c r="N3" s="14"/>
      <c r="O3" s="14"/>
    </row>
    <row r="4" spans="1:15" x14ac:dyDescent="0.25">
      <c r="E4" s="19"/>
      <c r="F4" s="19"/>
      <c r="G4" s="19"/>
      <c r="H4" s="19"/>
      <c r="I4" s="19"/>
    </row>
    <row r="5" spans="1:15" ht="1.5" customHeight="1" x14ac:dyDescent="0.25">
      <c r="E5" s="19"/>
      <c r="F5" s="19"/>
      <c r="G5" s="19"/>
      <c r="H5" s="19"/>
      <c r="I5" s="19"/>
    </row>
    <row r="6" spans="1:15" x14ac:dyDescent="0.25">
      <c r="E6" s="18"/>
    </row>
    <row r="11" spans="1:15" x14ac:dyDescent="0.25">
      <c r="E11" s="6" t="s">
        <v>145</v>
      </c>
      <c r="F11" t="s">
        <v>168</v>
      </c>
    </row>
    <row r="12" spans="1:15" x14ac:dyDescent="0.25">
      <c r="E12" s="7" t="s">
        <v>138</v>
      </c>
      <c r="F12" s="17">
        <v>61.388888888888886</v>
      </c>
    </row>
    <row r="13" spans="1:15" x14ac:dyDescent="0.25">
      <c r="E13" s="7" t="s">
        <v>139</v>
      </c>
      <c r="F13" s="17">
        <v>40.444444444444443</v>
      </c>
    </row>
    <row r="14" spans="1:15" x14ac:dyDescent="0.25">
      <c r="E14" s="7" t="s">
        <v>143</v>
      </c>
      <c r="F14" s="17">
        <v>45.666666666666664</v>
      </c>
    </row>
    <row r="15" spans="1:15" x14ac:dyDescent="0.25">
      <c r="E15" s="7" t="s">
        <v>140</v>
      </c>
      <c r="F15" s="17">
        <v>59.210526315789473</v>
      </c>
    </row>
    <row r="16" spans="1:15" x14ac:dyDescent="0.25">
      <c r="E16" s="7" t="s">
        <v>142</v>
      </c>
      <c r="F16" s="17">
        <v>47.333333333333336</v>
      </c>
    </row>
    <row r="17" spans="2:6" x14ac:dyDescent="0.25">
      <c r="E17" s="7" t="s">
        <v>141</v>
      </c>
      <c r="F17" s="17">
        <v>47.111111111111114</v>
      </c>
    </row>
    <row r="22" spans="2:6" x14ac:dyDescent="0.25">
      <c r="E22" s="6" t="s">
        <v>145</v>
      </c>
      <c r="F22" t="s">
        <v>167</v>
      </c>
    </row>
    <row r="23" spans="2:6" x14ac:dyDescent="0.25">
      <c r="E23" s="7" t="s">
        <v>115</v>
      </c>
      <c r="F23" s="8">
        <v>32</v>
      </c>
    </row>
    <row r="24" spans="2:6" x14ac:dyDescent="0.25">
      <c r="E24" s="7" t="s">
        <v>114</v>
      </c>
      <c r="F24" s="8">
        <v>37</v>
      </c>
    </row>
    <row r="25" spans="2:6" x14ac:dyDescent="0.25">
      <c r="E25" s="7" t="s">
        <v>116</v>
      </c>
      <c r="F25" s="8">
        <v>31</v>
      </c>
    </row>
    <row r="29" spans="2:6" x14ac:dyDescent="0.25">
      <c r="B29" s="3"/>
    </row>
    <row r="30" spans="2:6" x14ac:dyDescent="0.25">
      <c r="B30" s="4"/>
    </row>
    <row r="31" spans="2:6" x14ac:dyDescent="0.25">
      <c r="B31" s="4"/>
    </row>
    <row r="32" spans="2:6" x14ac:dyDescent="0.25">
      <c r="B32" s="4"/>
    </row>
    <row r="33" spans="2:2" x14ac:dyDescent="0.25">
      <c r="B33" s="4"/>
    </row>
    <row r="34" spans="2:2" x14ac:dyDescent="0.25">
      <c r="B34" s="4"/>
    </row>
  </sheetData>
  <mergeCells count="3">
    <mergeCell ref="E2:I5"/>
    <mergeCell ref="L2:O3"/>
    <mergeCell ref="A2:C2"/>
  </mergeCells>
  <conditionalFormatting pivot="1" sqref="F23:F25">
    <cfRule type="top10" dxfId="2" priority="1" rank="1"/>
  </conditionalFormatting>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55E56-E1D1-49A1-8689-7A50E78183BC}">
  <dimension ref="C2:P37"/>
  <sheetViews>
    <sheetView zoomScale="85" zoomScaleNormal="85" workbookViewId="0">
      <selection activeCell="F5" sqref="F5"/>
    </sheetView>
  </sheetViews>
  <sheetFormatPr defaultRowHeight="15" x14ac:dyDescent="0.25"/>
  <cols>
    <col min="4" max="4" width="13.28515625" bestFit="1" customWidth="1"/>
    <col min="5" max="5" width="14.85546875" bestFit="1" customWidth="1"/>
    <col min="6" max="6" width="28.140625" bestFit="1" customWidth="1"/>
  </cols>
  <sheetData>
    <row r="2" spans="3:16" x14ac:dyDescent="0.25">
      <c r="C2" s="26" t="s">
        <v>190</v>
      </c>
      <c r="D2" s="26"/>
      <c r="E2" s="26"/>
    </row>
    <row r="3" spans="3:16" ht="15" customHeight="1" x14ac:dyDescent="0.25">
      <c r="C3" s="26"/>
      <c r="D3" s="26"/>
      <c r="E3" s="26"/>
      <c r="I3" s="19" t="s">
        <v>172</v>
      </c>
      <c r="J3" s="19"/>
      <c r="K3" s="19"/>
      <c r="L3" s="19"/>
      <c r="M3" s="19"/>
      <c r="N3" s="19"/>
      <c r="O3" s="19"/>
      <c r="P3" s="19"/>
    </row>
    <row r="4" spans="3:16" x14ac:dyDescent="0.25">
      <c r="D4" s="4"/>
      <c r="I4" s="19"/>
      <c r="J4" s="19"/>
      <c r="K4" s="19"/>
      <c r="L4" s="19"/>
      <c r="M4" s="19"/>
      <c r="N4" s="19"/>
      <c r="O4" s="19"/>
      <c r="P4" s="19"/>
    </row>
    <row r="5" spans="3:16" x14ac:dyDescent="0.25">
      <c r="D5" s="4"/>
      <c r="I5" s="19"/>
      <c r="J5" s="19"/>
      <c r="K5" s="19"/>
      <c r="L5" s="19"/>
      <c r="M5" s="19"/>
      <c r="N5" s="19"/>
      <c r="O5" s="19"/>
      <c r="P5" s="19"/>
    </row>
    <row r="6" spans="3:16" x14ac:dyDescent="0.25">
      <c r="I6" s="19"/>
      <c r="J6" s="19"/>
      <c r="K6" s="19"/>
      <c r="L6" s="19"/>
      <c r="M6" s="19"/>
      <c r="N6" s="19"/>
      <c r="O6" s="19"/>
      <c r="P6" s="19"/>
    </row>
    <row r="7" spans="3:16" x14ac:dyDescent="0.25">
      <c r="D7" s="6" t="s">
        <v>6</v>
      </c>
      <c r="E7" t="s">
        <v>117</v>
      </c>
      <c r="I7" s="19"/>
      <c r="J7" s="19"/>
      <c r="K7" s="19"/>
      <c r="L7" s="19"/>
      <c r="M7" s="19"/>
      <c r="N7" s="19"/>
      <c r="O7" s="19"/>
      <c r="P7" s="19"/>
    </row>
    <row r="8" spans="3:16" x14ac:dyDescent="0.25">
      <c r="I8" s="19"/>
      <c r="J8" s="19"/>
      <c r="K8" s="19"/>
      <c r="L8" s="19"/>
      <c r="M8" s="19"/>
      <c r="N8" s="19"/>
      <c r="O8" s="19"/>
      <c r="P8" s="19"/>
    </row>
    <row r="9" spans="3:16" x14ac:dyDescent="0.25">
      <c r="D9" s="6" t="s">
        <v>145</v>
      </c>
      <c r="E9" t="s">
        <v>149</v>
      </c>
      <c r="F9" t="s">
        <v>171</v>
      </c>
      <c r="I9" s="19"/>
      <c r="J9" s="19"/>
      <c r="K9" s="19"/>
      <c r="L9" s="19"/>
      <c r="M9" s="19"/>
      <c r="N9" s="19"/>
      <c r="O9" s="19"/>
      <c r="P9" s="19"/>
    </row>
    <row r="10" spans="3:16" x14ac:dyDescent="0.25">
      <c r="D10" s="7" t="s">
        <v>9</v>
      </c>
      <c r="E10" s="8">
        <v>48169</v>
      </c>
      <c r="F10" s="9">
        <v>5.9502059824467129E-2</v>
      </c>
      <c r="I10" s="19"/>
      <c r="J10" s="19"/>
      <c r="K10" s="19"/>
      <c r="L10" s="19"/>
      <c r="M10" s="19"/>
      <c r="N10" s="19"/>
      <c r="O10" s="19"/>
      <c r="P10" s="19"/>
    </row>
    <row r="11" spans="3:16" x14ac:dyDescent="0.25">
      <c r="D11" s="7" t="s">
        <v>30</v>
      </c>
      <c r="E11" s="8">
        <v>15341</v>
      </c>
      <c r="F11" s="9">
        <v>1.8950385097617768E-2</v>
      </c>
      <c r="I11" s="19"/>
      <c r="J11" s="19"/>
      <c r="K11" s="19"/>
      <c r="L11" s="19"/>
      <c r="M11" s="19"/>
      <c r="N11" s="19"/>
      <c r="O11" s="19"/>
      <c r="P11" s="19"/>
    </row>
    <row r="12" spans="3:16" x14ac:dyDescent="0.25">
      <c r="D12" s="7" t="s">
        <v>31</v>
      </c>
      <c r="E12" s="8">
        <v>46607</v>
      </c>
      <c r="F12" s="9">
        <v>5.757255708524029E-2</v>
      </c>
    </row>
    <row r="13" spans="3:16" x14ac:dyDescent="0.25">
      <c r="D13" s="7" t="s">
        <v>33</v>
      </c>
      <c r="E13" s="8">
        <v>8953</v>
      </c>
      <c r="F13" s="9">
        <v>1.1059435354864212E-2</v>
      </c>
      <c r="I13" s="14" t="s">
        <v>173</v>
      </c>
      <c r="J13" s="14"/>
      <c r="K13" s="14"/>
      <c r="L13" s="14"/>
      <c r="M13" s="14"/>
      <c r="N13" s="14"/>
      <c r="O13" s="14"/>
      <c r="P13" s="14"/>
    </row>
    <row r="14" spans="3:16" x14ac:dyDescent="0.25">
      <c r="D14" s="7" t="s">
        <v>37</v>
      </c>
      <c r="E14" s="8">
        <v>34081</v>
      </c>
      <c r="F14" s="9">
        <v>4.2099476860172819E-2</v>
      </c>
      <c r="I14" s="14"/>
      <c r="J14" s="14"/>
      <c r="K14" s="14"/>
      <c r="L14" s="14"/>
      <c r="M14" s="14"/>
      <c r="N14" s="14"/>
      <c r="O14" s="14"/>
      <c r="P14" s="14"/>
    </row>
    <row r="15" spans="3:16" x14ac:dyDescent="0.25">
      <c r="D15" s="7" t="s">
        <v>38</v>
      </c>
      <c r="E15" s="8">
        <v>36905</v>
      </c>
      <c r="F15" s="9">
        <v>4.5587899226098932E-2</v>
      </c>
      <c r="I15" s="14"/>
      <c r="J15" s="14"/>
      <c r="K15" s="14"/>
      <c r="L15" s="14"/>
      <c r="M15" s="14"/>
      <c r="N15" s="14"/>
      <c r="O15" s="14"/>
      <c r="P15" s="14"/>
    </row>
    <row r="16" spans="3:16" x14ac:dyDescent="0.25">
      <c r="D16" s="7" t="s">
        <v>39</v>
      </c>
      <c r="E16" s="8">
        <v>49736</v>
      </c>
      <c r="F16" s="9">
        <v>6.1437738948902768E-2</v>
      </c>
    </row>
    <row r="17" spans="4:6" x14ac:dyDescent="0.25">
      <c r="D17" s="7" t="s">
        <v>50</v>
      </c>
      <c r="E17" s="8">
        <v>39278</v>
      </c>
      <c r="F17" s="9">
        <v>4.8519211646191947E-2</v>
      </c>
    </row>
    <row r="18" spans="4:6" x14ac:dyDescent="0.25">
      <c r="D18" s="7" t="s">
        <v>51</v>
      </c>
      <c r="E18" s="8">
        <v>38728</v>
      </c>
      <c r="F18" s="9">
        <v>4.7839809273224752E-2</v>
      </c>
    </row>
    <row r="19" spans="4:6" x14ac:dyDescent="0.25">
      <c r="D19" s="7" t="s">
        <v>53</v>
      </c>
      <c r="E19" s="8">
        <v>28460</v>
      </c>
      <c r="F19" s="9">
        <v>3.5155984608448057E-2</v>
      </c>
    </row>
    <row r="20" spans="4:6" x14ac:dyDescent="0.25">
      <c r="D20" s="7" t="s">
        <v>54</v>
      </c>
      <c r="E20" s="8">
        <v>36791</v>
      </c>
      <c r="F20" s="9">
        <v>4.5447077643338461E-2</v>
      </c>
    </row>
    <row r="21" spans="4:6" x14ac:dyDescent="0.25">
      <c r="D21" s="7" t="s">
        <v>55</v>
      </c>
      <c r="E21" s="8">
        <v>32996</v>
      </c>
      <c r="F21" s="9">
        <v>4.0759201269864799E-2</v>
      </c>
    </row>
    <row r="22" spans="4:6" x14ac:dyDescent="0.25">
      <c r="D22" s="7" t="s">
        <v>58</v>
      </c>
      <c r="E22" s="8">
        <v>31630</v>
      </c>
      <c r="F22" s="9">
        <v>3.907181283082263E-2</v>
      </c>
    </row>
    <row r="23" spans="4:6" x14ac:dyDescent="0.25">
      <c r="D23" s="7" t="s">
        <v>59</v>
      </c>
      <c r="E23" s="8">
        <v>36004</v>
      </c>
      <c r="F23" s="9">
        <v>4.4474914611474486E-2</v>
      </c>
    </row>
    <row r="24" spans="4:6" x14ac:dyDescent="0.25">
      <c r="D24" s="7" t="s">
        <v>60</v>
      </c>
      <c r="E24" s="8">
        <v>39790</v>
      </c>
      <c r="F24" s="9">
        <v>4.9151673491572324E-2</v>
      </c>
    </row>
    <row r="25" spans="4:6" x14ac:dyDescent="0.25">
      <c r="D25" s="7" t="s">
        <v>65</v>
      </c>
      <c r="E25" s="8">
        <v>25846</v>
      </c>
      <c r="F25" s="9">
        <v>3.1926970421291237E-2</v>
      </c>
    </row>
    <row r="26" spans="4:6" x14ac:dyDescent="0.25">
      <c r="D26" s="7" t="s">
        <v>66</v>
      </c>
      <c r="E26" s="8">
        <v>28627</v>
      </c>
      <c r="F26" s="9">
        <v>3.5362275874421735E-2</v>
      </c>
    </row>
    <row r="27" spans="4:6" x14ac:dyDescent="0.25">
      <c r="D27" s="7" t="s">
        <v>67</v>
      </c>
      <c r="E27" s="8">
        <v>31822</v>
      </c>
      <c r="F27" s="9">
        <v>3.9308986022840275E-2</v>
      </c>
    </row>
    <row r="28" spans="4:6" x14ac:dyDescent="0.25">
      <c r="D28" s="7" t="s">
        <v>68</v>
      </c>
      <c r="E28" s="8">
        <v>4413</v>
      </c>
      <c r="F28" s="9">
        <v>5.4512775852804387E-3</v>
      </c>
    </row>
    <row r="29" spans="4:6" x14ac:dyDescent="0.25">
      <c r="D29" s="7" t="s">
        <v>76</v>
      </c>
      <c r="E29" s="8">
        <v>11732</v>
      </c>
      <c r="F29" s="9">
        <v>1.4492270253911196E-2</v>
      </c>
    </row>
    <row r="30" spans="4:6" x14ac:dyDescent="0.25">
      <c r="D30" s="7" t="s">
        <v>79</v>
      </c>
      <c r="E30" s="8">
        <v>13997</v>
      </c>
      <c r="F30" s="9">
        <v>1.7290172753494291E-2</v>
      </c>
    </row>
    <row r="31" spans="4:6" x14ac:dyDescent="0.25">
      <c r="D31" s="7" t="s">
        <v>82</v>
      </c>
      <c r="E31" s="8">
        <v>38088</v>
      </c>
      <c r="F31" s="9">
        <v>4.7049231966499287E-2</v>
      </c>
    </row>
    <row r="32" spans="4:6" x14ac:dyDescent="0.25">
      <c r="D32" s="7" t="s">
        <v>87</v>
      </c>
      <c r="E32" s="8">
        <v>31129</v>
      </c>
      <c r="F32" s="9">
        <v>3.8452939032901604E-2</v>
      </c>
    </row>
    <row r="33" spans="4:6" x14ac:dyDescent="0.25">
      <c r="D33" s="7" t="s">
        <v>89</v>
      </c>
      <c r="E33" s="8">
        <v>18700</v>
      </c>
      <c r="F33" s="9">
        <v>2.3099680680884704E-2</v>
      </c>
    </row>
    <row r="34" spans="4:6" x14ac:dyDescent="0.25">
      <c r="D34" s="7" t="s">
        <v>90</v>
      </c>
      <c r="E34" s="8">
        <v>36269</v>
      </c>
      <c r="F34" s="9">
        <v>4.48022630275405E-2</v>
      </c>
    </row>
    <row r="35" spans="4:6" x14ac:dyDescent="0.25">
      <c r="D35" s="7" t="s">
        <v>94</v>
      </c>
      <c r="E35" s="8">
        <v>38345</v>
      </c>
      <c r="F35" s="9">
        <v>4.7366698166231229E-2</v>
      </c>
    </row>
    <row r="36" spans="4:6" x14ac:dyDescent="0.25">
      <c r="D36" s="7" t="s">
        <v>103</v>
      </c>
      <c r="E36" s="8">
        <v>7098</v>
      </c>
      <c r="F36" s="9">
        <v>8.7679964424021203E-3</v>
      </c>
    </row>
    <row r="37" spans="4:6" x14ac:dyDescent="0.25">
      <c r="D37" s="7" t="s">
        <v>144</v>
      </c>
      <c r="E37" s="8">
        <v>809535</v>
      </c>
      <c r="F37" s="9">
        <v>1</v>
      </c>
    </row>
  </sheetData>
  <mergeCells count="3">
    <mergeCell ref="I3:P11"/>
    <mergeCell ref="I13:P15"/>
    <mergeCell ref="C2:E3"/>
  </mergeCells>
  <conditionalFormatting pivot="1" sqref="E10:E36">
    <cfRule type="top10" dxfId="1" priority="2" rank="10"/>
  </conditionalFormatting>
  <conditionalFormatting pivot="1" sqref="F10:F36">
    <cfRule type="top10" dxfId="0" priority="1" rank="10"/>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DAA02-A5D7-4942-9E1A-B344BE0BB367}">
  <dimension ref="A2:R23"/>
  <sheetViews>
    <sheetView zoomScale="85" zoomScaleNormal="85" workbookViewId="0">
      <selection activeCell="M7" sqref="M7"/>
    </sheetView>
  </sheetViews>
  <sheetFormatPr defaultRowHeight="15" x14ac:dyDescent="0.25"/>
  <cols>
    <col min="4" max="4" width="13.28515625" bestFit="1" customWidth="1"/>
    <col min="5" max="5" width="18.85546875" bestFit="1" customWidth="1"/>
  </cols>
  <sheetData>
    <row r="2" spans="1:18" ht="12.75" customHeight="1" x14ac:dyDescent="0.25">
      <c r="A2" s="26" t="s">
        <v>189</v>
      </c>
      <c r="B2" s="26"/>
      <c r="C2" s="26"/>
      <c r="E2" s="20" t="s">
        <v>175</v>
      </c>
      <c r="F2" s="20"/>
      <c r="G2" s="20"/>
      <c r="H2" s="20"/>
      <c r="I2" s="20"/>
      <c r="J2" s="20"/>
      <c r="K2" s="20"/>
      <c r="L2" s="20"/>
      <c r="M2" s="20"/>
    </row>
    <row r="3" spans="1:18" x14ac:dyDescent="0.25">
      <c r="A3" s="26"/>
      <c r="B3" s="26"/>
      <c r="C3" s="26"/>
      <c r="D3" s="3"/>
      <c r="E3" s="20"/>
      <c r="F3" s="20"/>
      <c r="G3" s="20"/>
      <c r="H3" s="20"/>
      <c r="I3" s="20"/>
      <c r="J3" s="20"/>
      <c r="K3" s="20"/>
      <c r="L3" s="20"/>
      <c r="M3" s="20"/>
      <c r="O3" s="14" t="s">
        <v>176</v>
      </c>
      <c r="P3" s="14"/>
      <c r="Q3" s="14"/>
      <c r="R3" s="14"/>
    </row>
    <row r="4" spans="1:18" x14ac:dyDescent="0.25">
      <c r="D4" s="2"/>
      <c r="E4" s="20"/>
      <c r="F4" s="20"/>
      <c r="G4" s="20"/>
      <c r="H4" s="20"/>
      <c r="I4" s="20"/>
      <c r="J4" s="20"/>
      <c r="K4" s="20"/>
      <c r="L4" s="20"/>
      <c r="M4" s="20"/>
      <c r="O4" s="14"/>
      <c r="P4" s="14"/>
      <c r="Q4" s="14"/>
      <c r="R4" s="14"/>
    </row>
    <row r="5" spans="1:18" x14ac:dyDescent="0.25">
      <c r="D5" s="2"/>
      <c r="E5" s="20"/>
      <c r="F5" s="20"/>
      <c r="G5" s="20"/>
      <c r="H5" s="20"/>
      <c r="I5" s="20"/>
      <c r="J5" s="20"/>
      <c r="K5" s="20"/>
      <c r="L5" s="20"/>
      <c r="M5" s="20"/>
      <c r="O5" s="14"/>
      <c r="P5" s="14"/>
      <c r="Q5" s="14"/>
      <c r="R5" s="14"/>
    </row>
    <row r="6" spans="1:18" x14ac:dyDescent="0.25">
      <c r="E6" s="20"/>
      <c r="F6" s="20"/>
      <c r="G6" s="20"/>
      <c r="H6" s="20"/>
      <c r="I6" s="20"/>
      <c r="J6" s="20"/>
      <c r="K6" s="20"/>
      <c r="L6" s="20"/>
      <c r="M6" s="20"/>
      <c r="O6" s="14"/>
      <c r="P6" s="14"/>
      <c r="Q6" s="14"/>
      <c r="R6" s="14"/>
    </row>
    <row r="7" spans="1:18" x14ac:dyDescent="0.25">
      <c r="O7" s="14"/>
      <c r="P7" s="14"/>
      <c r="Q7" s="14"/>
      <c r="R7" s="14"/>
    </row>
    <row r="8" spans="1:18" x14ac:dyDescent="0.25">
      <c r="O8" s="14"/>
      <c r="P8" s="14"/>
      <c r="Q8" s="14"/>
      <c r="R8" s="14"/>
    </row>
    <row r="9" spans="1:18" x14ac:dyDescent="0.25">
      <c r="D9" s="6" t="s">
        <v>6</v>
      </c>
      <c r="E9" t="s">
        <v>117</v>
      </c>
      <c r="O9" s="14"/>
      <c r="P9" s="14"/>
      <c r="Q9" s="14"/>
      <c r="R9" s="14"/>
    </row>
    <row r="10" spans="1:18" x14ac:dyDescent="0.25">
      <c r="O10" s="14"/>
      <c r="P10" s="14"/>
      <c r="Q10" s="14"/>
      <c r="R10" s="14"/>
    </row>
    <row r="11" spans="1:18" x14ac:dyDescent="0.25">
      <c r="D11" s="6" t="s">
        <v>145</v>
      </c>
      <c r="E11" t="s">
        <v>174</v>
      </c>
      <c r="O11" s="14"/>
      <c r="P11" s="14"/>
      <c r="Q11" s="14"/>
      <c r="R11" s="14"/>
    </row>
    <row r="12" spans="1:18" x14ac:dyDescent="0.25">
      <c r="D12" s="7" t="s">
        <v>154</v>
      </c>
      <c r="E12" s="8">
        <v>1</v>
      </c>
    </row>
    <row r="13" spans="1:18" x14ac:dyDescent="0.25">
      <c r="D13" s="7" t="s">
        <v>155</v>
      </c>
      <c r="E13" s="8">
        <v>2</v>
      </c>
    </row>
    <row r="14" spans="1:18" x14ac:dyDescent="0.25">
      <c r="D14" s="7" t="s">
        <v>156</v>
      </c>
      <c r="E14" s="8">
        <v>2</v>
      </c>
    </row>
    <row r="15" spans="1:18" x14ac:dyDescent="0.25">
      <c r="D15" s="7" t="s">
        <v>157</v>
      </c>
      <c r="E15" s="8">
        <v>6</v>
      </c>
    </row>
    <row r="16" spans="1:18" x14ac:dyDescent="0.25">
      <c r="D16" s="7" t="s">
        <v>158</v>
      </c>
      <c r="E16" s="8">
        <v>1</v>
      </c>
    </row>
    <row r="17" spans="4:5" x14ac:dyDescent="0.25">
      <c r="D17" s="7" t="s">
        <v>159</v>
      </c>
      <c r="E17" s="8">
        <v>5</v>
      </c>
    </row>
    <row r="18" spans="4:5" x14ac:dyDescent="0.25">
      <c r="D18" s="7" t="s">
        <v>160</v>
      </c>
      <c r="E18" s="8">
        <v>3</v>
      </c>
    </row>
    <row r="19" spans="4:5" x14ac:dyDescent="0.25">
      <c r="D19" s="7" t="s">
        <v>161</v>
      </c>
      <c r="E19" s="8">
        <v>1</v>
      </c>
    </row>
    <row r="20" spans="4:5" x14ac:dyDescent="0.25">
      <c r="D20" s="7" t="s">
        <v>162</v>
      </c>
      <c r="E20" s="8">
        <v>1</v>
      </c>
    </row>
    <row r="21" spans="4:5" x14ac:dyDescent="0.25">
      <c r="D21" s="7" t="s">
        <v>163</v>
      </c>
      <c r="E21" s="8">
        <v>2</v>
      </c>
    </row>
    <row r="22" spans="4:5" x14ac:dyDescent="0.25">
      <c r="D22" s="7" t="s">
        <v>164</v>
      </c>
      <c r="E22" s="8">
        <v>2</v>
      </c>
    </row>
    <row r="23" spans="4:5" x14ac:dyDescent="0.25">
      <c r="D23" s="7" t="s">
        <v>165</v>
      </c>
      <c r="E23" s="8">
        <v>1</v>
      </c>
    </row>
  </sheetData>
  <mergeCells count="3">
    <mergeCell ref="E2:M6"/>
    <mergeCell ref="O3:R11"/>
    <mergeCell ref="A2:C3"/>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27159-A664-4D09-A6FF-B69D953AFDBA}">
  <dimension ref="E1:U48"/>
  <sheetViews>
    <sheetView topLeftCell="B6" zoomScale="85" zoomScaleNormal="85" workbookViewId="0">
      <selection activeCell="I14" sqref="I14"/>
    </sheetView>
  </sheetViews>
  <sheetFormatPr defaultRowHeight="15" x14ac:dyDescent="0.25"/>
  <cols>
    <col min="5" max="5" width="13.85546875" bestFit="1" customWidth="1"/>
    <col min="6" max="6" width="21.5703125" bestFit="1" customWidth="1"/>
    <col min="7" max="7" width="15.140625" bestFit="1" customWidth="1"/>
    <col min="8" max="8" width="14.28515625" bestFit="1" customWidth="1"/>
    <col min="9" max="9" width="13.85546875" bestFit="1" customWidth="1"/>
  </cols>
  <sheetData>
    <row r="1" spans="5:17" ht="15" customHeight="1" x14ac:dyDescent="0.25"/>
    <row r="8" spans="5:17" x14ac:dyDescent="0.25">
      <c r="E8" s="23" t="s">
        <v>188</v>
      </c>
      <c r="F8" s="23"/>
      <c r="G8" s="23"/>
    </row>
    <row r="9" spans="5:17" x14ac:dyDescent="0.25">
      <c r="E9" s="23"/>
      <c r="F9" s="23"/>
      <c r="G9" s="23"/>
    </row>
    <row r="11" spans="5:17" x14ac:dyDescent="0.25">
      <c r="L11" s="14" t="s">
        <v>182</v>
      </c>
      <c r="M11" s="14"/>
      <c r="N11" s="14"/>
      <c r="O11" s="14"/>
      <c r="P11" s="14"/>
      <c r="Q11" s="14"/>
    </row>
    <row r="12" spans="5:17" x14ac:dyDescent="0.25">
      <c r="E12" s="6" t="s">
        <v>145</v>
      </c>
      <c r="F12" t="s">
        <v>151</v>
      </c>
      <c r="G12" t="s">
        <v>178</v>
      </c>
      <c r="H12" t="s">
        <v>179</v>
      </c>
      <c r="L12" s="14"/>
      <c r="M12" s="14"/>
      <c r="N12" s="14"/>
      <c r="O12" s="14"/>
      <c r="P12" s="14"/>
      <c r="Q12" s="14"/>
    </row>
    <row r="13" spans="5:17" x14ac:dyDescent="0.25">
      <c r="E13" s="7" t="s">
        <v>138</v>
      </c>
      <c r="F13" s="9">
        <v>0.29629629629629628</v>
      </c>
      <c r="G13" s="21">
        <v>244968</v>
      </c>
      <c r="H13" s="21">
        <v>455963</v>
      </c>
      <c r="L13" s="14"/>
      <c r="M13" s="14"/>
      <c r="N13" s="14"/>
      <c r="O13" s="14"/>
      <c r="P13" s="14"/>
      <c r="Q13" s="14"/>
    </row>
    <row r="14" spans="5:17" x14ac:dyDescent="0.25">
      <c r="E14" s="7" t="s">
        <v>139</v>
      </c>
      <c r="F14" s="9">
        <v>0.14814814814814814</v>
      </c>
      <c r="G14" s="21">
        <v>130585</v>
      </c>
      <c r="H14" s="21">
        <v>494476</v>
      </c>
      <c r="L14" s="14"/>
      <c r="M14" s="14"/>
      <c r="N14" s="14"/>
      <c r="O14" s="14"/>
      <c r="P14" s="14"/>
      <c r="Q14" s="14"/>
    </row>
    <row r="15" spans="5:17" x14ac:dyDescent="0.25">
      <c r="E15" s="7" t="s">
        <v>143</v>
      </c>
      <c r="F15" s="9">
        <v>7.407407407407407E-2</v>
      </c>
      <c r="G15" s="21">
        <v>44203</v>
      </c>
      <c r="H15" s="21">
        <v>72316</v>
      </c>
      <c r="L15" s="14"/>
      <c r="M15" s="14"/>
      <c r="N15" s="14"/>
      <c r="O15" s="14"/>
      <c r="P15" s="14"/>
      <c r="Q15" s="14"/>
    </row>
    <row r="16" spans="5:17" x14ac:dyDescent="0.25">
      <c r="E16" s="7" t="s">
        <v>140</v>
      </c>
      <c r="F16" s="9">
        <v>0.25925925925925924</v>
      </c>
      <c r="G16" s="21">
        <v>202543</v>
      </c>
      <c r="H16" s="21">
        <v>577461</v>
      </c>
      <c r="L16" s="14"/>
      <c r="M16" s="14"/>
      <c r="N16" s="14"/>
      <c r="O16" s="14"/>
      <c r="P16" s="14"/>
      <c r="Q16" s="14"/>
    </row>
    <row r="17" spans="5:21" x14ac:dyDescent="0.25">
      <c r="E17" s="7" t="s">
        <v>142</v>
      </c>
      <c r="F17" s="9">
        <v>0.14814814814814814</v>
      </c>
      <c r="G17" s="21">
        <v>102162</v>
      </c>
      <c r="H17" s="21">
        <v>164787</v>
      </c>
      <c r="L17" s="14"/>
      <c r="M17" s="14"/>
      <c r="N17" s="14"/>
      <c r="O17" s="14"/>
      <c r="P17" s="14"/>
      <c r="Q17" s="14"/>
    </row>
    <row r="18" spans="5:21" x14ac:dyDescent="0.25">
      <c r="E18" s="7" t="s">
        <v>141</v>
      </c>
      <c r="F18" s="9">
        <v>7.407407407407407E-2</v>
      </c>
      <c r="G18" s="21">
        <v>85074</v>
      </c>
      <c r="H18" s="21">
        <v>229619</v>
      </c>
      <c r="L18" s="14"/>
      <c r="M18" s="14"/>
      <c r="N18" s="14"/>
      <c r="O18" s="14"/>
      <c r="P18" s="14"/>
      <c r="Q18" s="14"/>
    </row>
    <row r="19" spans="5:21" ht="15" customHeight="1" x14ac:dyDescent="0.25">
      <c r="E19" s="7" t="s">
        <v>144</v>
      </c>
      <c r="F19" s="9">
        <v>1</v>
      </c>
      <c r="G19" s="21">
        <v>809535</v>
      </c>
      <c r="H19" s="21">
        <v>1994622</v>
      </c>
      <c r="M19" s="24" t="str" cm="1">
        <f t="array" ref="M19">_xlfn.IFS(E13=E43,F43,E13=E44,F44,E13=E45,F45,E13=E46,F46,E13=E47,F47,E13=E48,F48)</f>
        <v>Aetna shows the highest denial rate (29.6%), with $244,968 denied, signaling process gaps or stricter policy enforcement. This payer significantly impacts cash flow and requires focused denial prevention strategies.</v>
      </c>
      <c r="N19" s="24"/>
      <c r="O19" s="24"/>
      <c r="P19" s="24"/>
      <c r="Q19" s="24"/>
      <c r="R19" s="24"/>
      <c r="S19" s="24"/>
      <c r="T19" s="24"/>
      <c r="U19" s="24"/>
    </row>
    <row r="20" spans="5:21" x14ac:dyDescent="0.25">
      <c r="M20" s="25"/>
      <c r="N20" s="25"/>
      <c r="O20" s="25"/>
      <c r="P20" s="25"/>
      <c r="Q20" s="25"/>
      <c r="R20" s="25"/>
      <c r="S20" s="25"/>
      <c r="T20" s="25"/>
      <c r="U20" s="25"/>
    </row>
    <row r="21" spans="5:21" x14ac:dyDescent="0.25">
      <c r="M21" s="25"/>
      <c r="N21" s="25"/>
      <c r="O21" s="25"/>
      <c r="P21" s="25"/>
      <c r="Q21" s="25"/>
      <c r="R21" s="25"/>
      <c r="S21" s="25"/>
      <c r="T21" s="25"/>
      <c r="U21" s="25"/>
    </row>
    <row r="22" spans="5:21" x14ac:dyDescent="0.25">
      <c r="M22" s="25"/>
      <c r="N22" s="25"/>
      <c r="O22" s="25"/>
      <c r="P22" s="25"/>
      <c r="Q22" s="25"/>
      <c r="R22" s="25"/>
      <c r="S22" s="25"/>
      <c r="T22" s="25"/>
      <c r="U22" s="25"/>
    </row>
    <row r="23" spans="5:21" x14ac:dyDescent="0.25">
      <c r="M23" s="25"/>
      <c r="N23" s="25"/>
      <c r="O23" s="25"/>
      <c r="P23" s="25"/>
      <c r="Q23" s="25"/>
      <c r="R23" s="25"/>
      <c r="S23" s="25"/>
      <c r="T23" s="25"/>
      <c r="U23" s="25"/>
    </row>
    <row r="24" spans="5:21" x14ac:dyDescent="0.25">
      <c r="M24" s="25"/>
      <c r="N24" s="25"/>
      <c r="O24" s="25"/>
      <c r="P24" s="25"/>
      <c r="Q24" s="25"/>
      <c r="R24" s="25"/>
      <c r="S24" s="25"/>
      <c r="T24" s="25"/>
      <c r="U24" s="25"/>
    </row>
    <row r="25" spans="5:21" x14ac:dyDescent="0.25">
      <c r="F25" s="22"/>
      <c r="M25" s="25"/>
      <c r="N25" s="25"/>
      <c r="O25" s="25"/>
      <c r="P25" s="25"/>
      <c r="Q25" s="25"/>
      <c r="R25" s="25"/>
      <c r="S25" s="25"/>
      <c r="T25" s="25"/>
      <c r="U25" s="25"/>
    </row>
    <row r="26" spans="5:21" x14ac:dyDescent="0.25">
      <c r="F26" s="2"/>
      <c r="M26" s="25"/>
      <c r="N26" s="25"/>
      <c r="O26" s="25"/>
      <c r="P26" s="25"/>
      <c r="Q26" s="25"/>
      <c r="R26" s="25"/>
      <c r="S26" s="25"/>
      <c r="T26" s="25"/>
      <c r="U26" s="25"/>
    </row>
    <row r="27" spans="5:21" x14ac:dyDescent="0.25">
      <c r="F27" s="2"/>
    </row>
    <row r="29" spans="5:21" ht="18" x14ac:dyDescent="0.25">
      <c r="F29" s="1"/>
    </row>
    <row r="30" spans="5:21" x14ac:dyDescent="0.25">
      <c r="F30" s="2"/>
    </row>
    <row r="31" spans="5:21" x14ac:dyDescent="0.25">
      <c r="F31" s="3"/>
    </row>
    <row r="32" spans="5:21" x14ac:dyDescent="0.25">
      <c r="F32" s="2"/>
    </row>
    <row r="33" spans="5:6" x14ac:dyDescent="0.25">
      <c r="F33" s="3"/>
    </row>
    <row r="34" spans="5:6" x14ac:dyDescent="0.25">
      <c r="F34" s="2"/>
    </row>
    <row r="35" spans="5:6" x14ac:dyDescent="0.25">
      <c r="F35" s="3"/>
    </row>
    <row r="36" spans="5:6" x14ac:dyDescent="0.25">
      <c r="F36" s="2"/>
    </row>
    <row r="37" spans="5:6" x14ac:dyDescent="0.25">
      <c r="F37" s="3"/>
    </row>
    <row r="40" spans="5:6" x14ac:dyDescent="0.25">
      <c r="F40" t="s">
        <v>180</v>
      </c>
    </row>
    <row r="42" spans="5:6" x14ac:dyDescent="0.25">
      <c r="E42" t="s">
        <v>3</v>
      </c>
      <c r="F42" t="s">
        <v>181</v>
      </c>
    </row>
    <row r="43" spans="5:6" x14ac:dyDescent="0.25">
      <c r="E43" s="7" t="s">
        <v>138</v>
      </c>
      <c r="F43" t="s">
        <v>183</v>
      </c>
    </row>
    <row r="44" spans="5:6" x14ac:dyDescent="0.25">
      <c r="E44" s="7" t="s">
        <v>139</v>
      </c>
      <c r="F44" t="s">
        <v>184</v>
      </c>
    </row>
    <row r="45" spans="5:6" x14ac:dyDescent="0.25">
      <c r="E45" s="7" t="s">
        <v>143</v>
      </c>
      <c r="F45" t="s">
        <v>185</v>
      </c>
    </row>
    <row r="46" spans="5:6" x14ac:dyDescent="0.25">
      <c r="E46" s="7" t="s">
        <v>140</v>
      </c>
      <c r="F46" t="s">
        <v>186</v>
      </c>
    </row>
    <row r="47" spans="5:6" x14ac:dyDescent="0.25">
      <c r="E47" s="7" t="s">
        <v>142</v>
      </c>
      <c r="F47" t="s">
        <v>184</v>
      </c>
    </row>
    <row r="48" spans="5:6" x14ac:dyDescent="0.25">
      <c r="E48" s="7" t="s">
        <v>141</v>
      </c>
      <c r="F48" t="s">
        <v>187</v>
      </c>
    </row>
  </sheetData>
  <mergeCells count="3">
    <mergeCell ref="E8:G9"/>
    <mergeCell ref="L11:Q18"/>
    <mergeCell ref="M19:U26"/>
  </mergeCells>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Business Problems</vt:lpstr>
      <vt:lpstr>Denial Analysis</vt:lpstr>
      <vt:lpstr>Dataset_RCM</vt:lpstr>
      <vt:lpstr>AR Days &amp; Delayed Payments</vt:lpstr>
      <vt:lpstr> High Dollar Denials</vt:lpstr>
      <vt:lpstr>Trend Analysis</vt:lpstr>
      <vt:lpstr> Payer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shakir hussain</dc:creator>
  <cp:lastModifiedBy>Office</cp:lastModifiedBy>
  <dcterms:created xsi:type="dcterms:W3CDTF">2025-09-18T18:15:51Z</dcterms:created>
  <dcterms:modified xsi:type="dcterms:W3CDTF">2025-09-18T21:00:40Z</dcterms:modified>
</cp:coreProperties>
</file>