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maid-LFD\Downloads\"/>
    </mc:Choice>
  </mc:AlternateContent>
  <bookViews>
    <workbookView xWindow="0" yWindow="0" windowWidth="23040" windowHeight="10452" activeTab="3"/>
  </bookViews>
  <sheets>
    <sheet name="Supplier Invoice Statement" sheetId="2" r:id="rId1"/>
    <sheet name="MC Invoice Report" sheetId="1" r:id="rId2"/>
    <sheet name="Recon Analysis" sheetId="4" r:id="rId3"/>
    <sheet name="Sheet1" sheetId="5" r:id="rId4"/>
    <sheet name="ASCII Table" sheetId="3" r:id="rId5"/>
  </sheets>
  <definedNames>
    <definedName name="_xlnm._FilterDatabase" localSheetId="0" hidden="1">'Supplier Invoice Statement'!$A$1:$O$37</definedName>
    <definedName name="Amount_paid">'MC Invoice Report'!$J$5:$J$88</definedName>
    <definedName name="Bank_Details">'MC Invoice Report'!$G$5:$G$88</definedName>
    <definedName name="Due_Date">'MC Invoice Report'!$E$5:$E$88</definedName>
    <definedName name="Invoice_Date">'MC Invoice Report'!$D$5:$D$88</definedName>
    <definedName name="Location">'MC Invoice Report'!$I$5:$I$88</definedName>
    <definedName name="Payment_Date">'MC Invoice Report'!$F$5:$F$88</definedName>
    <definedName name="Payment_No.">'MC Invoice Report'!$C$5:$C$88</definedName>
    <definedName name="Penalty_rate">'MC Invoice Report'!$M$2</definedName>
    <definedName name="PO_Number">'MC Invoice Report'!$H$5:$H$88</definedName>
    <definedName name="Supplier_Code">'MC Invoice Report'!$B$5:$B$88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4" l="1"/>
  <c r="D9" i="4"/>
  <c r="D8" i="4"/>
  <c r="B9" i="4"/>
  <c r="B8" i="4"/>
  <c r="B3" i="4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5" i="1"/>
  <c r="O2" i="2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M3" i="2"/>
  <c r="N3" i="2"/>
  <c r="M4" i="2"/>
  <c r="N4" i="2"/>
  <c r="M5" i="2"/>
  <c r="N5" i="2"/>
  <c r="M6" i="2"/>
  <c r="N6" i="2"/>
  <c r="M7" i="2"/>
  <c r="N7" i="2"/>
  <c r="M8" i="2"/>
  <c r="N8" i="2"/>
  <c r="M9" i="2"/>
  <c r="N9" i="2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N26" i="2"/>
  <c r="M27" i="2"/>
  <c r="N27" i="2"/>
  <c r="M28" i="2"/>
  <c r="N28" i="2"/>
  <c r="M29" i="2"/>
  <c r="N29" i="2"/>
  <c r="M30" i="2"/>
  <c r="N30" i="2"/>
  <c r="M31" i="2"/>
  <c r="N31" i="2"/>
  <c r="M32" i="2"/>
  <c r="N32" i="2"/>
  <c r="M33" i="2"/>
  <c r="N33" i="2"/>
  <c r="M34" i="2"/>
  <c r="N34" i="2"/>
  <c r="M35" i="2"/>
  <c r="N35" i="2"/>
  <c r="M36" i="2"/>
  <c r="N36" i="2"/>
  <c r="M37" i="2"/>
  <c r="N37" i="2"/>
  <c r="M38" i="2"/>
  <c r="N38" i="2"/>
  <c r="M39" i="2"/>
  <c r="N39" i="2"/>
  <c r="M40" i="2"/>
  <c r="N40" i="2"/>
  <c r="M41" i="2"/>
  <c r="N41" i="2"/>
  <c r="M42" i="2"/>
  <c r="N42" i="2"/>
  <c r="M43" i="2"/>
  <c r="N43" i="2"/>
  <c r="M44" i="2"/>
  <c r="N44" i="2"/>
  <c r="M45" i="2"/>
  <c r="N45" i="2"/>
  <c r="M46" i="2"/>
  <c r="N46" i="2"/>
  <c r="M47" i="2"/>
  <c r="N47" i="2"/>
  <c r="M48" i="2"/>
  <c r="N48" i="2"/>
  <c r="M49" i="2"/>
  <c r="N49" i="2"/>
  <c r="M50" i="2"/>
  <c r="N50" i="2"/>
  <c r="M51" i="2"/>
  <c r="N51" i="2"/>
  <c r="M52" i="2"/>
  <c r="N52" i="2"/>
  <c r="M53" i="2"/>
  <c r="N53" i="2"/>
  <c r="M54" i="2"/>
  <c r="N54" i="2"/>
  <c r="M55" i="2"/>
  <c r="N55" i="2"/>
  <c r="M56" i="2"/>
  <c r="N56" i="2"/>
  <c r="M57" i="2"/>
  <c r="N57" i="2"/>
  <c r="M58" i="2"/>
  <c r="N58" i="2"/>
  <c r="M59" i="2"/>
  <c r="N59" i="2"/>
  <c r="M60" i="2"/>
  <c r="N60" i="2"/>
  <c r="M61" i="2"/>
  <c r="N61" i="2"/>
  <c r="M62" i="2"/>
  <c r="N62" i="2"/>
  <c r="M63" i="2"/>
  <c r="N63" i="2"/>
  <c r="M64" i="2"/>
  <c r="N64" i="2"/>
  <c r="M65" i="2"/>
  <c r="N65" i="2"/>
  <c r="M66" i="2"/>
  <c r="N66" i="2"/>
  <c r="M67" i="2"/>
  <c r="N67" i="2"/>
  <c r="M68" i="2"/>
  <c r="N68" i="2"/>
  <c r="M69" i="2"/>
  <c r="N69" i="2"/>
  <c r="M70" i="2"/>
  <c r="N70" i="2"/>
  <c r="M71" i="2"/>
  <c r="N71" i="2"/>
  <c r="M72" i="2"/>
  <c r="N72" i="2"/>
  <c r="M73" i="2"/>
  <c r="N73" i="2"/>
  <c r="M74" i="2"/>
  <c r="N74" i="2"/>
  <c r="M75" i="2"/>
  <c r="N75" i="2"/>
  <c r="M76" i="2"/>
  <c r="N76" i="2"/>
  <c r="M77" i="2"/>
  <c r="N77" i="2"/>
  <c r="M78" i="2"/>
  <c r="N78" i="2"/>
  <c r="M79" i="2"/>
  <c r="N79" i="2"/>
  <c r="M80" i="2"/>
  <c r="N80" i="2"/>
  <c r="M81" i="2"/>
  <c r="N81" i="2"/>
  <c r="M82" i="2"/>
  <c r="N82" i="2"/>
  <c r="M83" i="2"/>
  <c r="N83" i="2"/>
  <c r="M84" i="2"/>
  <c r="N84" i="2"/>
  <c r="M85" i="2"/>
  <c r="N85" i="2"/>
  <c r="N2" i="2"/>
  <c r="M2" i="2"/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2" i="2"/>
  <c r="C5" i="1" l="1"/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5" i="1"/>
</calcChain>
</file>

<file path=xl/sharedStrings.xml><?xml version="1.0" encoding="utf-8"?>
<sst xmlns="http://schemas.openxmlformats.org/spreadsheetml/2006/main" count="1170" uniqueCount="716">
  <si>
    <t>Invoice Date</t>
  </si>
  <si>
    <t>Due Date</t>
  </si>
  <si>
    <t>Payment Date</t>
  </si>
  <si>
    <t>Document No</t>
  </si>
  <si>
    <t>Customer PO</t>
  </si>
  <si>
    <t>Payment No.</t>
  </si>
  <si>
    <t>Acct</t>
  </si>
  <si>
    <t>Location</t>
  </si>
  <si>
    <t>Bank Details</t>
  </si>
  <si>
    <t>Check</t>
  </si>
  <si>
    <t>Type</t>
  </si>
  <si>
    <t>ABN</t>
  </si>
  <si>
    <t>INV_x000C_</t>
  </si>
  <si>
    <t>inv_x000C_</t>
  </si>
  <si>
    <t>cr _x000C_</t>
  </si>
  <si>
    <t>cr_x000C_</t>
  </si>
  <si>
    <t>inv  _x000C_</t>
  </si>
  <si>
    <t xml:space="preserve">  inv_x000C_</t>
  </si>
  <si>
    <t>Inv_x000C_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</si>
  <si>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</si>
  <si>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</si>
  <si>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</si>
  <si>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</si>
  <si>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</si>
  <si>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</si>
  <si>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</si>
  <si>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</si>
  <si>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</si>
  <si>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</si>
  <si>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</si>
  <si>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</si>
  <si>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</si>
  <si>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</si>
  <si>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</si>
  <si>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</si>
  <si>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</si>
  <si>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</si>
  <si>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</si>
  <si>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</si>
  <si>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</si>
  <si>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</si>
  <si>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</si>
  <si>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</si>
  <si>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</si>
  <si>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</si>
  <si>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Inv Month</t>
  </si>
  <si>
    <t>$ Amount</t>
  </si>
  <si>
    <t>PO Number</t>
  </si>
  <si>
    <t>Apr 20</t>
  </si>
  <si>
    <t>Mar 08</t>
  </si>
  <si>
    <t>Apr 13</t>
  </si>
  <si>
    <t>Mar 03</t>
  </si>
  <si>
    <t>Apr 15</t>
  </si>
  <si>
    <t>Mar 11</t>
  </si>
  <si>
    <t>Apr 05</t>
  </si>
  <si>
    <t>Mar 07</t>
  </si>
  <si>
    <t>Apr 10</t>
  </si>
  <si>
    <t>Mar 16</t>
  </si>
  <si>
    <t>Apr 04</t>
  </si>
  <si>
    <t>Apr 06</t>
  </si>
  <si>
    <t>Apr 07</t>
  </si>
  <si>
    <t>Apr 01</t>
  </si>
  <si>
    <t>Mar 19</t>
  </si>
  <si>
    <t>Apr 19</t>
  </si>
  <si>
    <t>Mar 15</t>
  </si>
  <si>
    <t>Mar 22</t>
  </si>
  <si>
    <t>Apr 03</t>
  </si>
  <si>
    <t>Mar 10</t>
  </si>
  <si>
    <t>Apr 24</t>
  </si>
  <si>
    <t>S 126.72</t>
  </si>
  <si>
    <t>Apr 18</t>
  </si>
  <si>
    <t>Apr 12</t>
  </si>
  <si>
    <t>Apr 02</t>
  </si>
  <si>
    <t>Mar 29</t>
  </si>
  <si>
    <t>Apr 16</t>
  </si>
  <si>
    <t>Apr 09</t>
  </si>
  <si>
    <t>Apr 21</t>
  </si>
  <si>
    <t>Apr 11</t>
  </si>
  <si>
    <t>Mar 06</t>
  </si>
  <si>
    <t>Apr 08</t>
  </si>
  <si>
    <t>Apr 28</t>
  </si>
  <si>
    <t>Mar 31</t>
  </si>
  <si>
    <t>Apr 22</t>
  </si>
  <si>
    <t>Mar 14</t>
  </si>
  <si>
    <t>Feb 20</t>
  </si>
  <si>
    <t>S 466.29</t>
  </si>
  <si>
    <t>Mar 17</t>
  </si>
  <si>
    <t>Mar 24</t>
  </si>
  <si>
    <t>Mar 02</t>
  </si>
  <si>
    <t>Mar 28</t>
  </si>
  <si>
    <t>Apr 23</t>
  </si>
  <si>
    <t>Feb 25</t>
  </si>
  <si>
    <t>Apr 17</t>
  </si>
  <si>
    <t>Mar 25</t>
  </si>
  <si>
    <t>Apr 14</t>
  </si>
  <si>
    <t>Mar 27</t>
  </si>
  <si>
    <t>S 603.57</t>
  </si>
  <si>
    <t>Mar 23</t>
  </si>
  <si>
    <t>Mar 26</t>
  </si>
  <si>
    <t>S 742.50</t>
  </si>
  <si>
    <t>PO-Sydney-223809</t>
  </si>
  <si>
    <t>S 1021.02</t>
  </si>
  <si>
    <t>PO-Melbourne-327600</t>
  </si>
  <si>
    <t>S 409.53</t>
  </si>
  <si>
    <t>PO-Melbourne-332589</t>
  </si>
  <si>
    <t>S 234.96</t>
  </si>
  <si>
    <t>PO-Melbourne-337131</t>
  </si>
  <si>
    <t>S 450.12</t>
  </si>
  <si>
    <t>PO-Melbourne-319376</t>
  </si>
  <si>
    <t>Apr 30</t>
  </si>
  <si>
    <t>S 114.18</t>
  </si>
  <si>
    <t>PO-Melbourne-334724</t>
  </si>
  <si>
    <t>S 930.93</t>
  </si>
  <si>
    <t>PO-Melbourne-310607</t>
  </si>
  <si>
    <t>PO-Sydney-226225</t>
  </si>
  <si>
    <t>Apr 27</t>
  </si>
  <si>
    <t>S 222.42</t>
  </si>
  <si>
    <t>PO-Sydney-223858</t>
  </si>
  <si>
    <t>Mar 09</t>
  </si>
  <si>
    <t>S 679.80</t>
  </si>
  <si>
    <t>PO-Sydney-211781</t>
  </si>
  <si>
    <t>S 171.93</t>
  </si>
  <si>
    <t>PO-Sydney-232805</t>
  </si>
  <si>
    <t>Feb 24</t>
  </si>
  <si>
    <t>S 623.70</t>
  </si>
  <si>
    <t>PO-Melbourne-312187</t>
  </si>
  <si>
    <t>S 221.10</t>
  </si>
  <si>
    <t>PO-Melbourne-319790</t>
  </si>
  <si>
    <t>S 393.36</t>
  </si>
  <si>
    <t>PO-Melbourne-327342</t>
  </si>
  <si>
    <t>S 642.18</t>
  </si>
  <si>
    <t>PO-Melbourne-335460</t>
  </si>
  <si>
    <t>S 499.95</t>
  </si>
  <si>
    <t>PO-Melbourne-323955</t>
  </si>
  <si>
    <t>Feb 29</t>
  </si>
  <si>
    <t>S 299.64</t>
  </si>
  <si>
    <t>PO-Melbourne-316515</t>
  </si>
  <si>
    <t>S 312.84</t>
  </si>
  <si>
    <t>PO-Sydney-231320</t>
  </si>
  <si>
    <t>S 993.63</t>
  </si>
  <si>
    <t>PO-Sydney-213670</t>
  </si>
  <si>
    <t>S 1053.69</t>
  </si>
  <si>
    <t>PO-Sydney-226166</t>
  </si>
  <si>
    <t>S 1047.75</t>
  </si>
  <si>
    <t>PO-Melbourne-316479</t>
  </si>
  <si>
    <t>Feb 27</t>
  </si>
  <si>
    <t>S 1096.92</t>
  </si>
  <si>
    <t>PO-Sydney-230046</t>
  </si>
  <si>
    <t>S 257.07</t>
  </si>
  <si>
    <t>PO-Sydney-224680</t>
  </si>
  <si>
    <t>S 215.49</t>
  </si>
  <si>
    <t>PO-Sydney-238023</t>
  </si>
  <si>
    <t>S 455.07</t>
  </si>
  <si>
    <t>PO-Sydney-224184</t>
  </si>
  <si>
    <t>S 711.81</t>
  </si>
  <si>
    <t>PO-Sydney-216205</t>
  </si>
  <si>
    <t>Mar 21</t>
  </si>
  <si>
    <t>S 78.54</t>
  </si>
  <si>
    <t>PO-Melbourne-331383</t>
  </si>
  <si>
    <t>S 302.61</t>
  </si>
  <si>
    <t>PO-Melbourne-335282</t>
  </si>
  <si>
    <t>S 426.03</t>
  </si>
  <si>
    <t>PO-Melbourne-330858</t>
  </si>
  <si>
    <t>S 489.72</t>
  </si>
  <si>
    <t>PO-Sydney-238202</t>
  </si>
  <si>
    <t>S 352.44</t>
  </si>
  <si>
    <t>PO-Sydney-217217</t>
  </si>
  <si>
    <t>S 238.59</t>
  </si>
  <si>
    <t>PO-Sydney-234637</t>
  </si>
  <si>
    <t>S 549.12</t>
  </si>
  <si>
    <t>PO-Melbourne-332725</t>
  </si>
  <si>
    <t>S 322.41</t>
  </si>
  <si>
    <t>PO-Sydney-227351</t>
  </si>
  <si>
    <t>S 644.82</t>
  </si>
  <si>
    <t>PO-Melbourne-336345</t>
  </si>
  <si>
    <t>S 113.19</t>
  </si>
  <si>
    <t>PO-Melbourne-338595</t>
  </si>
  <si>
    <t>S 449.13</t>
  </si>
  <si>
    <t>PO-Melbourne-325149</t>
  </si>
  <si>
    <t>S 819.06</t>
  </si>
  <si>
    <t>PO-Sydney-227994</t>
  </si>
  <si>
    <t>Feb 19</t>
  </si>
  <si>
    <t>S 1019.04</t>
  </si>
  <si>
    <t>PO-Sydney-222399</t>
  </si>
  <si>
    <t>S 736.23</t>
  </si>
  <si>
    <t>PO-Melbourne-316436</t>
  </si>
  <si>
    <t>Mar 05</t>
  </si>
  <si>
    <t>S 600.27</t>
  </si>
  <si>
    <t>PO-Melbourne-312603</t>
  </si>
  <si>
    <t>S 480.81</t>
  </si>
  <si>
    <t>PO-Melbourne-339907</t>
  </si>
  <si>
    <t>Mar 18</t>
  </si>
  <si>
    <t>S 253.77</t>
  </si>
  <si>
    <t>PO-Sydney-218463</t>
  </si>
  <si>
    <t>S 442.86</t>
  </si>
  <si>
    <t>S 630.96</t>
  </si>
  <si>
    <t>PO-Sydney-227664</t>
  </si>
  <si>
    <t>S 821.37</t>
  </si>
  <si>
    <t>PO-Melbourne-331460</t>
  </si>
  <si>
    <t>S 950.73</t>
  </si>
  <si>
    <t>PO-Melbourne-327740</t>
  </si>
  <si>
    <t>S 956.34</t>
  </si>
  <si>
    <t>PO-Sydney-221183</t>
  </si>
  <si>
    <t>S 1094.28</t>
  </si>
  <si>
    <t>PO-Sydney-214234</t>
  </si>
  <si>
    <t>S 628.98</t>
  </si>
  <si>
    <t>PO-Melbourne-321456</t>
  </si>
  <si>
    <t>S 1058.31</t>
  </si>
  <si>
    <t>PO-Sydney-233209</t>
  </si>
  <si>
    <t>S 705.54</t>
  </si>
  <si>
    <t>PO-Sydney-222998</t>
  </si>
  <si>
    <t>S 138.60</t>
  </si>
  <si>
    <t>PO-Sydney-228246</t>
  </si>
  <si>
    <t>S 417.12</t>
  </si>
  <si>
    <t>PO-Melbourne-314876</t>
  </si>
  <si>
    <t>S 422.73</t>
  </si>
  <si>
    <t>PO-Sydney-223602</t>
  </si>
  <si>
    <t>S 1061.94</t>
  </si>
  <si>
    <t>PO-Melbourne-319833</t>
  </si>
  <si>
    <t>S 602.58</t>
  </si>
  <si>
    <t>PO-Melbourne-310345</t>
  </si>
  <si>
    <t>S 132.66</t>
  </si>
  <si>
    <t>PO-Melbourne-317142</t>
  </si>
  <si>
    <t>S 56.43</t>
  </si>
  <si>
    <t>PO-Melbourne-313747</t>
  </si>
  <si>
    <t>S 511.83</t>
  </si>
  <si>
    <t>PO-Sydney-234966</t>
  </si>
  <si>
    <t>S 361.02</t>
  </si>
  <si>
    <t>PO-Sydney-215639</t>
  </si>
  <si>
    <t>S 668.25</t>
  </si>
  <si>
    <t>PO-Melbourne-328536</t>
  </si>
  <si>
    <t>PO-Sydney-210023</t>
  </si>
  <si>
    <t>S 1000.23</t>
  </si>
  <si>
    <t>PO-Melbourne-338938</t>
  </si>
  <si>
    <t>S 948.75</t>
  </si>
  <si>
    <t>PO-Melbourne-320536</t>
  </si>
  <si>
    <t>S 446.49</t>
  </si>
  <si>
    <t>PO-Melbourne-322800</t>
  </si>
  <si>
    <t>S 242.22</t>
  </si>
  <si>
    <t>PO-Melbourne-321358</t>
  </si>
  <si>
    <t>Feb 26</t>
  </si>
  <si>
    <t>S 600.60</t>
  </si>
  <si>
    <t>PO-Melbourne-316190</t>
  </si>
  <si>
    <t>S 546.81</t>
  </si>
  <si>
    <t>PO-Melbourne-327938</t>
  </si>
  <si>
    <t>S 840.51</t>
  </si>
  <si>
    <t>PO-Sydney-234487</t>
  </si>
  <si>
    <t>PO-Sydney-231274</t>
  </si>
  <si>
    <t>S 816.75</t>
  </si>
  <si>
    <t>PO-Sydney-224955</t>
  </si>
  <si>
    <t>S 1065.57</t>
  </si>
  <si>
    <t>PO-Sydney-217275</t>
  </si>
  <si>
    <t>S 523.38</t>
  </si>
  <si>
    <t>PO-Sydney-226240</t>
  </si>
  <si>
    <t>S 650.43</t>
  </si>
  <si>
    <t>PO-Melbourne-325643</t>
  </si>
  <si>
    <t>S 809.49</t>
  </si>
  <si>
    <t>PO-Melbourne-312800</t>
  </si>
  <si>
    <t>S 424.38</t>
  </si>
  <si>
    <t>PO-Melbourne-338807</t>
  </si>
  <si>
    <t>S 955.68</t>
  </si>
  <si>
    <t>PO-Sydney-239476</t>
  </si>
  <si>
    <t>Apr 29</t>
  </si>
  <si>
    <t>S 764.28</t>
  </si>
  <si>
    <t>PO-Sydney-213693</t>
  </si>
  <si>
    <t>S 335.61</t>
  </si>
  <si>
    <t>PO-Sydney-235040</t>
  </si>
  <si>
    <t>S 763.29</t>
  </si>
  <si>
    <t>PO-Sydney-211771</t>
  </si>
  <si>
    <t>S 446.16</t>
  </si>
  <si>
    <t>PO-Melbourne-326543</t>
  </si>
  <si>
    <t>S 1032.24</t>
  </si>
  <si>
    <t>PO-Melbourne-338553</t>
  </si>
  <si>
    <t>S 533.28</t>
  </si>
  <si>
    <t>PO-Sydney-213342</t>
  </si>
  <si>
    <t>24673_1</t>
  </si>
  <si>
    <t>1641-7654320-72</t>
  </si>
  <si>
    <t>Sydney</t>
  </si>
  <si>
    <t>2554-4551221-33</t>
  </si>
  <si>
    <t>Melbourne</t>
  </si>
  <si>
    <t>24675_1</t>
  </si>
  <si>
    <t>24676_1</t>
  </si>
  <si>
    <t>24677_1</t>
  </si>
  <si>
    <t>CR</t>
  </si>
  <si>
    <t>24679_1</t>
  </si>
  <si>
    <t>24679_2</t>
  </si>
  <si>
    <t>24680_1</t>
  </si>
  <si>
    <t>24683_1</t>
  </si>
  <si>
    <t>24685_1</t>
  </si>
  <si>
    <t>24690_1</t>
  </si>
  <si>
    <t>24693_1</t>
  </si>
  <si>
    <t>24697_1</t>
  </si>
  <si>
    <t>24698_1</t>
  </si>
  <si>
    <t>24699_1</t>
  </si>
  <si>
    <t>24704_1</t>
  </si>
  <si>
    <t>24707_1</t>
  </si>
  <si>
    <t>24712_1</t>
  </si>
  <si>
    <t>24717_1</t>
  </si>
  <si>
    <t>24722_1</t>
  </si>
  <si>
    <t>24727_1</t>
  </si>
  <si>
    <t>24730_1</t>
  </si>
  <si>
    <t>24732_1</t>
  </si>
  <si>
    <t>24735_2</t>
  </si>
  <si>
    <t>24739_1</t>
  </si>
  <si>
    <t>24740_1</t>
  </si>
  <si>
    <t>24743_1</t>
  </si>
  <si>
    <t>24746_1</t>
  </si>
  <si>
    <t>24750_1</t>
  </si>
  <si>
    <t>24753_1</t>
  </si>
  <si>
    <t>24754_1</t>
  </si>
  <si>
    <t>24756_1</t>
  </si>
  <si>
    <t>24757_1</t>
  </si>
  <si>
    <t>24758_1</t>
  </si>
  <si>
    <t>24759_1</t>
  </si>
  <si>
    <t>24760_1</t>
  </si>
  <si>
    <t>24761_1</t>
  </si>
  <si>
    <t>24764_1</t>
  </si>
  <si>
    <t>24767_1</t>
  </si>
  <si>
    <t>24771_1</t>
  </si>
  <si>
    <t>24775_1</t>
  </si>
  <si>
    <t>24779_1</t>
  </si>
  <si>
    <t>24784_1</t>
  </si>
  <si>
    <t>24788_1</t>
  </si>
  <si>
    <t>24792_1</t>
  </si>
  <si>
    <t>24793_1</t>
  </si>
  <si>
    <t>24795_1</t>
  </si>
  <si>
    <t>24798_1</t>
  </si>
  <si>
    <t>24801_1</t>
  </si>
  <si>
    <t>24803_1</t>
  </si>
  <si>
    <t>24808_1</t>
  </si>
  <si>
    <t>24813_1</t>
  </si>
  <si>
    <t>24815_1</t>
  </si>
  <si>
    <t>24819_1</t>
  </si>
  <si>
    <t>24822_1</t>
  </si>
  <si>
    <t>24824_1</t>
  </si>
  <si>
    <t>24825_1</t>
  </si>
  <si>
    <t>24830_1</t>
  </si>
  <si>
    <t>24831_1</t>
  </si>
  <si>
    <t>24833_1</t>
  </si>
  <si>
    <t>24837_1</t>
  </si>
  <si>
    <t>24838_1</t>
  </si>
  <si>
    <t>24842_1</t>
  </si>
  <si>
    <t>24847_1</t>
  </si>
  <si>
    <t>24851_1</t>
  </si>
  <si>
    <t>24854_1</t>
  </si>
  <si>
    <t>24857_1</t>
  </si>
  <si>
    <t>24861_1</t>
  </si>
  <si>
    <t>24863_1</t>
  </si>
  <si>
    <t>24866_1</t>
  </si>
  <si>
    <t>24870_1</t>
  </si>
  <si>
    <t>24873_1</t>
  </si>
  <si>
    <t>24875_1</t>
  </si>
  <si>
    <t>24876_1</t>
  </si>
  <si>
    <t>24877_1</t>
  </si>
  <si>
    <t>24878_1</t>
  </si>
  <si>
    <t>24880_1</t>
  </si>
  <si>
    <t>24882_1</t>
  </si>
  <si>
    <t>24885_1</t>
  </si>
  <si>
    <t>24887_1</t>
  </si>
  <si>
    <t>24891_1</t>
  </si>
  <si>
    <t>24893_1</t>
  </si>
  <si>
    <t>24898_1</t>
  </si>
  <si>
    <t>24902_1</t>
  </si>
  <si>
    <t>Payment No</t>
  </si>
  <si>
    <t>Supplier Code</t>
  </si>
  <si>
    <t>Payment Ref</t>
  </si>
  <si>
    <t>System Report for MedsCo April 2020</t>
  </si>
  <si>
    <t>MC2741</t>
  </si>
  <si>
    <t>ASCII Table</t>
  </si>
  <si>
    <t>ASCII printable characters</t>
  </si>
  <si>
    <t>Extended ASCII characters</t>
  </si>
  <si>
    <t>Dec</t>
  </si>
  <si>
    <t>Binary</t>
  </si>
  <si>
    <t>Character</t>
  </si>
  <si>
    <t>Description</t>
  </si>
  <si>
    <t>NUL</t>
  </si>
  <si>
    <t>null</t>
  </si>
  <si>
    <t>!</t>
  </si>
  <si>
    <t>exclamation mark</t>
  </si>
  <si>
    <t></t>
  </si>
  <si>
    <t>SOH</t>
  </si>
  <si>
    <t>start of header</t>
  </si>
  <si>
    <t>"</t>
  </si>
  <si>
    <t>double quote</t>
  </si>
  <si>
    <t></t>
  </si>
  <si>
    <t>STX</t>
  </si>
  <si>
    <t>start of text</t>
  </si>
  <si>
    <t>#</t>
  </si>
  <si>
    <t>number</t>
  </si>
  <si>
    <t></t>
  </si>
  <si>
    <t>ETX</t>
  </si>
  <si>
    <t>end of text</t>
  </si>
  <si>
    <t>$</t>
  </si>
  <si>
    <t>dollar</t>
  </si>
  <si>
    <t></t>
  </si>
  <si>
    <t>EOT</t>
  </si>
  <si>
    <t>end of transmission</t>
  </si>
  <si>
    <t>%</t>
  </si>
  <si>
    <t>percent</t>
  </si>
  <si>
    <t></t>
  </si>
  <si>
    <t>ENQ</t>
  </si>
  <si>
    <t>enquiry</t>
  </si>
  <si>
    <t>&amp;</t>
  </si>
  <si>
    <t>ampersand</t>
  </si>
  <si>
    <t></t>
  </si>
  <si>
    <t>ACK</t>
  </si>
  <si>
    <t>acknowledge</t>
  </si>
  <si>
    <t>'</t>
  </si>
  <si>
    <t>single quote</t>
  </si>
  <si>
    <t></t>
  </si>
  <si>
    <t>BEL</t>
  </si>
  <si>
    <t>bell</t>
  </si>
  <si>
    <t>(</t>
  </si>
  <si>
    <t>left parenthesis</t>
  </si>
  <si>
    <t></t>
  </si>
  <si>
    <t>BS</t>
  </si>
  <si>
    <t>backspace</t>
  </si>
  <si>
    <t>)</t>
  </si>
  <si>
    <t>right parenthesis</t>
  </si>
  <si>
    <t></t>
  </si>
  <si>
    <t>HT</t>
  </si>
  <si>
    <r>
      <t>horizontal </t>
    </r>
    <r>
      <rPr>
        <b/>
        <sz val="10"/>
        <color rgb="FF222222"/>
        <rFont val="Arial"/>
        <family val="2"/>
      </rPr>
      <t>tab</t>
    </r>
  </si>
  <si>
    <t>*</t>
  </si>
  <si>
    <t>asterisk</t>
  </si>
  <si>
    <t></t>
  </si>
  <si>
    <t>LF</t>
  </si>
  <si>
    <t>line feed</t>
  </si>
  <si>
    <t>+</t>
  </si>
  <si>
    <t>plus</t>
  </si>
  <si>
    <t></t>
  </si>
  <si>
    <t>VT</t>
  </si>
  <si>
    <t>vertical tab</t>
  </si>
  <si>
    <t>,</t>
  </si>
  <si>
    <t>comma</t>
  </si>
  <si>
    <t></t>
  </si>
  <si>
    <t>FF</t>
  </si>
  <si>
    <t>form feed</t>
  </si>
  <si>
    <t>-</t>
  </si>
  <si>
    <t>minus</t>
  </si>
  <si>
    <t></t>
  </si>
  <si>
    <r>
      <t>enter</t>
    </r>
    <r>
      <rPr>
        <sz val="10"/>
        <color rgb="FF222222"/>
        <rFont val="Arial"/>
        <family val="2"/>
      </rPr>
      <t> / carriage return</t>
    </r>
  </si>
  <si>
    <t>.</t>
  </si>
  <si>
    <t>period</t>
  </si>
  <si>
    <t></t>
  </si>
  <si>
    <t>SO</t>
  </si>
  <si>
    <t>shift out</t>
  </si>
  <si>
    <t>/</t>
  </si>
  <si>
    <t>slash</t>
  </si>
  <si>
    <t></t>
  </si>
  <si>
    <t>SI</t>
  </si>
  <si>
    <t>shift in</t>
  </si>
  <si>
    <t>zero</t>
  </si>
  <si>
    <t></t>
  </si>
  <si>
    <t>DLE</t>
  </si>
  <si>
    <t>data link escape</t>
  </si>
  <si>
    <t>one</t>
  </si>
  <si>
    <t></t>
  </si>
  <si>
    <t>DC1</t>
  </si>
  <si>
    <t>device control 1</t>
  </si>
  <si>
    <t>two</t>
  </si>
  <si>
    <t></t>
  </si>
  <si>
    <t>DC2</t>
  </si>
  <si>
    <t>device control 2</t>
  </si>
  <si>
    <t>three</t>
  </si>
  <si>
    <t></t>
  </si>
  <si>
    <t>DC3</t>
  </si>
  <si>
    <t>device control 3</t>
  </si>
  <si>
    <t>four</t>
  </si>
  <si>
    <t></t>
  </si>
  <si>
    <t>DC4</t>
  </si>
  <si>
    <t>device control 4</t>
  </si>
  <si>
    <t>five</t>
  </si>
  <si>
    <t></t>
  </si>
  <si>
    <t>NAK</t>
  </si>
  <si>
    <t>negative acknowledge</t>
  </si>
  <si>
    <t>six</t>
  </si>
  <si>
    <t></t>
  </si>
  <si>
    <t>SYN</t>
  </si>
  <si>
    <t>synchronize</t>
  </si>
  <si>
    <t>seven</t>
  </si>
  <si>
    <t></t>
  </si>
  <si>
    <t>ETB</t>
  </si>
  <si>
    <t>end of trans. block</t>
  </si>
  <si>
    <t>eight</t>
  </si>
  <si>
    <t></t>
  </si>
  <si>
    <t>CAN</t>
  </si>
  <si>
    <t>cancel</t>
  </si>
  <si>
    <t>nine</t>
  </si>
  <si>
    <t></t>
  </si>
  <si>
    <t>EM</t>
  </si>
  <si>
    <t>end of medium</t>
  </si>
  <si>
    <t>:</t>
  </si>
  <si>
    <t>colon</t>
  </si>
  <si>
    <t></t>
  </si>
  <si>
    <t>SUB</t>
  </si>
  <si>
    <t>substitute</t>
  </si>
  <si>
    <t>;</t>
  </si>
  <si>
    <t>semicolon</t>
  </si>
  <si>
    <t>[</t>
  </si>
  <si>
    <t>left square bracket</t>
  </si>
  <si>
    <t></t>
  </si>
  <si>
    <t> ESC</t>
  </si>
  <si>
    <t>escape</t>
  </si>
  <si>
    <t>&lt;</t>
  </si>
  <si>
    <t>less than</t>
  </si>
  <si>
    <t>\</t>
  </si>
  <si>
    <t>backslash</t>
  </si>
  <si>
    <t></t>
  </si>
  <si>
    <t> FS</t>
  </si>
  <si>
    <t>file separator</t>
  </si>
  <si>
    <t>=</t>
  </si>
  <si>
    <t>equality sign</t>
  </si>
  <si>
    <t>]</t>
  </si>
  <si>
    <t>right square bracket</t>
  </si>
  <si>
    <t></t>
  </si>
  <si>
    <t>GS</t>
  </si>
  <si>
    <t>group separator</t>
  </si>
  <si>
    <t>&gt;</t>
  </si>
  <si>
    <t>greater than</t>
  </si>
  <si>
    <t>^</t>
  </si>
  <si>
    <t>caret / circumflex</t>
  </si>
  <si>
    <t></t>
  </si>
  <si>
    <t>RS</t>
  </si>
  <si>
    <t>record separator</t>
  </si>
  <si>
    <t>?</t>
  </si>
  <si>
    <t>question mark</t>
  </si>
  <si>
    <t>_</t>
  </si>
  <si>
    <t>underscore</t>
  </si>
  <si>
    <t></t>
  </si>
  <si>
    <t>US</t>
  </si>
  <si>
    <t>unit separator</t>
  </si>
  <si>
    <t>@</t>
  </si>
  <si>
    <t>at sign</t>
  </si>
  <si>
    <t>`</t>
  </si>
  <si>
    <t>grave / accent</t>
  </si>
  <si>
    <t></t>
  </si>
  <si>
    <t>Space</t>
  </si>
  <si>
    <t>space</t>
  </si>
  <si>
    <t>a</t>
  </si>
  <si>
    <t>non breaking space</t>
  </si>
  <si>
    <t>b</t>
  </si>
  <si>
    <t>¡</t>
  </si>
  <si>
    <t>c</t>
  </si>
  <si>
    <t>¢</t>
  </si>
  <si>
    <t>cent</t>
  </si>
  <si>
    <t>d</t>
  </si>
  <si>
    <t>£</t>
  </si>
  <si>
    <t>pound</t>
  </si>
  <si>
    <t>e</t>
  </si>
  <si>
    <t>¤</t>
  </si>
  <si>
    <t>currency sign</t>
  </si>
  <si>
    <t>f</t>
  </si>
  <si>
    <t>¥</t>
  </si>
  <si>
    <t>yen, yuan</t>
  </si>
  <si>
    <t>g</t>
  </si>
  <si>
    <t>¦</t>
  </si>
  <si>
    <t>broken bar</t>
  </si>
  <si>
    <t>h</t>
  </si>
  <si>
    <t>§</t>
  </si>
  <si>
    <t>section sign</t>
  </si>
  <si>
    <t>i</t>
  </si>
  <si>
    <t>¨</t>
  </si>
  <si>
    <t>j</t>
  </si>
  <si>
    <t>©</t>
  </si>
  <si>
    <t>copyright</t>
  </si>
  <si>
    <t>k</t>
  </si>
  <si>
    <t>ª</t>
  </si>
  <si>
    <t>ordinal indicator</t>
  </si>
  <si>
    <t>l</t>
  </si>
  <si>
    <t>«</t>
  </si>
  <si>
    <t>m</t>
  </si>
  <si>
    <t>¬</t>
  </si>
  <si>
    <t>n</t>
  </si>
  <si>
    <t>o</t>
  </si>
  <si>
    <t>®</t>
  </si>
  <si>
    <t>registered trademark</t>
  </si>
  <si>
    <t>p</t>
  </si>
  <si>
    <t>¯</t>
  </si>
  <si>
    <t>q</t>
  </si>
  <si>
    <t>°</t>
  </si>
  <si>
    <t>degree</t>
  </si>
  <si>
    <t>r</t>
  </si>
  <si>
    <t>±</t>
  </si>
  <si>
    <t>plus-minus</t>
  </si>
  <si>
    <t>s</t>
  </si>
  <si>
    <t>²</t>
  </si>
  <si>
    <t>t</t>
  </si>
  <si>
    <t>³</t>
  </si>
  <si>
    <t>u</t>
  </si>
  <si>
    <t>´</t>
  </si>
  <si>
    <t>v</t>
  </si>
  <si>
    <t>µ</t>
  </si>
  <si>
    <t>mu</t>
  </si>
  <si>
    <t>w</t>
  </si>
  <si>
    <t>¶</t>
  </si>
  <si>
    <t>pilcrow</t>
  </si>
  <si>
    <t>x</t>
  </si>
  <si>
    <t>·</t>
  </si>
  <si>
    <t>y</t>
  </si>
  <si>
    <t>¸</t>
  </si>
  <si>
    <t>z</t>
  </si>
  <si>
    <t>¹</t>
  </si>
  <si>
    <t>{</t>
  </si>
  <si>
    <t>left curly bracket</t>
  </si>
  <si>
    <t>º</t>
  </si>
  <si>
    <t>|</t>
  </si>
  <si>
    <t>vertical bar</t>
  </si>
  <si>
    <t>»</t>
  </si>
  <si>
    <t>}</t>
  </si>
  <si>
    <t>right curly bracket</t>
  </si>
  <si>
    <t>¼</t>
  </si>
  <si>
    <t>~</t>
  </si>
  <si>
    <t>tilde</t>
  </si>
  <si>
    <t>½</t>
  </si>
  <si>
    <t>DEL</t>
  </si>
  <si>
    <t>delete</t>
  </si>
  <si>
    <t>¾</t>
  </si>
  <si>
    <t>¿</t>
  </si>
  <si>
    <t>inverted question mark</t>
  </si>
  <si>
    <t>À</t>
  </si>
  <si>
    <t>Á</t>
  </si>
  <si>
    <t>Â</t>
  </si>
  <si>
    <t>Ã</t>
  </si>
  <si>
    <t>Ä</t>
  </si>
  <si>
    <t>Å</t>
  </si>
  <si>
    <t>Æ</t>
  </si>
  <si>
    <t>Ç</t>
  </si>
  <si>
    <t>È</t>
  </si>
  <si>
    <t>É</t>
  </si>
  <si>
    <t>Ê</t>
  </si>
  <si>
    <t>Ë</t>
  </si>
  <si>
    <t>Ì</t>
  </si>
  <si>
    <t>Í</t>
  </si>
  <si>
    <t>Î</t>
  </si>
  <si>
    <t>Ï</t>
  </si>
  <si>
    <t>Ð</t>
  </si>
  <si>
    <t>Ñ</t>
  </si>
  <si>
    <t>Ò</t>
  </si>
  <si>
    <t>Ó</t>
  </si>
  <si>
    <t>Ô</t>
  </si>
  <si>
    <t>Õ</t>
  </si>
  <si>
    <t>Ö</t>
  </si>
  <si>
    <t>×</t>
  </si>
  <si>
    <t>multiplication sign</t>
  </si>
  <si>
    <t>Ø</t>
  </si>
  <si>
    <t>Ù</t>
  </si>
  <si>
    <t>Ú</t>
  </si>
  <si>
    <t>Û</t>
  </si>
  <si>
    <t>Ü</t>
  </si>
  <si>
    <t>Ý</t>
  </si>
  <si>
    <t>Þ</t>
  </si>
  <si>
    <t>ß</t>
  </si>
  <si>
    <t>à</t>
  </si>
  <si>
    <t>á</t>
  </si>
  <si>
    <t>â</t>
  </si>
  <si>
    <t>ã</t>
  </si>
  <si>
    <t>ä</t>
  </si>
  <si>
    <t>å</t>
  </si>
  <si>
    <t>æ</t>
  </si>
  <si>
    <t>ç</t>
  </si>
  <si>
    <t>è</t>
  </si>
  <si>
    <t>é</t>
  </si>
  <si>
    <t>ê</t>
  </si>
  <si>
    <t>ë</t>
  </si>
  <si>
    <t>ì</t>
  </si>
  <si>
    <t>í</t>
  </si>
  <si>
    <t>î</t>
  </si>
  <si>
    <t>ï</t>
  </si>
  <si>
    <t>ð</t>
  </si>
  <si>
    <t>ñ</t>
  </si>
  <si>
    <t>ò</t>
  </si>
  <si>
    <t>ó</t>
  </si>
  <si>
    <t>ô</t>
  </si>
  <si>
    <t>õ</t>
  </si>
  <si>
    <t>ö</t>
  </si>
  <si>
    <t>÷</t>
  </si>
  <si>
    <t>obelus</t>
  </si>
  <si>
    <t>ø</t>
  </si>
  <si>
    <t>ù</t>
  </si>
  <si>
    <t>ú</t>
  </si>
  <si>
    <t>û</t>
  </si>
  <si>
    <t>ü</t>
  </si>
  <si>
    <t>ý</t>
  </si>
  <si>
    <t>þ</t>
  </si>
  <si>
    <t>ÿ</t>
  </si>
  <si>
    <t>Invoice Month</t>
  </si>
  <si>
    <t>Paid Amount</t>
  </si>
  <si>
    <t>Late Charge</t>
  </si>
  <si>
    <t>Penalty Rate:</t>
  </si>
  <si>
    <t>Over Due By</t>
  </si>
  <si>
    <t>Analysis for MedsCo April 2020</t>
  </si>
  <si>
    <t>DC Report Total Paid:</t>
  </si>
  <si>
    <t>Supplier Statement Total:</t>
  </si>
  <si>
    <t>Difference:</t>
  </si>
  <si>
    <t>Region</t>
  </si>
  <si>
    <t>Number of Invoices</t>
  </si>
  <si>
    <t>Late Payments</t>
  </si>
  <si>
    <t>Total Paid</t>
  </si>
  <si>
    <t>Location:</t>
  </si>
  <si>
    <t>Invoiced</t>
  </si>
  <si>
    <t>Paid</t>
  </si>
  <si>
    <t>Payments Made:</t>
  </si>
  <si>
    <t>Inv/cr</t>
  </si>
  <si>
    <t>Amount</t>
  </si>
  <si>
    <t>Project</t>
  </si>
  <si>
    <t>Status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</si>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</sst>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&quot;$&quot;#,##0.00;[Red]\-&quot;$&quot;#,##0.00"/>
    <numFmt numFmtId="165" formatCode="_-&quot;$&quot;* #,##0.00_-;\-&quot;$&quot;* #,##0.00_-;_-&quot;$&quot;* &quot;-&quot;??_-;_-@_-"/>
    <numFmt numFmtId="166" formatCode="_-* #,##0.00_-;\-* #,##0.00_-;_-* &quot;-&quot;??_-;_-@_-"/>
    <numFmt numFmtId="167" formatCode="&quot;$&quot;#,##0.00"/>
    <numFmt numFmtId="168" formatCode="yyyy\-mm\-dd;@"/>
    <numFmt numFmtId="170" formatCode="[Green]\✔&quot;Completed&quot;;[Red]\☑&quot;Incomplete&quot;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color rgb="FF222222"/>
      <name val="Arial"/>
      <family val="2"/>
    </font>
    <font>
      <b/>
      <sz val="10"/>
      <color rgb="FF222222"/>
      <name val="Arial"/>
      <family val="2"/>
    </font>
    <font>
      <b/>
      <sz val="15"/>
      <color theme="3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4"/>
      </patternFill>
    </fill>
    <fill>
      <patternFill patternType="solid">
        <fgColor rgb="FFE0E0E0"/>
        <bgColor indexed="64"/>
      </patternFill>
    </fill>
    <fill>
      <patternFill patternType="solid">
        <fgColor rgb="FFFFFFF8"/>
        <bgColor indexed="64"/>
      </patternFill>
    </fill>
    <fill>
      <patternFill patternType="solid">
        <fgColor rgb="FFFAFAE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5" fillId="3" borderId="0" applyNumberFormat="0" applyBorder="0" applyAlignment="0" applyProtection="0"/>
    <xf numFmtId="165" fontId="1" fillId="0" borderId="0" applyFont="0" applyFill="0" applyBorder="0" applyAlignment="0" applyProtection="0"/>
    <xf numFmtId="0" fontId="9" fillId="0" borderId="1" applyNumberFormat="0" applyFill="0" applyAlignment="0" applyProtection="0"/>
    <xf numFmtId="0" fontId="10" fillId="0" borderId="0" applyNumberFormat="0" applyFill="0" applyBorder="0" applyAlignment="0" applyProtection="0"/>
  </cellStyleXfs>
  <cellXfs count="34">
    <xf numFmtId="0" fontId="0" fillId="0" borderId="0" xfId="0"/>
    <xf numFmtId="167" fontId="0" fillId="0" borderId="0" xfId="0" applyNumberFormat="1"/>
    <xf numFmtId="168" fontId="0" fillId="0" borderId="0" xfId="0" applyNumberFormat="1"/>
    <xf numFmtId="0" fontId="2" fillId="0" borderId="0" xfId="0" applyFont="1"/>
    <xf numFmtId="0" fontId="7" fillId="4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vertical="center" wrapText="1"/>
    </xf>
    <xf numFmtId="0" fontId="8" fillId="5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vertical="center" wrapText="1"/>
    </xf>
    <xf numFmtId="0" fontId="7" fillId="6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NumberFormat="1"/>
    <xf numFmtId="168" fontId="0" fillId="7" borderId="2" xfId="0" applyNumberFormat="1" applyFill="1" applyBorder="1"/>
    <xf numFmtId="10" fontId="0" fillId="7" borderId="3" xfId="0" applyNumberFormat="1" applyFill="1" applyBorder="1"/>
    <xf numFmtId="0" fontId="2" fillId="0" borderId="0" xfId="0" applyFont="1" applyAlignment="1">
      <alignment horizontal="right"/>
    </xf>
    <xf numFmtId="167" fontId="0" fillId="0" borderId="0" xfId="9" applyNumberFormat="1" applyFont="1"/>
    <xf numFmtId="0" fontId="9" fillId="0" borderId="1" xfId="10"/>
    <xf numFmtId="168" fontId="0" fillId="7" borderId="3" xfId="0" applyNumberFormat="1" applyFill="1" applyBorder="1" applyAlignment="1">
      <alignment horizontal="right"/>
    </xf>
    <xf numFmtId="0" fontId="10" fillId="0" borderId="0" xfId="11"/>
    <xf numFmtId="0" fontId="0" fillId="7" borderId="3" xfId="0" applyNumberFormat="1" applyFill="1" applyBorder="1"/>
    <xf numFmtId="0" fontId="2" fillId="0" borderId="0" xfId="0" applyFont="1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0" xfId="1" applyBorder="1"/>
    <xf numFmtId="0" fontId="0" fillId="0" borderId="0" xfId="0" applyBorder="1"/>
    <xf numFmtId="167" fontId="0" fillId="0" borderId="0" xfId="0" applyNumberFormat="1" applyBorder="1"/>
    <xf numFmtId="0" fontId="11" fillId="0" borderId="0" xfId="0" applyFont="1" applyBorder="1"/>
    <xf numFmtId="14" fontId="11" fillId="0" borderId="0" xfId="0" applyNumberFormat="1" applyFont="1" applyBorder="1"/>
    <xf numFmtId="164" fontId="11" fillId="0" borderId="0" xfId="0" applyNumberFormat="1" applyFont="1" applyBorder="1"/>
    <xf numFmtId="0" fontId="11" fillId="0" borderId="0" xfId="0" applyNumberFormat="1" applyFont="1" applyBorder="1"/>
    <xf numFmtId="0" fontId="6" fillId="3" borderId="0" xfId="8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170" fontId="2" fillId="0" borderId="0" xfId="0" applyNumberFormat="1" applyFont="1" applyAlignment="1">
      <alignment horizontal="center"/>
    </xf>
  </cellXfs>
  <cellStyles count="12">
    <cellStyle name="20% - Accent3" xfId="1" builtinId="38"/>
    <cellStyle name="Accent1" xfId="8" builtinId="29"/>
    <cellStyle name="Comma 2" xfId="3"/>
    <cellStyle name="Currency" xfId="9" builtinId="4"/>
    <cellStyle name="Currency 2" xfId="4"/>
    <cellStyle name="Heading 1" xfId="10" builtinId="16"/>
    <cellStyle name="Normal" xfId="0" builtinId="0"/>
    <cellStyle name="Normal 2" xfId="2"/>
    <cellStyle name="Normal 37" xfId="5"/>
    <cellStyle name="Normal 38" xfId="6"/>
    <cellStyle name="Normal 43" xfId="7"/>
    <cellStyle name="Title" xfId="11" builtinId="15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85"/>
  <sheetViews>
    <sheetView topLeftCell="B1" zoomScaleNormal="100" workbookViewId="0">
      <selection activeCell="O2" sqref="O2"/>
    </sheetView>
  </sheetViews>
  <sheetFormatPr defaultColWidth="9.109375" defaultRowHeight="14.4" x14ac:dyDescent="0.3"/>
  <cols>
    <col min="1" max="1" width="13.88671875" style="25" customWidth="1"/>
    <col min="2" max="2" width="13.109375" style="25" customWidth="1"/>
    <col min="3" max="3" width="11.6640625" style="25" customWidth="1"/>
    <col min="4" max="4" width="13.109375" style="25" customWidth="1"/>
    <col min="5" max="5" width="9.44140625" style="25" customWidth="1"/>
    <col min="6" max="6" width="12.33203125" style="25" customWidth="1"/>
    <col min="7" max="7" width="19.6640625" style="25" customWidth="1"/>
    <col min="8" max="8" width="5.6640625" style="25" customWidth="1"/>
    <col min="9" max="9" width="9.44140625" style="25" customWidth="1"/>
    <col min="10" max="10" width="7.44140625" style="25" customWidth="1"/>
    <col min="11" max="11" width="12.5546875" style="25" customWidth="1"/>
    <col min="12" max="12" width="17.5546875" style="25" customWidth="1"/>
    <col min="13" max="13" width="11.109375" style="25" customWidth="1"/>
    <col min="14" max="14" width="12" style="25" customWidth="1"/>
    <col min="15" max="15" width="11.109375" style="25" customWidth="1"/>
    <col min="16" max="16" width="9.109375" style="25"/>
    <col min="17" max="17" width="10.6640625" style="26" customWidth="1"/>
    <col min="18" max="18" width="9" style="25" customWidth="1"/>
    <col min="19" max="16384" width="9.109375" style="25"/>
  </cols>
  <sheetData>
    <row r="1" spans="1:17" s="23" customFormat="1" ht="22.95" customHeight="1" x14ac:dyDescent="0.3">
      <c r="A1" s="21" t="s">
        <v>3</v>
      </c>
      <c r="B1" s="21" t="s">
        <v>5</v>
      </c>
      <c r="C1" s="21" t="s">
        <v>700</v>
      </c>
      <c r="D1" s="21" t="s">
        <v>699</v>
      </c>
      <c r="E1" s="21" t="s">
        <v>702</v>
      </c>
      <c r="F1" s="21" t="s">
        <v>686</v>
      </c>
      <c r="G1" s="21" t="s">
        <v>4</v>
      </c>
      <c r="H1" s="21" t="s">
        <v>11</v>
      </c>
      <c r="I1" s="21" t="s">
        <v>6</v>
      </c>
      <c r="J1" s="21" t="s">
        <v>9</v>
      </c>
      <c r="K1" s="21" t="s">
        <v>363</v>
      </c>
      <c r="L1" s="21" t="s">
        <v>8</v>
      </c>
      <c r="M1" s="21" t="s">
        <v>45</v>
      </c>
      <c r="N1" s="21" t="s">
        <v>47</v>
      </c>
      <c r="O1" s="21" t="s">
        <v>7</v>
      </c>
      <c r="P1" s="21" t="s">
        <v>10</v>
      </c>
      <c r="Q1" s="22" t="s">
        <v>46</v>
      </c>
    </row>
    <row r="2" spans="1:17" x14ac:dyDescent="0.3">
      <c r="A2" s="24">
        <v>24673</v>
      </c>
      <c r="B2" s="24">
        <v>1</v>
      </c>
      <c r="C2" s="24" t="s">
        <v>92</v>
      </c>
      <c r="D2" s="24" t="s">
        <v>97</v>
      </c>
      <c r="E2" s="24" t="s">
        <v>12</v>
      </c>
      <c r="F2" s="24" t="s">
        <v>99</v>
      </c>
      <c r="G2" s="24" t="s">
        <v>100</v>
      </c>
      <c r="H2" s="24">
        <v>1641</v>
      </c>
      <c r="I2" s="24">
        <v>7654320</v>
      </c>
      <c r="J2" s="24">
        <v>72</v>
      </c>
      <c r="K2" s="25" t="str">
        <f>CONCATENATE(A2,"_",B2)</f>
        <v>24673_1</v>
      </c>
      <c r="L2" s="25" t="str">
        <f>H2&amp;"-"&amp;I2&amp;"-"&amp;J2</f>
        <v>1641-7654320-72</v>
      </c>
      <c r="M2" s="25" t="str">
        <f>LEFT(D2,3)</f>
        <v>Mar</v>
      </c>
      <c r="N2" s="25" t="str">
        <f>RIGHT(G2,6)</f>
        <v>223809</v>
      </c>
      <c r="O2" s="25" t="str">
        <f>MID(G2,4,1)</f>
        <v>S</v>
      </c>
    </row>
    <row r="3" spans="1:17" x14ac:dyDescent="0.3">
      <c r="A3" s="24">
        <v>24673</v>
      </c>
      <c r="B3" s="24">
        <v>1</v>
      </c>
      <c r="C3" s="24" t="s">
        <v>48</v>
      </c>
      <c r="D3" s="24" t="s">
        <v>61</v>
      </c>
      <c r="E3" s="24" t="s">
        <v>13</v>
      </c>
      <c r="F3" s="24" t="s">
        <v>101</v>
      </c>
      <c r="G3" s="24" t="s">
        <v>102</v>
      </c>
      <c r="H3" s="24">
        <v>2554</v>
      </c>
      <c r="I3" s="24">
        <v>4551221</v>
      </c>
      <c r="J3" s="24">
        <v>33</v>
      </c>
      <c r="K3" s="25" t="str">
        <f t="shared" ref="K3:K66" si="0">CONCATENATE(A3,"_",B3)</f>
        <v>24673_1</v>
      </c>
      <c r="L3" s="25" t="str">
        <f t="shared" ref="L3:L66" si="1">H3&amp;"-"&amp;I3&amp;"-"&amp;J3</f>
        <v>2554-4551221-33</v>
      </c>
      <c r="M3" s="25" t="str">
        <f t="shared" ref="M3:M66" si="2">LEFT(D3,3)</f>
        <v>Apr</v>
      </c>
      <c r="N3" s="25" t="str">
        <f t="shared" ref="N3:N66" si="3">RIGHT(G3,6)</f>
        <v>327600</v>
      </c>
      <c r="O3" s="25" t="str">
        <f t="shared" ref="O3:O66" si="4">MID(G3,4,1)</f>
        <v>M</v>
      </c>
    </row>
    <row r="4" spans="1:17" x14ac:dyDescent="0.3">
      <c r="A4" s="24">
        <v>24675</v>
      </c>
      <c r="B4" s="24">
        <v>1</v>
      </c>
      <c r="C4" s="24" t="s">
        <v>54</v>
      </c>
      <c r="D4" s="24" t="s">
        <v>57</v>
      </c>
      <c r="E4" s="24" t="s">
        <v>12</v>
      </c>
      <c r="F4" s="24" t="s">
        <v>103</v>
      </c>
      <c r="G4" s="24" t="s">
        <v>104</v>
      </c>
      <c r="H4" s="24">
        <v>2554</v>
      </c>
      <c r="I4" s="24">
        <v>4551221</v>
      </c>
      <c r="J4" s="24">
        <v>33</v>
      </c>
      <c r="K4" s="25" t="str">
        <f t="shared" si="0"/>
        <v>24675_1</v>
      </c>
      <c r="L4" s="25" t="str">
        <f t="shared" si="1"/>
        <v>2554-4551221-33</v>
      </c>
      <c r="M4" s="25" t="str">
        <f t="shared" si="2"/>
        <v>Mar</v>
      </c>
      <c r="N4" s="25" t="str">
        <f t="shared" si="3"/>
        <v>332589</v>
      </c>
      <c r="O4" s="25" t="str">
        <f t="shared" si="4"/>
        <v>M</v>
      </c>
    </row>
    <row r="5" spans="1:17" x14ac:dyDescent="0.3">
      <c r="A5" s="24">
        <v>24676</v>
      </c>
      <c r="B5" s="24">
        <v>1</v>
      </c>
      <c r="C5" s="24" t="s">
        <v>48</v>
      </c>
      <c r="D5" s="24" t="s">
        <v>93</v>
      </c>
      <c r="E5" s="24" t="s">
        <v>14</v>
      </c>
      <c r="F5" s="24" t="s">
        <v>105</v>
      </c>
      <c r="G5" s="24" t="s">
        <v>106</v>
      </c>
      <c r="H5" s="24">
        <v>2554</v>
      </c>
      <c r="I5" s="24">
        <v>4551221</v>
      </c>
      <c r="J5" s="24">
        <v>33</v>
      </c>
      <c r="K5" s="25" t="str">
        <f t="shared" si="0"/>
        <v>24676_1</v>
      </c>
      <c r="L5" s="25" t="str">
        <f t="shared" si="1"/>
        <v>2554-4551221-33</v>
      </c>
      <c r="M5" s="25" t="str">
        <f t="shared" si="2"/>
        <v>Mar</v>
      </c>
      <c r="N5" s="25" t="str">
        <f t="shared" si="3"/>
        <v>337131</v>
      </c>
      <c r="O5" s="25" t="str">
        <f t="shared" si="4"/>
        <v>M</v>
      </c>
    </row>
    <row r="6" spans="1:17" x14ac:dyDescent="0.3">
      <c r="A6" s="24">
        <v>24677</v>
      </c>
      <c r="B6" s="24">
        <v>1</v>
      </c>
      <c r="C6" s="24" t="s">
        <v>56</v>
      </c>
      <c r="D6" s="24" t="s">
        <v>86</v>
      </c>
      <c r="E6" s="24" t="s">
        <v>15</v>
      </c>
      <c r="F6" s="24" t="s">
        <v>107</v>
      </c>
      <c r="G6" s="24" t="s">
        <v>108</v>
      </c>
      <c r="H6" s="24">
        <v>2554</v>
      </c>
      <c r="I6" s="24">
        <v>4551221</v>
      </c>
      <c r="J6" s="24">
        <v>33</v>
      </c>
      <c r="K6" s="25" t="str">
        <f t="shared" si="0"/>
        <v>24677_1</v>
      </c>
      <c r="L6" s="25" t="str">
        <f t="shared" si="1"/>
        <v>2554-4551221-33</v>
      </c>
      <c r="M6" s="25" t="str">
        <f t="shared" si="2"/>
        <v>Mar</v>
      </c>
      <c r="N6" s="25" t="str">
        <f t="shared" si="3"/>
        <v>319376</v>
      </c>
      <c r="O6" s="25" t="str">
        <f t="shared" si="4"/>
        <v>M</v>
      </c>
    </row>
    <row r="7" spans="1:17" x14ac:dyDescent="0.3">
      <c r="A7" s="24">
        <v>24679</v>
      </c>
      <c r="B7" s="24">
        <v>1</v>
      </c>
      <c r="C7" s="24" t="s">
        <v>109</v>
      </c>
      <c r="D7" s="24" t="s">
        <v>75</v>
      </c>
      <c r="E7" s="24" t="s">
        <v>13</v>
      </c>
      <c r="F7" s="24" t="s">
        <v>110</v>
      </c>
      <c r="G7" s="24" t="s">
        <v>111</v>
      </c>
      <c r="H7" s="24">
        <v>2554</v>
      </c>
      <c r="I7" s="24">
        <v>4551221</v>
      </c>
      <c r="J7" s="24">
        <v>33</v>
      </c>
      <c r="K7" s="25" t="str">
        <f t="shared" si="0"/>
        <v>24679_1</v>
      </c>
      <c r="L7" s="25" t="str">
        <f t="shared" si="1"/>
        <v>2554-4551221-33</v>
      </c>
      <c r="M7" s="25" t="str">
        <f t="shared" si="2"/>
        <v>Apr</v>
      </c>
      <c r="N7" s="25" t="str">
        <f t="shared" si="3"/>
        <v>334724</v>
      </c>
      <c r="O7" s="25" t="str">
        <f t="shared" si="4"/>
        <v>M</v>
      </c>
    </row>
    <row r="8" spans="1:17" x14ac:dyDescent="0.3">
      <c r="A8" s="24">
        <v>24679</v>
      </c>
      <c r="B8" s="24">
        <v>2</v>
      </c>
      <c r="C8" s="24" t="s">
        <v>109</v>
      </c>
      <c r="D8" s="24" t="s">
        <v>97</v>
      </c>
      <c r="E8" s="24" t="s">
        <v>16</v>
      </c>
      <c r="F8" s="24" t="s">
        <v>112</v>
      </c>
      <c r="G8" s="24" t="s">
        <v>113</v>
      </c>
      <c r="H8" s="24">
        <v>2554</v>
      </c>
      <c r="I8" s="24">
        <v>4551221</v>
      </c>
      <c r="J8" s="24">
        <v>33</v>
      </c>
      <c r="K8" s="25" t="str">
        <f t="shared" si="0"/>
        <v>24679_2</v>
      </c>
      <c r="L8" s="25" t="str">
        <f t="shared" si="1"/>
        <v>2554-4551221-33</v>
      </c>
      <c r="M8" s="25" t="str">
        <f t="shared" si="2"/>
        <v>Mar</v>
      </c>
      <c r="N8" s="25" t="str">
        <f t="shared" si="3"/>
        <v>310607</v>
      </c>
      <c r="O8" s="25" t="str">
        <f t="shared" si="4"/>
        <v>M</v>
      </c>
    </row>
    <row r="9" spans="1:17" x14ac:dyDescent="0.3">
      <c r="A9" s="24">
        <v>24680</v>
      </c>
      <c r="B9" s="24">
        <v>1</v>
      </c>
      <c r="C9" s="24" t="s">
        <v>94</v>
      </c>
      <c r="D9" s="24" t="s">
        <v>95</v>
      </c>
      <c r="E9" s="24" t="s">
        <v>17</v>
      </c>
      <c r="F9" s="24" t="s">
        <v>85</v>
      </c>
      <c r="G9" s="24" t="s">
        <v>114</v>
      </c>
      <c r="H9" s="24">
        <v>1641</v>
      </c>
      <c r="I9" s="24">
        <v>7654320</v>
      </c>
      <c r="J9" s="24">
        <v>72</v>
      </c>
      <c r="K9" s="25" t="str">
        <f t="shared" si="0"/>
        <v>24680_1</v>
      </c>
      <c r="L9" s="25" t="str">
        <f t="shared" si="1"/>
        <v>1641-7654320-72</v>
      </c>
      <c r="M9" s="25" t="str">
        <f t="shared" si="2"/>
        <v>Mar</v>
      </c>
      <c r="N9" s="25" t="str">
        <f t="shared" si="3"/>
        <v>226225</v>
      </c>
      <c r="O9" s="25" t="str">
        <f t="shared" si="4"/>
        <v>S</v>
      </c>
    </row>
    <row r="10" spans="1:17" x14ac:dyDescent="0.3">
      <c r="A10" s="24">
        <v>24683</v>
      </c>
      <c r="B10" s="24">
        <v>1</v>
      </c>
      <c r="C10" s="24" t="s">
        <v>115</v>
      </c>
      <c r="D10" s="24" t="s">
        <v>65</v>
      </c>
      <c r="E10" s="24" t="s">
        <v>13</v>
      </c>
      <c r="F10" s="24" t="s">
        <v>116</v>
      </c>
      <c r="G10" s="24" t="s">
        <v>117</v>
      </c>
      <c r="H10" s="24">
        <v>1641</v>
      </c>
      <c r="I10" s="24">
        <v>7654320</v>
      </c>
      <c r="J10" s="24">
        <v>72</v>
      </c>
      <c r="K10" s="25" t="str">
        <f t="shared" si="0"/>
        <v>24683_1</v>
      </c>
      <c r="L10" s="25" t="str">
        <f t="shared" si="1"/>
        <v>1641-7654320-72</v>
      </c>
      <c r="M10" s="25" t="str">
        <f t="shared" si="2"/>
        <v>Mar</v>
      </c>
      <c r="N10" s="25" t="str">
        <f t="shared" si="3"/>
        <v>223858</v>
      </c>
      <c r="O10" s="25" t="str">
        <f t="shared" si="4"/>
        <v>S</v>
      </c>
    </row>
    <row r="11" spans="1:17" x14ac:dyDescent="0.3">
      <c r="A11" s="24">
        <v>24685</v>
      </c>
      <c r="B11" s="24">
        <v>1</v>
      </c>
      <c r="C11" s="24" t="s">
        <v>77</v>
      </c>
      <c r="D11" s="24" t="s">
        <v>118</v>
      </c>
      <c r="E11" s="24" t="s">
        <v>12</v>
      </c>
      <c r="F11" s="24" t="s">
        <v>119</v>
      </c>
      <c r="G11" s="24" t="s">
        <v>120</v>
      </c>
      <c r="H11" s="24">
        <v>1641</v>
      </c>
      <c r="I11" s="24">
        <v>7654320</v>
      </c>
      <c r="J11" s="24">
        <v>72</v>
      </c>
      <c r="K11" s="25" t="str">
        <f t="shared" si="0"/>
        <v>24685_1</v>
      </c>
      <c r="L11" s="25" t="str">
        <f t="shared" si="1"/>
        <v>1641-7654320-72</v>
      </c>
      <c r="M11" s="25" t="str">
        <f t="shared" si="2"/>
        <v>Mar</v>
      </c>
      <c r="N11" s="25" t="str">
        <f t="shared" si="3"/>
        <v>211781</v>
      </c>
      <c r="O11" s="25" t="str">
        <f t="shared" si="4"/>
        <v>S</v>
      </c>
    </row>
    <row r="12" spans="1:17" x14ac:dyDescent="0.3">
      <c r="A12" s="24">
        <v>24690</v>
      </c>
      <c r="B12" s="24">
        <v>1</v>
      </c>
      <c r="C12" s="24" t="s">
        <v>90</v>
      </c>
      <c r="D12" s="24" t="s">
        <v>58</v>
      </c>
      <c r="E12" s="24" t="s">
        <v>13</v>
      </c>
      <c r="F12" s="24" t="s">
        <v>121</v>
      </c>
      <c r="G12" s="24" t="s">
        <v>122</v>
      </c>
      <c r="H12" s="24">
        <v>1641</v>
      </c>
      <c r="I12" s="24">
        <v>7654320</v>
      </c>
      <c r="J12" s="24">
        <v>72</v>
      </c>
      <c r="K12" s="25" t="str">
        <f t="shared" si="0"/>
        <v>24690_1</v>
      </c>
      <c r="L12" s="25" t="str">
        <f t="shared" si="1"/>
        <v>1641-7654320-72</v>
      </c>
      <c r="M12" s="25" t="str">
        <f t="shared" si="2"/>
        <v>Apr</v>
      </c>
      <c r="N12" s="25" t="str">
        <f t="shared" si="3"/>
        <v>232805</v>
      </c>
      <c r="O12" s="25" t="str">
        <f t="shared" si="4"/>
        <v>S</v>
      </c>
    </row>
    <row r="13" spans="1:17" x14ac:dyDescent="0.3">
      <c r="A13" s="24">
        <v>24693</v>
      </c>
      <c r="B13" s="24">
        <v>1</v>
      </c>
      <c r="C13" s="24" t="s">
        <v>59</v>
      </c>
      <c r="D13" s="24" t="s">
        <v>123</v>
      </c>
      <c r="E13" s="24" t="s">
        <v>18</v>
      </c>
      <c r="F13" s="24" t="s">
        <v>124</v>
      </c>
      <c r="G13" s="24" t="s">
        <v>125</v>
      </c>
      <c r="H13" s="24">
        <v>2554</v>
      </c>
      <c r="I13" s="24">
        <v>4551221</v>
      </c>
      <c r="J13" s="24">
        <v>33</v>
      </c>
      <c r="K13" s="25" t="str">
        <f t="shared" si="0"/>
        <v>24693_1</v>
      </c>
      <c r="L13" s="25" t="str">
        <f t="shared" si="1"/>
        <v>2554-4551221-33</v>
      </c>
      <c r="M13" s="25" t="str">
        <f t="shared" si="2"/>
        <v>Feb</v>
      </c>
      <c r="N13" s="25" t="str">
        <f t="shared" si="3"/>
        <v>312187</v>
      </c>
      <c r="O13" s="25" t="str">
        <f t="shared" si="4"/>
        <v>M</v>
      </c>
    </row>
    <row r="14" spans="1:17" x14ac:dyDescent="0.3">
      <c r="A14" s="24">
        <v>24697</v>
      </c>
      <c r="B14" s="24">
        <v>1</v>
      </c>
      <c r="C14" s="24" t="s">
        <v>68</v>
      </c>
      <c r="D14" s="24" t="s">
        <v>73</v>
      </c>
      <c r="E14" s="24" t="s">
        <v>13</v>
      </c>
      <c r="F14" s="24" t="s">
        <v>126</v>
      </c>
      <c r="G14" s="24" t="s">
        <v>127</v>
      </c>
      <c r="H14" s="24">
        <v>2554</v>
      </c>
      <c r="I14" s="24">
        <v>4551221</v>
      </c>
      <c r="J14" s="24">
        <v>33</v>
      </c>
      <c r="K14" s="25" t="str">
        <f t="shared" si="0"/>
        <v>24697_1</v>
      </c>
      <c r="L14" s="25" t="str">
        <f t="shared" si="1"/>
        <v>2554-4551221-33</v>
      </c>
      <c r="M14" s="25" t="str">
        <f t="shared" si="2"/>
        <v>Mar</v>
      </c>
      <c r="N14" s="25" t="str">
        <f t="shared" si="3"/>
        <v>319790</v>
      </c>
      <c r="O14" s="25" t="str">
        <f t="shared" si="4"/>
        <v>M</v>
      </c>
    </row>
    <row r="15" spans="1:17" x14ac:dyDescent="0.3">
      <c r="A15" s="24">
        <v>24698</v>
      </c>
      <c r="B15" s="24">
        <v>1</v>
      </c>
      <c r="C15" s="24" t="s">
        <v>80</v>
      </c>
      <c r="D15" s="24" t="s">
        <v>75</v>
      </c>
      <c r="E15" s="24" t="s">
        <v>13</v>
      </c>
      <c r="F15" s="24" t="s">
        <v>128</v>
      </c>
      <c r="G15" s="24" t="s">
        <v>129</v>
      </c>
      <c r="H15" s="24">
        <v>2554</v>
      </c>
      <c r="I15" s="24">
        <v>4551221</v>
      </c>
      <c r="J15" s="24">
        <v>33</v>
      </c>
      <c r="K15" s="25" t="str">
        <f t="shared" si="0"/>
        <v>24698_1</v>
      </c>
      <c r="L15" s="25" t="str">
        <f t="shared" si="1"/>
        <v>2554-4551221-33</v>
      </c>
      <c r="M15" s="25" t="str">
        <f t="shared" si="2"/>
        <v>Apr</v>
      </c>
      <c r="N15" s="25" t="str">
        <f t="shared" si="3"/>
        <v>327342</v>
      </c>
      <c r="O15" s="25" t="str">
        <f t="shared" si="4"/>
        <v>M</v>
      </c>
    </row>
    <row r="16" spans="1:17" x14ac:dyDescent="0.3">
      <c r="A16" s="24">
        <v>24699</v>
      </c>
      <c r="B16" s="24">
        <v>1</v>
      </c>
      <c r="C16" s="24" t="s">
        <v>76</v>
      </c>
      <c r="D16" s="24" t="s">
        <v>118</v>
      </c>
      <c r="E16" s="24" t="s">
        <v>13</v>
      </c>
      <c r="F16" s="24" t="s">
        <v>130</v>
      </c>
      <c r="G16" s="24" t="s">
        <v>131</v>
      </c>
      <c r="H16" s="24">
        <v>2554</v>
      </c>
      <c r="I16" s="24">
        <v>4551221</v>
      </c>
      <c r="J16" s="24">
        <v>33</v>
      </c>
      <c r="K16" s="25" t="str">
        <f t="shared" si="0"/>
        <v>24699_1</v>
      </c>
      <c r="L16" s="25" t="str">
        <f t="shared" si="1"/>
        <v>2554-4551221-33</v>
      </c>
      <c r="M16" s="25" t="str">
        <f t="shared" si="2"/>
        <v>Mar</v>
      </c>
      <c r="N16" s="25" t="str">
        <f t="shared" si="3"/>
        <v>335460</v>
      </c>
      <c r="O16" s="25" t="str">
        <f t="shared" si="4"/>
        <v>M</v>
      </c>
    </row>
    <row r="17" spans="1:15" x14ac:dyDescent="0.3">
      <c r="A17" s="24">
        <v>24704</v>
      </c>
      <c r="B17" s="24">
        <v>1</v>
      </c>
      <c r="C17" s="24" t="s">
        <v>109</v>
      </c>
      <c r="D17" s="24" t="s">
        <v>62</v>
      </c>
      <c r="E17" s="24" t="s">
        <v>12</v>
      </c>
      <c r="F17" s="24" t="s">
        <v>132</v>
      </c>
      <c r="G17" s="24" t="s">
        <v>133</v>
      </c>
      <c r="H17" s="24">
        <v>2554</v>
      </c>
      <c r="I17" s="24">
        <v>4551221</v>
      </c>
      <c r="J17" s="24">
        <v>33</v>
      </c>
      <c r="K17" s="25" t="str">
        <f t="shared" si="0"/>
        <v>24704_1</v>
      </c>
      <c r="L17" s="25" t="str">
        <f t="shared" si="1"/>
        <v>2554-4551221-33</v>
      </c>
      <c r="M17" s="25" t="str">
        <f t="shared" si="2"/>
        <v>Mar</v>
      </c>
      <c r="N17" s="25" t="str">
        <f t="shared" si="3"/>
        <v>323955</v>
      </c>
      <c r="O17" s="25" t="str">
        <f t="shared" si="4"/>
        <v>M</v>
      </c>
    </row>
    <row r="18" spans="1:15" x14ac:dyDescent="0.3">
      <c r="A18" s="24">
        <v>24707</v>
      </c>
      <c r="B18" s="24">
        <v>1</v>
      </c>
      <c r="C18" s="24" t="s">
        <v>60</v>
      </c>
      <c r="D18" s="24" t="s">
        <v>134</v>
      </c>
      <c r="E18" s="24" t="s">
        <v>12</v>
      </c>
      <c r="F18" s="24" t="s">
        <v>135</v>
      </c>
      <c r="G18" s="24" t="s">
        <v>136</v>
      </c>
      <c r="H18" s="24">
        <v>2554</v>
      </c>
      <c r="I18" s="24">
        <v>4551221</v>
      </c>
      <c r="J18" s="24">
        <v>33</v>
      </c>
      <c r="K18" s="25" t="str">
        <f t="shared" si="0"/>
        <v>24707_1</v>
      </c>
      <c r="L18" s="25" t="str">
        <f t="shared" si="1"/>
        <v>2554-4551221-33</v>
      </c>
      <c r="M18" s="25" t="str">
        <f t="shared" si="2"/>
        <v>Feb</v>
      </c>
      <c r="N18" s="25" t="str">
        <f t="shared" si="3"/>
        <v>316515</v>
      </c>
      <c r="O18" s="25" t="str">
        <f t="shared" si="4"/>
        <v>M</v>
      </c>
    </row>
    <row r="19" spans="1:15" x14ac:dyDescent="0.3">
      <c r="A19" s="24">
        <v>24712</v>
      </c>
      <c r="B19" s="24">
        <v>1</v>
      </c>
      <c r="C19" s="24" t="s">
        <v>109</v>
      </c>
      <c r="D19" s="24" t="s">
        <v>65</v>
      </c>
      <c r="E19" s="24" t="s">
        <v>12</v>
      </c>
      <c r="F19" s="24" t="s">
        <v>137</v>
      </c>
      <c r="G19" s="24" t="s">
        <v>138</v>
      </c>
      <c r="H19" s="24">
        <v>1641</v>
      </c>
      <c r="I19" s="24">
        <v>7654320</v>
      </c>
      <c r="J19" s="24">
        <v>72</v>
      </c>
      <c r="K19" s="25" t="str">
        <f t="shared" si="0"/>
        <v>24712_1</v>
      </c>
      <c r="L19" s="25" t="str">
        <f t="shared" si="1"/>
        <v>1641-7654320-72</v>
      </c>
      <c r="M19" s="25" t="str">
        <f t="shared" si="2"/>
        <v>Mar</v>
      </c>
      <c r="N19" s="25" t="str">
        <f t="shared" si="3"/>
        <v>231320</v>
      </c>
      <c r="O19" s="25" t="str">
        <f t="shared" si="4"/>
        <v>S</v>
      </c>
    </row>
    <row r="20" spans="1:15" x14ac:dyDescent="0.3">
      <c r="A20" s="24">
        <v>24717</v>
      </c>
      <c r="B20" s="24">
        <v>1</v>
      </c>
      <c r="C20" s="24" t="s">
        <v>54</v>
      </c>
      <c r="D20" s="24" t="s">
        <v>83</v>
      </c>
      <c r="E20" s="24" t="s">
        <v>13</v>
      </c>
      <c r="F20" s="24" t="s">
        <v>139</v>
      </c>
      <c r="G20" s="24" t="s">
        <v>140</v>
      </c>
      <c r="H20" s="24">
        <v>1641</v>
      </c>
      <c r="I20" s="24">
        <v>7654320</v>
      </c>
      <c r="J20" s="24">
        <v>72</v>
      </c>
      <c r="K20" s="25" t="str">
        <f t="shared" si="0"/>
        <v>24717_1</v>
      </c>
      <c r="L20" s="25" t="str">
        <f t="shared" si="1"/>
        <v>1641-7654320-72</v>
      </c>
      <c r="M20" s="25" t="str">
        <f t="shared" si="2"/>
        <v>Mar</v>
      </c>
      <c r="N20" s="25" t="str">
        <f t="shared" si="3"/>
        <v>213670</v>
      </c>
      <c r="O20" s="25" t="str">
        <f t="shared" si="4"/>
        <v>S</v>
      </c>
    </row>
    <row r="21" spans="1:15" x14ac:dyDescent="0.3">
      <c r="A21" s="24">
        <v>24722</v>
      </c>
      <c r="B21" s="24">
        <v>1</v>
      </c>
      <c r="C21" s="24" t="s">
        <v>61</v>
      </c>
      <c r="D21" s="24" t="s">
        <v>95</v>
      </c>
      <c r="E21" s="24" t="s">
        <v>13</v>
      </c>
      <c r="F21" s="24" t="s">
        <v>141</v>
      </c>
      <c r="G21" s="24" t="s">
        <v>142</v>
      </c>
      <c r="H21" s="24">
        <v>1641</v>
      </c>
      <c r="I21" s="24">
        <v>7654320</v>
      </c>
      <c r="J21" s="24">
        <v>72</v>
      </c>
      <c r="K21" s="25" t="str">
        <f t="shared" si="0"/>
        <v>24722_1</v>
      </c>
      <c r="L21" s="25" t="str">
        <f t="shared" si="1"/>
        <v>1641-7654320-72</v>
      </c>
      <c r="M21" s="25" t="str">
        <f t="shared" si="2"/>
        <v>Mar</v>
      </c>
      <c r="N21" s="25" t="str">
        <f t="shared" si="3"/>
        <v>226166</v>
      </c>
      <c r="O21" s="25" t="str">
        <f t="shared" si="4"/>
        <v>S</v>
      </c>
    </row>
    <row r="22" spans="1:15" x14ac:dyDescent="0.3">
      <c r="A22" s="24">
        <v>24727</v>
      </c>
      <c r="B22" s="24">
        <v>1</v>
      </c>
      <c r="C22" s="24" t="s">
        <v>109</v>
      </c>
      <c r="D22" s="24" t="s">
        <v>79</v>
      </c>
      <c r="E22" s="24" t="s">
        <v>13</v>
      </c>
      <c r="F22" s="24" t="s">
        <v>143</v>
      </c>
      <c r="G22" s="24" t="s">
        <v>144</v>
      </c>
      <c r="H22" s="24">
        <v>2554</v>
      </c>
      <c r="I22" s="24">
        <v>4551221</v>
      </c>
      <c r="J22" s="24">
        <v>33</v>
      </c>
      <c r="K22" s="25" t="str">
        <f t="shared" si="0"/>
        <v>24727_1</v>
      </c>
      <c r="L22" s="25" t="str">
        <f t="shared" si="1"/>
        <v>2554-4551221-33</v>
      </c>
      <c r="M22" s="25" t="str">
        <f t="shared" si="2"/>
        <v>Apr</v>
      </c>
      <c r="N22" s="25" t="str">
        <f t="shared" si="3"/>
        <v>316479</v>
      </c>
      <c r="O22" s="25" t="str">
        <f t="shared" si="4"/>
        <v>M</v>
      </c>
    </row>
    <row r="23" spans="1:15" x14ac:dyDescent="0.3">
      <c r="A23" s="24">
        <v>24730</v>
      </c>
      <c r="B23" s="24">
        <v>1</v>
      </c>
      <c r="C23" s="24" t="s">
        <v>79</v>
      </c>
      <c r="D23" s="24" t="s">
        <v>145</v>
      </c>
      <c r="E23" s="24" t="s">
        <v>13</v>
      </c>
      <c r="F23" s="24" t="s">
        <v>146</v>
      </c>
      <c r="G23" s="24" t="s">
        <v>147</v>
      </c>
      <c r="H23" s="24">
        <v>1641</v>
      </c>
      <c r="I23" s="24">
        <v>7654320</v>
      </c>
      <c r="J23" s="24">
        <v>72</v>
      </c>
      <c r="K23" s="25" t="str">
        <f t="shared" si="0"/>
        <v>24730_1</v>
      </c>
      <c r="L23" s="25" t="str">
        <f t="shared" si="1"/>
        <v>1641-7654320-72</v>
      </c>
      <c r="M23" s="25" t="str">
        <f t="shared" si="2"/>
        <v>Feb</v>
      </c>
      <c r="N23" s="25" t="str">
        <f t="shared" si="3"/>
        <v>230046</v>
      </c>
      <c r="O23" s="25" t="str">
        <f t="shared" si="4"/>
        <v>S</v>
      </c>
    </row>
    <row r="24" spans="1:15" x14ac:dyDescent="0.3">
      <c r="A24" s="24">
        <v>24732</v>
      </c>
      <c r="B24" s="24">
        <v>1</v>
      </c>
      <c r="C24" s="24" t="s">
        <v>60</v>
      </c>
      <c r="D24" s="24" t="s">
        <v>91</v>
      </c>
      <c r="E24" s="24" t="s">
        <v>13</v>
      </c>
      <c r="F24" s="24" t="s">
        <v>148</v>
      </c>
      <c r="G24" s="24" t="s">
        <v>149</v>
      </c>
      <c r="H24" s="24">
        <v>1641</v>
      </c>
      <c r="I24" s="24">
        <v>7654320</v>
      </c>
      <c r="J24" s="24">
        <v>72</v>
      </c>
      <c r="K24" s="25" t="str">
        <f t="shared" si="0"/>
        <v>24732_1</v>
      </c>
      <c r="L24" s="25" t="str">
        <f t="shared" si="1"/>
        <v>1641-7654320-72</v>
      </c>
      <c r="M24" s="25" t="str">
        <f t="shared" si="2"/>
        <v>Feb</v>
      </c>
      <c r="N24" s="25" t="str">
        <f t="shared" si="3"/>
        <v>224680</v>
      </c>
      <c r="O24" s="25" t="str">
        <f t="shared" si="4"/>
        <v>S</v>
      </c>
    </row>
    <row r="25" spans="1:15" x14ac:dyDescent="0.3">
      <c r="A25" s="24">
        <v>24735</v>
      </c>
      <c r="B25" s="24">
        <v>2</v>
      </c>
      <c r="C25" s="24" t="s">
        <v>80</v>
      </c>
      <c r="D25" s="24" t="s">
        <v>68</v>
      </c>
      <c r="E25" s="24" t="s">
        <v>13</v>
      </c>
      <c r="F25" s="24" t="s">
        <v>150</v>
      </c>
      <c r="G25" s="24" t="s">
        <v>151</v>
      </c>
      <c r="H25" s="24">
        <v>1641</v>
      </c>
      <c r="I25" s="24">
        <v>7654320</v>
      </c>
      <c r="J25" s="24">
        <v>72</v>
      </c>
      <c r="K25" s="25" t="str">
        <f t="shared" si="0"/>
        <v>24735_2</v>
      </c>
      <c r="L25" s="25" t="str">
        <f t="shared" si="1"/>
        <v>1641-7654320-72</v>
      </c>
      <c r="M25" s="25" t="str">
        <f t="shared" si="2"/>
        <v>Apr</v>
      </c>
      <c r="N25" s="25" t="str">
        <f t="shared" si="3"/>
        <v>238023</v>
      </c>
      <c r="O25" s="25" t="str">
        <f t="shared" si="4"/>
        <v>S</v>
      </c>
    </row>
    <row r="26" spans="1:15" x14ac:dyDescent="0.3">
      <c r="A26" s="24">
        <v>24739</v>
      </c>
      <c r="B26" s="24">
        <v>1</v>
      </c>
      <c r="C26" s="24" t="s">
        <v>68</v>
      </c>
      <c r="D26" s="24" t="s">
        <v>54</v>
      </c>
      <c r="E26" s="24" t="s">
        <v>13</v>
      </c>
      <c r="F26" s="24" t="s">
        <v>152</v>
      </c>
      <c r="G26" s="24" t="s">
        <v>153</v>
      </c>
      <c r="H26" s="24">
        <v>1641</v>
      </c>
      <c r="I26" s="24">
        <v>7654320</v>
      </c>
      <c r="J26" s="24">
        <v>72</v>
      </c>
      <c r="K26" s="25" t="str">
        <f t="shared" si="0"/>
        <v>24739_1</v>
      </c>
      <c r="L26" s="25" t="str">
        <f t="shared" si="1"/>
        <v>1641-7654320-72</v>
      </c>
      <c r="M26" s="25" t="str">
        <f t="shared" si="2"/>
        <v>Apr</v>
      </c>
      <c r="N26" s="25" t="str">
        <f t="shared" si="3"/>
        <v>224184</v>
      </c>
      <c r="O26" s="25" t="str">
        <f t="shared" si="4"/>
        <v>S</v>
      </c>
    </row>
    <row r="27" spans="1:15" x14ac:dyDescent="0.3">
      <c r="A27" s="24">
        <v>24740</v>
      </c>
      <c r="B27" s="24">
        <v>1</v>
      </c>
      <c r="C27" s="24" t="s">
        <v>75</v>
      </c>
      <c r="D27" s="24" t="s">
        <v>72</v>
      </c>
      <c r="E27" s="24" t="s">
        <v>13</v>
      </c>
      <c r="F27" s="24" t="s">
        <v>154</v>
      </c>
      <c r="G27" s="24" t="s">
        <v>155</v>
      </c>
      <c r="H27" s="24">
        <v>1641</v>
      </c>
      <c r="I27" s="24">
        <v>7654320</v>
      </c>
      <c r="J27" s="24">
        <v>72</v>
      </c>
      <c r="K27" s="25" t="str">
        <f t="shared" si="0"/>
        <v>24740_1</v>
      </c>
      <c r="L27" s="25" t="str">
        <f t="shared" si="1"/>
        <v>1641-7654320-72</v>
      </c>
      <c r="M27" s="25" t="str">
        <f t="shared" si="2"/>
        <v>Apr</v>
      </c>
      <c r="N27" s="25" t="str">
        <f t="shared" si="3"/>
        <v>216205</v>
      </c>
      <c r="O27" s="25" t="str">
        <f t="shared" si="4"/>
        <v>S</v>
      </c>
    </row>
    <row r="28" spans="1:15" x14ac:dyDescent="0.3">
      <c r="A28" s="24">
        <v>24743</v>
      </c>
      <c r="B28" s="24">
        <v>1</v>
      </c>
      <c r="C28" s="24" t="s">
        <v>58</v>
      </c>
      <c r="D28" s="24" t="s">
        <v>156</v>
      </c>
      <c r="E28" s="24" t="s">
        <v>13</v>
      </c>
      <c r="F28" s="24" t="s">
        <v>157</v>
      </c>
      <c r="G28" s="24" t="s">
        <v>158</v>
      </c>
      <c r="H28" s="24">
        <v>2554</v>
      </c>
      <c r="I28" s="24">
        <v>4551221</v>
      </c>
      <c r="J28" s="24">
        <v>33</v>
      </c>
      <c r="K28" s="25" t="str">
        <f t="shared" si="0"/>
        <v>24743_1</v>
      </c>
      <c r="L28" s="25" t="str">
        <f t="shared" si="1"/>
        <v>2554-4551221-33</v>
      </c>
      <c r="M28" s="25" t="str">
        <f t="shared" si="2"/>
        <v>Mar</v>
      </c>
      <c r="N28" s="25" t="str">
        <f t="shared" si="3"/>
        <v>331383</v>
      </c>
      <c r="O28" s="25" t="str">
        <f t="shared" si="4"/>
        <v>M</v>
      </c>
    </row>
    <row r="29" spans="1:15" x14ac:dyDescent="0.3">
      <c r="A29" s="24">
        <v>24746</v>
      </c>
      <c r="B29" s="24">
        <v>1</v>
      </c>
      <c r="C29" s="24" t="s">
        <v>59</v>
      </c>
      <c r="D29" s="24" t="s">
        <v>88</v>
      </c>
      <c r="E29" s="24" t="s">
        <v>13</v>
      </c>
      <c r="F29" s="24" t="s">
        <v>159</v>
      </c>
      <c r="G29" s="24" t="s">
        <v>160</v>
      </c>
      <c r="H29" s="24">
        <v>2554</v>
      </c>
      <c r="I29" s="24">
        <v>4551221</v>
      </c>
      <c r="J29" s="24">
        <v>33</v>
      </c>
      <c r="K29" s="25" t="str">
        <f t="shared" si="0"/>
        <v>24746_1</v>
      </c>
      <c r="L29" s="25" t="str">
        <f t="shared" si="1"/>
        <v>2554-4551221-33</v>
      </c>
      <c r="M29" s="25" t="str">
        <f t="shared" si="2"/>
        <v>Mar</v>
      </c>
      <c r="N29" s="25" t="str">
        <f t="shared" si="3"/>
        <v>335282</v>
      </c>
      <c r="O29" s="25" t="str">
        <f t="shared" si="4"/>
        <v>M</v>
      </c>
    </row>
    <row r="30" spans="1:15" x14ac:dyDescent="0.3">
      <c r="A30" s="24">
        <v>24750</v>
      </c>
      <c r="B30" s="24">
        <v>1</v>
      </c>
      <c r="C30" s="24" t="s">
        <v>56</v>
      </c>
      <c r="D30" s="24" t="s">
        <v>91</v>
      </c>
      <c r="E30" s="24" t="s">
        <v>12</v>
      </c>
      <c r="F30" s="24" t="s">
        <v>161</v>
      </c>
      <c r="G30" s="24" t="s">
        <v>162</v>
      </c>
      <c r="H30" s="24">
        <v>2554</v>
      </c>
      <c r="I30" s="24">
        <v>4551221</v>
      </c>
      <c r="J30" s="24">
        <v>33</v>
      </c>
      <c r="K30" s="25" t="str">
        <f t="shared" si="0"/>
        <v>24750_1</v>
      </c>
      <c r="L30" s="25" t="str">
        <f t="shared" si="1"/>
        <v>2554-4551221-33</v>
      </c>
      <c r="M30" s="25" t="str">
        <f t="shared" si="2"/>
        <v>Feb</v>
      </c>
      <c r="N30" s="25" t="str">
        <f t="shared" si="3"/>
        <v>330858</v>
      </c>
      <c r="O30" s="25" t="str">
        <f t="shared" si="4"/>
        <v>M</v>
      </c>
    </row>
    <row r="31" spans="1:15" x14ac:dyDescent="0.3">
      <c r="A31" s="24">
        <v>24753</v>
      </c>
      <c r="B31" s="24">
        <v>1</v>
      </c>
      <c r="C31" s="24" t="s">
        <v>77</v>
      </c>
      <c r="D31" s="24" t="s">
        <v>118</v>
      </c>
      <c r="E31" s="24" t="s">
        <v>13</v>
      </c>
      <c r="F31" s="24" t="s">
        <v>163</v>
      </c>
      <c r="G31" s="24" t="s">
        <v>164</v>
      </c>
      <c r="H31" s="24">
        <v>1641</v>
      </c>
      <c r="I31" s="24">
        <v>7654320</v>
      </c>
      <c r="J31" s="24">
        <v>72</v>
      </c>
      <c r="K31" s="25" t="str">
        <f t="shared" si="0"/>
        <v>24753_1</v>
      </c>
      <c r="L31" s="25" t="str">
        <f t="shared" si="1"/>
        <v>1641-7654320-72</v>
      </c>
      <c r="M31" s="25" t="str">
        <f t="shared" si="2"/>
        <v>Mar</v>
      </c>
      <c r="N31" s="25" t="str">
        <f t="shared" si="3"/>
        <v>238202</v>
      </c>
      <c r="O31" s="25" t="str">
        <f t="shared" si="4"/>
        <v>S</v>
      </c>
    </row>
    <row r="32" spans="1:15" x14ac:dyDescent="0.3">
      <c r="A32" s="24">
        <v>24754</v>
      </c>
      <c r="B32" s="24">
        <v>1</v>
      </c>
      <c r="C32" s="24" t="s">
        <v>80</v>
      </c>
      <c r="D32" s="24" t="s">
        <v>93</v>
      </c>
      <c r="E32" s="24" t="s">
        <v>13</v>
      </c>
      <c r="F32" s="24" t="s">
        <v>165</v>
      </c>
      <c r="G32" s="24" t="s">
        <v>166</v>
      </c>
      <c r="H32" s="24">
        <v>1641</v>
      </c>
      <c r="I32" s="24">
        <v>7654320</v>
      </c>
      <c r="J32" s="24">
        <v>72</v>
      </c>
      <c r="K32" s="25" t="str">
        <f t="shared" si="0"/>
        <v>24754_1</v>
      </c>
      <c r="L32" s="25" t="str">
        <f t="shared" si="1"/>
        <v>1641-7654320-72</v>
      </c>
      <c r="M32" s="25" t="str">
        <f t="shared" si="2"/>
        <v>Mar</v>
      </c>
      <c r="N32" s="25" t="str">
        <f t="shared" si="3"/>
        <v>217217</v>
      </c>
      <c r="O32" s="25" t="str">
        <f t="shared" si="4"/>
        <v>S</v>
      </c>
    </row>
    <row r="33" spans="1:15" x14ac:dyDescent="0.3">
      <c r="A33" s="24">
        <v>24756</v>
      </c>
      <c r="B33" s="24">
        <v>1</v>
      </c>
      <c r="C33" s="24" t="s">
        <v>74</v>
      </c>
      <c r="D33" s="24" t="s">
        <v>65</v>
      </c>
      <c r="E33" s="24" t="s">
        <v>13</v>
      </c>
      <c r="F33" s="24" t="s">
        <v>167</v>
      </c>
      <c r="G33" s="24" t="s">
        <v>168</v>
      </c>
      <c r="H33" s="24">
        <v>1641</v>
      </c>
      <c r="I33" s="24">
        <v>7654320</v>
      </c>
      <c r="J33" s="24">
        <v>72</v>
      </c>
      <c r="K33" s="25" t="str">
        <f t="shared" si="0"/>
        <v>24756_1</v>
      </c>
      <c r="L33" s="25" t="str">
        <f t="shared" si="1"/>
        <v>1641-7654320-72</v>
      </c>
      <c r="M33" s="25" t="str">
        <f t="shared" si="2"/>
        <v>Mar</v>
      </c>
      <c r="N33" s="25" t="str">
        <f t="shared" si="3"/>
        <v>234637</v>
      </c>
      <c r="O33" s="25" t="str">
        <f t="shared" si="4"/>
        <v>S</v>
      </c>
    </row>
    <row r="34" spans="1:15" x14ac:dyDescent="0.3">
      <c r="A34" s="24">
        <v>24757</v>
      </c>
      <c r="B34" s="24">
        <v>1</v>
      </c>
      <c r="C34" s="24" t="s">
        <v>48</v>
      </c>
      <c r="D34" s="24" t="s">
        <v>52</v>
      </c>
      <c r="E34" s="24" t="s">
        <v>13</v>
      </c>
      <c r="F34" s="24" t="s">
        <v>169</v>
      </c>
      <c r="G34" s="24" t="s">
        <v>170</v>
      </c>
      <c r="H34" s="24">
        <v>2554</v>
      </c>
      <c r="I34" s="24">
        <v>4551221</v>
      </c>
      <c r="J34" s="24">
        <v>33</v>
      </c>
      <c r="K34" s="25" t="str">
        <f t="shared" si="0"/>
        <v>24757_1</v>
      </c>
      <c r="L34" s="25" t="str">
        <f t="shared" si="1"/>
        <v>2554-4551221-33</v>
      </c>
      <c r="M34" s="25" t="str">
        <f t="shared" si="2"/>
        <v>Apr</v>
      </c>
      <c r="N34" s="25" t="str">
        <f t="shared" si="3"/>
        <v>332725</v>
      </c>
      <c r="O34" s="25" t="str">
        <f t="shared" si="4"/>
        <v>M</v>
      </c>
    </row>
    <row r="35" spans="1:15" x14ac:dyDescent="0.3">
      <c r="A35" s="24">
        <v>24758</v>
      </c>
      <c r="B35" s="24">
        <v>1</v>
      </c>
      <c r="C35" s="24" t="s">
        <v>72</v>
      </c>
      <c r="D35" s="24" t="s">
        <v>51</v>
      </c>
      <c r="E35" s="24" t="s">
        <v>13</v>
      </c>
      <c r="F35" s="24" t="s">
        <v>171</v>
      </c>
      <c r="G35" s="24" t="s">
        <v>172</v>
      </c>
      <c r="H35" s="24">
        <v>1641</v>
      </c>
      <c r="I35" s="24">
        <v>7654320</v>
      </c>
      <c r="J35" s="24">
        <v>72</v>
      </c>
      <c r="K35" s="25" t="str">
        <f t="shared" si="0"/>
        <v>24758_1</v>
      </c>
      <c r="L35" s="25" t="str">
        <f t="shared" si="1"/>
        <v>1641-7654320-72</v>
      </c>
      <c r="M35" s="25" t="str">
        <f t="shared" si="2"/>
        <v>Mar</v>
      </c>
      <c r="N35" s="25" t="str">
        <f t="shared" si="3"/>
        <v>227351</v>
      </c>
      <c r="O35" s="25" t="str">
        <f t="shared" si="4"/>
        <v>S</v>
      </c>
    </row>
    <row r="36" spans="1:15" x14ac:dyDescent="0.3">
      <c r="A36" s="24">
        <v>24759</v>
      </c>
      <c r="B36" s="24">
        <v>1</v>
      </c>
      <c r="C36" s="24" t="s">
        <v>50</v>
      </c>
      <c r="D36" s="24" t="s">
        <v>88</v>
      </c>
      <c r="E36" s="24" t="s">
        <v>13</v>
      </c>
      <c r="F36" s="24" t="s">
        <v>173</v>
      </c>
      <c r="G36" s="24" t="s">
        <v>174</v>
      </c>
      <c r="H36" s="24">
        <v>2554</v>
      </c>
      <c r="I36" s="24">
        <v>4551221</v>
      </c>
      <c r="J36" s="24">
        <v>33</v>
      </c>
      <c r="K36" s="25" t="str">
        <f t="shared" si="0"/>
        <v>24759_1</v>
      </c>
      <c r="L36" s="25" t="str">
        <f t="shared" si="1"/>
        <v>2554-4551221-33</v>
      </c>
      <c r="M36" s="25" t="str">
        <f t="shared" si="2"/>
        <v>Mar</v>
      </c>
      <c r="N36" s="25" t="str">
        <f t="shared" si="3"/>
        <v>336345</v>
      </c>
      <c r="O36" s="25" t="str">
        <f t="shared" si="4"/>
        <v>M</v>
      </c>
    </row>
    <row r="37" spans="1:15" x14ac:dyDescent="0.3">
      <c r="A37" s="24">
        <v>24760</v>
      </c>
      <c r="B37" s="24">
        <v>1</v>
      </c>
      <c r="C37" s="24" t="s">
        <v>90</v>
      </c>
      <c r="D37" s="24" t="s">
        <v>72</v>
      </c>
      <c r="E37" s="24" t="s">
        <v>13</v>
      </c>
      <c r="F37" s="24" t="s">
        <v>175</v>
      </c>
      <c r="G37" s="24" t="s">
        <v>176</v>
      </c>
      <c r="H37" s="24">
        <v>2554</v>
      </c>
      <c r="I37" s="24">
        <v>4551221</v>
      </c>
      <c r="J37" s="24">
        <v>33</v>
      </c>
      <c r="K37" s="25" t="str">
        <f t="shared" si="0"/>
        <v>24760_1</v>
      </c>
      <c r="L37" s="25" t="str">
        <f t="shared" si="1"/>
        <v>2554-4551221-33</v>
      </c>
      <c r="M37" s="25" t="str">
        <f t="shared" si="2"/>
        <v>Apr</v>
      </c>
      <c r="N37" s="25" t="str">
        <f t="shared" si="3"/>
        <v>338595</v>
      </c>
      <c r="O37" s="25" t="str">
        <f t="shared" si="4"/>
        <v>M</v>
      </c>
    </row>
    <row r="38" spans="1:15" x14ac:dyDescent="0.3">
      <c r="A38" s="24">
        <v>24761</v>
      </c>
      <c r="B38" s="24">
        <v>1</v>
      </c>
      <c r="C38" s="24" t="s">
        <v>80</v>
      </c>
      <c r="D38" s="24" t="s">
        <v>48</v>
      </c>
      <c r="E38" s="24" t="s">
        <v>13</v>
      </c>
      <c r="F38" s="24" t="s">
        <v>177</v>
      </c>
      <c r="G38" s="24" t="s">
        <v>178</v>
      </c>
      <c r="H38" s="24">
        <v>2554</v>
      </c>
      <c r="I38" s="24">
        <v>4551221</v>
      </c>
      <c r="J38" s="24">
        <v>33</v>
      </c>
      <c r="K38" s="25" t="str">
        <f t="shared" si="0"/>
        <v>24761_1</v>
      </c>
      <c r="L38" s="25" t="str">
        <f t="shared" si="1"/>
        <v>2554-4551221-33</v>
      </c>
      <c r="M38" s="25" t="str">
        <f t="shared" si="2"/>
        <v>Apr</v>
      </c>
      <c r="N38" s="25" t="str">
        <f t="shared" si="3"/>
        <v>325149</v>
      </c>
      <c r="O38" s="25" t="str">
        <f t="shared" si="4"/>
        <v>M</v>
      </c>
    </row>
    <row r="39" spans="1:15" x14ac:dyDescent="0.3">
      <c r="A39" s="24">
        <v>24764</v>
      </c>
      <c r="B39" s="24">
        <v>1</v>
      </c>
      <c r="C39" s="24" t="s">
        <v>71</v>
      </c>
      <c r="D39" s="24" t="s">
        <v>156</v>
      </c>
      <c r="E39" s="24" t="s">
        <v>13</v>
      </c>
      <c r="F39" s="24" t="s">
        <v>179</v>
      </c>
      <c r="G39" s="24" t="s">
        <v>180</v>
      </c>
      <c r="H39" s="24">
        <v>1641</v>
      </c>
      <c r="I39" s="24">
        <v>7654320</v>
      </c>
      <c r="J39" s="24">
        <v>72</v>
      </c>
      <c r="K39" s="25" t="str">
        <f t="shared" si="0"/>
        <v>24764_1</v>
      </c>
      <c r="L39" s="25" t="str">
        <f t="shared" si="1"/>
        <v>1641-7654320-72</v>
      </c>
      <c r="M39" s="25" t="str">
        <f t="shared" si="2"/>
        <v>Mar</v>
      </c>
      <c r="N39" s="25" t="str">
        <f t="shared" si="3"/>
        <v>227994</v>
      </c>
      <c r="O39" s="25" t="str">
        <f t="shared" si="4"/>
        <v>S</v>
      </c>
    </row>
    <row r="40" spans="1:15" x14ac:dyDescent="0.3">
      <c r="A40" s="24">
        <v>24767</v>
      </c>
      <c r="B40" s="24">
        <v>1</v>
      </c>
      <c r="C40" s="24" t="s">
        <v>66</v>
      </c>
      <c r="D40" s="24" t="s">
        <v>181</v>
      </c>
      <c r="E40" s="24" t="s">
        <v>13</v>
      </c>
      <c r="F40" s="24" t="s">
        <v>182</v>
      </c>
      <c r="G40" s="24" t="s">
        <v>183</v>
      </c>
      <c r="H40" s="24">
        <v>1641</v>
      </c>
      <c r="I40" s="24">
        <v>7654320</v>
      </c>
      <c r="J40" s="24">
        <v>72</v>
      </c>
      <c r="K40" s="25" t="str">
        <f t="shared" si="0"/>
        <v>24767_1</v>
      </c>
      <c r="L40" s="25" t="str">
        <f t="shared" si="1"/>
        <v>1641-7654320-72</v>
      </c>
      <c r="M40" s="25" t="str">
        <f t="shared" si="2"/>
        <v>Feb</v>
      </c>
      <c r="N40" s="25" t="str">
        <f t="shared" si="3"/>
        <v>222399</v>
      </c>
      <c r="O40" s="25" t="str">
        <f t="shared" si="4"/>
        <v>S</v>
      </c>
    </row>
    <row r="41" spans="1:15" x14ac:dyDescent="0.3">
      <c r="A41" s="24">
        <v>24771</v>
      </c>
      <c r="B41" s="24">
        <v>1</v>
      </c>
      <c r="C41" s="24" t="s">
        <v>94</v>
      </c>
      <c r="D41" s="24" t="s">
        <v>73</v>
      </c>
      <c r="E41" s="24" t="s">
        <v>13</v>
      </c>
      <c r="F41" s="24" t="s">
        <v>184</v>
      </c>
      <c r="G41" s="24" t="s">
        <v>185</v>
      </c>
      <c r="H41" s="24">
        <v>2554</v>
      </c>
      <c r="I41" s="24">
        <v>4551221</v>
      </c>
      <c r="J41" s="24">
        <v>33</v>
      </c>
      <c r="K41" s="25" t="str">
        <f t="shared" si="0"/>
        <v>24771_1</v>
      </c>
      <c r="L41" s="25" t="str">
        <f t="shared" si="1"/>
        <v>2554-4551221-33</v>
      </c>
      <c r="M41" s="25" t="str">
        <f t="shared" si="2"/>
        <v>Mar</v>
      </c>
      <c r="N41" s="25" t="str">
        <f t="shared" si="3"/>
        <v>316436</v>
      </c>
      <c r="O41" s="25" t="str">
        <f t="shared" si="4"/>
        <v>M</v>
      </c>
    </row>
    <row r="42" spans="1:15" x14ac:dyDescent="0.3">
      <c r="A42" s="24">
        <v>24775</v>
      </c>
      <c r="B42" s="24">
        <v>1</v>
      </c>
      <c r="C42" s="24" t="s">
        <v>74</v>
      </c>
      <c r="D42" s="24" t="s">
        <v>186</v>
      </c>
      <c r="E42" s="24" t="s">
        <v>15</v>
      </c>
      <c r="F42" s="24" t="s">
        <v>187</v>
      </c>
      <c r="G42" s="24" t="s">
        <v>188</v>
      </c>
      <c r="H42" s="24">
        <v>2554</v>
      </c>
      <c r="I42" s="24">
        <v>4551221</v>
      </c>
      <c r="J42" s="24">
        <v>33</v>
      </c>
      <c r="K42" s="25" t="str">
        <f t="shared" si="0"/>
        <v>24775_1</v>
      </c>
      <c r="L42" s="25" t="str">
        <f t="shared" si="1"/>
        <v>2554-4551221-33</v>
      </c>
      <c r="M42" s="25" t="str">
        <f t="shared" si="2"/>
        <v>Mar</v>
      </c>
      <c r="N42" s="25" t="str">
        <f t="shared" si="3"/>
        <v>312603</v>
      </c>
      <c r="O42" s="25" t="str">
        <f t="shared" si="4"/>
        <v>M</v>
      </c>
    </row>
    <row r="43" spans="1:15" x14ac:dyDescent="0.3">
      <c r="A43" s="24">
        <v>24779</v>
      </c>
      <c r="B43" s="24">
        <v>1</v>
      </c>
      <c r="C43" s="24" t="s">
        <v>79</v>
      </c>
      <c r="D43" s="24" t="s">
        <v>86</v>
      </c>
      <c r="E43" s="24" t="s">
        <v>13</v>
      </c>
      <c r="F43" s="24" t="s">
        <v>189</v>
      </c>
      <c r="G43" s="24" t="s">
        <v>190</v>
      </c>
      <c r="H43" s="24">
        <v>2554</v>
      </c>
      <c r="I43" s="24">
        <v>4551221</v>
      </c>
      <c r="J43" s="24">
        <v>33</v>
      </c>
      <c r="K43" s="25" t="str">
        <f t="shared" si="0"/>
        <v>24779_1</v>
      </c>
      <c r="L43" s="25" t="str">
        <f t="shared" si="1"/>
        <v>2554-4551221-33</v>
      </c>
      <c r="M43" s="25" t="str">
        <f t="shared" si="2"/>
        <v>Mar</v>
      </c>
      <c r="N43" s="25" t="str">
        <f t="shared" si="3"/>
        <v>339907</v>
      </c>
      <c r="O43" s="25" t="str">
        <f t="shared" si="4"/>
        <v>M</v>
      </c>
    </row>
    <row r="44" spans="1:15" x14ac:dyDescent="0.3">
      <c r="A44" s="24">
        <v>24784</v>
      </c>
      <c r="B44" s="24">
        <v>1</v>
      </c>
      <c r="C44" s="24" t="s">
        <v>115</v>
      </c>
      <c r="D44" s="24" t="s">
        <v>191</v>
      </c>
      <c r="E44" s="24" t="s">
        <v>13</v>
      </c>
      <c r="F44" s="24" t="s">
        <v>192</v>
      </c>
      <c r="G44" s="24" t="s">
        <v>193</v>
      </c>
      <c r="H44" s="24">
        <v>1641</v>
      </c>
      <c r="I44" s="24">
        <v>7654320</v>
      </c>
      <c r="J44" s="24">
        <v>72</v>
      </c>
      <c r="K44" s="25" t="str">
        <f t="shared" si="0"/>
        <v>24784_1</v>
      </c>
      <c r="L44" s="25" t="str">
        <f t="shared" si="1"/>
        <v>1641-7654320-72</v>
      </c>
      <c r="M44" s="25" t="str">
        <f t="shared" si="2"/>
        <v>Mar</v>
      </c>
      <c r="N44" s="25" t="str">
        <f t="shared" si="3"/>
        <v>218463</v>
      </c>
      <c r="O44" s="25" t="str">
        <f t="shared" si="4"/>
        <v>S</v>
      </c>
    </row>
    <row r="45" spans="1:15" x14ac:dyDescent="0.3">
      <c r="A45" s="24">
        <v>24788</v>
      </c>
      <c r="B45" s="24">
        <v>1</v>
      </c>
      <c r="C45" s="24" t="s">
        <v>80</v>
      </c>
      <c r="D45" s="24" t="s">
        <v>57</v>
      </c>
      <c r="E45" s="24" t="s">
        <v>13</v>
      </c>
      <c r="F45" s="24" t="s">
        <v>194</v>
      </c>
      <c r="G45" s="24" t="s">
        <v>174</v>
      </c>
      <c r="H45" s="24">
        <v>2554</v>
      </c>
      <c r="I45" s="24">
        <v>4551221</v>
      </c>
      <c r="J45" s="24">
        <v>33</v>
      </c>
      <c r="K45" s="25" t="str">
        <f t="shared" si="0"/>
        <v>24788_1</v>
      </c>
      <c r="L45" s="25" t="str">
        <f t="shared" si="1"/>
        <v>2554-4551221-33</v>
      </c>
      <c r="M45" s="25" t="str">
        <f t="shared" si="2"/>
        <v>Mar</v>
      </c>
      <c r="N45" s="25" t="str">
        <f t="shared" si="3"/>
        <v>336345</v>
      </c>
      <c r="O45" s="25" t="str">
        <f t="shared" si="4"/>
        <v>M</v>
      </c>
    </row>
    <row r="46" spans="1:15" x14ac:dyDescent="0.3">
      <c r="A46" s="24">
        <v>24792</v>
      </c>
      <c r="B46" s="24">
        <v>1</v>
      </c>
      <c r="C46" s="24" t="s">
        <v>66</v>
      </c>
      <c r="D46" s="24" t="s">
        <v>53</v>
      </c>
      <c r="E46" s="24" t="s">
        <v>13</v>
      </c>
      <c r="F46" s="24" t="s">
        <v>195</v>
      </c>
      <c r="G46" s="24" t="s">
        <v>196</v>
      </c>
      <c r="H46" s="24">
        <v>1641</v>
      </c>
      <c r="I46" s="24">
        <v>7654320</v>
      </c>
      <c r="J46" s="24">
        <v>72</v>
      </c>
      <c r="K46" s="25" t="str">
        <f t="shared" si="0"/>
        <v>24792_1</v>
      </c>
      <c r="L46" s="25" t="str">
        <f t="shared" si="1"/>
        <v>1641-7654320-72</v>
      </c>
      <c r="M46" s="25" t="str">
        <f t="shared" si="2"/>
        <v>Mar</v>
      </c>
      <c r="N46" s="25" t="str">
        <f t="shared" si="3"/>
        <v>227664</v>
      </c>
      <c r="O46" s="25" t="str">
        <f t="shared" si="4"/>
        <v>S</v>
      </c>
    </row>
    <row r="47" spans="1:15" x14ac:dyDescent="0.3">
      <c r="A47" s="24">
        <v>24793</v>
      </c>
      <c r="B47" s="24">
        <v>1</v>
      </c>
      <c r="C47" s="24" t="s">
        <v>58</v>
      </c>
      <c r="D47" s="24" t="s">
        <v>186</v>
      </c>
      <c r="E47" s="24" t="s">
        <v>13</v>
      </c>
      <c r="F47" s="24" t="s">
        <v>197</v>
      </c>
      <c r="G47" s="24" t="s">
        <v>198</v>
      </c>
      <c r="H47" s="24">
        <v>2554</v>
      </c>
      <c r="I47" s="24">
        <v>4551221</v>
      </c>
      <c r="J47" s="24">
        <v>33</v>
      </c>
      <c r="K47" s="25" t="str">
        <f t="shared" si="0"/>
        <v>24793_1</v>
      </c>
      <c r="L47" s="25" t="str">
        <f t="shared" si="1"/>
        <v>2554-4551221-33</v>
      </c>
      <c r="M47" s="25" t="str">
        <f t="shared" si="2"/>
        <v>Mar</v>
      </c>
      <c r="N47" s="25" t="str">
        <f t="shared" si="3"/>
        <v>331460</v>
      </c>
      <c r="O47" s="25" t="str">
        <f t="shared" si="4"/>
        <v>M</v>
      </c>
    </row>
    <row r="48" spans="1:15" x14ac:dyDescent="0.3">
      <c r="A48" s="24">
        <v>24795</v>
      </c>
      <c r="B48" s="24">
        <v>1</v>
      </c>
      <c r="C48" s="24" t="s">
        <v>60</v>
      </c>
      <c r="D48" s="24" t="s">
        <v>145</v>
      </c>
      <c r="E48" s="24" t="s">
        <v>13</v>
      </c>
      <c r="F48" s="24" t="s">
        <v>199</v>
      </c>
      <c r="G48" s="24" t="s">
        <v>200</v>
      </c>
      <c r="H48" s="24">
        <v>2554</v>
      </c>
      <c r="I48" s="24">
        <v>4551221</v>
      </c>
      <c r="J48" s="24">
        <v>33</v>
      </c>
      <c r="K48" s="25" t="str">
        <f t="shared" si="0"/>
        <v>24795_1</v>
      </c>
      <c r="L48" s="25" t="str">
        <f t="shared" si="1"/>
        <v>2554-4551221-33</v>
      </c>
      <c r="M48" s="25" t="str">
        <f t="shared" si="2"/>
        <v>Feb</v>
      </c>
      <c r="N48" s="25" t="str">
        <f t="shared" si="3"/>
        <v>327740</v>
      </c>
      <c r="O48" s="25" t="str">
        <f t="shared" si="4"/>
        <v>M</v>
      </c>
    </row>
    <row r="49" spans="1:15" x14ac:dyDescent="0.3">
      <c r="A49" s="24">
        <v>24798</v>
      </c>
      <c r="B49" s="24">
        <v>1</v>
      </c>
      <c r="C49" s="24" t="s">
        <v>56</v>
      </c>
      <c r="D49" s="24" t="s">
        <v>81</v>
      </c>
      <c r="E49" s="24" t="s">
        <v>13</v>
      </c>
      <c r="F49" s="24" t="s">
        <v>201</v>
      </c>
      <c r="G49" s="24" t="s">
        <v>202</v>
      </c>
      <c r="H49" s="24">
        <v>1641</v>
      </c>
      <c r="I49" s="24">
        <v>7654320</v>
      </c>
      <c r="J49" s="24">
        <v>72</v>
      </c>
      <c r="K49" s="25" t="str">
        <f t="shared" si="0"/>
        <v>24798_1</v>
      </c>
      <c r="L49" s="25" t="str">
        <f t="shared" si="1"/>
        <v>1641-7654320-72</v>
      </c>
      <c r="M49" s="25" t="str">
        <f t="shared" si="2"/>
        <v>Mar</v>
      </c>
      <c r="N49" s="25" t="str">
        <f t="shared" si="3"/>
        <v>221183</v>
      </c>
      <c r="O49" s="25" t="str">
        <f t="shared" si="4"/>
        <v>S</v>
      </c>
    </row>
    <row r="50" spans="1:15" x14ac:dyDescent="0.3">
      <c r="A50" s="24">
        <v>24801</v>
      </c>
      <c r="B50" s="24">
        <v>1</v>
      </c>
      <c r="C50" s="24" t="s">
        <v>71</v>
      </c>
      <c r="D50" s="24" t="s">
        <v>95</v>
      </c>
      <c r="E50" s="24" t="s">
        <v>13</v>
      </c>
      <c r="F50" s="24" t="s">
        <v>203</v>
      </c>
      <c r="G50" s="24" t="s">
        <v>204</v>
      </c>
      <c r="H50" s="24">
        <v>1641</v>
      </c>
      <c r="I50" s="24">
        <v>7654320</v>
      </c>
      <c r="J50" s="24">
        <v>72</v>
      </c>
      <c r="K50" s="25" t="str">
        <f t="shared" si="0"/>
        <v>24801_1</v>
      </c>
      <c r="L50" s="25" t="str">
        <f t="shared" si="1"/>
        <v>1641-7654320-72</v>
      </c>
      <c r="M50" s="25" t="str">
        <f t="shared" si="2"/>
        <v>Mar</v>
      </c>
      <c r="N50" s="25" t="str">
        <f t="shared" si="3"/>
        <v>214234</v>
      </c>
      <c r="O50" s="25" t="str">
        <f t="shared" si="4"/>
        <v>S</v>
      </c>
    </row>
    <row r="51" spans="1:15" x14ac:dyDescent="0.3">
      <c r="A51" s="24">
        <v>24803</v>
      </c>
      <c r="B51" s="24">
        <v>1</v>
      </c>
      <c r="C51" s="24" t="s">
        <v>54</v>
      </c>
      <c r="D51" s="24" t="s">
        <v>191</v>
      </c>
      <c r="E51" s="24" t="s">
        <v>13</v>
      </c>
      <c r="F51" s="24" t="s">
        <v>205</v>
      </c>
      <c r="G51" s="24" t="s">
        <v>206</v>
      </c>
      <c r="H51" s="24">
        <v>2554</v>
      </c>
      <c r="I51" s="24">
        <v>4551221</v>
      </c>
      <c r="J51" s="24">
        <v>33</v>
      </c>
      <c r="K51" s="25" t="str">
        <f t="shared" si="0"/>
        <v>24803_1</v>
      </c>
      <c r="L51" s="25" t="str">
        <f t="shared" si="1"/>
        <v>2554-4551221-33</v>
      </c>
      <c r="M51" s="25" t="str">
        <f t="shared" si="2"/>
        <v>Mar</v>
      </c>
      <c r="N51" s="25" t="str">
        <f t="shared" si="3"/>
        <v>321456</v>
      </c>
      <c r="O51" s="25" t="str">
        <f t="shared" si="4"/>
        <v>M</v>
      </c>
    </row>
    <row r="52" spans="1:15" x14ac:dyDescent="0.3">
      <c r="A52" s="24">
        <v>24808</v>
      </c>
      <c r="B52" s="24">
        <v>1</v>
      </c>
      <c r="C52" s="24" t="s">
        <v>48</v>
      </c>
      <c r="D52" s="24" t="s">
        <v>79</v>
      </c>
      <c r="E52" s="24" t="s">
        <v>13</v>
      </c>
      <c r="F52" s="24" t="s">
        <v>207</v>
      </c>
      <c r="G52" s="24" t="s">
        <v>208</v>
      </c>
      <c r="H52" s="24">
        <v>1641</v>
      </c>
      <c r="I52" s="24">
        <v>7654320</v>
      </c>
      <c r="J52" s="24">
        <v>72</v>
      </c>
      <c r="K52" s="25" t="str">
        <f t="shared" si="0"/>
        <v>24808_1</v>
      </c>
      <c r="L52" s="25" t="str">
        <f t="shared" si="1"/>
        <v>1641-7654320-72</v>
      </c>
      <c r="M52" s="25" t="str">
        <f t="shared" si="2"/>
        <v>Apr</v>
      </c>
      <c r="N52" s="25" t="str">
        <f t="shared" si="3"/>
        <v>233209</v>
      </c>
      <c r="O52" s="25" t="str">
        <f t="shared" si="4"/>
        <v>S</v>
      </c>
    </row>
    <row r="53" spans="1:15" x14ac:dyDescent="0.3">
      <c r="A53" s="24">
        <v>24813</v>
      </c>
      <c r="B53" s="24">
        <v>1</v>
      </c>
      <c r="C53" s="24" t="s">
        <v>79</v>
      </c>
      <c r="D53" s="24" t="s">
        <v>81</v>
      </c>
      <c r="E53" s="24" t="s">
        <v>13</v>
      </c>
      <c r="F53" s="24" t="s">
        <v>209</v>
      </c>
      <c r="G53" s="24" t="s">
        <v>210</v>
      </c>
      <c r="H53" s="24">
        <v>1641</v>
      </c>
      <c r="I53" s="24">
        <v>7654320</v>
      </c>
      <c r="J53" s="24">
        <v>72</v>
      </c>
      <c r="K53" s="25" t="str">
        <f t="shared" si="0"/>
        <v>24813_1</v>
      </c>
      <c r="L53" s="25" t="str">
        <f t="shared" si="1"/>
        <v>1641-7654320-72</v>
      </c>
      <c r="M53" s="25" t="str">
        <f t="shared" si="2"/>
        <v>Mar</v>
      </c>
      <c r="N53" s="25" t="str">
        <f t="shared" si="3"/>
        <v>222998</v>
      </c>
      <c r="O53" s="25" t="str">
        <f t="shared" si="4"/>
        <v>S</v>
      </c>
    </row>
    <row r="54" spans="1:15" x14ac:dyDescent="0.3">
      <c r="A54" s="24">
        <v>24815</v>
      </c>
      <c r="B54" s="24">
        <v>1</v>
      </c>
      <c r="C54" s="24" t="s">
        <v>115</v>
      </c>
      <c r="D54" s="24" t="s">
        <v>94</v>
      </c>
      <c r="E54" s="24" t="s">
        <v>13</v>
      </c>
      <c r="F54" s="24" t="s">
        <v>211</v>
      </c>
      <c r="G54" s="24" t="s">
        <v>212</v>
      </c>
      <c r="H54" s="24">
        <v>1641</v>
      </c>
      <c r="I54" s="24">
        <v>7654320</v>
      </c>
      <c r="J54" s="24">
        <v>72</v>
      </c>
      <c r="K54" s="25" t="str">
        <f t="shared" si="0"/>
        <v>24815_1</v>
      </c>
      <c r="L54" s="25" t="str">
        <f t="shared" si="1"/>
        <v>1641-7654320-72</v>
      </c>
      <c r="M54" s="25" t="str">
        <f t="shared" si="2"/>
        <v>Apr</v>
      </c>
      <c r="N54" s="25" t="str">
        <f t="shared" si="3"/>
        <v>228246</v>
      </c>
      <c r="O54" s="25" t="str">
        <f t="shared" si="4"/>
        <v>S</v>
      </c>
    </row>
    <row r="55" spans="1:15" x14ac:dyDescent="0.3">
      <c r="A55" s="24">
        <v>24819</v>
      </c>
      <c r="B55" s="24">
        <v>1</v>
      </c>
      <c r="C55" s="24" t="s">
        <v>60</v>
      </c>
      <c r="D55" s="24" t="s">
        <v>87</v>
      </c>
      <c r="E55" s="24" t="s">
        <v>13</v>
      </c>
      <c r="F55" s="24" t="s">
        <v>213</v>
      </c>
      <c r="G55" s="24" t="s">
        <v>214</v>
      </c>
      <c r="H55" s="24">
        <v>2554</v>
      </c>
      <c r="I55" s="24">
        <v>4551221</v>
      </c>
      <c r="J55" s="24">
        <v>33</v>
      </c>
      <c r="K55" s="25" t="str">
        <f t="shared" si="0"/>
        <v>24819_1</v>
      </c>
      <c r="L55" s="25" t="str">
        <f t="shared" si="1"/>
        <v>2554-4551221-33</v>
      </c>
      <c r="M55" s="25" t="str">
        <f t="shared" si="2"/>
        <v>Mar</v>
      </c>
      <c r="N55" s="25" t="str">
        <f t="shared" si="3"/>
        <v>314876</v>
      </c>
      <c r="O55" s="25" t="str">
        <f t="shared" si="4"/>
        <v>M</v>
      </c>
    </row>
    <row r="56" spans="1:15" x14ac:dyDescent="0.3">
      <c r="A56" s="24">
        <v>24822</v>
      </c>
      <c r="B56" s="24">
        <v>1</v>
      </c>
      <c r="C56" s="24" t="s">
        <v>70</v>
      </c>
      <c r="D56" s="24" t="s">
        <v>97</v>
      </c>
      <c r="E56" s="24" t="s">
        <v>13</v>
      </c>
      <c r="F56" s="24" t="s">
        <v>215</v>
      </c>
      <c r="G56" s="24" t="s">
        <v>216</v>
      </c>
      <c r="H56" s="24">
        <v>1641</v>
      </c>
      <c r="I56" s="24">
        <v>7654320</v>
      </c>
      <c r="J56" s="24">
        <v>72</v>
      </c>
      <c r="K56" s="25" t="str">
        <f t="shared" si="0"/>
        <v>24822_1</v>
      </c>
      <c r="L56" s="25" t="str">
        <f t="shared" si="1"/>
        <v>1641-7654320-72</v>
      </c>
      <c r="M56" s="25" t="str">
        <f t="shared" si="2"/>
        <v>Mar</v>
      </c>
      <c r="N56" s="25" t="str">
        <f t="shared" si="3"/>
        <v>223602</v>
      </c>
      <c r="O56" s="25" t="str">
        <f t="shared" si="4"/>
        <v>S</v>
      </c>
    </row>
    <row r="57" spans="1:15" x14ac:dyDescent="0.3">
      <c r="A57" s="24">
        <v>24824</v>
      </c>
      <c r="B57" s="24">
        <v>1</v>
      </c>
      <c r="C57" s="24" t="s">
        <v>94</v>
      </c>
      <c r="D57" s="24" t="s">
        <v>191</v>
      </c>
      <c r="E57" s="24" t="s">
        <v>13</v>
      </c>
      <c r="F57" s="24" t="s">
        <v>217</v>
      </c>
      <c r="G57" s="24" t="s">
        <v>218</v>
      </c>
      <c r="H57" s="24">
        <v>2554</v>
      </c>
      <c r="I57" s="24">
        <v>4551221</v>
      </c>
      <c r="J57" s="24">
        <v>33</v>
      </c>
      <c r="K57" s="25" t="str">
        <f t="shared" si="0"/>
        <v>24824_1</v>
      </c>
      <c r="L57" s="25" t="str">
        <f t="shared" si="1"/>
        <v>2554-4551221-33</v>
      </c>
      <c r="M57" s="25" t="str">
        <f t="shared" si="2"/>
        <v>Mar</v>
      </c>
      <c r="N57" s="25" t="str">
        <f t="shared" si="3"/>
        <v>319833</v>
      </c>
      <c r="O57" s="25" t="str">
        <f t="shared" si="4"/>
        <v>M</v>
      </c>
    </row>
    <row r="58" spans="1:15" x14ac:dyDescent="0.3">
      <c r="A58" s="24">
        <v>24825</v>
      </c>
      <c r="B58" s="24">
        <v>1</v>
      </c>
      <c r="C58" s="24" t="s">
        <v>59</v>
      </c>
      <c r="D58" s="24" t="s">
        <v>65</v>
      </c>
      <c r="E58" s="24" t="s">
        <v>13</v>
      </c>
      <c r="F58" s="24" t="s">
        <v>219</v>
      </c>
      <c r="G58" s="24" t="s">
        <v>220</v>
      </c>
      <c r="H58" s="24">
        <v>2554</v>
      </c>
      <c r="I58" s="24">
        <v>4551221</v>
      </c>
      <c r="J58" s="24">
        <v>33</v>
      </c>
      <c r="K58" s="25" t="str">
        <f t="shared" si="0"/>
        <v>24825_1</v>
      </c>
      <c r="L58" s="25" t="str">
        <f t="shared" si="1"/>
        <v>2554-4551221-33</v>
      </c>
      <c r="M58" s="25" t="str">
        <f t="shared" si="2"/>
        <v>Mar</v>
      </c>
      <c r="N58" s="25" t="str">
        <f t="shared" si="3"/>
        <v>310345</v>
      </c>
      <c r="O58" s="25" t="str">
        <f t="shared" si="4"/>
        <v>M</v>
      </c>
    </row>
    <row r="59" spans="1:15" x14ac:dyDescent="0.3">
      <c r="A59" s="24">
        <v>24830</v>
      </c>
      <c r="B59" s="24">
        <v>1</v>
      </c>
      <c r="C59" s="24" t="s">
        <v>109</v>
      </c>
      <c r="D59" s="24" t="s">
        <v>59</v>
      </c>
      <c r="E59" s="24" t="s">
        <v>13</v>
      </c>
      <c r="F59" s="24" t="s">
        <v>221</v>
      </c>
      <c r="G59" s="24" t="s">
        <v>222</v>
      </c>
      <c r="H59" s="24">
        <v>2554</v>
      </c>
      <c r="I59" s="24">
        <v>4551221</v>
      </c>
      <c r="J59" s="24">
        <v>33</v>
      </c>
      <c r="K59" s="25" t="str">
        <f t="shared" si="0"/>
        <v>24830_1</v>
      </c>
      <c r="L59" s="25" t="str">
        <f t="shared" si="1"/>
        <v>2554-4551221-33</v>
      </c>
      <c r="M59" s="25" t="str">
        <f t="shared" si="2"/>
        <v>Apr</v>
      </c>
      <c r="N59" s="25" t="str">
        <f t="shared" si="3"/>
        <v>317142</v>
      </c>
      <c r="O59" s="25" t="str">
        <f t="shared" si="4"/>
        <v>M</v>
      </c>
    </row>
    <row r="60" spans="1:15" x14ac:dyDescent="0.3">
      <c r="A60" s="24">
        <v>24831</v>
      </c>
      <c r="B60" s="24">
        <v>1</v>
      </c>
      <c r="C60" s="24" t="s">
        <v>58</v>
      </c>
      <c r="D60" s="24" t="s">
        <v>78</v>
      </c>
      <c r="E60" s="24" t="s">
        <v>13</v>
      </c>
      <c r="F60" s="24" t="s">
        <v>223</v>
      </c>
      <c r="G60" s="24" t="s">
        <v>224</v>
      </c>
      <c r="H60" s="24">
        <v>2554</v>
      </c>
      <c r="I60" s="24">
        <v>4551221</v>
      </c>
      <c r="J60" s="24">
        <v>33</v>
      </c>
      <c r="K60" s="25" t="str">
        <f t="shared" si="0"/>
        <v>24831_1</v>
      </c>
      <c r="L60" s="25" t="str">
        <f t="shared" si="1"/>
        <v>2554-4551221-33</v>
      </c>
      <c r="M60" s="25" t="str">
        <f t="shared" si="2"/>
        <v>Mar</v>
      </c>
      <c r="N60" s="25" t="str">
        <f t="shared" si="3"/>
        <v>313747</v>
      </c>
      <c r="O60" s="25" t="str">
        <f t="shared" si="4"/>
        <v>M</v>
      </c>
    </row>
    <row r="61" spans="1:15" x14ac:dyDescent="0.3">
      <c r="A61" s="24">
        <v>24833</v>
      </c>
      <c r="B61" s="24">
        <v>1</v>
      </c>
      <c r="C61" s="24" t="s">
        <v>54</v>
      </c>
      <c r="D61" s="24" t="s">
        <v>84</v>
      </c>
      <c r="E61" s="24" t="s">
        <v>13</v>
      </c>
      <c r="F61" s="24" t="s">
        <v>225</v>
      </c>
      <c r="G61" s="24" t="s">
        <v>226</v>
      </c>
      <c r="H61" s="24">
        <v>1641</v>
      </c>
      <c r="I61" s="24">
        <v>7654320</v>
      </c>
      <c r="J61" s="24">
        <v>72</v>
      </c>
      <c r="K61" s="25" t="str">
        <f t="shared" si="0"/>
        <v>24833_1</v>
      </c>
      <c r="L61" s="25" t="str">
        <f t="shared" si="1"/>
        <v>1641-7654320-72</v>
      </c>
      <c r="M61" s="25" t="str">
        <f t="shared" si="2"/>
        <v>Feb</v>
      </c>
      <c r="N61" s="25" t="str">
        <f t="shared" si="3"/>
        <v>234966</v>
      </c>
      <c r="O61" s="25" t="str">
        <f t="shared" si="4"/>
        <v>S</v>
      </c>
    </row>
    <row r="62" spans="1:15" x14ac:dyDescent="0.3">
      <c r="A62" s="24">
        <v>24837</v>
      </c>
      <c r="B62" s="24">
        <v>1</v>
      </c>
      <c r="C62" s="24" t="s">
        <v>79</v>
      </c>
      <c r="D62" s="24" t="s">
        <v>98</v>
      </c>
      <c r="E62" s="24" t="s">
        <v>13</v>
      </c>
      <c r="F62" s="24" t="s">
        <v>227</v>
      </c>
      <c r="G62" s="24" t="s">
        <v>228</v>
      </c>
      <c r="H62" s="24">
        <v>1641</v>
      </c>
      <c r="I62" s="24">
        <v>7654320</v>
      </c>
      <c r="J62" s="24">
        <v>72</v>
      </c>
      <c r="K62" s="25" t="str">
        <f t="shared" si="0"/>
        <v>24837_1</v>
      </c>
      <c r="L62" s="25" t="str">
        <f t="shared" si="1"/>
        <v>1641-7654320-72</v>
      </c>
      <c r="M62" s="25" t="str">
        <f t="shared" si="2"/>
        <v>Mar</v>
      </c>
      <c r="N62" s="25" t="str">
        <f t="shared" si="3"/>
        <v>215639</v>
      </c>
      <c r="O62" s="25" t="str">
        <f t="shared" si="4"/>
        <v>S</v>
      </c>
    </row>
    <row r="63" spans="1:15" x14ac:dyDescent="0.3">
      <c r="A63" s="24">
        <v>24838</v>
      </c>
      <c r="B63" s="24">
        <v>1</v>
      </c>
      <c r="C63" s="24" t="s">
        <v>115</v>
      </c>
      <c r="D63" s="24" t="s">
        <v>77</v>
      </c>
      <c r="E63" s="24" t="s">
        <v>13</v>
      </c>
      <c r="F63" s="24" t="s">
        <v>229</v>
      </c>
      <c r="G63" s="24" t="s">
        <v>230</v>
      </c>
      <c r="H63" s="24">
        <v>2554</v>
      </c>
      <c r="I63" s="24">
        <v>4551221</v>
      </c>
      <c r="J63" s="24">
        <v>33</v>
      </c>
      <c r="K63" s="25" t="str">
        <f t="shared" si="0"/>
        <v>24838_1</v>
      </c>
      <c r="L63" s="25" t="str">
        <f t="shared" si="1"/>
        <v>2554-4551221-33</v>
      </c>
      <c r="M63" s="25" t="str">
        <f t="shared" si="2"/>
        <v>Apr</v>
      </c>
      <c r="N63" s="25" t="str">
        <f t="shared" si="3"/>
        <v>328536</v>
      </c>
      <c r="O63" s="25" t="str">
        <f t="shared" si="4"/>
        <v>M</v>
      </c>
    </row>
    <row r="64" spans="1:15" x14ac:dyDescent="0.3">
      <c r="A64" s="24">
        <v>24842</v>
      </c>
      <c r="B64" s="24">
        <v>1</v>
      </c>
      <c r="C64" s="24" t="s">
        <v>71</v>
      </c>
      <c r="D64" s="24" t="s">
        <v>87</v>
      </c>
      <c r="E64" s="24" t="s">
        <v>13</v>
      </c>
      <c r="F64" s="24" t="s">
        <v>69</v>
      </c>
      <c r="G64" s="24" t="s">
        <v>231</v>
      </c>
      <c r="H64" s="24">
        <v>1641</v>
      </c>
      <c r="I64" s="24">
        <v>7654320</v>
      </c>
      <c r="J64" s="24">
        <v>72</v>
      </c>
      <c r="K64" s="25" t="str">
        <f t="shared" si="0"/>
        <v>24842_1</v>
      </c>
      <c r="L64" s="25" t="str">
        <f t="shared" si="1"/>
        <v>1641-7654320-72</v>
      </c>
      <c r="M64" s="25" t="str">
        <f t="shared" si="2"/>
        <v>Mar</v>
      </c>
      <c r="N64" s="25" t="str">
        <f t="shared" si="3"/>
        <v>210023</v>
      </c>
      <c r="O64" s="25" t="str">
        <f t="shared" si="4"/>
        <v>S</v>
      </c>
    </row>
    <row r="65" spans="1:15" x14ac:dyDescent="0.3">
      <c r="A65" s="24">
        <v>24847</v>
      </c>
      <c r="B65" s="24">
        <v>1</v>
      </c>
      <c r="C65" s="24" t="s">
        <v>82</v>
      </c>
      <c r="D65" s="24" t="s">
        <v>64</v>
      </c>
      <c r="E65" s="24" t="s">
        <v>13</v>
      </c>
      <c r="F65" s="24" t="s">
        <v>232</v>
      </c>
      <c r="G65" s="24" t="s">
        <v>233</v>
      </c>
      <c r="H65" s="24">
        <v>2554</v>
      </c>
      <c r="I65" s="24">
        <v>4551221</v>
      </c>
      <c r="J65" s="24">
        <v>33</v>
      </c>
      <c r="K65" s="25" t="str">
        <f t="shared" si="0"/>
        <v>24847_1</v>
      </c>
      <c r="L65" s="25" t="str">
        <f t="shared" si="1"/>
        <v>2554-4551221-33</v>
      </c>
      <c r="M65" s="25" t="str">
        <f t="shared" si="2"/>
        <v>Mar</v>
      </c>
      <c r="N65" s="25" t="str">
        <f t="shared" si="3"/>
        <v>338938</v>
      </c>
      <c r="O65" s="25" t="str">
        <f t="shared" si="4"/>
        <v>M</v>
      </c>
    </row>
    <row r="66" spans="1:15" x14ac:dyDescent="0.3">
      <c r="A66" s="24">
        <v>24851</v>
      </c>
      <c r="B66" s="24">
        <v>1</v>
      </c>
      <c r="C66" s="24" t="s">
        <v>70</v>
      </c>
      <c r="D66" s="24" t="s">
        <v>89</v>
      </c>
      <c r="E66" s="24" t="s">
        <v>13</v>
      </c>
      <c r="F66" s="24" t="s">
        <v>234</v>
      </c>
      <c r="G66" s="24" t="s">
        <v>235</v>
      </c>
      <c r="H66" s="24">
        <v>2554</v>
      </c>
      <c r="I66" s="24">
        <v>4551221</v>
      </c>
      <c r="J66" s="24">
        <v>33</v>
      </c>
      <c r="K66" s="25" t="str">
        <f t="shared" si="0"/>
        <v>24851_1</v>
      </c>
      <c r="L66" s="25" t="str">
        <f t="shared" si="1"/>
        <v>2554-4551221-33</v>
      </c>
      <c r="M66" s="25" t="str">
        <f t="shared" si="2"/>
        <v>Mar</v>
      </c>
      <c r="N66" s="25" t="str">
        <f t="shared" si="3"/>
        <v>320536</v>
      </c>
      <c r="O66" s="25" t="str">
        <f t="shared" si="4"/>
        <v>M</v>
      </c>
    </row>
    <row r="67" spans="1:15" x14ac:dyDescent="0.3">
      <c r="A67" s="24">
        <v>24854</v>
      </c>
      <c r="B67" s="24">
        <v>1</v>
      </c>
      <c r="C67" s="24" t="s">
        <v>74</v>
      </c>
      <c r="D67" s="24" t="s">
        <v>83</v>
      </c>
      <c r="E67" s="24" t="s">
        <v>13</v>
      </c>
      <c r="F67" s="24" t="s">
        <v>236</v>
      </c>
      <c r="G67" s="24" t="s">
        <v>237</v>
      </c>
      <c r="H67" s="24">
        <v>2554</v>
      </c>
      <c r="I67" s="24">
        <v>4551221</v>
      </c>
      <c r="J67" s="24">
        <v>33</v>
      </c>
      <c r="K67" s="25" t="str">
        <f t="shared" ref="K67:K85" si="5">CONCATENATE(A67,"_",B67)</f>
        <v>24854_1</v>
      </c>
      <c r="L67" s="25" t="str">
        <f t="shared" ref="L67:L85" si="6">H67&amp;"-"&amp;I67&amp;"-"&amp;J67</f>
        <v>2554-4551221-33</v>
      </c>
      <c r="M67" s="25" t="str">
        <f t="shared" ref="M67:M85" si="7">LEFT(D67,3)</f>
        <v>Mar</v>
      </c>
      <c r="N67" s="25" t="str">
        <f t="shared" ref="N67:N85" si="8">RIGHT(G67,6)</f>
        <v>322800</v>
      </c>
      <c r="O67" s="25" t="str">
        <f t="shared" ref="O67:O85" si="9">MID(G67,4,1)</f>
        <v>M</v>
      </c>
    </row>
    <row r="68" spans="1:15" x14ac:dyDescent="0.3">
      <c r="A68" s="24">
        <v>24857</v>
      </c>
      <c r="B68" s="24">
        <v>1</v>
      </c>
      <c r="C68" s="24" t="s">
        <v>63</v>
      </c>
      <c r="D68" s="24" t="s">
        <v>71</v>
      </c>
      <c r="E68" s="24" t="s">
        <v>13</v>
      </c>
      <c r="F68" s="24" t="s">
        <v>238</v>
      </c>
      <c r="G68" s="24" t="s">
        <v>239</v>
      </c>
      <c r="H68" s="24">
        <v>2554</v>
      </c>
      <c r="I68" s="24">
        <v>4551221</v>
      </c>
      <c r="J68" s="24">
        <v>33</v>
      </c>
      <c r="K68" s="25" t="str">
        <f t="shared" si="5"/>
        <v>24857_1</v>
      </c>
      <c r="L68" s="25" t="str">
        <f t="shared" si="6"/>
        <v>2554-4551221-33</v>
      </c>
      <c r="M68" s="25" t="str">
        <f t="shared" si="7"/>
        <v>Apr</v>
      </c>
      <c r="N68" s="25" t="str">
        <f t="shared" si="8"/>
        <v>321358</v>
      </c>
      <c r="O68" s="25" t="str">
        <f t="shared" si="9"/>
        <v>M</v>
      </c>
    </row>
    <row r="69" spans="1:15" x14ac:dyDescent="0.3">
      <c r="A69" s="24">
        <v>24861</v>
      </c>
      <c r="B69" s="24">
        <v>1</v>
      </c>
      <c r="C69" s="24" t="s">
        <v>79</v>
      </c>
      <c r="D69" s="24" t="s">
        <v>240</v>
      </c>
      <c r="E69" s="24" t="s">
        <v>13</v>
      </c>
      <c r="F69" s="24" t="s">
        <v>241</v>
      </c>
      <c r="G69" s="24" t="s">
        <v>242</v>
      </c>
      <c r="H69" s="24">
        <v>2554</v>
      </c>
      <c r="I69" s="24">
        <v>4551221</v>
      </c>
      <c r="J69" s="24">
        <v>33</v>
      </c>
      <c r="K69" s="25" t="str">
        <f t="shared" si="5"/>
        <v>24861_1</v>
      </c>
      <c r="L69" s="25" t="str">
        <f t="shared" si="6"/>
        <v>2554-4551221-33</v>
      </c>
      <c r="M69" s="25" t="str">
        <f t="shared" si="7"/>
        <v>Feb</v>
      </c>
      <c r="N69" s="25" t="str">
        <f t="shared" si="8"/>
        <v>316190</v>
      </c>
      <c r="O69" s="25" t="str">
        <f t="shared" si="9"/>
        <v>M</v>
      </c>
    </row>
    <row r="70" spans="1:15" x14ac:dyDescent="0.3">
      <c r="A70" s="24">
        <v>24863</v>
      </c>
      <c r="B70" s="24">
        <v>1</v>
      </c>
      <c r="C70" s="24" t="s">
        <v>76</v>
      </c>
      <c r="D70" s="24" t="s">
        <v>64</v>
      </c>
      <c r="E70" s="24" t="s">
        <v>13</v>
      </c>
      <c r="F70" s="24" t="s">
        <v>243</v>
      </c>
      <c r="G70" s="24" t="s">
        <v>244</v>
      </c>
      <c r="H70" s="24">
        <v>2554</v>
      </c>
      <c r="I70" s="24">
        <v>4551221</v>
      </c>
      <c r="J70" s="24">
        <v>33</v>
      </c>
      <c r="K70" s="25" t="str">
        <f t="shared" si="5"/>
        <v>24863_1</v>
      </c>
      <c r="L70" s="25" t="str">
        <f t="shared" si="6"/>
        <v>2554-4551221-33</v>
      </c>
      <c r="M70" s="25" t="str">
        <f t="shared" si="7"/>
        <v>Mar</v>
      </c>
      <c r="N70" s="25" t="str">
        <f t="shared" si="8"/>
        <v>327938</v>
      </c>
      <c r="O70" s="25" t="str">
        <f t="shared" si="9"/>
        <v>M</v>
      </c>
    </row>
    <row r="71" spans="1:15" x14ac:dyDescent="0.3">
      <c r="A71" s="24">
        <v>24866</v>
      </c>
      <c r="B71" s="24">
        <v>1</v>
      </c>
      <c r="C71" s="24" t="s">
        <v>56</v>
      </c>
      <c r="D71" s="24" t="s">
        <v>67</v>
      </c>
      <c r="E71" s="24" t="s">
        <v>13</v>
      </c>
      <c r="F71" s="24" t="s">
        <v>245</v>
      </c>
      <c r="G71" s="24" t="s">
        <v>246</v>
      </c>
      <c r="H71" s="24">
        <v>1641</v>
      </c>
      <c r="I71" s="24">
        <v>7654320</v>
      </c>
      <c r="J71" s="24">
        <v>72</v>
      </c>
      <c r="K71" s="25" t="str">
        <f t="shared" si="5"/>
        <v>24866_1</v>
      </c>
      <c r="L71" s="25" t="str">
        <f t="shared" si="6"/>
        <v>1641-7654320-72</v>
      </c>
      <c r="M71" s="25" t="str">
        <f t="shared" si="7"/>
        <v>Mar</v>
      </c>
      <c r="N71" s="25" t="str">
        <f t="shared" si="8"/>
        <v>234487</v>
      </c>
      <c r="O71" s="25" t="str">
        <f t="shared" si="9"/>
        <v>S</v>
      </c>
    </row>
    <row r="72" spans="1:15" x14ac:dyDescent="0.3">
      <c r="A72" s="24">
        <v>24870</v>
      </c>
      <c r="B72" s="24">
        <v>1</v>
      </c>
      <c r="C72" s="24" t="s">
        <v>109</v>
      </c>
      <c r="D72" s="24" t="s">
        <v>72</v>
      </c>
      <c r="E72" s="24" t="s">
        <v>13</v>
      </c>
      <c r="F72" s="24" t="s">
        <v>96</v>
      </c>
      <c r="G72" s="24" t="s">
        <v>247</v>
      </c>
      <c r="H72" s="24">
        <v>1641</v>
      </c>
      <c r="I72" s="24">
        <v>7654320</v>
      </c>
      <c r="J72" s="24">
        <v>72</v>
      </c>
      <c r="K72" s="25" t="str">
        <f t="shared" si="5"/>
        <v>24870_1</v>
      </c>
      <c r="L72" s="25" t="str">
        <f t="shared" si="6"/>
        <v>1641-7654320-72</v>
      </c>
      <c r="M72" s="25" t="str">
        <f t="shared" si="7"/>
        <v>Apr</v>
      </c>
      <c r="N72" s="25" t="str">
        <f t="shared" si="8"/>
        <v>231274</v>
      </c>
      <c r="O72" s="25" t="str">
        <f t="shared" si="9"/>
        <v>S</v>
      </c>
    </row>
    <row r="73" spans="1:15" x14ac:dyDescent="0.3">
      <c r="A73" s="24">
        <v>24873</v>
      </c>
      <c r="B73" s="24">
        <v>1</v>
      </c>
      <c r="C73" s="24" t="s">
        <v>90</v>
      </c>
      <c r="D73" s="24" t="s">
        <v>87</v>
      </c>
      <c r="E73" s="24" t="s">
        <v>13</v>
      </c>
      <c r="F73" s="24" t="s">
        <v>248</v>
      </c>
      <c r="G73" s="24" t="s">
        <v>249</v>
      </c>
      <c r="H73" s="24">
        <v>1641</v>
      </c>
      <c r="I73" s="24">
        <v>7654320</v>
      </c>
      <c r="J73" s="24">
        <v>72</v>
      </c>
      <c r="K73" s="25" t="str">
        <f t="shared" si="5"/>
        <v>24873_1</v>
      </c>
      <c r="L73" s="25" t="str">
        <f t="shared" si="6"/>
        <v>1641-7654320-72</v>
      </c>
      <c r="M73" s="25" t="str">
        <f t="shared" si="7"/>
        <v>Mar</v>
      </c>
      <c r="N73" s="25" t="str">
        <f t="shared" si="8"/>
        <v>224955</v>
      </c>
      <c r="O73" s="25" t="str">
        <f t="shared" si="9"/>
        <v>S</v>
      </c>
    </row>
    <row r="74" spans="1:15" x14ac:dyDescent="0.3">
      <c r="A74" s="24">
        <v>24875</v>
      </c>
      <c r="B74" s="24">
        <v>1</v>
      </c>
      <c r="C74" s="24" t="s">
        <v>109</v>
      </c>
      <c r="D74" s="24" t="s">
        <v>65</v>
      </c>
      <c r="E74" s="24" t="s">
        <v>13</v>
      </c>
      <c r="F74" s="24" t="s">
        <v>250</v>
      </c>
      <c r="G74" s="24" t="s">
        <v>251</v>
      </c>
      <c r="H74" s="24">
        <v>1641</v>
      </c>
      <c r="I74" s="24">
        <v>7654320</v>
      </c>
      <c r="J74" s="24">
        <v>72</v>
      </c>
      <c r="K74" s="25" t="str">
        <f t="shared" si="5"/>
        <v>24875_1</v>
      </c>
      <c r="L74" s="25" t="str">
        <f t="shared" si="6"/>
        <v>1641-7654320-72</v>
      </c>
      <c r="M74" s="25" t="str">
        <f t="shared" si="7"/>
        <v>Mar</v>
      </c>
      <c r="N74" s="25" t="str">
        <f t="shared" si="8"/>
        <v>217275</v>
      </c>
      <c r="O74" s="25" t="str">
        <f t="shared" si="9"/>
        <v>S</v>
      </c>
    </row>
    <row r="75" spans="1:15" x14ac:dyDescent="0.3">
      <c r="A75" s="24">
        <v>24876</v>
      </c>
      <c r="B75" s="24">
        <v>1</v>
      </c>
      <c r="C75" s="24" t="s">
        <v>58</v>
      </c>
      <c r="D75" s="24" t="s">
        <v>73</v>
      </c>
      <c r="E75" s="24" t="s">
        <v>13</v>
      </c>
      <c r="F75" s="24" t="s">
        <v>252</v>
      </c>
      <c r="G75" s="24" t="s">
        <v>253</v>
      </c>
      <c r="H75" s="24">
        <v>1641</v>
      </c>
      <c r="I75" s="24">
        <v>7654320</v>
      </c>
      <c r="J75" s="24">
        <v>72</v>
      </c>
      <c r="K75" s="25" t="str">
        <f t="shared" si="5"/>
        <v>24876_1</v>
      </c>
      <c r="L75" s="25" t="str">
        <f t="shared" si="6"/>
        <v>1641-7654320-72</v>
      </c>
      <c r="M75" s="25" t="str">
        <f t="shared" si="7"/>
        <v>Mar</v>
      </c>
      <c r="N75" s="25" t="str">
        <f t="shared" si="8"/>
        <v>226240</v>
      </c>
      <c r="O75" s="25" t="str">
        <f t="shared" si="9"/>
        <v>S</v>
      </c>
    </row>
    <row r="76" spans="1:15" x14ac:dyDescent="0.3">
      <c r="A76" s="24">
        <v>24877</v>
      </c>
      <c r="B76" s="24">
        <v>1</v>
      </c>
      <c r="C76" s="24" t="s">
        <v>77</v>
      </c>
      <c r="D76" s="24" t="s">
        <v>134</v>
      </c>
      <c r="E76" s="24" t="s">
        <v>13</v>
      </c>
      <c r="F76" s="24" t="s">
        <v>254</v>
      </c>
      <c r="G76" s="24" t="s">
        <v>255</v>
      </c>
      <c r="H76" s="24">
        <v>2554</v>
      </c>
      <c r="I76" s="24">
        <v>4551221</v>
      </c>
      <c r="J76" s="24">
        <v>33</v>
      </c>
      <c r="K76" s="25" t="str">
        <f t="shared" si="5"/>
        <v>24877_1</v>
      </c>
      <c r="L76" s="25" t="str">
        <f t="shared" si="6"/>
        <v>2554-4551221-33</v>
      </c>
      <c r="M76" s="25" t="str">
        <f t="shared" si="7"/>
        <v>Feb</v>
      </c>
      <c r="N76" s="25" t="str">
        <f t="shared" si="8"/>
        <v>325643</v>
      </c>
      <c r="O76" s="25" t="str">
        <f t="shared" si="9"/>
        <v>M</v>
      </c>
    </row>
    <row r="77" spans="1:15" x14ac:dyDescent="0.3">
      <c r="A77" s="24">
        <v>24878</v>
      </c>
      <c r="B77" s="24">
        <v>1</v>
      </c>
      <c r="C77" s="24" t="s">
        <v>82</v>
      </c>
      <c r="D77" s="24" t="s">
        <v>50</v>
      </c>
      <c r="E77" s="24" t="s">
        <v>13</v>
      </c>
      <c r="F77" s="24" t="s">
        <v>256</v>
      </c>
      <c r="G77" s="24" t="s">
        <v>257</v>
      </c>
      <c r="H77" s="24">
        <v>2554</v>
      </c>
      <c r="I77" s="24">
        <v>4551221</v>
      </c>
      <c r="J77" s="24">
        <v>33</v>
      </c>
      <c r="K77" s="25" t="str">
        <f t="shared" si="5"/>
        <v>24878_1</v>
      </c>
      <c r="L77" s="25" t="str">
        <f t="shared" si="6"/>
        <v>2554-4551221-33</v>
      </c>
      <c r="M77" s="25" t="str">
        <f t="shared" si="7"/>
        <v>Apr</v>
      </c>
      <c r="N77" s="25" t="str">
        <f t="shared" si="8"/>
        <v>312800</v>
      </c>
      <c r="O77" s="25" t="str">
        <f t="shared" si="9"/>
        <v>M</v>
      </c>
    </row>
    <row r="78" spans="1:15" x14ac:dyDescent="0.3">
      <c r="A78" s="24">
        <v>24880</v>
      </c>
      <c r="B78" s="24">
        <v>1</v>
      </c>
      <c r="C78" s="24" t="s">
        <v>82</v>
      </c>
      <c r="D78" s="24" t="s">
        <v>53</v>
      </c>
      <c r="E78" s="24" t="s">
        <v>13</v>
      </c>
      <c r="F78" s="24" t="s">
        <v>258</v>
      </c>
      <c r="G78" s="24" t="s">
        <v>259</v>
      </c>
      <c r="H78" s="24">
        <v>2554</v>
      </c>
      <c r="I78" s="24">
        <v>4551221</v>
      </c>
      <c r="J78" s="24">
        <v>33</v>
      </c>
      <c r="K78" s="25" t="str">
        <f t="shared" si="5"/>
        <v>24880_1</v>
      </c>
      <c r="L78" s="25" t="str">
        <f t="shared" si="6"/>
        <v>2554-4551221-33</v>
      </c>
      <c r="M78" s="25" t="str">
        <f t="shared" si="7"/>
        <v>Mar</v>
      </c>
      <c r="N78" s="25" t="str">
        <f t="shared" si="8"/>
        <v>338807</v>
      </c>
      <c r="O78" s="25" t="str">
        <f t="shared" si="9"/>
        <v>M</v>
      </c>
    </row>
    <row r="79" spans="1:15" x14ac:dyDescent="0.3">
      <c r="A79" s="24">
        <v>24882</v>
      </c>
      <c r="B79" s="24">
        <v>1</v>
      </c>
      <c r="C79" s="24" t="s">
        <v>94</v>
      </c>
      <c r="D79" s="24" t="s">
        <v>71</v>
      </c>
      <c r="E79" s="24" t="s">
        <v>13</v>
      </c>
      <c r="F79" s="24" t="s">
        <v>260</v>
      </c>
      <c r="G79" s="24" t="s">
        <v>261</v>
      </c>
      <c r="H79" s="24">
        <v>1641</v>
      </c>
      <c r="I79" s="24">
        <v>7654320</v>
      </c>
      <c r="J79" s="24">
        <v>72</v>
      </c>
      <c r="K79" s="25" t="str">
        <f t="shared" si="5"/>
        <v>24882_1</v>
      </c>
      <c r="L79" s="25" t="str">
        <f t="shared" si="6"/>
        <v>1641-7654320-72</v>
      </c>
      <c r="M79" s="25" t="str">
        <f t="shared" si="7"/>
        <v>Apr</v>
      </c>
      <c r="N79" s="25" t="str">
        <f t="shared" si="8"/>
        <v>239476</v>
      </c>
      <c r="O79" s="25" t="str">
        <f t="shared" si="9"/>
        <v>S</v>
      </c>
    </row>
    <row r="80" spans="1:15" x14ac:dyDescent="0.3">
      <c r="A80" s="24">
        <v>24885</v>
      </c>
      <c r="B80" s="24">
        <v>1</v>
      </c>
      <c r="C80" s="24" t="s">
        <v>262</v>
      </c>
      <c r="D80" s="24" t="s">
        <v>76</v>
      </c>
      <c r="E80" s="24" t="s">
        <v>13</v>
      </c>
      <c r="F80" s="24" t="s">
        <v>263</v>
      </c>
      <c r="G80" s="24" t="s">
        <v>264</v>
      </c>
      <c r="H80" s="24">
        <v>1641</v>
      </c>
      <c r="I80" s="24">
        <v>7654320</v>
      </c>
      <c r="J80" s="24">
        <v>72</v>
      </c>
      <c r="K80" s="25" t="str">
        <f t="shared" si="5"/>
        <v>24885_1</v>
      </c>
      <c r="L80" s="25" t="str">
        <f t="shared" si="6"/>
        <v>1641-7654320-72</v>
      </c>
      <c r="M80" s="25" t="str">
        <f t="shared" si="7"/>
        <v>Apr</v>
      </c>
      <c r="N80" s="25" t="str">
        <f t="shared" si="8"/>
        <v>213693</v>
      </c>
      <c r="O80" s="25" t="str">
        <f t="shared" si="9"/>
        <v>S</v>
      </c>
    </row>
    <row r="81" spans="1:15" x14ac:dyDescent="0.3">
      <c r="A81" s="24">
        <v>24887</v>
      </c>
      <c r="B81" s="24">
        <v>1</v>
      </c>
      <c r="C81" s="24" t="s">
        <v>54</v>
      </c>
      <c r="D81" s="24" t="s">
        <v>55</v>
      </c>
      <c r="E81" s="24" t="s">
        <v>13</v>
      </c>
      <c r="F81" s="24" t="s">
        <v>265</v>
      </c>
      <c r="G81" s="24" t="s">
        <v>266</v>
      </c>
      <c r="H81" s="24">
        <v>1641</v>
      </c>
      <c r="I81" s="24">
        <v>7654320</v>
      </c>
      <c r="J81" s="24">
        <v>72</v>
      </c>
      <c r="K81" s="25" t="str">
        <f t="shared" si="5"/>
        <v>24887_1</v>
      </c>
      <c r="L81" s="25" t="str">
        <f t="shared" si="6"/>
        <v>1641-7654320-72</v>
      </c>
      <c r="M81" s="25" t="str">
        <f t="shared" si="7"/>
        <v>Mar</v>
      </c>
      <c r="N81" s="25" t="str">
        <f t="shared" si="8"/>
        <v>235040</v>
      </c>
      <c r="O81" s="25" t="str">
        <f t="shared" si="9"/>
        <v>S</v>
      </c>
    </row>
    <row r="82" spans="1:15" x14ac:dyDescent="0.3">
      <c r="A82" s="24">
        <v>24891</v>
      </c>
      <c r="B82" s="24">
        <v>1</v>
      </c>
      <c r="C82" s="24" t="s">
        <v>63</v>
      </c>
      <c r="D82" s="24" t="s">
        <v>49</v>
      </c>
      <c r="E82" s="24" t="s">
        <v>13</v>
      </c>
      <c r="F82" s="24" t="s">
        <v>267</v>
      </c>
      <c r="G82" s="24" t="s">
        <v>268</v>
      </c>
      <c r="H82" s="24">
        <v>1641</v>
      </c>
      <c r="I82" s="24">
        <v>7654320</v>
      </c>
      <c r="J82" s="24">
        <v>72</v>
      </c>
      <c r="K82" s="25" t="str">
        <f t="shared" si="5"/>
        <v>24891_1</v>
      </c>
      <c r="L82" s="25" t="str">
        <f t="shared" si="6"/>
        <v>1641-7654320-72</v>
      </c>
      <c r="M82" s="25" t="str">
        <f t="shared" si="7"/>
        <v>Mar</v>
      </c>
      <c r="N82" s="25" t="str">
        <f t="shared" si="8"/>
        <v>211771</v>
      </c>
      <c r="O82" s="25" t="str">
        <f t="shared" si="9"/>
        <v>S</v>
      </c>
    </row>
    <row r="83" spans="1:15" x14ac:dyDescent="0.3">
      <c r="A83" s="24">
        <v>24893</v>
      </c>
      <c r="B83" s="24">
        <v>1</v>
      </c>
      <c r="C83" s="24" t="s">
        <v>71</v>
      </c>
      <c r="D83" s="24" t="s">
        <v>73</v>
      </c>
      <c r="E83" s="24" t="s">
        <v>13</v>
      </c>
      <c r="F83" s="24" t="s">
        <v>269</v>
      </c>
      <c r="G83" s="24" t="s">
        <v>270</v>
      </c>
      <c r="H83" s="24">
        <v>2554</v>
      </c>
      <c r="I83" s="24">
        <v>4551221</v>
      </c>
      <c r="J83" s="24">
        <v>33</v>
      </c>
      <c r="K83" s="25" t="str">
        <f t="shared" si="5"/>
        <v>24893_1</v>
      </c>
      <c r="L83" s="25" t="str">
        <f t="shared" si="6"/>
        <v>2554-4551221-33</v>
      </c>
      <c r="M83" s="25" t="str">
        <f t="shared" si="7"/>
        <v>Mar</v>
      </c>
      <c r="N83" s="25" t="str">
        <f t="shared" si="8"/>
        <v>326543</v>
      </c>
      <c r="O83" s="25" t="str">
        <f t="shared" si="9"/>
        <v>M</v>
      </c>
    </row>
    <row r="84" spans="1:15" x14ac:dyDescent="0.3">
      <c r="A84" s="24">
        <v>24898</v>
      </c>
      <c r="B84" s="24">
        <v>1</v>
      </c>
      <c r="C84" s="24" t="s">
        <v>48</v>
      </c>
      <c r="D84" s="24" t="s">
        <v>49</v>
      </c>
      <c r="E84" s="24" t="s">
        <v>13</v>
      </c>
      <c r="F84" s="24" t="s">
        <v>271</v>
      </c>
      <c r="G84" s="24" t="s">
        <v>272</v>
      </c>
      <c r="H84" s="24">
        <v>2554</v>
      </c>
      <c r="I84" s="24">
        <v>4551221</v>
      </c>
      <c r="J84" s="24">
        <v>33</v>
      </c>
      <c r="K84" s="25" t="str">
        <f t="shared" si="5"/>
        <v>24898_1</v>
      </c>
      <c r="L84" s="25" t="str">
        <f t="shared" si="6"/>
        <v>2554-4551221-33</v>
      </c>
      <c r="M84" s="25" t="str">
        <f t="shared" si="7"/>
        <v>Mar</v>
      </c>
      <c r="N84" s="25" t="str">
        <f t="shared" si="8"/>
        <v>338553</v>
      </c>
      <c r="O84" s="25" t="str">
        <f t="shared" si="9"/>
        <v>M</v>
      </c>
    </row>
    <row r="85" spans="1:15" x14ac:dyDescent="0.3">
      <c r="A85" s="24">
        <v>24902</v>
      </c>
      <c r="B85" s="24">
        <v>1</v>
      </c>
      <c r="C85" s="24" t="s">
        <v>71</v>
      </c>
      <c r="D85" s="24" t="s">
        <v>93</v>
      </c>
      <c r="E85" s="24" t="s">
        <v>13</v>
      </c>
      <c r="F85" s="24" t="s">
        <v>273</v>
      </c>
      <c r="G85" s="24" t="s">
        <v>274</v>
      </c>
      <c r="H85" s="24">
        <v>1641</v>
      </c>
      <c r="I85" s="24">
        <v>7654320</v>
      </c>
      <c r="J85" s="24">
        <v>72</v>
      </c>
      <c r="K85" s="25" t="str">
        <f t="shared" si="5"/>
        <v>24902_1</v>
      </c>
      <c r="L85" s="25" t="str">
        <f t="shared" si="6"/>
        <v>1641-7654320-72</v>
      </c>
      <c r="M85" s="25" t="str">
        <f t="shared" si="7"/>
        <v>Mar</v>
      </c>
      <c r="N85" s="25" t="str">
        <f t="shared" si="8"/>
        <v>213342</v>
      </c>
      <c r="O85" s="25" t="str">
        <f t="shared" si="9"/>
        <v>S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88"/>
  <sheetViews>
    <sheetView topLeftCell="B1" zoomScale="110" zoomScaleNormal="110" workbookViewId="0">
      <selection activeCell="I5" sqref="I5:J24"/>
    </sheetView>
  </sheetViews>
  <sheetFormatPr defaultRowHeight="14.4" x14ac:dyDescent="0.3"/>
  <cols>
    <col min="1" max="3" width="13" customWidth="1"/>
    <col min="4" max="4" width="13.88671875" style="2" bestFit="1" customWidth="1"/>
    <col min="5" max="5" width="13.88671875" style="2" customWidth="1"/>
    <col min="6" max="6" width="14" style="2" customWidth="1"/>
    <col min="7" max="7" width="16" customWidth="1"/>
    <col min="8" max="8" width="12" customWidth="1"/>
    <col min="9" max="10" width="13.109375" customWidth="1"/>
    <col min="11" max="11" width="14.44140625" style="12" customWidth="1"/>
    <col min="12" max="12" width="12.6640625" style="12" customWidth="1"/>
    <col min="13" max="13" width="12" customWidth="1"/>
  </cols>
  <sheetData>
    <row r="1" spans="1:13" ht="23.4" x14ac:dyDescent="0.45">
      <c r="A1" s="19" t="s">
        <v>366</v>
      </c>
    </row>
    <row r="2" spans="1:13" x14ac:dyDescent="0.3">
      <c r="D2"/>
      <c r="E2"/>
      <c r="F2" s="13" t="s">
        <v>701</v>
      </c>
      <c r="G2" s="20"/>
      <c r="I2" s="13" t="s">
        <v>698</v>
      </c>
      <c r="J2" s="18"/>
      <c r="K2" s="2"/>
      <c r="L2" s="13" t="s">
        <v>688</v>
      </c>
      <c r="M2" s="14">
        <v>3.5999999999999999E-3</v>
      </c>
    </row>
    <row r="3" spans="1:13" x14ac:dyDescent="0.3">
      <c r="K3" s="2"/>
      <c r="L3" s="2"/>
    </row>
    <row r="4" spans="1:13" x14ac:dyDescent="0.3">
      <c r="A4" s="21" t="s">
        <v>365</v>
      </c>
      <c r="B4" s="21" t="s">
        <v>364</v>
      </c>
      <c r="C4" s="21" t="s">
        <v>5</v>
      </c>
      <c r="D4" s="21" t="s">
        <v>0</v>
      </c>
      <c r="E4" s="21" t="s">
        <v>1</v>
      </c>
      <c r="F4" s="21" t="s">
        <v>2</v>
      </c>
      <c r="G4" s="21" t="s">
        <v>8</v>
      </c>
      <c r="H4" s="21" t="s">
        <v>47</v>
      </c>
      <c r="I4" s="21" t="s">
        <v>7</v>
      </c>
      <c r="J4" s="21" t="s">
        <v>703</v>
      </c>
      <c r="K4" s="21" t="s">
        <v>685</v>
      </c>
      <c r="L4" s="21" t="s">
        <v>689</v>
      </c>
      <c r="M4" s="21" t="s">
        <v>687</v>
      </c>
    </row>
    <row r="5" spans="1:13" x14ac:dyDescent="0.3">
      <c r="A5" s="27" t="s">
        <v>275</v>
      </c>
      <c r="B5" s="27" t="s">
        <v>367</v>
      </c>
      <c r="C5" s="27">
        <f>545671</f>
        <v>545671</v>
      </c>
      <c r="D5" s="28">
        <v>40264</v>
      </c>
      <c r="E5" s="28">
        <f>WORKDAY(EDATE(D5,1)-1,1)</f>
        <v>40295</v>
      </c>
      <c r="F5" s="28">
        <v>40269</v>
      </c>
      <c r="G5" s="27" t="s">
        <v>276</v>
      </c>
      <c r="H5" s="27">
        <v>223809</v>
      </c>
      <c r="I5" s="27" t="s">
        <v>277</v>
      </c>
      <c r="J5" s="29">
        <v>742.5</v>
      </c>
      <c r="K5" s="30"/>
      <c r="L5" s="30"/>
      <c r="M5" s="29">
        <f>J5*Penalty_rate</f>
        <v>2.673</v>
      </c>
    </row>
    <row r="6" spans="1:13" x14ac:dyDescent="0.3">
      <c r="A6" s="27" t="s">
        <v>275</v>
      </c>
      <c r="B6" s="27" t="s">
        <v>367</v>
      </c>
      <c r="C6" s="27">
        <v>545672</v>
      </c>
      <c r="D6" s="28">
        <v>40240</v>
      </c>
      <c r="E6" s="28">
        <f t="shared" ref="E6:E69" si="0">WORKDAY(EDATE(D6,1)-1,1)</f>
        <v>40273</v>
      </c>
      <c r="F6" s="28">
        <v>40270</v>
      </c>
      <c r="G6" s="27" t="s">
        <v>278</v>
      </c>
      <c r="H6" s="27">
        <v>327600</v>
      </c>
      <c r="I6" s="27" t="s">
        <v>279</v>
      </c>
      <c r="J6" s="29">
        <v>1021.02</v>
      </c>
      <c r="K6" s="30"/>
      <c r="L6" s="30"/>
      <c r="M6" s="29">
        <f>J6*Penalty_rate</f>
        <v>3.6756720000000001</v>
      </c>
    </row>
    <row r="7" spans="1:13" x14ac:dyDescent="0.3">
      <c r="A7" s="27" t="s">
        <v>280</v>
      </c>
      <c r="B7" s="27" t="s">
        <v>367</v>
      </c>
      <c r="C7" s="27">
        <v>545674</v>
      </c>
      <c r="D7" s="28">
        <v>40228</v>
      </c>
      <c r="E7" s="28">
        <f t="shared" si="0"/>
        <v>40256</v>
      </c>
      <c r="F7" s="28">
        <v>40271</v>
      </c>
      <c r="G7" s="27" t="s">
        <v>278</v>
      </c>
      <c r="H7" s="27">
        <v>332589</v>
      </c>
      <c r="I7" s="27" t="s">
        <v>279</v>
      </c>
      <c r="J7" s="29">
        <v>409.53</v>
      </c>
      <c r="K7" s="30"/>
      <c r="L7" s="30"/>
      <c r="M7" s="29">
        <f>J7*Penalty_rate</f>
        <v>1.474308</v>
      </c>
    </row>
    <row r="8" spans="1:13" x14ac:dyDescent="0.3">
      <c r="A8" s="27" t="s">
        <v>281</v>
      </c>
      <c r="B8" s="27" t="s">
        <v>367</v>
      </c>
      <c r="C8" s="27">
        <v>545676</v>
      </c>
      <c r="D8" s="28">
        <v>40248</v>
      </c>
      <c r="E8" s="28">
        <f t="shared" si="0"/>
        <v>40280</v>
      </c>
      <c r="F8" s="28">
        <v>40271</v>
      </c>
      <c r="G8" s="27" t="s">
        <v>278</v>
      </c>
      <c r="H8" s="27">
        <v>337131</v>
      </c>
      <c r="I8" s="27" t="s">
        <v>279</v>
      </c>
      <c r="J8" s="29">
        <v>-234.96</v>
      </c>
      <c r="K8" s="30"/>
      <c r="L8" s="30"/>
      <c r="M8" s="29">
        <f>J8*Penalty_rate</f>
        <v>-0.84585600000000005</v>
      </c>
    </row>
    <row r="9" spans="1:13" x14ac:dyDescent="0.3">
      <c r="A9" s="27" t="s">
        <v>282</v>
      </c>
      <c r="B9" s="27" t="s">
        <v>367</v>
      </c>
      <c r="C9" s="27">
        <v>545677</v>
      </c>
      <c r="D9" s="28">
        <v>40258</v>
      </c>
      <c r="E9" s="28">
        <f t="shared" si="0"/>
        <v>40289</v>
      </c>
      <c r="F9" s="28">
        <v>40272</v>
      </c>
      <c r="G9" s="27" t="s">
        <v>278</v>
      </c>
      <c r="H9" s="27">
        <v>319376</v>
      </c>
      <c r="I9" s="27" t="s">
        <v>279</v>
      </c>
      <c r="J9" s="29">
        <v>-450.12</v>
      </c>
      <c r="K9" s="30"/>
      <c r="L9" s="30"/>
      <c r="M9" s="29">
        <f>J9*Penalty_rate</f>
        <v>-1.6204319999999999</v>
      </c>
    </row>
    <row r="10" spans="1:13" x14ac:dyDescent="0.3">
      <c r="A10" s="27" t="s">
        <v>284</v>
      </c>
      <c r="B10" s="27" t="s">
        <v>367</v>
      </c>
      <c r="C10" s="27">
        <v>545678</v>
      </c>
      <c r="D10" s="28">
        <v>40242</v>
      </c>
      <c r="E10" s="28">
        <f t="shared" si="0"/>
        <v>40273</v>
      </c>
      <c r="F10" s="28">
        <v>40272</v>
      </c>
      <c r="G10" s="27" t="s">
        <v>278</v>
      </c>
      <c r="H10" s="27">
        <v>334724</v>
      </c>
      <c r="I10" s="27" t="s">
        <v>279</v>
      </c>
      <c r="J10" s="29">
        <v>114.18</v>
      </c>
      <c r="K10" s="30"/>
      <c r="L10" s="30"/>
      <c r="M10" s="29">
        <f>J10*Penalty_rate</f>
        <v>0.41104800000000002</v>
      </c>
    </row>
    <row r="11" spans="1:13" x14ac:dyDescent="0.3">
      <c r="A11" s="27" t="s">
        <v>285</v>
      </c>
      <c r="B11" s="27" t="s">
        <v>367</v>
      </c>
      <c r="C11" s="27">
        <v>545679</v>
      </c>
      <c r="D11" s="28">
        <v>40243</v>
      </c>
      <c r="E11" s="28">
        <f t="shared" si="0"/>
        <v>40274</v>
      </c>
      <c r="F11" s="28">
        <v>40272</v>
      </c>
      <c r="G11" s="27" t="s">
        <v>278</v>
      </c>
      <c r="H11" s="27">
        <v>310607</v>
      </c>
      <c r="I11" s="27" t="s">
        <v>279</v>
      </c>
      <c r="J11" s="29">
        <v>930.93</v>
      </c>
      <c r="K11" s="30"/>
      <c r="L11" s="30"/>
      <c r="M11" s="29">
        <f>J11*Penalty_rate</f>
        <v>3.3513479999999998</v>
      </c>
    </row>
    <row r="12" spans="1:13" x14ac:dyDescent="0.3">
      <c r="A12" s="27" t="s">
        <v>286</v>
      </c>
      <c r="B12" s="27" t="s">
        <v>367</v>
      </c>
      <c r="C12" s="27">
        <v>545681</v>
      </c>
      <c r="D12" s="28">
        <v>40266</v>
      </c>
      <c r="E12" s="28">
        <f t="shared" si="0"/>
        <v>40297</v>
      </c>
      <c r="F12" s="28">
        <v>40272</v>
      </c>
      <c r="G12" s="27" t="s">
        <v>276</v>
      </c>
      <c r="H12" s="27">
        <v>226225</v>
      </c>
      <c r="I12" s="27" t="s">
        <v>277</v>
      </c>
      <c r="J12" s="29">
        <v>466.29</v>
      </c>
      <c r="K12" s="30"/>
      <c r="L12" s="30"/>
      <c r="M12" s="29">
        <f>J12*Penalty_rate</f>
        <v>1.678644</v>
      </c>
    </row>
    <row r="13" spans="1:13" x14ac:dyDescent="0.3">
      <c r="A13" s="27" t="s">
        <v>287</v>
      </c>
      <c r="B13" s="27" t="s">
        <v>367</v>
      </c>
      <c r="C13" s="27">
        <v>545682</v>
      </c>
      <c r="D13" s="28">
        <v>40253</v>
      </c>
      <c r="E13" s="28">
        <f t="shared" si="0"/>
        <v>40284</v>
      </c>
      <c r="F13" s="28">
        <v>40273</v>
      </c>
      <c r="G13" s="27" t="s">
        <v>276</v>
      </c>
      <c r="H13" s="27">
        <v>223858</v>
      </c>
      <c r="I13" s="27" t="s">
        <v>277</v>
      </c>
      <c r="J13" s="29">
        <v>222.42</v>
      </c>
      <c r="K13" s="30"/>
      <c r="L13" s="30"/>
      <c r="M13" s="29">
        <f>J13*Penalty_rate</f>
        <v>0.80071199999999998</v>
      </c>
    </row>
    <row r="14" spans="1:13" x14ac:dyDescent="0.3">
      <c r="A14" s="27" t="s">
        <v>288</v>
      </c>
      <c r="B14" s="27" t="s">
        <v>367</v>
      </c>
      <c r="C14" s="27">
        <v>545683</v>
      </c>
      <c r="D14" s="28">
        <v>40251</v>
      </c>
      <c r="E14" s="28">
        <f t="shared" si="0"/>
        <v>40282</v>
      </c>
      <c r="F14" s="28">
        <v>40273</v>
      </c>
      <c r="G14" s="27" t="s">
        <v>276</v>
      </c>
      <c r="H14" s="27">
        <v>211781</v>
      </c>
      <c r="I14" s="27" t="s">
        <v>277</v>
      </c>
      <c r="J14" s="29">
        <v>679.8</v>
      </c>
      <c r="K14" s="30"/>
      <c r="L14" s="30"/>
      <c r="M14" s="29">
        <f>J14*Penalty_rate</f>
        <v>2.4472799999999997</v>
      </c>
    </row>
    <row r="15" spans="1:13" x14ac:dyDescent="0.3">
      <c r="A15" s="27" t="s">
        <v>289</v>
      </c>
      <c r="B15" s="27" t="s">
        <v>367</v>
      </c>
      <c r="C15" s="27">
        <v>545685</v>
      </c>
      <c r="D15" s="28">
        <v>40255</v>
      </c>
      <c r="E15" s="28">
        <f t="shared" si="0"/>
        <v>40287</v>
      </c>
      <c r="F15" s="28">
        <v>40273</v>
      </c>
      <c r="G15" s="27" t="s">
        <v>276</v>
      </c>
      <c r="H15" s="27">
        <v>232805</v>
      </c>
      <c r="I15" s="27" t="s">
        <v>277</v>
      </c>
      <c r="J15" s="29">
        <v>171.93</v>
      </c>
      <c r="K15" s="30"/>
      <c r="L15" s="30"/>
      <c r="M15" s="29">
        <f>J15*Penalty_rate</f>
        <v>0.61894800000000005</v>
      </c>
    </row>
    <row r="16" spans="1:13" x14ac:dyDescent="0.3">
      <c r="A16" s="27" t="s">
        <v>290</v>
      </c>
      <c r="B16" s="27" t="s">
        <v>367</v>
      </c>
      <c r="C16" s="27">
        <v>545687</v>
      </c>
      <c r="D16" s="28">
        <v>40229</v>
      </c>
      <c r="E16" s="28">
        <f t="shared" si="0"/>
        <v>40259</v>
      </c>
      <c r="F16" s="28">
        <v>40273</v>
      </c>
      <c r="G16" s="27" t="s">
        <v>278</v>
      </c>
      <c r="H16" s="27">
        <v>312187</v>
      </c>
      <c r="I16" s="27" t="s">
        <v>279</v>
      </c>
      <c r="J16" s="29">
        <v>623.70000000000005</v>
      </c>
      <c r="K16" s="30"/>
      <c r="L16" s="30"/>
      <c r="M16" s="29">
        <f>J16*Penalty_rate</f>
        <v>2.24532</v>
      </c>
    </row>
    <row r="17" spans="1:13" x14ac:dyDescent="0.3">
      <c r="A17" s="27" t="s">
        <v>291</v>
      </c>
      <c r="B17" s="27" t="s">
        <v>367</v>
      </c>
      <c r="C17" s="27">
        <v>545689</v>
      </c>
      <c r="D17" s="28">
        <v>40244</v>
      </c>
      <c r="E17" s="28">
        <f t="shared" si="0"/>
        <v>40275</v>
      </c>
      <c r="F17" s="28">
        <v>40273</v>
      </c>
      <c r="G17" s="27" t="s">
        <v>278</v>
      </c>
      <c r="H17" s="27">
        <v>319790</v>
      </c>
      <c r="I17" s="27" t="s">
        <v>279</v>
      </c>
      <c r="J17" s="29">
        <v>221.1</v>
      </c>
      <c r="K17" s="30"/>
      <c r="L17" s="30"/>
      <c r="M17" s="29">
        <f>J17*Penalty_rate</f>
        <v>0.79596</v>
      </c>
    </row>
    <row r="18" spans="1:13" x14ac:dyDescent="0.3">
      <c r="A18" s="27" t="s">
        <v>292</v>
      </c>
      <c r="B18" s="27" t="s">
        <v>367</v>
      </c>
      <c r="C18" s="27">
        <v>545690</v>
      </c>
      <c r="D18" s="28">
        <v>40233</v>
      </c>
      <c r="E18" s="28">
        <f t="shared" si="0"/>
        <v>40261</v>
      </c>
      <c r="F18" s="28">
        <v>40274</v>
      </c>
      <c r="G18" s="27" t="s">
        <v>278</v>
      </c>
      <c r="H18" s="27">
        <v>327342</v>
      </c>
      <c r="I18" s="27" t="s">
        <v>279</v>
      </c>
      <c r="J18" s="29">
        <v>393.36</v>
      </c>
      <c r="K18" s="30"/>
      <c r="L18" s="30"/>
      <c r="M18" s="29">
        <f>J18*Penalty_rate</f>
        <v>1.416096</v>
      </c>
    </row>
    <row r="19" spans="1:13" x14ac:dyDescent="0.3">
      <c r="A19" s="27" t="s">
        <v>293</v>
      </c>
      <c r="B19" s="27" t="s">
        <v>367</v>
      </c>
      <c r="C19" s="27">
        <v>545691</v>
      </c>
      <c r="D19" s="28">
        <v>40239</v>
      </c>
      <c r="E19" s="28">
        <f t="shared" si="0"/>
        <v>40270</v>
      </c>
      <c r="F19" s="28">
        <v>40274</v>
      </c>
      <c r="G19" s="27" t="s">
        <v>278</v>
      </c>
      <c r="H19" s="27">
        <v>335460</v>
      </c>
      <c r="I19" s="27" t="s">
        <v>279</v>
      </c>
      <c r="J19" s="29">
        <v>642.17999999999995</v>
      </c>
      <c r="K19" s="30"/>
      <c r="L19" s="30"/>
      <c r="M19" s="29">
        <f>J19*Penalty_rate</f>
        <v>2.3118479999999999</v>
      </c>
    </row>
    <row r="20" spans="1:13" x14ac:dyDescent="0.3">
      <c r="A20" s="27" t="s">
        <v>294</v>
      </c>
      <c r="B20" s="27" t="s">
        <v>367</v>
      </c>
      <c r="C20" s="27">
        <v>545692</v>
      </c>
      <c r="D20" s="28">
        <v>40259</v>
      </c>
      <c r="E20" s="28">
        <f t="shared" si="0"/>
        <v>40290</v>
      </c>
      <c r="F20" s="28">
        <v>40274</v>
      </c>
      <c r="G20" s="27" t="s">
        <v>278</v>
      </c>
      <c r="H20" s="27">
        <v>323955</v>
      </c>
      <c r="I20" s="27" t="s">
        <v>279</v>
      </c>
      <c r="J20" s="29">
        <v>499.95</v>
      </c>
      <c r="K20" s="30"/>
      <c r="L20" s="30"/>
      <c r="M20" s="29">
        <f>J20*Penalty_rate</f>
        <v>1.79982</v>
      </c>
    </row>
    <row r="21" spans="1:13" x14ac:dyDescent="0.3">
      <c r="A21" s="27" t="s">
        <v>295</v>
      </c>
      <c r="B21" s="27" t="s">
        <v>367</v>
      </c>
      <c r="C21" s="27">
        <v>545693</v>
      </c>
      <c r="D21" s="28">
        <v>40238</v>
      </c>
      <c r="E21" s="28">
        <f t="shared" si="0"/>
        <v>40269</v>
      </c>
      <c r="F21" s="28">
        <v>40275</v>
      </c>
      <c r="G21" s="27" t="s">
        <v>278</v>
      </c>
      <c r="H21" s="27">
        <v>316515</v>
      </c>
      <c r="I21" s="27" t="s">
        <v>279</v>
      </c>
      <c r="J21" s="29">
        <v>299.64</v>
      </c>
      <c r="K21" s="30"/>
      <c r="L21" s="30"/>
      <c r="M21" s="29">
        <f>J21*Penalty_rate</f>
        <v>1.0787039999999999</v>
      </c>
    </row>
    <row r="22" spans="1:13" x14ac:dyDescent="0.3">
      <c r="A22" s="27" t="s">
        <v>296</v>
      </c>
      <c r="B22" s="27" t="s">
        <v>367</v>
      </c>
      <c r="C22" s="27">
        <v>545695</v>
      </c>
      <c r="D22" s="28">
        <v>40234</v>
      </c>
      <c r="E22" s="28">
        <f t="shared" si="0"/>
        <v>40262</v>
      </c>
      <c r="F22" s="28">
        <v>40275</v>
      </c>
      <c r="G22" s="27" t="s">
        <v>276</v>
      </c>
      <c r="H22" s="27">
        <v>231320</v>
      </c>
      <c r="I22" s="27" t="s">
        <v>277</v>
      </c>
      <c r="J22" s="29">
        <v>312.83999999999997</v>
      </c>
      <c r="K22" s="30"/>
      <c r="L22" s="30"/>
      <c r="M22" s="29">
        <f>J22*Penalty_rate</f>
        <v>1.1262239999999999</v>
      </c>
    </row>
    <row r="23" spans="1:13" x14ac:dyDescent="0.3">
      <c r="A23" s="27" t="s">
        <v>297</v>
      </c>
      <c r="B23" s="27" t="s">
        <v>367</v>
      </c>
      <c r="C23" s="27">
        <v>545696</v>
      </c>
      <c r="D23" s="28">
        <v>40236</v>
      </c>
      <c r="E23" s="28">
        <f t="shared" si="0"/>
        <v>40266</v>
      </c>
      <c r="F23" s="28">
        <v>40275</v>
      </c>
      <c r="G23" s="27" t="s">
        <v>276</v>
      </c>
      <c r="H23" s="27">
        <v>213670</v>
      </c>
      <c r="I23" s="27" t="s">
        <v>277</v>
      </c>
      <c r="J23" s="29">
        <v>993.63</v>
      </c>
      <c r="K23" s="30"/>
      <c r="L23" s="30"/>
      <c r="M23" s="29">
        <f>J23*Penalty_rate</f>
        <v>3.5770679999999997</v>
      </c>
    </row>
    <row r="24" spans="1:13" x14ac:dyDescent="0.3">
      <c r="A24" s="27" t="s">
        <v>298</v>
      </c>
      <c r="B24" s="27" t="s">
        <v>367</v>
      </c>
      <c r="C24" s="27">
        <v>545697</v>
      </c>
      <c r="D24" s="28">
        <v>40261</v>
      </c>
      <c r="E24" s="28">
        <f t="shared" si="0"/>
        <v>40294</v>
      </c>
      <c r="F24" s="28">
        <v>40275</v>
      </c>
      <c r="G24" s="27" t="s">
        <v>276</v>
      </c>
      <c r="H24" s="27">
        <v>226166</v>
      </c>
      <c r="I24" s="27" t="s">
        <v>277</v>
      </c>
      <c r="J24" s="29">
        <v>1053.69</v>
      </c>
      <c r="K24" s="30"/>
      <c r="L24" s="30"/>
      <c r="M24" s="29">
        <f>J24*Penalty_rate</f>
        <v>3.7932839999999999</v>
      </c>
    </row>
    <row r="25" spans="1:13" x14ac:dyDescent="0.3">
      <c r="A25" s="27" t="s">
        <v>299</v>
      </c>
      <c r="B25" s="27" t="s">
        <v>367</v>
      </c>
      <c r="C25" s="27">
        <v>545698</v>
      </c>
      <c r="D25" s="28">
        <v>40236</v>
      </c>
      <c r="E25" s="28">
        <f t="shared" si="0"/>
        <v>40266</v>
      </c>
      <c r="F25" s="28">
        <v>40276</v>
      </c>
      <c r="G25" s="27" t="s">
        <v>278</v>
      </c>
      <c r="H25" s="27">
        <v>316479</v>
      </c>
      <c r="I25" s="27" t="s">
        <v>279</v>
      </c>
      <c r="J25" s="29">
        <v>1047.75</v>
      </c>
      <c r="K25" s="30"/>
      <c r="L25" s="30"/>
      <c r="M25" s="29">
        <f>J25*Penalty_rate</f>
        <v>3.7719</v>
      </c>
    </row>
    <row r="26" spans="1:13" x14ac:dyDescent="0.3">
      <c r="A26" s="27" t="s">
        <v>300</v>
      </c>
      <c r="B26" s="27" t="s">
        <v>367</v>
      </c>
      <c r="C26" s="27">
        <v>545700</v>
      </c>
      <c r="D26" s="28">
        <v>40254</v>
      </c>
      <c r="E26" s="28">
        <f t="shared" si="0"/>
        <v>40287</v>
      </c>
      <c r="F26" s="28">
        <v>40276</v>
      </c>
      <c r="G26" s="27" t="s">
        <v>276</v>
      </c>
      <c r="H26" s="27">
        <v>230046</v>
      </c>
      <c r="I26" s="27" t="s">
        <v>277</v>
      </c>
      <c r="J26" s="29">
        <v>1096.92</v>
      </c>
      <c r="K26" s="30"/>
      <c r="L26" s="30"/>
      <c r="M26" s="29">
        <f>J26*Penalty_rate</f>
        <v>3.948912</v>
      </c>
    </row>
    <row r="27" spans="1:13" x14ac:dyDescent="0.3">
      <c r="A27" s="27" t="s">
        <v>301</v>
      </c>
      <c r="B27" s="27" t="s">
        <v>367</v>
      </c>
      <c r="C27" s="27">
        <v>545702</v>
      </c>
      <c r="D27" s="28">
        <v>40268</v>
      </c>
      <c r="E27" s="28">
        <f t="shared" si="0"/>
        <v>40298</v>
      </c>
      <c r="F27" s="28">
        <v>40276</v>
      </c>
      <c r="G27" s="27" t="s">
        <v>276</v>
      </c>
      <c r="H27" s="27">
        <v>224680</v>
      </c>
      <c r="I27" s="27" t="s">
        <v>277</v>
      </c>
      <c r="J27" s="29">
        <v>257.07</v>
      </c>
      <c r="K27" s="30"/>
      <c r="L27" s="30"/>
      <c r="M27" s="29">
        <f>J27*Penalty_rate</f>
        <v>0.92545199999999994</v>
      </c>
    </row>
    <row r="28" spans="1:13" x14ac:dyDescent="0.3">
      <c r="A28" s="27" t="s">
        <v>302</v>
      </c>
      <c r="B28" s="27" t="s">
        <v>367</v>
      </c>
      <c r="C28" s="27">
        <v>545703</v>
      </c>
      <c r="D28" s="28">
        <v>40263</v>
      </c>
      <c r="E28" s="28">
        <f t="shared" si="0"/>
        <v>40294</v>
      </c>
      <c r="F28" s="28">
        <v>40276</v>
      </c>
      <c r="G28" s="27" t="s">
        <v>276</v>
      </c>
      <c r="H28" s="27">
        <v>238023</v>
      </c>
      <c r="I28" s="27" t="s">
        <v>277</v>
      </c>
      <c r="J28" s="29">
        <v>215.49</v>
      </c>
      <c r="K28" s="30"/>
      <c r="L28" s="30"/>
      <c r="M28" s="29">
        <f>J28*Penalty_rate</f>
        <v>0.77576400000000001</v>
      </c>
    </row>
    <row r="29" spans="1:13" x14ac:dyDescent="0.3">
      <c r="A29" s="27" t="s">
        <v>303</v>
      </c>
      <c r="B29" s="27" t="s">
        <v>367</v>
      </c>
      <c r="C29" s="27">
        <v>545705</v>
      </c>
      <c r="D29" s="28">
        <v>40235</v>
      </c>
      <c r="E29" s="28">
        <f t="shared" si="0"/>
        <v>40263</v>
      </c>
      <c r="F29" s="28">
        <v>40276</v>
      </c>
      <c r="G29" s="27" t="s">
        <v>276</v>
      </c>
      <c r="H29" s="27">
        <v>224184</v>
      </c>
      <c r="I29" s="27" t="s">
        <v>277</v>
      </c>
      <c r="J29" s="29">
        <v>455.07</v>
      </c>
      <c r="K29" s="30"/>
      <c r="L29" s="30"/>
      <c r="M29" s="29">
        <f>J29*Penalty_rate</f>
        <v>1.638252</v>
      </c>
    </row>
    <row r="30" spans="1:13" x14ac:dyDescent="0.3">
      <c r="A30" s="27" t="s">
        <v>304</v>
      </c>
      <c r="B30" s="27" t="s">
        <v>367</v>
      </c>
      <c r="C30" s="27">
        <v>545706</v>
      </c>
      <c r="D30" s="28">
        <v>40270</v>
      </c>
      <c r="E30" s="28">
        <f t="shared" si="0"/>
        <v>40301</v>
      </c>
      <c r="F30" s="28">
        <v>40277</v>
      </c>
      <c r="G30" s="27" t="s">
        <v>276</v>
      </c>
      <c r="H30" s="27">
        <v>216205</v>
      </c>
      <c r="I30" s="27" t="s">
        <v>277</v>
      </c>
      <c r="J30" s="29">
        <v>711.81</v>
      </c>
      <c r="K30" s="30"/>
      <c r="L30" s="30"/>
      <c r="M30" s="29">
        <f>J30*Penalty_rate</f>
        <v>2.5625159999999996</v>
      </c>
    </row>
    <row r="31" spans="1:13" x14ac:dyDescent="0.3">
      <c r="A31" s="27" t="s">
        <v>305</v>
      </c>
      <c r="B31" s="27" t="s">
        <v>367</v>
      </c>
      <c r="C31" s="27">
        <v>545707</v>
      </c>
      <c r="D31" s="28">
        <v>40254</v>
      </c>
      <c r="E31" s="28">
        <f t="shared" si="0"/>
        <v>40287</v>
      </c>
      <c r="F31" s="28">
        <v>40278</v>
      </c>
      <c r="G31" s="27" t="s">
        <v>278</v>
      </c>
      <c r="H31" s="27">
        <v>331383</v>
      </c>
      <c r="I31" s="27" t="s">
        <v>279</v>
      </c>
      <c r="J31" s="29">
        <v>78.540000000000006</v>
      </c>
      <c r="K31" s="30"/>
      <c r="L31" s="30"/>
      <c r="M31" s="29">
        <f>J31*Penalty_rate</f>
        <v>0.282744</v>
      </c>
    </row>
    <row r="32" spans="1:13" x14ac:dyDescent="0.3">
      <c r="A32" s="27" t="s">
        <v>306</v>
      </c>
      <c r="B32" s="27" t="s">
        <v>367</v>
      </c>
      <c r="C32" s="27">
        <v>545708</v>
      </c>
      <c r="D32" s="28">
        <v>40234</v>
      </c>
      <c r="E32" s="28">
        <f t="shared" si="0"/>
        <v>40262</v>
      </c>
      <c r="F32" s="28">
        <v>40278</v>
      </c>
      <c r="G32" s="27" t="s">
        <v>278</v>
      </c>
      <c r="H32" s="27">
        <v>335282</v>
      </c>
      <c r="I32" s="27" t="s">
        <v>279</v>
      </c>
      <c r="J32" s="29">
        <v>302.61</v>
      </c>
      <c r="K32" s="30"/>
      <c r="L32" s="30"/>
      <c r="M32" s="29">
        <f>J32*Penalty_rate</f>
        <v>1.089396</v>
      </c>
    </row>
    <row r="33" spans="1:13" x14ac:dyDescent="0.3">
      <c r="A33" s="27" t="s">
        <v>307</v>
      </c>
      <c r="B33" s="27" t="s">
        <v>367</v>
      </c>
      <c r="C33" s="27">
        <v>545710</v>
      </c>
      <c r="D33" s="28">
        <v>40268</v>
      </c>
      <c r="E33" s="28">
        <f t="shared" si="0"/>
        <v>40298</v>
      </c>
      <c r="F33" s="28">
        <v>40278</v>
      </c>
      <c r="G33" s="27" t="s">
        <v>278</v>
      </c>
      <c r="H33" s="27">
        <v>330858</v>
      </c>
      <c r="I33" s="27" t="s">
        <v>279</v>
      </c>
      <c r="J33" s="29">
        <v>426.03</v>
      </c>
      <c r="K33" s="30"/>
      <c r="L33" s="30"/>
      <c r="M33" s="29">
        <f>J33*Penalty_rate</f>
        <v>1.5337079999999998</v>
      </c>
    </row>
    <row r="34" spans="1:13" x14ac:dyDescent="0.3">
      <c r="A34" s="27" t="s">
        <v>308</v>
      </c>
      <c r="B34" s="27" t="s">
        <v>367</v>
      </c>
      <c r="C34" s="27">
        <v>545711</v>
      </c>
      <c r="D34" s="28">
        <v>40247</v>
      </c>
      <c r="E34" s="28">
        <f t="shared" si="0"/>
        <v>40280</v>
      </c>
      <c r="F34" s="28">
        <v>40278</v>
      </c>
      <c r="G34" s="27" t="s">
        <v>276</v>
      </c>
      <c r="H34" s="27">
        <v>238202</v>
      </c>
      <c r="I34" s="27" t="s">
        <v>277</v>
      </c>
      <c r="J34" s="29">
        <v>489.72</v>
      </c>
      <c r="K34" s="30"/>
      <c r="L34" s="30"/>
      <c r="M34" s="29">
        <f>J34*Penalty_rate</f>
        <v>1.7629920000000001</v>
      </c>
    </row>
    <row r="35" spans="1:13" x14ac:dyDescent="0.3">
      <c r="A35" s="27" t="s">
        <v>309</v>
      </c>
      <c r="B35" s="27" t="s">
        <v>367</v>
      </c>
      <c r="C35" s="27">
        <v>545713</v>
      </c>
      <c r="D35" s="28">
        <v>40246</v>
      </c>
      <c r="E35" s="28">
        <f t="shared" si="0"/>
        <v>40277</v>
      </c>
      <c r="F35" s="28">
        <v>40279</v>
      </c>
      <c r="G35" s="27" t="s">
        <v>276</v>
      </c>
      <c r="H35" s="27">
        <v>217217</v>
      </c>
      <c r="I35" s="27" t="s">
        <v>277</v>
      </c>
      <c r="J35" s="29">
        <v>352.44</v>
      </c>
      <c r="K35" s="30"/>
      <c r="L35" s="30"/>
      <c r="M35" s="29">
        <f>J35*Penalty_rate</f>
        <v>1.2687839999999999</v>
      </c>
    </row>
    <row r="36" spans="1:13" x14ac:dyDescent="0.3">
      <c r="A36" s="27" t="s">
        <v>310</v>
      </c>
      <c r="B36" s="27" t="s">
        <v>367</v>
      </c>
      <c r="C36" s="27">
        <v>545715</v>
      </c>
      <c r="D36" s="28">
        <v>40246</v>
      </c>
      <c r="E36" s="28">
        <f t="shared" si="0"/>
        <v>40277</v>
      </c>
      <c r="F36" s="28">
        <v>40279</v>
      </c>
      <c r="G36" s="27" t="s">
        <v>276</v>
      </c>
      <c r="H36" s="27">
        <v>234637</v>
      </c>
      <c r="I36" s="27" t="s">
        <v>277</v>
      </c>
      <c r="J36" s="29">
        <v>238.59</v>
      </c>
      <c r="K36" s="30"/>
      <c r="L36" s="30"/>
      <c r="M36" s="29">
        <f>J36*Penalty_rate</f>
        <v>0.85892400000000002</v>
      </c>
    </row>
    <row r="37" spans="1:13" x14ac:dyDescent="0.3">
      <c r="A37" s="27" t="s">
        <v>311</v>
      </c>
      <c r="B37" s="27" t="s">
        <v>367</v>
      </c>
      <c r="C37" s="27">
        <v>545716</v>
      </c>
      <c r="D37" s="28">
        <v>40238</v>
      </c>
      <c r="E37" s="28">
        <f t="shared" si="0"/>
        <v>40269</v>
      </c>
      <c r="F37" s="28">
        <v>40279</v>
      </c>
      <c r="G37" s="27" t="s">
        <v>278</v>
      </c>
      <c r="H37" s="27">
        <v>332725</v>
      </c>
      <c r="I37" s="27" t="s">
        <v>279</v>
      </c>
      <c r="J37" s="29">
        <v>549.12</v>
      </c>
      <c r="K37" s="30"/>
      <c r="L37" s="30"/>
      <c r="M37" s="29">
        <f>J37*Penalty_rate</f>
        <v>1.9768319999999999</v>
      </c>
    </row>
    <row r="38" spans="1:13" x14ac:dyDescent="0.3">
      <c r="A38" s="27" t="s">
        <v>312</v>
      </c>
      <c r="B38" s="27" t="s">
        <v>367</v>
      </c>
      <c r="C38" s="27">
        <v>545718</v>
      </c>
      <c r="D38" s="28">
        <v>40258</v>
      </c>
      <c r="E38" s="28">
        <f t="shared" si="0"/>
        <v>40289</v>
      </c>
      <c r="F38" s="28">
        <v>40280</v>
      </c>
      <c r="G38" s="27" t="s">
        <v>276</v>
      </c>
      <c r="H38" s="27">
        <v>227351</v>
      </c>
      <c r="I38" s="27" t="s">
        <v>277</v>
      </c>
      <c r="J38" s="29">
        <v>322.41000000000003</v>
      </c>
      <c r="K38" s="30"/>
      <c r="L38" s="30"/>
      <c r="M38" s="29">
        <f>J38*Penalty_rate</f>
        <v>1.160676</v>
      </c>
    </row>
    <row r="39" spans="1:13" x14ac:dyDescent="0.3">
      <c r="A39" s="27" t="s">
        <v>313</v>
      </c>
      <c r="B39" s="27" t="s">
        <v>367</v>
      </c>
      <c r="C39" s="27">
        <v>545719</v>
      </c>
      <c r="D39" s="28">
        <v>40264</v>
      </c>
      <c r="E39" s="28">
        <f t="shared" si="0"/>
        <v>40295</v>
      </c>
      <c r="F39" s="28">
        <v>40280</v>
      </c>
      <c r="G39" s="27" t="s">
        <v>278</v>
      </c>
      <c r="H39" s="27">
        <v>336345</v>
      </c>
      <c r="I39" s="27" t="s">
        <v>279</v>
      </c>
      <c r="J39" s="29">
        <v>644.82000000000005</v>
      </c>
      <c r="K39" s="30"/>
      <c r="L39" s="30"/>
      <c r="M39" s="29">
        <f>J39*Penalty_rate</f>
        <v>2.3213520000000001</v>
      </c>
    </row>
    <row r="40" spans="1:13" x14ac:dyDescent="0.3">
      <c r="A40" s="27" t="s">
        <v>314</v>
      </c>
      <c r="B40" s="27" t="s">
        <v>367</v>
      </c>
      <c r="C40" s="27">
        <v>545721</v>
      </c>
      <c r="D40" s="28">
        <v>40261</v>
      </c>
      <c r="E40" s="28">
        <f t="shared" si="0"/>
        <v>40294</v>
      </c>
      <c r="F40" s="28">
        <v>40280</v>
      </c>
      <c r="G40" s="27" t="s">
        <v>278</v>
      </c>
      <c r="H40" s="27">
        <v>338595</v>
      </c>
      <c r="I40" s="27" t="s">
        <v>279</v>
      </c>
      <c r="J40" s="29">
        <v>113.19</v>
      </c>
      <c r="K40" s="30"/>
      <c r="L40" s="30"/>
      <c r="M40" s="29">
        <f>J40*Penalty_rate</f>
        <v>0.40748399999999996</v>
      </c>
    </row>
    <row r="41" spans="1:13" x14ac:dyDescent="0.3">
      <c r="A41" s="27" t="s">
        <v>315</v>
      </c>
      <c r="B41" s="27" t="s">
        <v>367</v>
      </c>
      <c r="C41" s="27">
        <v>545722</v>
      </c>
      <c r="D41" s="28">
        <v>40266</v>
      </c>
      <c r="E41" s="28">
        <f t="shared" si="0"/>
        <v>40297</v>
      </c>
      <c r="F41" s="28">
        <v>40280</v>
      </c>
      <c r="G41" s="27" t="s">
        <v>278</v>
      </c>
      <c r="H41" s="27">
        <v>325149</v>
      </c>
      <c r="I41" s="27" t="s">
        <v>279</v>
      </c>
      <c r="J41" s="29">
        <v>449.13</v>
      </c>
      <c r="K41" s="30"/>
      <c r="L41" s="30"/>
      <c r="M41" s="29">
        <f>J41*Penalty_rate</f>
        <v>1.616868</v>
      </c>
    </row>
    <row r="42" spans="1:13" x14ac:dyDescent="0.3">
      <c r="A42" s="27" t="s">
        <v>316</v>
      </c>
      <c r="B42" s="27" t="s">
        <v>367</v>
      </c>
      <c r="C42" s="27">
        <v>545723</v>
      </c>
      <c r="D42" s="28">
        <v>40262</v>
      </c>
      <c r="E42" s="28">
        <f t="shared" si="0"/>
        <v>40294</v>
      </c>
      <c r="F42" s="28">
        <v>40280</v>
      </c>
      <c r="G42" s="27" t="s">
        <v>276</v>
      </c>
      <c r="H42" s="27">
        <v>227994</v>
      </c>
      <c r="I42" s="27" t="s">
        <v>277</v>
      </c>
      <c r="J42" s="29">
        <v>819.06</v>
      </c>
      <c r="K42" s="30"/>
      <c r="L42" s="30"/>
      <c r="M42" s="29">
        <f>J42*Penalty_rate</f>
        <v>2.9486159999999999</v>
      </c>
    </row>
    <row r="43" spans="1:13" x14ac:dyDescent="0.3">
      <c r="A43" s="27" t="s">
        <v>317</v>
      </c>
      <c r="B43" s="27" t="s">
        <v>367</v>
      </c>
      <c r="C43" s="27">
        <v>545724</v>
      </c>
      <c r="D43" s="28">
        <v>40239</v>
      </c>
      <c r="E43" s="28">
        <f t="shared" si="0"/>
        <v>40270</v>
      </c>
      <c r="F43" s="28">
        <v>40281</v>
      </c>
      <c r="G43" s="27" t="s">
        <v>276</v>
      </c>
      <c r="H43" s="27">
        <v>222399</v>
      </c>
      <c r="I43" s="27" t="s">
        <v>277</v>
      </c>
      <c r="J43" s="29">
        <v>1019.04</v>
      </c>
      <c r="K43" s="30"/>
      <c r="L43" s="30"/>
      <c r="M43" s="29">
        <f>J43*Penalty_rate</f>
        <v>3.6685439999999998</v>
      </c>
    </row>
    <row r="44" spans="1:13" x14ac:dyDescent="0.3">
      <c r="A44" s="27" t="s">
        <v>318</v>
      </c>
      <c r="B44" s="27" t="s">
        <v>367</v>
      </c>
      <c r="C44" s="27">
        <v>545725</v>
      </c>
      <c r="D44" s="28">
        <v>40264</v>
      </c>
      <c r="E44" s="28">
        <f t="shared" si="0"/>
        <v>40295</v>
      </c>
      <c r="F44" s="28">
        <v>40282</v>
      </c>
      <c r="G44" s="27" t="s">
        <v>278</v>
      </c>
      <c r="H44" s="27">
        <v>316436</v>
      </c>
      <c r="I44" s="27" t="s">
        <v>279</v>
      </c>
      <c r="J44" s="29">
        <v>736.23</v>
      </c>
      <c r="K44" s="30"/>
      <c r="L44" s="30"/>
      <c r="M44" s="29">
        <f>J44*Penalty_rate</f>
        <v>2.6504279999999998</v>
      </c>
    </row>
    <row r="45" spans="1:13" x14ac:dyDescent="0.3">
      <c r="A45" s="27" t="s">
        <v>319</v>
      </c>
      <c r="B45" s="27" t="s">
        <v>367</v>
      </c>
      <c r="C45" s="27">
        <v>545726</v>
      </c>
      <c r="D45" s="28">
        <v>40266</v>
      </c>
      <c r="E45" s="28">
        <f t="shared" si="0"/>
        <v>40297</v>
      </c>
      <c r="F45" s="28">
        <v>40282</v>
      </c>
      <c r="G45" s="27" t="s">
        <v>278</v>
      </c>
      <c r="H45" s="27">
        <v>312603</v>
      </c>
      <c r="I45" s="27" t="s">
        <v>279</v>
      </c>
      <c r="J45" s="29">
        <v>-600.27</v>
      </c>
      <c r="K45" s="30"/>
      <c r="L45" s="30"/>
      <c r="M45" s="29">
        <f>J45*Penalty_rate</f>
        <v>-2.1609719999999997</v>
      </c>
    </row>
    <row r="46" spans="1:13" x14ac:dyDescent="0.3">
      <c r="A46" s="27" t="s">
        <v>320</v>
      </c>
      <c r="B46" s="27" t="s">
        <v>367</v>
      </c>
      <c r="C46" s="27">
        <v>545727</v>
      </c>
      <c r="D46" s="28">
        <v>40255</v>
      </c>
      <c r="E46" s="28">
        <f t="shared" si="0"/>
        <v>40287</v>
      </c>
      <c r="F46" s="28">
        <v>40282</v>
      </c>
      <c r="G46" s="27" t="s">
        <v>278</v>
      </c>
      <c r="H46" s="27">
        <v>339907</v>
      </c>
      <c r="I46" s="27" t="s">
        <v>279</v>
      </c>
      <c r="J46" s="29">
        <v>480.81</v>
      </c>
      <c r="K46" s="30"/>
      <c r="L46" s="30"/>
      <c r="M46" s="29">
        <f>J46*Penalty_rate</f>
        <v>1.7309159999999999</v>
      </c>
    </row>
    <row r="47" spans="1:13" x14ac:dyDescent="0.3">
      <c r="A47" s="27" t="s">
        <v>321</v>
      </c>
      <c r="B47" s="27" t="s">
        <v>367</v>
      </c>
      <c r="C47" s="27">
        <v>545729</v>
      </c>
      <c r="D47" s="28">
        <v>40280</v>
      </c>
      <c r="E47" s="28">
        <f t="shared" si="0"/>
        <v>40310</v>
      </c>
      <c r="F47" s="28">
        <v>40282</v>
      </c>
      <c r="G47" s="27" t="s">
        <v>276</v>
      </c>
      <c r="H47" s="27">
        <v>218463</v>
      </c>
      <c r="I47" s="27" t="s">
        <v>277</v>
      </c>
      <c r="J47" s="29">
        <v>253.77</v>
      </c>
      <c r="K47" s="30"/>
      <c r="L47" s="30"/>
      <c r="M47" s="29">
        <f>J47*Penalty_rate</f>
        <v>0.91357200000000005</v>
      </c>
    </row>
    <row r="48" spans="1:13" x14ac:dyDescent="0.3">
      <c r="A48" s="27" t="s">
        <v>322</v>
      </c>
      <c r="B48" s="27" t="s">
        <v>367</v>
      </c>
      <c r="C48" s="27">
        <v>545731</v>
      </c>
      <c r="D48" s="28">
        <v>40259</v>
      </c>
      <c r="E48" s="28">
        <f t="shared" si="0"/>
        <v>40290</v>
      </c>
      <c r="F48" s="28">
        <v>40284</v>
      </c>
      <c r="G48" s="27" t="s">
        <v>278</v>
      </c>
      <c r="H48" s="27">
        <v>336345</v>
      </c>
      <c r="I48" s="27" t="s">
        <v>279</v>
      </c>
      <c r="J48" s="29">
        <v>442.86</v>
      </c>
      <c r="K48" s="30"/>
      <c r="L48" s="30"/>
      <c r="M48" s="29">
        <f>J48*Penalty_rate</f>
        <v>1.5942959999999999</v>
      </c>
    </row>
    <row r="49" spans="1:13" x14ac:dyDescent="0.3">
      <c r="A49" s="27" t="s">
        <v>323</v>
      </c>
      <c r="B49" s="27" t="s">
        <v>367</v>
      </c>
      <c r="C49" s="27">
        <v>545732</v>
      </c>
      <c r="D49" s="28">
        <v>40242</v>
      </c>
      <c r="E49" s="28">
        <f t="shared" si="0"/>
        <v>40273</v>
      </c>
      <c r="F49" s="28">
        <v>40284</v>
      </c>
      <c r="G49" s="27" t="s">
        <v>276</v>
      </c>
      <c r="H49" s="27">
        <v>227664</v>
      </c>
      <c r="I49" s="27" t="s">
        <v>277</v>
      </c>
      <c r="J49" s="29">
        <v>630.96</v>
      </c>
      <c r="K49" s="30"/>
      <c r="L49" s="30"/>
      <c r="M49" s="29">
        <f>J49*Penalty_rate</f>
        <v>2.2714560000000001</v>
      </c>
    </row>
    <row r="50" spans="1:13" x14ac:dyDescent="0.3">
      <c r="A50" s="27" t="s">
        <v>324</v>
      </c>
      <c r="B50" s="27" t="s">
        <v>367</v>
      </c>
      <c r="C50" s="27">
        <v>545734</v>
      </c>
      <c r="D50" s="28">
        <v>40251</v>
      </c>
      <c r="E50" s="28">
        <f t="shared" si="0"/>
        <v>40282</v>
      </c>
      <c r="F50" s="28">
        <v>40284</v>
      </c>
      <c r="G50" s="27" t="s">
        <v>278</v>
      </c>
      <c r="H50" s="27">
        <v>331460</v>
      </c>
      <c r="I50" s="27" t="s">
        <v>279</v>
      </c>
      <c r="J50" s="29">
        <v>821.37</v>
      </c>
      <c r="K50" s="30"/>
      <c r="L50" s="30"/>
      <c r="M50" s="29">
        <f>J50*Penalty_rate</f>
        <v>2.9569320000000001</v>
      </c>
    </row>
    <row r="51" spans="1:13" x14ac:dyDescent="0.3">
      <c r="A51" s="27" t="s">
        <v>325</v>
      </c>
      <c r="B51" s="27" t="s">
        <v>367</v>
      </c>
      <c r="C51" s="27">
        <v>545735</v>
      </c>
      <c r="D51" s="28">
        <v>40260</v>
      </c>
      <c r="E51" s="28">
        <f t="shared" si="0"/>
        <v>40291</v>
      </c>
      <c r="F51" s="28">
        <v>40285</v>
      </c>
      <c r="G51" s="27" t="s">
        <v>278</v>
      </c>
      <c r="H51" s="27">
        <v>327740</v>
      </c>
      <c r="I51" s="27" t="s">
        <v>279</v>
      </c>
      <c r="J51" s="29">
        <v>950.73</v>
      </c>
      <c r="K51" s="30"/>
      <c r="L51" s="30"/>
      <c r="M51" s="29">
        <f>J51*Penalty_rate</f>
        <v>3.422628</v>
      </c>
    </row>
    <row r="52" spans="1:13" x14ac:dyDescent="0.3">
      <c r="A52" s="27" t="s">
        <v>326</v>
      </c>
      <c r="B52" s="27" t="s">
        <v>367</v>
      </c>
      <c r="C52" s="27">
        <v>545737</v>
      </c>
      <c r="D52" s="28">
        <v>40260</v>
      </c>
      <c r="E52" s="28">
        <f t="shared" si="0"/>
        <v>40291</v>
      </c>
      <c r="F52" s="28">
        <v>40286</v>
      </c>
      <c r="G52" s="27" t="s">
        <v>276</v>
      </c>
      <c r="H52" s="27">
        <v>221183</v>
      </c>
      <c r="I52" s="27" t="s">
        <v>277</v>
      </c>
      <c r="J52" s="29">
        <v>956.34</v>
      </c>
      <c r="K52" s="30"/>
      <c r="L52" s="30"/>
      <c r="M52" s="29">
        <f>J52*Penalty_rate</f>
        <v>3.4428239999999999</v>
      </c>
    </row>
    <row r="53" spans="1:13" x14ac:dyDescent="0.3">
      <c r="A53" s="27" t="s">
        <v>327</v>
      </c>
      <c r="B53" s="27" t="s">
        <v>367</v>
      </c>
      <c r="C53" s="27">
        <v>545739</v>
      </c>
      <c r="D53" s="28">
        <v>40265</v>
      </c>
      <c r="E53" s="28">
        <f t="shared" si="0"/>
        <v>40296</v>
      </c>
      <c r="F53" s="28">
        <v>40286</v>
      </c>
      <c r="G53" s="27" t="s">
        <v>276</v>
      </c>
      <c r="H53" s="27">
        <v>214234</v>
      </c>
      <c r="I53" s="27" t="s">
        <v>277</v>
      </c>
      <c r="J53" s="29">
        <v>1094.28</v>
      </c>
      <c r="K53" s="30"/>
      <c r="L53" s="30"/>
      <c r="M53" s="29">
        <f>J53*Penalty_rate</f>
        <v>3.9394079999999998</v>
      </c>
    </row>
    <row r="54" spans="1:13" x14ac:dyDescent="0.3">
      <c r="A54" s="27" t="s">
        <v>328</v>
      </c>
      <c r="B54" s="27" t="s">
        <v>367</v>
      </c>
      <c r="C54" s="27">
        <v>545740</v>
      </c>
      <c r="D54" s="28">
        <v>40280</v>
      </c>
      <c r="E54" s="28">
        <f t="shared" si="0"/>
        <v>40310</v>
      </c>
      <c r="F54" s="28">
        <v>40287</v>
      </c>
      <c r="G54" s="27" t="s">
        <v>278</v>
      </c>
      <c r="H54" s="27">
        <v>321456</v>
      </c>
      <c r="I54" s="27" t="s">
        <v>279</v>
      </c>
      <c r="J54" s="29">
        <v>628.98</v>
      </c>
      <c r="K54" s="30"/>
      <c r="L54" s="30"/>
      <c r="M54" s="29">
        <f>J54*Penalty_rate</f>
        <v>2.2643279999999999</v>
      </c>
    </row>
    <row r="55" spans="1:13" x14ac:dyDescent="0.3">
      <c r="A55" s="27" t="s">
        <v>329</v>
      </c>
      <c r="B55" s="27" t="s">
        <v>367</v>
      </c>
      <c r="C55" s="27">
        <v>545742</v>
      </c>
      <c r="D55" s="28">
        <v>40245</v>
      </c>
      <c r="E55" s="28">
        <f t="shared" si="0"/>
        <v>40276</v>
      </c>
      <c r="F55" s="28">
        <v>40287</v>
      </c>
      <c r="G55" s="27" t="s">
        <v>276</v>
      </c>
      <c r="H55" s="27">
        <v>233209</v>
      </c>
      <c r="I55" s="27" t="s">
        <v>277</v>
      </c>
      <c r="J55" s="29">
        <v>1058.31</v>
      </c>
      <c r="K55" s="30"/>
      <c r="L55" s="30"/>
      <c r="M55" s="29">
        <f>J55*Penalty_rate</f>
        <v>3.8099159999999999</v>
      </c>
    </row>
    <row r="56" spans="1:13" x14ac:dyDescent="0.3">
      <c r="A56" s="27" t="s">
        <v>330</v>
      </c>
      <c r="B56" s="27" t="s">
        <v>367</v>
      </c>
      <c r="C56" s="27">
        <v>545743</v>
      </c>
      <c r="D56" s="28">
        <v>40269</v>
      </c>
      <c r="E56" s="28">
        <f t="shared" si="0"/>
        <v>40301</v>
      </c>
      <c r="F56" s="28">
        <v>40288</v>
      </c>
      <c r="G56" s="27" t="s">
        <v>276</v>
      </c>
      <c r="H56" s="27">
        <v>222998</v>
      </c>
      <c r="I56" s="27" t="s">
        <v>277</v>
      </c>
      <c r="J56" s="29">
        <v>705.54</v>
      </c>
      <c r="K56" s="30"/>
      <c r="L56" s="30"/>
      <c r="M56" s="29">
        <f>J56*Penalty_rate</f>
        <v>2.5399439999999998</v>
      </c>
    </row>
    <row r="57" spans="1:13" x14ac:dyDescent="0.3">
      <c r="A57" s="27" t="s">
        <v>331</v>
      </c>
      <c r="B57" s="27" t="s">
        <v>367</v>
      </c>
      <c r="C57" s="27">
        <v>545745</v>
      </c>
      <c r="D57" s="28">
        <v>40262</v>
      </c>
      <c r="E57" s="28">
        <f t="shared" si="0"/>
        <v>40294</v>
      </c>
      <c r="F57" s="28">
        <v>40288</v>
      </c>
      <c r="G57" s="27" t="s">
        <v>276</v>
      </c>
      <c r="H57" s="27">
        <v>228246</v>
      </c>
      <c r="I57" s="27" t="s">
        <v>277</v>
      </c>
      <c r="J57" s="29">
        <v>138.6</v>
      </c>
      <c r="K57" s="30"/>
      <c r="L57" s="30"/>
      <c r="M57" s="29">
        <f>J57*Penalty_rate</f>
        <v>0.49895999999999996</v>
      </c>
    </row>
    <row r="58" spans="1:13" x14ac:dyDescent="0.3">
      <c r="A58" s="27" t="s">
        <v>332</v>
      </c>
      <c r="B58" s="27" t="s">
        <v>367</v>
      </c>
      <c r="C58" s="27">
        <v>545747</v>
      </c>
      <c r="D58" s="28">
        <v>40283</v>
      </c>
      <c r="E58" s="28">
        <f t="shared" si="0"/>
        <v>40315</v>
      </c>
      <c r="F58" s="28">
        <v>40288</v>
      </c>
      <c r="G58" s="27" t="s">
        <v>278</v>
      </c>
      <c r="H58" s="27">
        <v>314876</v>
      </c>
      <c r="I58" s="27" t="s">
        <v>279</v>
      </c>
      <c r="J58" s="29">
        <v>417.12</v>
      </c>
      <c r="K58" s="30"/>
      <c r="L58" s="30"/>
      <c r="M58" s="29">
        <f>J58*Penalty_rate</f>
        <v>1.5016320000000001</v>
      </c>
    </row>
    <row r="59" spans="1:13" x14ac:dyDescent="0.3">
      <c r="A59" s="27" t="s">
        <v>333</v>
      </c>
      <c r="B59" s="27" t="s">
        <v>367</v>
      </c>
      <c r="C59" s="27">
        <v>545748</v>
      </c>
      <c r="D59" s="28">
        <v>40276</v>
      </c>
      <c r="E59" s="28">
        <f t="shared" si="0"/>
        <v>40308</v>
      </c>
      <c r="F59" s="28">
        <v>40288</v>
      </c>
      <c r="G59" s="27" t="s">
        <v>276</v>
      </c>
      <c r="H59" s="27">
        <v>223602</v>
      </c>
      <c r="I59" s="27" t="s">
        <v>277</v>
      </c>
      <c r="J59" s="29">
        <v>422.73</v>
      </c>
      <c r="K59" s="30"/>
      <c r="L59" s="30"/>
      <c r="M59" s="29">
        <f>J59*Penalty_rate</f>
        <v>1.521828</v>
      </c>
    </row>
    <row r="60" spans="1:13" x14ac:dyDescent="0.3">
      <c r="A60" s="27" t="s">
        <v>334</v>
      </c>
      <c r="B60" s="27" t="s">
        <v>367</v>
      </c>
      <c r="C60" s="27">
        <v>545750</v>
      </c>
      <c r="D60" s="28">
        <v>40245</v>
      </c>
      <c r="E60" s="28">
        <f t="shared" si="0"/>
        <v>40276</v>
      </c>
      <c r="F60" s="28">
        <v>40288</v>
      </c>
      <c r="G60" s="27" t="s">
        <v>278</v>
      </c>
      <c r="H60" s="27">
        <v>319833</v>
      </c>
      <c r="I60" s="27" t="s">
        <v>279</v>
      </c>
      <c r="J60" s="29">
        <v>1061.94</v>
      </c>
      <c r="K60" s="30"/>
      <c r="L60" s="30"/>
      <c r="M60" s="29">
        <f>J60*Penalty_rate</f>
        <v>3.8229839999999999</v>
      </c>
    </row>
    <row r="61" spans="1:13" x14ac:dyDescent="0.3">
      <c r="A61" s="27" t="s">
        <v>335</v>
      </c>
      <c r="B61" s="27" t="s">
        <v>367</v>
      </c>
      <c r="C61" s="27">
        <v>545751</v>
      </c>
      <c r="D61" s="28">
        <v>40246</v>
      </c>
      <c r="E61" s="28">
        <f t="shared" si="0"/>
        <v>40277</v>
      </c>
      <c r="F61" s="28">
        <v>40289</v>
      </c>
      <c r="G61" s="27" t="s">
        <v>278</v>
      </c>
      <c r="H61" s="27">
        <v>310345</v>
      </c>
      <c r="I61" s="27" t="s">
        <v>279</v>
      </c>
      <c r="J61" s="29">
        <v>602.58000000000004</v>
      </c>
      <c r="K61" s="30"/>
      <c r="L61" s="30"/>
      <c r="M61" s="29">
        <f>J61*Penalty_rate</f>
        <v>2.1692879999999999</v>
      </c>
    </row>
    <row r="62" spans="1:13" x14ac:dyDescent="0.3">
      <c r="A62" s="27" t="s">
        <v>336</v>
      </c>
      <c r="B62" s="27" t="s">
        <v>367</v>
      </c>
      <c r="C62" s="27">
        <v>545753</v>
      </c>
      <c r="D62" s="28">
        <v>40252</v>
      </c>
      <c r="E62" s="28">
        <f t="shared" si="0"/>
        <v>40283</v>
      </c>
      <c r="F62" s="28">
        <v>40289</v>
      </c>
      <c r="G62" s="27" t="s">
        <v>278</v>
      </c>
      <c r="H62" s="27">
        <v>317142</v>
      </c>
      <c r="I62" s="27" t="s">
        <v>279</v>
      </c>
      <c r="J62" s="29">
        <v>132.66</v>
      </c>
      <c r="K62" s="30"/>
      <c r="L62" s="30"/>
      <c r="M62" s="29">
        <f>J62*Penalty_rate</f>
        <v>0.477576</v>
      </c>
    </row>
    <row r="63" spans="1:13" x14ac:dyDescent="0.3">
      <c r="A63" s="27" t="s">
        <v>337</v>
      </c>
      <c r="B63" s="27" t="s">
        <v>367</v>
      </c>
      <c r="C63" s="27">
        <v>545754</v>
      </c>
      <c r="D63" s="28">
        <v>40252</v>
      </c>
      <c r="E63" s="28">
        <f t="shared" si="0"/>
        <v>40283</v>
      </c>
      <c r="F63" s="28">
        <v>40290</v>
      </c>
      <c r="G63" s="27" t="s">
        <v>278</v>
      </c>
      <c r="H63" s="27">
        <v>313747</v>
      </c>
      <c r="I63" s="27" t="s">
        <v>279</v>
      </c>
      <c r="J63" s="29">
        <v>56.43</v>
      </c>
      <c r="K63" s="30"/>
      <c r="L63" s="30"/>
      <c r="M63" s="29">
        <f>J63*Penalty_rate</f>
        <v>0.203148</v>
      </c>
    </row>
    <row r="64" spans="1:13" x14ac:dyDescent="0.3">
      <c r="A64" s="27" t="s">
        <v>338</v>
      </c>
      <c r="B64" s="27" t="s">
        <v>367</v>
      </c>
      <c r="C64" s="27">
        <v>545756</v>
      </c>
      <c r="D64" s="28">
        <v>40281</v>
      </c>
      <c r="E64" s="28">
        <f t="shared" si="0"/>
        <v>40311</v>
      </c>
      <c r="F64" s="28">
        <v>40290</v>
      </c>
      <c r="G64" s="27" t="s">
        <v>276</v>
      </c>
      <c r="H64" s="27">
        <v>234966</v>
      </c>
      <c r="I64" s="27" t="s">
        <v>277</v>
      </c>
      <c r="J64" s="29">
        <v>511.83</v>
      </c>
      <c r="K64" s="30"/>
      <c r="L64" s="30"/>
      <c r="M64" s="29">
        <f>J64*Penalty_rate</f>
        <v>1.8425879999999999</v>
      </c>
    </row>
    <row r="65" spans="1:13" x14ac:dyDescent="0.3">
      <c r="A65" s="27" t="s">
        <v>339</v>
      </c>
      <c r="B65" s="27" t="s">
        <v>367</v>
      </c>
      <c r="C65" s="27">
        <v>545758</v>
      </c>
      <c r="D65" s="28">
        <v>40248</v>
      </c>
      <c r="E65" s="28">
        <f t="shared" si="0"/>
        <v>40280</v>
      </c>
      <c r="F65" s="28">
        <v>40290</v>
      </c>
      <c r="G65" s="27" t="s">
        <v>276</v>
      </c>
      <c r="H65" s="27">
        <v>215639</v>
      </c>
      <c r="I65" s="27" t="s">
        <v>277</v>
      </c>
      <c r="J65" s="29">
        <v>361.02</v>
      </c>
      <c r="K65" s="30"/>
      <c r="L65" s="30"/>
      <c r="M65" s="29">
        <f>J65*Penalty_rate</f>
        <v>1.2996719999999999</v>
      </c>
    </row>
    <row r="66" spans="1:13" x14ac:dyDescent="0.3">
      <c r="A66" s="27" t="s">
        <v>340</v>
      </c>
      <c r="B66" s="27" t="s">
        <v>367</v>
      </c>
      <c r="C66" s="27">
        <v>545760</v>
      </c>
      <c r="D66" s="28">
        <v>40272</v>
      </c>
      <c r="E66" s="28">
        <f t="shared" si="0"/>
        <v>40302</v>
      </c>
      <c r="F66" s="28">
        <v>40291</v>
      </c>
      <c r="G66" s="27" t="s">
        <v>278</v>
      </c>
      <c r="H66" s="27">
        <v>328536</v>
      </c>
      <c r="I66" s="27" t="s">
        <v>279</v>
      </c>
      <c r="J66" s="29">
        <v>668.25</v>
      </c>
      <c r="K66" s="30"/>
      <c r="L66" s="30"/>
      <c r="M66" s="29">
        <f>J66*Penalty_rate</f>
        <v>2.4056999999999999</v>
      </c>
    </row>
    <row r="67" spans="1:13" x14ac:dyDescent="0.3">
      <c r="A67" s="27" t="s">
        <v>341</v>
      </c>
      <c r="B67" s="27" t="s">
        <v>367</v>
      </c>
      <c r="C67" s="27">
        <v>545762</v>
      </c>
      <c r="D67" s="28">
        <v>40270</v>
      </c>
      <c r="E67" s="28">
        <f t="shared" si="0"/>
        <v>40301</v>
      </c>
      <c r="F67" s="28">
        <v>40291</v>
      </c>
      <c r="G67" s="27" t="s">
        <v>276</v>
      </c>
      <c r="H67" s="27">
        <v>210023</v>
      </c>
      <c r="I67" s="27" t="s">
        <v>277</v>
      </c>
      <c r="J67" s="29">
        <v>126.72</v>
      </c>
      <c r="K67" s="30"/>
      <c r="L67" s="30"/>
      <c r="M67" s="29">
        <f>J67*Penalty_rate</f>
        <v>0.45619199999999999</v>
      </c>
    </row>
    <row r="68" spans="1:13" x14ac:dyDescent="0.3">
      <c r="A68" s="27" t="s">
        <v>342</v>
      </c>
      <c r="B68" s="27" t="s">
        <v>367</v>
      </c>
      <c r="C68" s="27">
        <v>545763</v>
      </c>
      <c r="D68" s="28">
        <v>40261</v>
      </c>
      <c r="E68" s="28">
        <f t="shared" si="0"/>
        <v>40294</v>
      </c>
      <c r="F68" s="28">
        <v>40291</v>
      </c>
      <c r="G68" s="27" t="s">
        <v>278</v>
      </c>
      <c r="H68" s="27">
        <v>338938</v>
      </c>
      <c r="I68" s="27" t="s">
        <v>279</v>
      </c>
      <c r="J68" s="29">
        <v>1000.23</v>
      </c>
      <c r="K68" s="30"/>
      <c r="L68" s="30"/>
      <c r="M68" s="29">
        <f>J68*Penalty_rate</f>
        <v>3.6008279999999999</v>
      </c>
    </row>
    <row r="69" spans="1:13" x14ac:dyDescent="0.3">
      <c r="A69" s="27" t="s">
        <v>343</v>
      </c>
      <c r="B69" s="27" t="s">
        <v>367</v>
      </c>
      <c r="C69" s="27">
        <v>545765</v>
      </c>
      <c r="D69" s="28">
        <v>40266</v>
      </c>
      <c r="E69" s="28">
        <f t="shared" si="0"/>
        <v>40297</v>
      </c>
      <c r="F69" s="28">
        <v>40292</v>
      </c>
      <c r="G69" s="27" t="s">
        <v>278</v>
      </c>
      <c r="H69" s="27">
        <v>320536</v>
      </c>
      <c r="I69" s="27" t="s">
        <v>279</v>
      </c>
      <c r="J69" s="29">
        <v>948.75</v>
      </c>
      <c r="K69" s="30"/>
      <c r="L69" s="30"/>
      <c r="M69" s="29">
        <f>J69*Penalty_rate</f>
        <v>3.4154999999999998</v>
      </c>
    </row>
    <row r="70" spans="1:13" x14ac:dyDescent="0.3">
      <c r="A70" s="27" t="s">
        <v>344</v>
      </c>
      <c r="B70" s="27" t="s">
        <v>367</v>
      </c>
      <c r="C70" s="27">
        <v>545767</v>
      </c>
      <c r="D70" s="28">
        <v>40273</v>
      </c>
      <c r="E70" s="28">
        <f t="shared" ref="E70:E88" si="1">WORKDAY(EDATE(D70,1)-1,1)</f>
        <v>40303</v>
      </c>
      <c r="F70" s="28">
        <v>40292</v>
      </c>
      <c r="G70" s="27" t="s">
        <v>278</v>
      </c>
      <c r="H70" s="27">
        <v>322800</v>
      </c>
      <c r="I70" s="27" t="s">
        <v>279</v>
      </c>
      <c r="J70" s="29">
        <v>446.49</v>
      </c>
      <c r="K70" s="30"/>
      <c r="L70" s="30"/>
      <c r="M70" s="29">
        <f>J70*Penalty_rate</f>
        <v>1.607364</v>
      </c>
    </row>
    <row r="71" spans="1:13" x14ac:dyDescent="0.3">
      <c r="A71" s="27" t="s">
        <v>345</v>
      </c>
      <c r="B71" s="27" t="s">
        <v>367</v>
      </c>
      <c r="C71" s="27">
        <v>545768</v>
      </c>
      <c r="D71" s="28">
        <v>40259</v>
      </c>
      <c r="E71" s="28">
        <f t="shared" si="1"/>
        <v>40290</v>
      </c>
      <c r="F71" s="28">
        <v>40295</v>
      </c>
      <c r="G71" s="27" t="s">
        <v>278</v>
      </c>
      <c r="H71" s="27">
        <v>321358</v>
      </c>
      <c r="I71" s="27" t="s">
        <v>279</v>
      </c>
      <c r="J71" s="29">
        <v>242.22</v>
      </c>
      <c r="K71" s="30"/>
      <c r="L71" s="30"/>
      <c r="M71" s="29">
        <f>J71*Penalty_rate</f>
        <v>0.87199199999999999</v>
      </c>
    </row>
    <row r="72" spans="1:13" x14ac:dyDescent="0.3">
      <c r="A72" s="27" t="s">
        <v>346</v>
      </c>
      <c r="B72" s="27" t="s">
        <v>367</v>
      </c>
      <c r="C72" s="27">
        <v>545769</v>
      </c>
      <c r="D72" s="28">
        <v>40255</v>
      </c>
      <c r="E72" s="28">
        <f t="shared" si="1"/>
        <v>40287</v>
      </c>
      <c r="F72" s="28">
        <v>40295</v>
      </c>
      <c r="G72" s="27" t="s">
        <v>278</v>
      </c>
      <c r="H72" s="27">
        <v>316190</v>
      </c>
      <c r="I72" s="27" t="s">
        <v>279</v>
      </c>
      <c r="J72" s="29">
        <v>600.6</v>
      </c>
      <c r="K72" s="30"/>
      <c r="L72" s="30"/>
      <c r="M72" s="29">
        <f>J72*Penalty_rate</f>
        <v>2.1621600000000001</v>
      </c>
    </row>
    <row r="73" spans="1:13" x14ac:dyDescent="0.3">
      <c r="A73" s="27" t="s">
        <v>347</v>
      </c>
      <c r="B73" s="27" t="s">
        <v>367</v>
      </c>
      <c r="C73" s="27">
        <v>545770</v>
      </c>
      <c r="D73" s="28">
        <v>40282</v>
      </c>
      <c r="E73" s="28">
        <f t="shared" si="1"/>
        <v>40312</v>
      </c>
      <c r="F73" s="28">
        <v>40295</v>
      </c>
      <c r="G73" s="27" t="s">
        <v>278</v>
      </c>
      <c r="H73" s="27">
        <v>327938</v>
      </c>
      <c r="I73" s="27" t="s">
        <v>279</v>
      </c>
      <c r="J73" s="29">
        <v>546.80999999999995</v>
      </c>
      <c r="K73" s="30"/>
      <c r="L73" s="30"/>
      <c r="M73" s="29">
        <f>J73*Penalty_rate</f>
        <v>1.9685159999999997</v>
      </c>
    </row>
    <row r="74" spans="1:13" x14ac:dyDescent="0.3">
      <c r="A74" s="27" t="s">
        <v>348</v>
      </c>
      <c r="B74" s="27" t="s">
        <v>367</v>
      </c>
      <c r="C74" s="27">
        <v>545772</v>
      </c>
      <c r="D74" s="28">
        <v>40279</v>
      </c>
      <c r="E74" s="28">
        <f t="shared" si="1"/>
        <v>40309</v>
      </c>
      <c r="F74" s="28">
        <v>40295</v>
      </c>
      <c r="G74" s="27" t="s">
        <v>276</v>
      </c>
      <c r="H74" s="27">
        <v>234487</v>
      </c>
      <c r="I74" s="27" t="s">
        <v>277</v>
      </c>
      <c r="J74" s="29">
        <v>840.51</v>
      </c>
      <c r="K74" s="30"/>
      <c r="L74" s="30"/>
      <c r="M74" s="29">
        <f>J74*Penalty_rate</f>
        <v>3.025836</v>
      </c>
    </row>
    <row r="75" spans="1:13" x14ac:dyDescent="0.3">
      <c r="A75" s="27" t="s">
        <v>349</v>
      </c>
      <c r="B75" s="27" t="s">
        <v>367</v>
      </c>
      <c r="C75" s="27">
        <v>545773</v>
      </c>
      <c r="D75" s="28">
        <v>40277</v>
      </c>
      <c r="E75" s="28">
        <f t="shared" si="1"/>
        <v>40308</v>
      </c>
      <c r="F75" s="28">
        <v>40296</v>
      </c>
      <c r="G75" s="27" t="s">
        <v>276</v>
      </c>
      <c r="H75" s="27">
        <v>231274</v>
      </c>
      <c r="I75" s="27" t="s">
        <v>277</v>
      </c>
      <c r="J75" s="29">
        <v>603.57000000000005</v>
      </c>
      <c r="K75" s="30"/>
      <c r="L75" s="30"/>
      <c r="M75" s="29">
        <f>J75*Penalty_rate</f>
        <v>2.1728520000000002</v>
      </c>
    </row>
    <row r="76" spans="1:13" x14ac:dyDescent="0.3">
      <c r="A76" s="27" t="s">
        <v>350</v>
      </c>
      <c r="B76" s="27" t="s">
        <v>367</v>
      </c>
      <c r="C76" s="27">
        <v>545774</v>
      </c>
      <c r="D76" s="28">
        <v>40292</v>
      </c>
      <c r="E76" s="28">
        <f t="shared" si="1"/>
        <v>40322</v>
      </c>
      <c r="F76" s="28">
        <v>40296</v>
      </c>
      <c r="G76" s="27" t="s">
        <v>276</v>
      </c>
      <c r="H76" s="27">
        <v>224955</v>
      </c>
      <c r="I76" s="27" t="s">
        <v>277</v>
      </c>
      <c r="J76" s="29">
        <v>816.75</v>
      </c>
      <c r="K76" s="30"/>
      <c r="L76" s="30"/>
      <c r="M76" s="29">
        <f>J76*Penalty_rate</f>
        <v>2.9403000000000001</v>
      </c>
    </row>
    <row r="77" spans="1:13" x14ac:dyDescent="0.3">
      <c r="A77" s="27" t="s">
        <v>351</v>
      </c>
      <c r="B77" s="27" t="s">
        <v>367</v>
      </c>
      <c r="C77" s="27">
        <v>545775</v>
      </c>
      <c r="D77" s="28">
        <v>40262</v>
      </c>
      <c r="E77" s="28">
        <f t="shared" si="1"/>
        <v>40294</v>
      </c>
      <c r="F77" s="28">
        <v>40296</v>
      </c>
      <c r="G77" s="27" t="s">
        <v>276</v>
      </c>
      <c r="H77" s="27">
        <v>217275</v>
      </c>
      <c r="I77" s="27" t="s">
        <v>277</v>
      </c>
      <c r="J77" s="29">
        <v>1065.57</v>
      </c>
      <c r="K77" s="30"/>
      <c r="L77" s="30"/>
      <c r="M77" s="29">
        <f>J77*Penalty_rate</f>
        <v>3.8360519999999996</v>
      </c>
    </row>
    <row r="78" spans="1:13" x14ac:dyDescent="0.3">
      <c r="A78" s="27" t="s">
        <v>352</v>
      </c>
      <c r="B78" s="27" t="s">
        <v>367</v>
      </c>
      <c r="C78" s="27">
        <v>545776</v>
      </c>
      <c r="D78" s="28">
        <v>40288</v>
      </c>
      <c r="E78" s="28">
        <f t="shared" si="1"/>
        <v>40318</v>
      </c>
      <c r="F78" s="28">
        <v>40296</v>
      </c>
      <c r="G78" s="27" t="s">
        <v>276</v>
      </c>
      <c r="H78" s="27">
        <v>226240</v>
      </c>
      <c r="I78" s="27" t="s">
        <v>277</v>
      </c>
      <c r="J78" s="29">
        <v>523.38</v>
      </c>
      <c r="K78" s="30"/>
      <c r="L78" s="30"/>
      <c r="M78" s="29">
        <f>J78*Penalty_rate</f>
        <v>1.8841679999999998</v>
      </c>
    </row>
    <row r="79" spans="1:13" x14ac:dyDescent="0.3">
      <c r="A79" s="27" t="s">
        <v>353</v>
      </c>
      <c r="B79" s="27" t="s">
        <v>367</v>
      </c>
      <c r="C79" s="27">
        <v>545778</v>
      </c>
      <c r="D79" s="28">
        <v>40253</v>
      </c>
      <c r="E79" s="28">
        <f t="shared" si="1"/>
        <v>40284</v>
      </c>
      <c r="F79" s="28">
        <v>40296</v>
      </c>
      <c r="G79" s="27" t="s">
        <v>278</v>
      </c>
      <c r="H79" s="27">
        <v>325643</v>
      </c>
      <c r="I79" s="27" t="s">
        <v>279</v>
      </c>
      <c r="J79" s="29">
        <v>650.42999999999995</v>
      </c>
      <c r="K79" s="30"/>
      <c r="L79" s="30"/>
      <c r="M79" s="29">
        <f>J79*Penalty_rate</f>
        <v>2.341548</v>
      </c>
    </row>
    <row r="80" spans="1:13" x14ac:dyDescent="0.3">
      <c r="A80" s="27" t="s">
        <v>354</v>
      </c>
      <c r="B80" s="27" t="s">
        <v>367</v>
      </c>
      <c r="C80" s="27">
        <v>545780</v>
      </c>
      <c r="D80" s="28">
        <v>40289</v>
      </c>
      <c r="E80" s="28">
        <f t="shared" si="1"/>
        <v>40319</v>
      </c>
      <c r="F80" s="28">
        <v>40297</v>
      </c>
      <c r="G80" s="27" t="s">
        <v>278</v>
      </c>
      <c r="H80" s="27">
        <v>312800</v>
      </c>
      <c r="I80" s="27" t="s">
        <v>279</v>
      </c>
      <c r="J80" s="29">
        <v>809.49</v>
      </c>
      <c r="K80" s="30"/>
      <c r="L80" s="30"/>
      <c r="M80" s="29">
        <f>J80*Penalty_rate</f>
        <v>2.914164</v>
      </c>
    </row>
    <row r="81" spans="1:13" x14ac:dyDescent="0.3">
      <c r="A81" s="27" t="s">
        <v>355</v>
      </c>
      <c r="B81" s="27" t="s">
        <v>367</v>
      </c>
      <c r="C81" s="27">
        <v>545781</v>
      </c>
      <c r="D81" s="28">
        <v>40277</v>
      </c>
      <c r="E81" s="28">
        <f t="shared" si="1"/>
        <v>40308</v>
      </c>
      <c r="F81" s="28">
        <v>40298</v>
      </c>
      <c r="G81" s="27" t="s">
        <v>278</v>
      </c>
      <c r="H81" s="27">
        <v>338807</v>
      </c>
      <c r="I81" s="27" t="s">
        <v>279</v>
      </c>
      <c r="J81" s="29">
        <v>424.38</v>
      </c>
      <c r="K81" s="30"/>
      <c r="L81" s="30"/>
      <c r="M81" s="29">
        <f>J81*Penalty_rate</f>
        <v>1.527768</v>
      </c>
    </row>
    <row r="82" spans="1:13" x14ac:dyDescent="0.3">
      <c r="A82" s="27" t="s">
        <v>356</v>
      </c>
      <c r="B82" s="27" t="s">
        <v>367</v>
      </c>
      <c r="C82" s="27">
        <v>545783</v>
      </c>
      <c r="D82" s="28">
        <v>40260</v>
      </c>
      <c r="E82" s="28">
        <f t="shared" si="1"/>
        <v>40291</v>
      </c>
      <c r="F82" s="28">
        <v>40298</v>
      </c>
      <c r="G82" s="27" t="s">
        <v>276</v>
      </c>
      <c r="H82" s="27">
        <v>239476</v>
      </c>
      <c r="I82" s="27" t="s">
        <v>277</v>
      </c>
      <c r="J82" s="29">
        <v>955.68</v>
      </c>
      <c r="K82" s="30"/>
      <c r="L82" s="30"/>
      <c r="M82" s="29">
        <f>J82*Penalty_rate</f>
        <v>3.4404479999999995</v>
      </c>
    </row>
    <row r="83" spans="1:13" x14ac:dyDescent="0.3">
      <c r="A83" s="27" t="s">
        <v>357</v>
      </c>
      <c r="B83" s="27" t="s">
        <v>367</v>
      </c>
      <c r="C83" s="27">
        <v>545784</v>
      </c>
      <c r="D83" s="28">
        <v>40256</v>
      </c>
      <c r="E83" s="28">
        <f t="shared" si="1"/>
        <v>40287</v>
      </c>
      <c r="F83" s="28">
        <v>40298</v>
      </c>
      <c r="G83" s="27" t="s">
        <v>276</v>
      </c>
      <c r="H83" s="27">
        <v>213693</v>
      </c>
      <c r="I83" s="27" t="s">
        <v>277</v>
      </c>
      <c r="J83" s="29">
        <v>764.28</v>
      </c>
      <c r="K83" s="30"/>
      <c r="L83" s="30"/>
      <c r="M83" s="29">
        <f>J83*Penalty_rate</f>
        <v>2.7514079999999996</v>
      </c>
    </row>
    <row r="84" spans="1:13" x14ac:dyDescent="0.3">
      <c r="A84" s="27" t="s">
        <v>358</v>
      </c>
      <c r="B84" s="27" t="s">
        <v>367</v>
      </c>
      <c r="C84" s="27">
        <v>545785</v>
      </c>
      <c r="D84" s="28">
        <v>40259</v>
      </c>
      <c r="E84" s="28">
        <f t="shared" si="1"/>
        <v>40290</v>
      </c>
      <c r="F84" s="28">
        <v>40298</v>
      </c>
      <c r="G84" s="27" t="s">
        <v>276</v>
      </c>
      <c r="H84" s="27">
        <v>235040</v>
      </c>
      <c r="I84" s="27" t="s">
        <v>277</v>
      </c>
      <c r="J84" s="29">
        <v>335.61</v>
      </c>
      <c r="K84" s="30"/>
      <c r="L84" s="30"/>
      <c r="M84" s="29">
        <f>J84*Penalty_rate</f>
        <v>1.208196</v>
      </c>
    </row>
    <row r="85" spans="1:13" x14ac:dyDescent="0.3">
      <c r="A85" s="27" t="s">
        <v>359</v>
      </c>
      <c r="B85" s="27" t="s">
        <v>367</v>
      </c>
      <c r="C85" s="27">
        <v>545786</v>
      </c>
      <c r="D85" s="28">
        <v>40276</v>
      </c>
      <c r="E85" s="28">
        <f t="shared" si="1"/>
        <v>40308</v>
      </c>
      <c r="F85" s="28">
        <v>40298</v>
      </c>
      <c r="G85" s="27" t="s">
        <v>276</v>
      </c>
      <c r="H85" s="27">
        <v>211771</v>
      </c>
      <c r="I85" s="27" t="s">
        <v>277</v>
      </c>
      <c r="J85" s="29">
        <v>763.29</v>
      </c>
      <c r="K85" s="30"/>
      <c r="L85" s="30"/>
      <c r="M85" s="29">
        <f>J85*Penalty_rate</f>
        <v>2.7478439999999997</v>
      </c>
    </row>
    <row r="86" spans="1:13" x14ac:dyDescent="0.3">
      <c r="A86" s="27" t="s">
        <v>360</v>
      </c>
      <c r="B86" s="27" t="s">
        <v>367</v>
      </c>
      <c r="C86" s="27">
        <v>545788</v>
      </c>
      <c r="D86" s="28">
        <v>40274</v>
      </c>
      <c r="E86" s="28">
        <f t="shared" si="1"/>
        <v>40304</v>
      </c>
      <c r="F86" s="28">
        <v>40298</v>
      </c>
      <c r="G86" s="27" t="s">
        <v>278</v>
      </c>
      <c r="H86" s="27">
        <v>326543</v>
      </c>
      <c r="I86" s="27" t="s">
        <v>279</v>
      </c>
      <c r="J86" s="29">
        <v>446.16</v>
      </c>
      <c r="K86" s="30"/>
      <c r="L86" s="30"/>
      <c r="M86" s="29">
        <f>J86*Penalty_rate</f>
        <v>1.606176</v>
      </c>
    </row>
    <row r="87" spans="1:13" x14ac:dyDescent="0.3">
      <c r="A87" s="27" t="s">
        <v>361</v>
      </c>
      <c r="B87" s="27" t="s">
        <v>367</v>
      </c>
      <c r="C87" s="27">
        <v>545789</v>
      </c>
      <c r="D87" s="28">
        <v>40270</v>
      </c>
      <c r="E87" s="28">
        <f t="shared" si="1"/>
        <v>40301</v>
      </c>
      <c r="F87" s="28">
        <v>40298</v>
      </c>
      <c r="G87" s="27" t="s">
        <v>278</v>
      </c>
      <c r="H87" s="27">
        <v>338553</v>
      </c>
      <c r="I87" s="27" t="s">
        <v>279</v>
      </c>
      <c r="J87" s="29">
        <v>1032.24</v>
      </c>
      <c r="K87" s="30"/>
      <c r="L87" s="30"/>
      <c r="M87" s="29">
        <f>J87*Penalty_rate</f>
        <v>3.7160639999999998</v>
      </c>
    </row>
    <row r="88" spans="1:13" x14ac:dyDescent="0.3">
      <c r="A88" s="27" t="s">
        <v>362</v>
      </c>
      <c r="B88" s="27" t="s">
        <v>367</v>
      </c>
      <c r="C88" s="27">
        <v>545790</v>
      </c>
      <c r="D88" s="28">
        <v>40259</v>
      </c>
      <c r="E88" s="28">
        <f t="shared" si="1"/>
        <v>40290</v>
      </c>
      <c r="F88" s="28">
        <v>40298</v>
      </c>
      <c r="G88" s="27" t="s">
        <v>276</v>
      </c>
      <c r="H88" s="27">
        <v>213342</v>
      </c>
      <c r="I88" s="27" t="s">
        <v>277</v>
      </c>
      <c r="J88" s="29">
        <v>533.28</v>
      </c>
      <c r="K88" s="30"/>
      <c r="L88" s="30"/>
      <c r="M88" s="29">
        <f>J88*Penalty_rate</f>
        <v>1.919808</v>
      </c>
    </row>
  </sheetData>
  <sortState ref="D5:F88">
    <sortCondition ref="F5:F88"/>
  </sortState>
  <phoneticPr fontId="4" type="noConversion"/>
  <conditionalFormatting sqref="A5:M88">
    <cfRule type="expression" dxfId="0" priority="1">
      <formula>$I5=$J$2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zoomScale="130" zoomScaleNormal="130" workbookViewId="0">
      <selection activeCell="B8" sqref="B8:D9"/>
    </sheetView>
  </sheetViews>
  <sheetFormatPr defaultRowHeight="14.4" x14ac:dyDescent="0.3"/>
  <cols>
    <col min="1" max="1" width="22.44140625" customWidth="1"/>
    <col min="2" max="2" width="24.109375" customWidth="1"/>
    <col min="3" max="4" width="19.44140625" customWidth="1"/>
  </cols>
  <sheetData>
    <row r="1" spans="1:4" ht="20.399999999999999" thickBot="1" x14ac:dyDescent="0.45">
      <c r="A1" s="17" t="s">
        <v>690</v>
      </c>
      <c r="B1" s="17"/>
      <c r="C1" s="17"/>
      <c r="D1" s="17"/>
    </row>
    <row r="2" spans="1:4" ht="15" thickTop="1" x14ac:dyDescent="0.3"/>
    <row r="3" spans="1:4" x14ac:dyDescent="0.3">
      <c r="A3" t="s">
        <v>692</v>
      </c>
      <c r="B3" s="1">
        <f>SUM(Amount_paid)</f>
        <v>45711.929999999993</v>
      </c>
    </row>
    <row r="4" spans="1:4" x14ac:dyDescent="0.3">
      <c r="A4" t="s">
        <v>691</v>
      </c>
      <c r="B4" s="1"/>
    </row>
    <row r="5" spans="1:4" x14ac:dyDescent="0.3">
      <c r="A5" t="s">
        <v>693</v>
      </c>
      <c r="B5" s="1"/>
    </row>
    <row r="7" spans="1:4" x14ac:dyDescent="0.3">
      <c r="A7" s="3" t="s">
        <v>694</v>
      </c>
      <c r="B7" s="15" t="s">
        <v>695</v>
      </c>
      <c r="C7" s="15" t="s">
        <v>696</v>
      </c>
      <c r="D7" s="15" t="s">
        <v>697</v>
      </c>
    </row>
    <row r="8" spans="1:4" x14ac:dyDescent="0.3">
      <c r="A8" t="s">
        <v>277</v>
      </c>
      <c r="B8">
        <f>COUNTIFS(Location,A8)</f>
        <v>40</v>
      </c>
      <c r="D8" s="16">
        <f>SUMIFS(Amount_paid,Location,A8)</f>
        <v>24082.739999999998</v>
      </c>
    </row>
    <row r="9" spans="1:4" x14ac:dyDescent="0.3">
      <c r="A9" t="s">
        <v>279</v>
      </c>
      <c r="B9">
        <f>COUNTIFS(Location,A9)</f>
        <v>44</v>
      </c>
      <c r="D9" s="16">
        <f>SUMIFS(Amount_paid,Location,A9)</f>
        <v>21629.190000000006</v>
      </c>
    </row>
    <row r="10" spans="1:4" x14ac:dyDescent="0.3">
      <c r="D10" s="16"/>
    </row>
    <row r="11" spans="1:4" x14ac:dyDescent="0.3">
      <c r="D11" s="1">
        <f>SUM(D8,D9)</f>
        <v>45711.930000000008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sqref="A1:B11"/>
    </sheetView>
  </sheetViews>
  <sheetFormatPr defaultRowHeight="14.4" x14ac:dyDescent="0.3"/>
  <cols>
    <col min="1" max="1" width="22.5546875" customWidth="1"/>
    <col min="2" max="2" width="44.5546875" customWidth="1"/>
  </cols>
  <sheetData>
    <row r="1" spans="1:2" x14ac:dyDescent="0.3">
      <c r="A1" s="32" t="s">
        <v>704</v>
      </c>
      <c r="B1" s="32" t="s">
        <v>705</v>
      </c>
    </row>
    <row r="2" spans="1:2" x14ac:dyDescent="0.3">
      <c r="A2" s="32" t="s">
        <v>706</v>
      </c>
      <c r="B2" s="33">
        <v>1</v>
      </c>
    </row>
    <row r="3" spans="1:2" x14ac:dyDescent="0.3">
      <c r="A3" s="32" t="s">
        <v>707</v>
      </c>
      <c r="B3" s="33">
        <v>-1</v>
      </c>
    </row>
    <row r="4" spans="1:2" x14ac:dyDescent="0.3">
      <c r="A4" s="32" t="s">
        <v>708</v>
      </c>
      <c r="B4" s="33">
        <v>1</v>
      </c>
    </row>
    <row r="5" spans="1:2" x14ac:dyDescent="0.3">
      <c r="A5" s="32" t="s">
        <v>709</v>
      </c>
      <c r="B5" s="33">
        <v>1</v>
      </c>
    </row>
    <row r="6" spans="1:2" x14ac:dyDescent="0.3">
      <c r="A6" s="32" t="s">
        <v>710</v>
      </c>
      <c r="B6" s="33">
        <v>1</v>
      </c>
    </row>
    <row r="7" spans="1:2" x14ac:dyDescent="0.3">
      <c r="A7" s="32" t="s">
        <v>711</v>
      </c>
      <c r="B7" s="33">
        <v>-1</v>
      </c>
    </row>
    <row r="8" spans="1:2" x14ac:dyDescent="0.3">
      <c r="A8" s="32" t="s">
        <v>712</v>
      </c>
      <c r="B8" s="33">
        <v>-1</v>
      </c>
    </row>
    <row r="9" spans="1:2" x14ac:dyDescent="0.3">
      <c r="A9" s="32" t="s">
        <v>713</v>
      </c>
      <c r="B9" s="33">
        <v>1</v>
      </c>
    </row>
    <row r="10" spans="1:2" x14ac:dyDescent="0.3">
      <c r="A10" s="32" t="s">
        <v>714</v>
      </c>
      <c r="B10" s="33">
        <v>1</v>
      </c>
    </row>
    <row r="11" spans="1:2" x14ac:dyDescent="0.3">
      <c r="A11" s="32" t="s">
        <v>715</v>
      </c>
      <c r="B11" s="33">
        <v>-1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4"/>
  <sheetViews>
    <sheetView zoomScaleNormal="100" workbookViewId="0">
      <selection activeCell="A35" sqref="A35"/>
    </sheetView>
  </sheetViews>
  <sheetFormatPr defaultRowHeight="14.4" x14ac:dyDescent="0.3"/>
  <cols>
    <col min="1" max="3" width="11.5546875" style="11" customWidth="1"/>
    <col min="4" max="4" width="27.109375" customWidth="1"/>
    <col min="5" max="5" width="2.33203125" customWidth="1"/>
    <col min="6" max="8" width="11.5546875" customWidth="1"/>
    <col min="9" max="9" width="27.109375" customWidth="1"/>
    <col min="10" max="10" width="2.33203125" customWidth="1"/>
    <col min="11" max="13" width="11.5546875" customWidth="1"/>
    <col min="14" max="14" width="27.109375" customWidth="1"/>
    <col min="15" max="15" width="2.33203125" customWidth="1"/>
    <col min="16" max="18" width="11.5546875" customWidth="1"/>
    <col min="19" max="19" width="27.109375" customWidth="1"/>
  </cols>
  <sheetData>
    <row r="1" spans="1:19" ht="19.5" customHeight="1" x14ac:dyDescent="0.3">
      <c r="A1" s="31" t="s">
        <v>368</v>
      </c>
      <c r="B1" s="31"/>
      <c r="C1" s="31"/>
      <c r="D1" s="31"/>
      <c r="F1" s="31" t="s">
        <v>369</v>
      </c>
      <c r="G1" s="31"/>
      <c r="H1" s="31"/>
      <c r="I1" s="31"/>
      <c r="K1" s="31" t="s">
        <v>369</v>
      </c>
      <c r="L1" s="31"/>
      <c r="M1" s="31"/>
      <c r="N1" s="31"/>
      <c r="P1" s="31" t="s">
        <v>370</v>
      </c>
      <c r="Q1" s="31"/>
      <c r="R1" s="31"/>
      <c r="S1" s="31"/>
    </row>
    <row r="2" spans="1:19" ht="14.25" customHeight="1" x14ac:dyDescent="0.3">
      <c r="A2" s="4" t="s">
        <v>371</v>
      </c>
      <c r="B2" s="4" t="s">
        <v>372</v>
      </c>
      <c r="C2" s="4" t="s">
        <v>373</v>
      </c>
      <c r="D2" s="4" t="s">
        <v>374</v>
      </c>
      <c r="F2" s="4" t="s">
        <v>371</v>
      </c>
      <c r="G2" s="4" t="s">
        <v>372</v>
      </c>
      <c r="H2" s="4" t="s">
        <v>373</v>
      </c>
      <c r="I2" s="4" t="s">
        <v>374</v>
      </c>
      <c r="K2" s="4" t="s">
        <v>371</v>
      </c>
      <c r="L2" s="4" t="s">
        <v>372</v>
      </c>
      <c r="M2" s="4" t="s">
        <v>373</v>
      </c>
      <c r="N2" s="4" t="s">
        <v>374</v>
      </c>
      <c r="P2" s="4" t="s">
        <v>371</v>
      </c>
      <c r="Q2" s="4" t="s">
        <v>372</v>
      </c>
      <c r="R2" s="4" t="s">
        <v>373</v>
      </c>
      <c r="S2" s="4" t="s">
        <v>374</v>
      </c>
    </row>
    <row r="3" spans="1:19" ht="14.25" customHeight="1" x14ac:dyDescent="0.3">
      <c r="A3" s="5">
        <v>0</v>
      </c>
      <c r="B3" s="5">
        <v>0</v>
      </c>
      <c r="C3" s="5" t="s">
        <v>375</v>
      </c>
      <c r="D3" s="6" t="s">
        <v>376</v>
      </c>
      <c r="F3" s="5">
        <v>33</v>
      </c>
      <c r="G3" s="5">
        <v>100001</v>
      </c>
      <c r="H3" s="7" t="s">
        <v>377</v>
      </c>
      <c r="I3" s="6" t="s">
        <v>378</v>
      </c>
      <c r="K3" s="5">
        <v>65</v>
      </c>
      <c r="L3" s="5">
        <v>1000001</v>
      </c>
      <c r="M3" s="7" t="s">
        <v>19</v>
      </c>
      <c r="N3" s="6"/>
      <c r="P3" s="5">
        <v>128</v>
      </c>
      <c r="Q3" s="5">
        <v>10000000</v>
      </c>
      <c r="R3" s="5" t="s">
        <v>379</v>
      </c>
      <c r="S3" s="6"/>
    </row>
    <row r="4" spans="1:19" ht="14.25" customHeight="1" x14ac:dyDescent="0.3">
      <c r="A4" s="5">
        <v>1</v>
      </c>
      <c r="B4" s="5">
        <v>1</v>
      </c>
      <c r="C4" s="5" t="s">
        <v>380</v>
      </c>
      <c r="D4" s="6" t="s">
        <v>381</v>
      </c>
      <c r="F4" s="5">
        <v>34</v>
      </c>
      <c r="G4" s="5">
        <v>100010</v>
      </c>
      <c r="H4" s="7" t="s">
        <v>382</v>
      </c>
      <c r="I4" s="6" t="s">
        <v>383</v>
      </c>
      <c r="K4" s="5">
        <v>66</v>
      </c>
      <c r="L4" s="5">
        <v>1000010</v>
      </c>
      <c r="M4" s="7" t="s">
        <v>20</v>
      </c>
      <c r="N4" s="6"/>
      <c r="P4" s="5">
        <v>129</v>
      </c>
      <c r="Q4" s="5">
        <v>10000001</v>
      </c>
      <c r="R4" s="5" t="s">
        <v>384</v>
      </c>
      <c r="S4" s="6"/>
    </row>
    <row r="5" spans="1:19" x14ac:dyDescent="0.3">
      <c r="A5" s="5">
        <v>2</v>
      </c>
      <c r="B5" s="5">
        <v>10</v>
      </c>
      <c r="C5" s="5" t="s">
        <v>385</v>
      </c>
      <c r="D5" s="6" t="s">
        <v>386</v>
      </c>
      <c r="F5" s="5">
        <v>35</v>
      </c>
      <c r="G5" s="5">
        <v>100011</v>
      </c>
      <c r="H5" s="7" t="s">
        <v>387</v>
      </c>
      <c r="I5" s="6" t="s">
        <v>388</v>
      </c>
      <c r="K5" s="5">
        <v>67</v>
      </c>
      <c r="L5" s="5">
        <v>1000011</v>
      </c>
      <c r="M5" s="7" t="s">
        <v>21</v>
      </c>
      <c r="N5" s="6"/>
      <c r="P5" s="5">
        <v>130</v>
      </c>
      <c r="Q5" s="5">
        <v>10000010</v>
      </c>
      <c r="R5" s="5" t="s">
        <v>389</v>
      </c>
      <c r="S5" s="6"/>
    </row>
    <row r="6" spans="1:19" x14ac:dyDescent="0.3">
      <c r="A6" s="5">
        <v>3</v>
      </c>
      <c r="B6" s="5">
        <v>11</v>
      </c>
      <c r="C6" s="5" t="s">
        <v>390</v>
      </c>
      <c r="D6" s="6" t="s">
        <v>391</v>
      </c>
      <c r="F6" s="5">
        <v>36</v>
      </c>
      <c r="G6" s="5">
        <v>100100</v>
      </c>
      <c r="H6" s="7" t="s">
        <v>392</v>
      </c>
      <c r="I6" s="6" t="s">
        <v>393</v>
      </c>
      <c r="K6" s="5">
        <v>68</v>
      </c>
      <c r="L6" s="5">
        <v>1000100</v>
      </c>
      <c r="M6" s="7" t="s">
        <v>22</v>
      </c>
      <c r="N6" s="6"/>
      <c r="P6" s="5">
        <v>131</v>
      </c>
      <c r="Q6" s="5">
        <v>10000011</v>
      </c>
      <c r="R6" s="5" t="s">
        <v>394</v>
      </c>
      <c r="S6" s="6"/>
    </row>
    <row r="7" spans="1:19" x14ac:dyDescent="0.3">
      <c r="A7" s="5">
        <v>4</v>
      </c>
      <c r="B7" s="5">
        <v>100</v>
      </c>
      <c r="C7" s="5" t="s">
        <v>395</v>
      </c>
      <c r="D7" s="6" t="s">
        <v>396</v>
      </c>
      <c r="F7" s="5">
        <v>37</v>
      </c>
      <c r="G7" s="5">
        <v>100101</v>
      </c>
      <c r="H7" s="7" t="s">
        <v>397</v>
      </c>
      <c r="I7" s="6" t="s">
        <v>398</v>
      </c>
      <c r="K7" s="5">
        <v>69</v>
      </c>
      <c r="L7" s="5">
        <v>1000101</v>
      </c>
      <c r="M7" s="7" t="s">
        <v>23</v>
      </c>
      <c r="N7" s="6"/>
      <c r="P7" s="5">
        <v>132</v>
      </c>
      <c r="Q7" s="5">
        <v>10000100</v>
      </c>
      <c r="R7" s="5" t="s">
        <v>399</v>
      </c>
      <c r="S7" s="6"/>
    </row>
    <row r="8" spans="1:19" x14ac:dyDescent="0.3">
      <c r="A8" s="5">
        <v>5</v>
      </c>
      <c r="B8" s="5">
        <v>101</v>
      </c>
      <c r="C8" s="5" t="s">
        <v>400</v>
      </c>
      <c r="D8" s="6" t="s">
        <v>401</v>
      </c>
      <c r="F8" s="5">
        <v>38</v>
      </c>
      <c r="G8" s="5">
        <v>100110</v>
      </c>
      <c r="H8" s="7" t="s">
        <v>402</v>
      </c>
      <c r="I8" s="6" t="s">
        <v>403</v>
      </c>
      <c r="K8" s="5">
        <v>70</v>
      </c>
      <c r="L8" s="5">
        <v>1000110</v>
      </c>
      <c r="M8" s="7" t="s">
        <v>24</v>
      </c>
      <c r="N8" s="6"/>
      <c r="P8" s="5">
        <v>133</v>
      </c>
      <c r="Q8" s="5">
        <v>10000101</v>
      </c>
      <c r="R8" s="5" t="s">
        <v>404</v>
      </c>
      <c r="S8" s="6"/>
    </row>
    <row r="9" spans="1:19" x14ac:dyDescent="0.3">
      <c r="A9" s="5">
        <v>6</v>
      </c>
      <c r="B9" s="5">
        <v>110</v>
      </c>
      <c r="C9" s="5" t="s">
        <v>405</v>
      </c>
      <c r="D9" s="6" t="s">
        <v>406</v>
      </c>
      <c r="F9" s="5">
        <v>39</v>
      </c>
      <c r="G9" s="5">
        <v>100111</v>
      </c>
      <c r="H9" s="7" t="s">
        <v>407</v>
      </c>
      <c r="I9" s="6" t="s">
        <v>408</v>
      </c>
      <c r="K9" s="5">
        <v>71</v>
      </c>
      <c r="L9" s="5">
        <v>1000111</v>
      </c>
      <c r="M9" s="7" t="s">
        <v>25</v>
      </c>
      <c r="N9" s="6"/>
      <c r="P9" s="5">
        <v>134</v>
      </c>
      <c r="Q9" s="5">
        <v>10000110</v>
      </c>
      <c r="R9" s="5" t="s">
        <v>409</v>
      </c>
      <c r="S9" s="6"/>
    </row>
    <row r="10" spans="1:19" x14ac:dyDescent="0.3">
      <c r="A10" s="5">
        <v>7</v>
      </c>
      <c r="B10" s="5">
        <v>111</v>
      </c>
      <c r="C10" s="5" t="s">
        <v>410</v>
      </c>
      <c r="D10" s="6" t="s">
        <v>411</v>
      </c>
      <c r="F10" s="5">
        <v>40</v>
      </c>
      <c r="G10" s="5">
        <v>101000</v>
      </c>
      <c r="H10" s="7" t="s">
        <v>412</v>
      </c>
      <c r="I10" s="6" t="s">
        <v>413</v>
      </c>
      <c r="K10" s="5">
        <v>72</v>
      </c>
      <c r="L10" s="5">
        <v>1001000</v>
      </c>
      <c r="M10" s="7" t="s">
        <v>26</v>
      </c>
      <c r="N10" s="6"/>
      <c r="P10" s="5">
        <v>135</v>
      </c>
      <c r="Q10" s="5">
        <v>10000111</v>
      </c>
      <c r="R10" s="5" t="s">
        <v>414</v>
      </c>
      <c r="S10" s="6"/>
    </row>
    <row r="11" spans="1:19" x14ac:dyDescent="0.3">
      <c r="A11" s="5">
        <v>8</v>
      </c>
      <c r="B11" s="5">
        <v>1000</v>
      </c>
      <c r="C11" s="5" t="s">
        <v>415</v>
      </c>
      <c r="D11" s="6" t="s">
        <v>416</v>
      </c>
      <c r="F11" s="5">
        <v>41</v>
      </c>
      <c r="G11" s="5">
        <v>101001</v>
      </c>
      <c r="H11" s="7" t="s">
        <v>417</v>
      </c>
      <c r="I11" s="6" t="s">
        <v>418</v>
      </c>
      <c r="K11" s="5">
        <v>73</v>
      </c>
      <c r="L11" s="5">
        <v>1001001</v>
      </c>
      <c r="M11" s="7" t="s">
        <v>27</v>
      </c>
      <c r="N11" s="6"/>
      <c r="P11" s="5">
        <v>136</v>
      </c>
      <c r="Q11" s="5">
        <v>10001000</v>
      </c>
      <c r="R11" s="5" t="s">
        <v>419</v>
      </c>
      <c r="S11" s="6"/>
    </row>
    <row r="12" spans="1:19" x14ac:dyDescent="0.3">
      <c r="A12" s="5">
        <v>9</v>
      </c>
      <c r="B12" s="5">
        <v>1001</v>
      </c>
      <c r="C12" s="7" t="s">
        <v>420</v>
      </c>
      <c r="D12" s="6" t="s">
        <v>421</v>
      </c>
      <c r="F12" s="5">
        <v>42</v>
      </c>
      <c r="G12" s="5">
        <v>101010</v>
      </c>
      <c r="H12" s="7" t="s">
        <v>422</v>
      </c>
      <c r="I12" s="6" t="s">
        <v>423</v>
      </c>
      <c r="K12" s="5">
        <v>74</v>
      </c>
      <c r="L12" s="5">
        <v>1001010</v>
      </c>
      <c r="M12" s="7" t="s">
        <v>28</v>
      </c>
      <c r="N12" s="6"/>
      <c r="P12" s="5">
        <v>137</v>
      </c>
      <c r="Q12" s="5">
        <v>10001001</v>
      </c>
      <c r="R12" s="5" t="s">
        <v>424</v>
      </c>
      <c r="S12" s="6"/>
    </row>
    <row r="13" spans="1:19" x14ac:dyDescent="0.3">
      <c r="A13" s="5">
        <v>10</v>
      </c>
      <c r="B13" s="5">
        <v>1010</v>
      </c>
      <c r="C13" s="5" t="s">
        <v>425</v>
      </c>
      <c r="D13" s="6" t="s">
        <v>426</v>
      </c>
      <c r="F13" s="5">
        <v>43</v>
      </c>
      <c r="G13" s="5">
        <v>101011</v>
      </c>
      <c r="H13" s="7" t="s">
        <v>427</v>
      </c>
      <c r="I13" s="6" t="s">
        <v>428</v>
      </c>
      <c r="K13" s="5">
        <v>75</v>
      </c>
      <c r="L13" s="5">
        <v>1001011</v>
      </c>
      <c r="M13" s="7" t="s">
        <v>29</v>
      </c>
      <c r="N13" s="6"/>
      <c r="P13" s="5">
        <v>138</v>
      </c>
      <c r="Q13" s="5">
        <v>10001010</v>
      </c>
      <c r="R13" s="5" t="s">
        <v>429</v>
      </c>
      <c r="S13" s="6"/>
    </row>
    <row r="14" spans="1:19" x14ac:dyDescent="0.3">
      <c r="A14" s="5">
        <v>11</v>
      </c>
      <c r="B14" s="5">
        <v>1011</v>
      </c>
      <c r="C14" s="5" t="s">
        <v>430</v>
      </c>
      <c r="D14" s="6" t="s">
        <v>431</v>
      </c>
      <c r="F14" s="5">
        <v>44</v>
      </c>
      <c r="G14" s="5">
        <v>101100</v>
      </c>
      <c r="H14" s="7" t="s">
        <v>432</v>
      </c>
      <c r="I14" s="6" t="s">
        <v>433</v>
      </c>
      <c r="K14" s="5">
        <v>76</v>
      </c>
      <c r="L14" s="5">
        <v>1001100</v>
      </c>
      <c r="M14" s="7" t="s">
        <v>30</v>
      </c>
      <c r="N14" s="6"/>
      <c r="P14" s="5">
        <v>139</v>
      </c>
      <c r="Q14" s="5">
        <v>10001011</v>
      </c>
      <c r="R14" s="5" t="s">
        <v>434</v>
      </c>
      <c r="S14" s="6"/>
    </row>
    <row r="15" spans="1:19" x14ac:dyDescent="0.3">
      <c r="A15" s="5">
        <v>12</v>
      </c>
      <c r="B15" s="5">
        <v>1100</v>
      </c>
      <c r="C15" s="5" t="s">
        <v>435</v>
      </c>
      <c r="D15" s="6" t="s">
        <v>436</v>
      </c>
      <c r="F15" s="5">
        <v>45</v>
      </c>
      <c r="G15" s="5">
        <v>101101</v>
      </c>
      <c r="H15" s="7" t="s">
        <v>437</v>
      </c>
      <c r="I15" s="6" t="s">
        <v>438</v>
      </c>
      <c r="K15" s="5">
        <v>77</v>
      </c>
      <c r="L15" s="5">
        <v>1001101</v>
      </c>
      <c r="M15" s="7" t="s">
        <v>31</v>
      </c>
      <c r="N15" s="6"/>
      <c r="P15" s="5">
        <v>140</v>
      </c>
      <c r="Q15" s="5">
        <v>10001100</v>
      </c>
      <c r="R15" s="5" t="s">
        <v>439</v>
      </c>
      <c r="S15" s="6"/>
    </row>
    <row r="16" spans="1:19" x14ac:dyDescent="0.3">
      <c r="A16" s="5">
        <v>13</v>
      </c>
      <c r="B16" s="5">
        <v>1101</v>
      </c>
      <c r="C16" s="7" t="s">
        <v>283</v>
      </c>
      <c r="D16" s="8" t="s">
        <v>440</v>
      </c>
      <c r="F16" s="5">
        <v>46</v>
      </c>
      <c r="G16" s="5">
        <v>101110</v>
      </c>
      <c r="H16" s="7" t="s">
        <v>441</v>
      </c>
      <c r="I16" s="6" t="s">
        <v>442</v>
      </c>
      <c r="K16" s="5">
        <v>78</v>
      </c>
      <c r="L16" s="5">
        <v>1001110</v>
      </c>
      <c r="M16" s="7" t="s">
        <v>32</v>
      </c>
      <c r="N16" s="6"/>
      <c r="P16" s="5">
        <v>141</v>
      </c>
      <c r="Q16" s="5">
        <v>10001101</v>
      </c>
      <c r="R16" s="5" t="s">
        <v>443</v>
      </c>
      <c r="S16" s="6"/>
    </row>
    <row r="17" spans="1:19" x14ac:dyDescent="0.3">
      <c r="A17" s="5">
        <v>14</v>
      </c>
      <c r="B17" s="5">
        <v>1110</v>
      </c>
      <c r="C17" s="5" t="s">
        <v>444</v>
      </c>
      <c r="D17" s="6" t="s">
        <v>445</v>
      </c>
      <c r="F17" s="5">
        <v>47</v>
      </c>
      <c r="G17" s="5">
        <v>101111</v>
      </c>
      <c r="H17" s="7" t="s">
        <v>446</v>
      </c>
      <c r="I17" s="6" t="s">
        <v>447</v>
      </c>
      <c r="K17" s="5">
        <v>79</v>
      </c>
      <c r="L17" s="5">
        <v>1001111</v>
      </c>
      <c r="M17" s="7" t="s">
        <v>33</v>
      </c>
      <c r="N17" s="6"/>
      <c r="P17" s="5">
        <v>142</v>
      </c>
      <c r="Q17" s="5">
        <v>10001110</v>
      </c>
      <c r="R17" s="5" t="s">
        <v>448</v>
      </c>
      <c r="S17" s="6"/>
    </row>
    <row r="18" spans="1:19" x14ac:dyDescent="0.3">
      <c r="A18" s="5">
        <v>15</v>
      </c>
      <c r="B18" s="5">
        <v>1111</v>
      </c>
      <c r="C18" s="5" t="s">
        <v>449</v>
      </c>
      <c r="D18" s="6" t="s">
        <v>450</v>
      </c>
      <c r="F18" s="5">
        <v>48</v>
      </c>
      <c r="G18" s="5">
        <v>110000</v>
      </c>
      <c r="H18" s="7">
        <v>0</v>
      </c>
      <c r="I18" s="6" t="s">
        <v>451</v>
      </c>
      <c r="K18" s="5">
        <v>80</v>
      </c>
      <c r="L18" s="5">
        <v>1010000</v>
      </c>
      <c r="M18" s="7" t="s">
        <v>34</v>
      </c>
      <c r="N18" s="6"/>
      <c r="P18" s="5">
        <v>143</v>
      </c>
      <c r="Q18" s="5">
        <v>10001111</v>
      </c>
      <c r="R18" s="5" t="s">
        <v>452</v>
      </c>
      <c r="S18" s="6"/>
    </row>
    <row r="19" spans="1:19" x14ac:dyDescent="0.3">
      <c r="A19" s="5">
        <v>16</v>
      </c>
      <c r="B19" s="5">
        <v>10000</v>
      </c>
      <c r="C19" s="5" t="s">
        <v>453</v>
      </c>
      <c r="D19" s="6" t="s">
        <v>454</v>
      </c>
      <c r="F19" s="5">
        <v>49</v>
      </c>
      <c r="G19" s="5">
        <v>110001</v>
      </c>
      <c r="H19" s="7">
        <v>1</v>
      </c>
      <c r="I19" s="6" t="s">
        <v>455</v>
      </c>
      <c r="K19" s="5">
        <v>81</v>
      </c>
      <c r="L19" s="5">
        <v>1010001</v>
      </c>
      <c r="M19" s="7" t="s">
        <v>35</v>
      </c>
      <c r="N19" s="6"/>
      <c r="P19" s="5">
        <v>144</v>
      </c>
      <c r="Q19" s="5">
        <v>10010000</v>
      </c>
      <c r="R19" s="5" t="s">
        <v>456</v>
      </c>
      <c r="S19" s="6"/>
    </row>
    <row r="20" spans="1:19" x14ac:dyDescent="0.3">
      <c r="A20" s="5">
        <v>17</v>
      </c>
      <c r="B20" s="5">
        <v>10001</v>
      </c>
      <c r="C20" s="5" t="s">
        <v>457</v>
      </c>
      <c r="D20" s="6" t="s">
        <v>458</v>
      </c>
      <c r="F20" s="5">
        <v>50</v>
      </c>
      <c r="G20" s="5">
        <v>110010</v>
      </c>
      <c r="H20" s="7">
        <v>2</v>
      </c>
      <c r="I20" s="6" t="s">
        <v>459</v>
      </c>
      <c r="K20" s="5">
        <v>82</v>
      </c>
      <c r="L20" s="5">
        <v>1010010</v>
      </c>
      <c r="M20" s="7" t="s">
        <v>36</v>
      </c>
      <c r="N20" s="6"/>
      <c r="P20" s="5">
        <v>145</v>
      </c>
      <c r="Q20" s="5">
        <v>10010001</v>
      </c>
      <c r="R20" s="5" t="s">
        <v>460</v>
      </c>
      <c r="S20" s="6"/>
    </row>
    <row r="21" spans="1:19" x14ac:dyDescent="0.3">
      <c r="A21" s="5">
        <v>18</v>
      </c>
      <c r="B21" s="5">
        <v>10010</v>
      </c>
      <c r="C21" s="5" t="s">
        <v>461</v>
      </c>
      <c r="D21" s="6" t="s">
        <v>462</v>
      </c>
      <c r="F21" s="5">
        <v>51</v>
      </c>
      <c r="G21" s="5">
        <v>110011</v>
      </c>
      <c r="H21" s="7">
        <v>3</v>
      </c>
      <c r="I21" s="6" t="s">
        <v>463</v>
      </c>
      <c r="K21" s="5">
        <v>83</v>
      </c>
      <c r="L21" s="5">
        <v>1010011</v>
      </c>
      <c r="M21" s="7" t="s">
        <v>37</v>
      </c>
      <c r="N21" s="6"/>
      <c r="P21" s="5">
        <v>146</v>
      </c>
      <c r="Q21" s="5">
        <v>10010010</v>
      </c>
      <c r="R21" s="5" t="s">
        <v>464</v>
      </c>
      <c r="S21" s="6"/>
    </row>
    <row r="22" spans="1:19" x14ac:dyDescent="0.3">
      <c r="A22" s="5">
        <v>19</v>
      </c>
      <c r="B22" s="5">
        <v>10011</v>
      </c>
      <c r="C22" s="5" t="s">
        <v>465</v>
      </c>
      <c r="D22" s="6" t="s">
        <v>466</v>
      </c>
      <c r="F22" s="5">
        <v>52</v>
      </c>
      <c r="G22" s="5">
        <v>110100</v>
      </c>
      <c r="H22" s="7">
        <v>4</v>
      </c>
      <c r="I22" s="6" t="s">
        <v>467</v>
      </c>
      <c r="K22" s="5">
        <v>84</v>
      </c>
      <c r="L22" s="5">
        <v>1010100</v>
      </c>
      <c r="M22" s="7" t="s">
        <v>38</v>
      </c>
      <c r="N22" s="6"/>
      <c r="P22" s="5">
        <v>147</v>
      </c>
      <c r="Q22" s="5">
        <v>10010011</v>
      </c>
      <c r="R22" s="5" t="s">
        <v>468</v>
      </c>
      <c r="S22" s="6"/>
    </row>
    <row r="23" spans="1:19" x14ac:dyDescent="0.3">
      <c r="A23" s="5">
        <v>20</v>
      </c>
      <c r="B23" s="5">
        <v>10100</v>
      </c>
      <c r="C23" s="5" t="s">
        <v>469</v>
      </c>
      <c r="D23" s="6" t="s">
        <v>470</v>
      </c>
      <c r="F23" s="5">
        <v>53</v>
      </c>
      <c r="G23" s="5">
        <v>110101</v>
      </c>
      <c r="H23" s="7">
        <v>5</v>
      </c>
      <c r="I23" s="6" t="s">
        <v>471</v>
      </c>
      <c r="K23" s="5">
        <v>85</v>
      </c>
      <c r="L23" s="5">
        <v>1010101</v>
      </c>
      <c r="M23" s="7" t="s">
        <v>39</v>
      </c>
      <c r="N23" s="6"/>
      <c r="P23" s="5">
        <v>148</v>
      </c>
      <c r="Q23" s="5">
        <v>10010100</v>
      </c>
      <c r="R23" s="5" t="s">
        <v>472</v>
      </c>
      <c r="S23" s="6"/>
    </row>
    <row r="24" spans="1:19" x14ac:dyDescent="0.3">
      <c r="A24" s="5">
        <v>21</v>
      </c>
      <c r="B24" s="5">
        <v>10101</v>
      </c>
      <c r="C24" s="5" t="s">
        <v>473</v>
      </c>
      <c r="D24" s="6" t="s">
        <v>474</v>
      </c>
      <c r="F24" s="5">
        <v>54</v>
      </c>
      <c r="G24" s="5">
        <v>110110</v>
      </c>
      <c r="H24" s="7">
        <v>6</v>
      </c>
      <c r="I24" s="6" t="s">
        <v>475</v>
      </c>
      <c r="K24" s="5">
        <v>86</v>
      </c>
      <c r="L24" s="5">
        <v>1010110</v>
      </c>
      <c r="M24" s="7" t="s">
        <v>40</v>
      </c>
      <c r="N24" s="6"/>
      <c r="P24" s="5">
        <v>149</v>
      </c>
      <c r="Q24" s="5">
        <v>10010101</v>
      </c>
      <c r="R24" s="5" t="s">
        <v>476</v>
      </c>
      <c r="S24" s="6"/>
    </row>
    <row r="25" spans="1:19" x14ac:dyDescent="0.3">
      <c r="A25" s="5">
        <v>22</v>
      </c>
      <c r="B25" s="5">
        <v>10110</v>
      </c>
      <c r="C25" s="5" t="s">
        <v>477</v>
      </c>
      <c r="D25" s="6" t="s">
        <v>478</v>
      </c>
      <c r="F25" s="5">
        <v>55</v>
      </c>
      <c r="G25" s="5">
        <v>110111</v>
      </c>
      <c r="H25" s="7">
        <v>7</v>
      </c>
      <c r="I25" s="6" t="s">
        <v>479</v>
      </c>
      <c r="K25" s="5">
        <v>87</v>
      </c>
      <c r="L25" s="5">
        <v>1010111</v>
      </c>
      <c r="M25" s="7" t="s">
        <v>41</v>
      </c>
      <c r="N25" s="6"/>
      <c r="P25" s="5">
        <v>150</v>
      </c>
      <c r="Q25" s="5">
        <v>10010110</v>
      </c>
      <c r="R25" s="5" t="s">
        <v>480</v>
      </c>
      <c r="S25" s="6"/>
    </row>
    <row r="26" spans="1:19" x14ac:dyDescent="0.3">
      <c r="A26" s="5">
        <v>23</v>
      </c>
      <c r="B26" s="5">
        <v>10111</v>
      </c>
      <c r="C26" s="5" t="s">
        <v>481</v>
      </c>
      <c r="D26" s="6" t="s">
        <v>482</v>
      </c>
      <c r="F26" s="5">
        <v>56</v>
      </c>
      <c r="G26" s="5">
        <v>111000</v>
      </c>
      <c r="H26" s="7">
        <v>8</v>
      </c>
      <c r="I26" s="6" t="s">
        <v>483</v>
      </c>
      <c r="K26" s="5">
        <v>88</v>
      </c>
      <c r="L26" s="5">
        <v>1011000</v>
      </c>
      <c r="M26" s="7" t="s">
        <v>42</v>
      </c>
      <c r="N26" s="6"/>
      <c r="P26" s="5">
        <v>151</v>
      </c>
      <c r="Q26" s="5">
        <v>10010111</v>
      </c>
      <c r="R26" s="5" t="s">
        <v>484</v>
      </c>
      <c r="S26" s="6"/>
    </row>
    <row r="27" spans="1:19" x14ac:dyDescent="0.3">
      <c r="A27" s="5">
        <v>24</v>
      </c>
      <c r="B27" s="5">
        <v>11000</v>
      </c>
      <c r="C27" s="5" t="s">
        <v>485</v>
      </c>
      <c r="D27" s="6" t="s">
        <v>486</v>
      </c>
      <c r="F27" s="5">
        <v>57</v>
      </c>
      <c r="G27" s="5">
        <v>111001</v>
      </c>
      <c r="H27" s="7">
        <v>9</v>
      </c>
      <c r="I27" s="6" t="s">
        <v>487</v>
      </c>
      <c r="K27" s="5">
        <v>89</v>
      </c>
      <c r="L27" s="5">
        <v>1011001</v>
      </c>
      <c r="M27" s="7" t="s">
        <v>43</v>
      </c>
      <c r="N27" s="6"/>
      <c r="P27" s="5">
        <v>152</v>
      </c>
      <c r="Q27" s="5">
        <v>10011000</v>
      </c>
      <c r="R27" s="5" t="s">
        <v>488</v>
      </c>
      <c r="S27" s="6"/>
    </row>
    <row r="28" spans="1:19" x14ac:dyDescent="0.3">
      <c r="A28" s="5">
        <v>25</v>
      </c>
      <c r="B28" s="5">
        <v>11001</v>
      </c>
      <c r="C28" s="5" t="s">
        <v>489</v>
      </c>
      <c r="D28" s="6" t="s">
        <v>490</v>
      </c>
      <c r="F28" s="5">
        <v>58</v>
      </c>
      <c r="G28" s="5">
        <v>111010</v>
      </c>
      <c r="H28" s="7" t="s">
        <v>491</v>
      </c>
      <c r="I28" s="6" t="s">
        <v>492</v>
      </c>
      <c r="K28" s="5">
        <v>90</v>
      </c>
      <c r="L28" s="5">
        <v>1011010</v>
      </c>
      <c r="M28" s="7" t="s">
        <v>44</v>
      </c>
      <c r="N28" s="6"/>
      <c r="P28" s="5">
        <v>153</v>
      </c>
      <c r="Q28" s="5">
        <v>10011001</v>
      </c>
      <c r="R28" s="5" t="s">
        <v>493</v>
      </c>
      <c r="S28" s="6"/>
    </row>
    <row r="29" spans="1:19" x14ac:dyDescent="0.3">
      <c r="A29" s="5">
        <v>26</v>
      </c>
      <c r="B29" s="5">
        <v>11010</v>
      </c>
      <c r="C29" s="5" t="s">
        <v>494</v>
      </c>
      <c r="D29" s="6" t="s">
        <v>495</v>
      </c>
      <c r="F29" s="5">
        <v>59</v>
      </c>
      <c r="G29" s="5">
        <v>111011</v>
      </c>
      <c r="H29" s="7" t="s">
        <v>496</v>
      </c>
      <c r="I29" s="6" t="s">
        <v>497</v>
      </c>
      <c r="K29" s="5">
        <v>91</v>
      </c>
      <c r="L29" s="5">
        <v>1011011</v>
      </c>
      <c r="M29" s="7" t="s">
        <v>498</v>
      </c>
      <c r="N29" s="6" t="s">
        <v>499</v>
      </c>
      <c r="P29" s="5">
        <v>154</v>
      </c>
      <c r="Q29" s="5">
        <v>10011010</v>
      </c>
      <c r="R29" s="5" t="s">
        <v>500</v>
      </c>
      <c r="S29" s="6"/>
    </row>
    <row r="30" spans="1:19" x14ac:dyDescent="0.3">
      <c r="A30" s="5">
        <v>27</v>
      </c>
      <c r="B30" s="5">
        <v>11011</v>
      </c>
      <c r="C30" s="5" t="s">
        <v>501</v>
      </c>
      <c r="D30" s="6" t="s">
        <v>502</v>
      </c>
      <c r="F30" s="5">
        <v>60</v>
      </c>
      <c r="G30" s="5">
        <v>111100</v>
      </c>
      <c r="H30" s="7" t="s">
        <v>503</v>
      </c>
      <c r="I30" s="6" t="s">
        <v>504</v>
      </c>
      <c r="K30" s="5">
        <v>92</v>
      </c>
      <c r="L30" s="5">
        <v>1011100</v>
      </c>
      <c r="M30" s="7" t="s">
        <v>505</v>
      </c>
      <c r="N30" s="6" t="s">
        <v>506</v>
      </c>
      <c r="P30" s="5">
        <v>155</v>
      </c>
      <c r="Q30" s="5">
        <v>10011011</v>
      </c>
      <c r="R30" s="5" t="s">
        <v>507</v>
      </c>
      <c r="S30" s="6"/>
    </row>
    <row r="31" spans="1:19" x14ac:dyDescent="0.3">
      <c r="A31" s="5">
        <v>28</v>
      </c>
      <c r="B31" s="5">
        <v>11100</v>
      </c>
      <c r="C31" s="5" t="s">
        <v>508</v>
      </c>
      <c r="D31" s="6" t="s">
        <v>509</v>
      </c>
      <c r="F31" s="5">
        <v>61</v>
      </c>
      <c r="G31" s="5">
        <v>111101</v>
      </c>
      <c r="H31" s="7" t="s">
        <v>510</v>
      </c>
      <c r="I31" s="6" t="s">
        <v>511</v>
      </c>
      <c r="K31" s="5">
        <v>93</v>
      </c>
      <c r="L31" s="5">
        <v>1011101</v>
      </c>
      <c r="M31" s="7" t="s">
        <v>512</v>
      </c>
      <c r="N31" s="6" t="s">
        <v>513</v>
      </c>
      <c r="P31" s="5">
        <v>156</v>
      </c>
      <c r="Q31" s="5">
        <v>10011100</v>
      </c>
      <c r="R31" s="5" t="s">
        <v>514</v>
      </c>
      <c r="S31" s="6"/>
    </row>
    <row r="32" spans="1:19" x14ac:dyDescent="0.3">
      <c r="A32" s="5">
        <v>29</v>
      </c>
      <c r="B32" s="5">
        <v>11101</v>
      </c>
      <c r="C32" s="5" t="s">
        <v>515</v>
      </c>
      <c r="D32" s="6" t="s">
        <v>516</v>
      </c>
      <c r="F32" s="5">
        <v>62</v>
      </c>
      <c r="G32" s="5">
        <v>111110</v>
      </c>
      <c r="H32" s="7" t="s">
        <v>517</v>
      </c>
      <c r="I32" s="6" t="s">
        <v>518</v>
      </c>
      <c r="K32" s="5">
        <v>94</v>
      </c>
      <c r="L32" s="5">
        <v>1011110</v>
      </c>
      <c r="M32" s="7" t="s">
        <v>519</v>
      </c>
      <c r="N32" s="6" t="s">
        <v>520</v>
      </c>
      <c r="P32" s="5">
        <v>157</v>
      </c>
      <c r="Q32" s="5">
        <v>10011101</v>
      </c>
      <c r="R32" s="5" t="s">
        <v>521</v>
      </c>
      <c r="S32" s="6"/>
    </row>
    <row r="33" spans="1:19" x14ac:dyDescent="0.3">
      <c r="A33" s="5">
        <v>30</v>
      </c>
      <c r="B33" s="5">
        <v>11110</v>
      </c>
      <c r="C33" s="5" t="s">
        <v>522</v>
      </c>
      <c r="D33" s="6" t="s">
        <v>523</v>
      </c>
      <c r="F33" s="5">
        <v>63</v>
      </c>
      <c r="G33" s="5">
        <v>111111</v>
      </c>
      <c r="H33" s="7" t="s">
        <v>524</v>
      </c>
      <c r="I33" s="6" t="s">
        <v>525</v>
      </c>
      <c r="K33" s="5">
        <v>95</v>
      </c>
      <c r="L33" s="5">
        <v>1011111</v>
      </c>
      <c r="M33" s="7" t="s">
        <v>526</v>
      </c>
      <c r="N33" s="6" t="s">
        <v>527</v>
      </c>
      <c r="P33" s="5">
        <v>158</v>
      </c>
      <c r="Q33" s="5">
        <v>10011110</v>
      </c>
      <c r="R33" s="5" t="s">
        <v>528</v>
      </c>
      <c r="S33" s="6"/>
    </row>
    <row r="34" spans="1:19" x14ac:dyDescent="0.3">
      <c r="A34" s="5">
        <v>31</v>
      </c>
      <c r="B34" s="5">
        <v>11111</v>
      </c>
      <c r="C34" s="5" t="s">
        <v>529</v>
      </c>
      <c r="D34" s="6" t="s">
        <v>530</v>
      </c>
      <c r="F34" s="5">
        <v>64</v>
      </c>
      <c r="G34" s="5">
        <v>1000000</v>
      </c>
      <c r="H34" s="7" t="s">
        <v>531</v>
      </c>
      <c r="I34" s="6" t="s">
        <v>532</v>
      </c>
      <c r="K34" s="5">
        <v>96</v>
      </c>
      <c r="L34" s="5">
        <v>1100000</v>
      </c>
      <c r="M34" s="7" t="s">
        <v>533</v>
      </c>
      <c r="N34" s="6" t="s">
        <v>534</v>
      </c>
      <c r="P34" s="5">
        <v>159</v>
      </c>
      <c r="Q34" s="5">
        <v>10011111</v>
      </c>
      <c r="R34" s="5" t="s">
        <v>535</v>
      </c>
      <c r="S34" s="6"/>
    </row>
    <row r="35" spans="1:19" x14ac:dyDescent="0.3">
      <c r="A35" s="7">
        <v>32</v>
      </c>
      <c r="B35" s="7">
        <v>100000</v>
      </c>
      <c r="C35" s="7" t="s">
        <v>536</v>
      </c>
      <c r="D35" s="8" t="s">
        <v>537</v>
      </c>
      <c r="K35" s="5">
        <v>97</v>
      </c>
      <c r="L35" s="5">
        <v>1100001</v>
      </c>
      <c r="M35" s="7" t="s">
        <v>538</v>
      </c>
      <c r="N35" s="6"/>
      <c r="P35" s="7">
        <v>160</v>
      </c>
      <c r="Q35" s="7">
        <v>10100000</v>
      </c>
      <c r="R35" s="7"/>
      <c r="S35" s="8" t="s">
        <v>539</v>
      </c>
    </row>
    <row r="36" spans="1:19" x14ac:dyDescent="0.3">
      <c r="A36"/>
      <c r="B36"/>
      <c r="C36"/>
      <c r="K36" s="5">
        <v>98</v>
      </c>
      <c r="L36" s="5">
        <v>1100010</v>
      </c>
      <c r="M36" s="7" t="s">
        <v>540</v>
      </c>
      <c r="N36" s="6"/>
      <c r="P36" s="5">
        <v>161</v>
      </c>
      <c r="Q36" s="5">
        <v>10100001</v>
      </c>
      <c r="R36" s="5" t="s">
        <v>541</v>
      </c>
      <c r="S36" s="6"/>
    </row>
    <row r="37" spans="1:19" x14ac:dyDescent="0.3">
      <c r="A37"/>
      <c r="B37"/>
      <c r="C37"/>
      <c r="K37" s="5">
        <v>99</v>
      </c>
      <c r="L37" s="5">
        <v>1100011</v>
      </c>
      <c r="M37" s="7" t="s">
        <v>542</v>
      </c>
      <c r="N37" s="6"/>
      <c r="P37" s="5">
        <v>162</v>
      </c>
      <c r="Q37" s="5">
        <v>10100010</v>
      </c>
      <c r="R37" s="5" t="s">
        <v>543</v>
      </c>
      <c r="S37" s="6" t="s">
        <v>544</v>
      </c>
    </row>
    <row r="38" spans="1:19" x14ac:dyDescent="0.3">
      <c r="A38"/>
      <c r="B38"/>
      <c r="C38"/>
      <c r="K38" s="5">
        <v>100</v>
      </c>
      <c r="L38" s="5">
        <v>1100100</v>
      </c>
      <c r="M38" s="7" t="s">
        <v>545</v>
      </c>
      <c r="N38" s="6"/>
      <c r="P38" s="5">
        <v>163</v>
      </c>
      <c r="Q38" s="5">
        <v>10100011</v>
      </c>
      <c r="R38" s="5" t="s">
        <v>546</v>
      </c>
      <c r="S38" s="6" t="s">
        <v>547</v>
      </c>
    </row>
    <row r="39" spans="1:19" x14ac:dyDescent="0.3">
      <c r="A39"/>
      <c r="B39"/>
      <c r="C39"/>
      <c r="K39" s="5">
        <v>101</v>
      </c>
      <c r="L39" s="5">
        <v>1100101</v>
      </c>
      <c r="M39" s="7" t="s">
        <v>548</v>
      </c>
      <c r="N39" s="6"/>
      <c r="P39" s="5">
        <v>164</v>
      </c>
      <c r="Q39" s="5">
        <v>10100100</v>
      </c>
      <c r="R39" s="5" t="s">
        <v>549</v>
      </c>
      <c r="S39" s="6" t="s">
        <v>550</v>
      </c>
    </row>
    <row r="40" spans="1:19" x14ac:dyDescent="0.3">
      <c r="A40"/>
      <c r="B40"/>
      <c r="C40"/>
      <c r="K40" s="5">
        <v>102</v>
      </c>
      <c r="L40" s="5">
        <v>1100110</v>
      </c>
      <c r="M40" s="7" t="s">
        <v>551</v>
      </c>
      <c r="N40" s="6"/>
      <c r="P40" s="5">
        <v>165</v>
      </c>
      <c r="Q40" s="5">
        <v>10100101</v>
      </c>
      <c r="R40" s="5" t="s">
        <v>552</v>
      </c>
      <c r="S40" s="6" t="s">
        <v>553</v>
      </c>
    </row>
    <row r="41" spans="1:19" x14ac:dyDescent="0.3">
      <c r="A41"/>
      <c r="B41"/>
      <c r="C41"/>
      <c r="K41" s="5">
        <v>103</v>
      </c>
      <c r="L41" s="5">
        <v>1100111</v>
      </c>
      <c r="M41" s="7" t="s">
        <v>554</v>
      </c>
      <c r="N41" s="6"/>
      <c r="P41" s="5">
        <v>166</v>
      </c>
      <c r="Q41" s="5">
        <v>10100110</v>
      </c>
      <c r="R41" s="5" t="s">
        <v>555</v>
      </c>
      <c r="S41" s="6" t="s">
        <v>556</v>
      </c>
    </row>
    <row r="42" spans="1:19" x14ac:dyDescent="0.3">
      <c r="A42"/>
      <c r="B42"/>
      <c r="C42"/>
      <c r="K42" s="5">
        <v>104</v>
      </c>
      <c r="L42" s="5">
        <v>1101000</v>
      </c>
      <c r="M42" s="7" t="s">
        <v>557</v>
      </c>
      <c r="N42" s="6"/>
      <c r="P42" s="5">
        <v>167</v>
      </c>
      <c r="Q42" s="5">
        <v>10100111</v>
      </c>
      <c r="R42" s="5" t="s">
        <v>558</v>
      </c>
      <c r="S42" s="6" t="s">
        <v>559</v>
      </c>
    </row>
    <row r="43" spans="1:19" x14ac:dyDescent="0.3">
      <c r="A43"/>
      <c r="B43"/>
      <c r="C43"/>
      <c r="K43" s="5">
        <v>105</v>
      </c>
      <c r="L43" s="5">
        <v>1101001</v>
      </c>
      <c r="M43" s="7" t="s">
        <v>560</v>
      </c>
      <c r="N43" s="6"/>
      <c r="P43" s="5">
        <v>168</v>
      </c>
      <c r="Q43" s="5">
        <v>10101000</v>
      </c>
      <c r="R43" s="5" t="s">
        <v>561</v>
      </c>
      <c r="S43" s="6"/>
    </row>
    <row r="44" spans="1:19" x14ac:dyDescent="0.3">
      <c r="A44"/>
      <c r="B44"/>
      <c r="C44"/>
      <c r="K44" s="5">
        <v>106</v>
      </c>
      <c r="L44" s="5">
        <v>1101010</v>
      </c>
      <c r="M44" s="7" t="s">
        <v>562</v>
      </c>
      <c r="N44" s="6"/>
      <c r="P44" s="5">
        <v>169</v>
      </c>
      <c r="Q44" s="5">
        <v>10101001</v>
      </c>
      <c r="R44" s="5" t="s">
        <v>563</v>
      </c>
      <c r="S44" s="6" t="s">
        <v>564</v>
      </c>
    </row>
    <row r="45" spans="1:19" x14ac:dyDescent="0.3">
      <c r="A45"/>
      <c r="B45"/>
      <c r="C45"/>
      <c r="K45" s="5">
        <v>107</v>
      </c>
      <c r="L45" s="5">
        <v>1101011</v>
      </c>
      <c r="M45" s="7" t="s">
        <v>565</v>
      </c>
      <c r="N45" s="6"/>
      <c r="P45" s="5">
        <v>170</v>
      </c>
      <c r="Q45" s="5">
        <v>10101010</v>
      </c>
      <c r="R45" s="5" t="s">
        <v>566</v>
      </c>
      <c r="S45" s="6" t="s">
        <v>567</v>
      </c>
    </row>
    <row r="46" spans="1:19" x14ac:dyDescent="0.3">
      <c r="A46"/>
      <c r="B46"/>
      <c r="C46"/>
      <c r="K46" s="5">
        <v>108</v>
      </c>
      <c r="L46" s="5">
        <v>1101100</v>
      </c>
      <c r="M46" s="7" t="s">
        <v>568</v>
      </c>
      <c r="N46" s="6"/>
      <c r="P46" s="5">
        <v>171</v>
      </c>
      <c r="Q46" s="5">
        <v>10101011</v>
      </c>
      <c r="R46" s="5" t="s">
        <v>569</v>
      </c>
      <c r="S46" s="6"/>
    </row>
    <row r="47" spans="1:19" x14ac:dyDescent="0.3">
      <c r="A47"/>
      <c r="B47"/>
      <c r="C47"/>
      <c r="K47" s="5">
        <v>109</v>
      </c>
      <c r="L47" s="5">
        <v>1101101</v>
      </c>
      <c r="M47" s="7" t="s">
        <v>570</v>
      </c>
      <c r="N47" s="6"/>
      <c r="P47" s="5">
        <v>172</v>
      </c>
      <c r="Q47" s="5">
        <v>10101100</v>
      </c>
      <c r="R47" s="5" t="s">
        <v>571</v>
      </c>
      <c r="S47" s="6"/>
    </row>
    <row r="48" spans="1:19" x14ac:dyDescent="0.3">
      <c r="A48"/>
      <c r="B48"/>
      <c r="C48"/>
      <c r="K48" s="5">
        <v>110</v>
      </c>
      <c r="L48" s="5">
        <v>1101110</v>
      </c>
      <c r="M48" s="7" t="s">
        <v>572</v>
      </c>
      <c r="N48" s="6"/>
      <c r="P48" s="5">
        <v>173</v>
      </c>
      <c r="Q48" s="5">
        <v>10101101</v>
      </c>
      <c r="R48" s="5"/>
      <c r="S48" s="6"/>
    </row>
    <row r="49" spans="1:19" x14ac:dyDescent="0.3">
      <c r="A49"/>
      <c r="B49"/>
      <c r="C49"/>
      <c r="K49" s="5">
        <v>111</v>
      </c>
      <c r="L49" s="5">
        <v>1101111</v>
      </c>
      <c r="M49" s="7" t="s">
        <v>573</v>
      </c>
      <c r="N49" s="6"/>
      <c r="P49" s="5">
        <v>174</v>
      </c>
      <c r="Q49" s="5">
        <v>10101110</v>
      </c>
      <c r="R49" s="5" t="s">
        <v>574</v>
      </c>
      <c r="S49" s="6" t="s">
        <v>575</v>
      </c>
    </row>
    <row r="50" spans="1:19" x14ac:dyDescent="0.3">
      <c r="A50"/>
      <c r="B50"/>
      <c r="C50"/>
      <c r="K50" s="5">
        <v>112</v>
      </c>
      <c r="L50" s="5">
        <v>1110000</v>
      </c>
      <c r="M50" s="7" t="s">
        <v>576</v>
      </c>
      <c r="N50" s="6"/>
      <c r="P50" s="5">
        <v>175</v>
      </c>
      <c r="Q50" s="5">
        <v>10101111</v>
      </c>
      <c r="R50" s="5" t="s">
        <v>577</v>
      </c>
      <c r="S50" s="6"/>
    </row>
    <row r="51" spans="1:19" x14ac:dyDescent="0.3">
      <c r="A51"/>
      <c r="B51"/>
      <c r="C51"/>
      <c r="K51" s="5">
        <v>113</v>
      </c>
      <c r="L51" s="5">
        <v>1110001</v>
      </c>
      <c r="M51" s="7" t="s">
        <v>578</v>
      </c>
      <c r="N51" s="6"/>
      <c r="P51" s="5">
        <v>176</v>
      </c>
      <c r="Q51" s="5">
        <v>10110000</v>
      </c>
      <c r="R51" s="5" t="s">
        <v>579</v>
      </c>
      <c r="S51" s="6" t="s">
        <v>580</v>
      </c>
    </row>
    <row r="52" spans="1:19" x14ac:dyDescent="0.3">
      <c r="A52"/>
      <c r="B52"/>
      <c r="C52"/>
      <c r="K52" s="5">
        <v>114</v>
      </c>
      <c r="L52" s="5">
        <v>1110010</v>
      </c>
      <c r="M52" s="7" t="s">
        <v>581</v>
      </c>
      <c r="N52" s="6"/>
      <c r="P52" s="5">
        <v>177</v>
      </c>
      <c r="Q52" s="5">
        <v>10110001</v>
      </c>
      <c r="R52" s="5" t="s">
        <v>582</v>
      </c>
      <c r="S52" s="6" t="s">
        <v>583</v>
      </c>
    </row>
    <row r="53" spans="1:19" x14ac:dyDescent="0.3">
      <c r="A53"/>
      <c r="B53"/>
      <c r="C53"/>
      <c r="K53" s="5">
        <v>115</v>
      </c>
      <c r="L53" s="5">
        <v>1110011</v>
      </c>
      <c r="M53" s="7" t="s">
        <v>584</v>
      </c>
      <c r="N53" s="6"/>
      <c r="P53" s="5">
        <v>178</v>
      </c>
      <c r="Q53" s="5">
        <v>10110010</v>
      </c>
      <c r="R53" s="5" t="s">
        <v>585</v>
      </c>
      <c r="S53" s="6"/>
    </row>
    <row r="54" spans="1:19" x14ac:dyDescent="0.3">
      <c r="A54"/>
      <c r="B54"/>
      <c r="C54"/>
      <c r="K54" s="5">
        <v>116</v>
      </c>
      <c r="L54" s="5">
        <v>1110100</v>
      </c>
      <c r="M54" s="7" t="s">
        <v>586</v>
      </c>
      <c r="N54" s="6"/>
      <c r="P54" s="5">
        <v>179</v>
      </c>
      <c r="Q54" s="5">
        <v>10110011</v>
      </c>
      <c r="R54" s="5" t="s">
        <v>587</v>
      </c>
      <c r="S54" s="6"/>
    </row>
    <row r="55" spans="1:19" x14ac:dyDescent="0.3">
      <c r="A55"/>
      <c r="B55"/>
      <c r="C55"/>
      <c r="K55" s="5">
        <v>117</v>
      </c>
      <c r="L55" s="5">
        <v>1110101</v>
      </c>
      <c r="M55" s="7" t="s">
        <v>588</v>
      </c>
      <c r="N55" s="6"/>
      <c r="P55" s="5">
        <v>180</v>
      </c>
      <c r="Q55" s="5">
        <v>10110100</v>
      </c>
      <c r="R55" s="5" t="s">
        <v>589</v>
      </c>
      <c r="S55" s="6"/>
    </row>
    <row r="56" spans="1:19" x14ac:dyDescent="0.3">
      <c r="A56"/>
      <c r="B56"/>
      <c r="C56"/>
      <c r="K56" s="5">
        <v>118</v>
      </c>
      <c r="L56" s="5">
        <v>1110110</v>
      </c>
      <c r="M56" s="7" t="s">
        <v>590</v>
      </c>
      <c r="N56" s="6"/>
      <c r="P56" s="5">
        <v>181</v>
      </c>
      <c r="Q56" s="5">
        <v>10110101</v>
      </c>
      <c r="R56" s="5" t="s">
        <v>591</v>
      </c>
      <c r="S56" s="6" t="s">
        <v>592</v>
      </c>
    </row>
    <row r="57" spans="1:19" x14ac:dyDescent="0.3">
      <c r="A57"/>
      <c r="B57"/>
      <c r="C57"/>
      <c r="K57" s="5">
        <v>119</v>
      </c>
      <c r="L57" s="5">
        <v>1110111</v>
      </c>
      <c r="M57" s="7" t="s">
        <v>593</v>
      </c>
      <c r="N57" s="6"/>
      <c r="P57" s="5">
        <v>182</v>
      </c>
      <c r="Q57" s="5">
        <v>10110110</v>
      </c>
      <c r="R57" s="5" t="s">
        <v>594</v>
      </c>
      <c r="S57" s="6" t="s">
        <v>595</v>
      </c>
    </row>
    <row r="58" spans="1:19" x14ac:dyDescent="0.3">
      <c r="A58"/>
      <c r="B58"/>
      <c r="C58"/>
      <c r="K58" s="5">
        <v>120</v>
      </c>
      <c r="L58" s="5">
        <v>1111000</v>
      </c>
      <c r="M58" s="7" t="s">
        <v>596</v>
      </c>
      <c r="N58" s="6"/>
      <c r="P58" s="5">
        <v>183</v>
      </c>
      <c r="Q58" s="5">
        <v>10110111</v>
      </c>
      <c r="R58" s="5" t="s">
        <v>597</v>
      </c>
      <c r="S58" s="6"/>
    </row>
    <row r="59" spans="1:19" x14ac:dyDescent="0.3">
      <c r="A59"/>
      <c r="B59"/>
      <c r="C59"/>
      <c r="K59" s="5">
        <v>121</v>
      </c>
      <c r="L59" s="5">
        <v>1111001</v>
      </c>
      <c r="M59" s="7" t="s">
        <v>598</v>
      </c>
      <c r="N59" s="6"/>
      <c r="P59" s="5">
        <v>184</v>
      </c>
      <c r="Q59" s="5">
        <v>10111000</v>
      </c>
      <c r="R59" s="5" t="s">
        <v>599</v>
      </c>
      <c r="S59" s="6"/>
    </row>
    <row r="60" spans="1:19" x14ac:dyDescent="0.3">
      <c r="A60"/>
      <c r="B60"/>
      <c r="C60"/>
      <c r="K60" s="5">
        <v>122</v>
      </c>
      <c r="L60" s="5">
        <v>1111010</v>
      </c>
      <c r="M60" s="7" t="s">
        <v>600</v>
      </c>
      <c r="N60" s="6"/>
      <c r="P60" s="5">
        <v>185</v>
      </c>
      <c r="Q60" s="5">
        <v>10111001</v>
      </c>
      <c r="R60" s="5" t="s">
        <v>601</v>
      </c>
      <c r="S60" s="6"/>
    </row>
    <row r="61" spans="1:19" x14ac:dyDescent="0.3">
      <c r="A61"/>
      <c r="B61"/>
      <c r="C61"/>
      <c r="K61" s="5">
        <v>123</v>
      </c>
      <c r="L61" s="5">
        <v>1111011</v>
      </c>
      <c r="M61" s="7" t="s">
        <v>602</v>
      </c>
      <c r="N61" s="6" t="s">
        <v>603</v>
      </c>
      <c r="P61" s="5">
        <v>186</v>
      </c>
      <c r="Q61" s="5">
        <v>10111010</v>
      </c>
      <c r="R61" s="5" t="s">
        <v>604</v>
      </c>
      <c r="S61" s="6" t="s">
        <v>567</v>
      </c>
    </row>
    <row r="62" spans="1:19" x14ac:dyDescent="0.3">
      <c r="A62"/>
      <c r="B62"/>
      <c r="C62"/>
      <c r="K62" s="5">
        <v>124</v>
      </c>
      <c r="L62" s="5">
        <v>1111100</v>
      </c>
      <c r="M62" s="7" t="s">
        <v>605</v>
      </c>
      <c r="N62" s="6" t="s">
        <v>606</v>
      </c>
      <c r="P62" s="5">
        <v>187</v>
      </c>
      <c r="Q62" s="5">
        <v>10111011</v>
      </c>
      <c r="R62" s="5" t="s">
        <v>607</v>
      </c>
      <c r="S62" s="6"/>
    </row>
    <row r="63" spans="1:19" x14ac:dyDescent="0.3">
      <c r="A63"/>
      <c r="B63"/>
      <c r="C63"/>
      <c r="K63" s="5">
        <v>125</v>
      </c>
      <c r="L63" s="5">
        <v>1111101</v>
      </c>
      <c r="M63" s="7" t="s">
        <v>608</v>
      </c>
      <c r="N63" s="6" t="s">
        <v>609</v>
      </c>
      <c r="P63" s="5">
        <v>188</v>
      </c>
      <c r="Q63" s="5">
        <v>10111100</v>
      </c>
      <c r="R63" s="5" t="s">
        <v>610</v>
      </c>
      <c r="S63" s="6"/>
    </row>
    <row r="64" spans="1:19" x14ac:dyDescent="0.3">
      <c r="A64"/>
      <c r="B64"/>
      <c r="C64"/>
      <c r="K64" s="5">
        <v>126</v>
      </c>
      <c r="L64" s="5">
        <v>1111110</v>
      </c>
      <c r="M64" s="7" t="s">
        <v>611</v>
      </c>
      <c r="N64" s="6" t="s">
        <v>612</v>
      </c>
      <c r="P64" s="5">
        <v>189</v>
      </c>
      <c r="Q64" s="5">
        <v>10111101</v>
      </c>
      <c r="R64" s="5" t="s">
        <v>613</v>
      </c>
      <c r="S64" s="6"/>
    </row>
    <row r="65" spans="1:19" x14ac:dyDescent="0.3">
      <c r="A65"/>
      <c r="B65"/>
      <c r="C65"/>
      <c r="K65" s="5">
        <v>127</v>
      </c>
      <c r="L65" s="5">
        <v>1111111</v>
      </c>
      <c r="M65" s="5" t="s">
        <v>614</v>
      </c>
      <c r="N65" s="6" t="s">
        <v>615</v>
      </c>
      <c r="P65" s="5">
        <v>190</v>
      </c>
      <c r="Q65" s="5">
        <v>10111110</v>
      </c>
      <c r="R65" s="5" t="s">
        <v>616</v>
      </c>
      <c r="S65" s="6"/>
    </row>
    <row r="66" spans="1:19" x14ac:dyDescent="0.3">
      <c r="A66"/>
      <c r="B66"/>
      <c r="C66"/>
      <c r="P66" s="5">
        <v>191</v>
      </c>
      <c r="Q66" s="5">
        <v>10111111</v>
      </c>
      <c r="R66" s="5" t="s">
        <v>617</v>
      </c>
      <c r="S66" s="6" t="s">
        <v>618</v>
      </c>
    </row>
    <row r="67" spans="1:19" x14ac:dyDescent="0.3">
      <c r="A67"/>
      <c r="B67"/>
      <c r="C67"/>
      <c r="P67" s="5">
        <v>192</v>
      </c>
      <c r="Q67" s="5">
        <v>11000000</v>
      </c>
      <c r="R67" s="5" t="s">
        <v>619</v>
      </c>
      <c r="S67" s="6"/>
    </row>
    <row r="68" spans="1:19" x14ac:dyDescent="0.3">
      <c r="A68"/>
      <c r="B68"/>
      <c r="C68"/>
      <c r="P68" s="5">
        <v>193</v>
      </c>
      <c r="Q68" s="5">
        <v>11000001</v>
      </c>
      <c r="R68" s="5" t="s">
        <v>620</v>
      </c>
      <c r="S68" s="6"/>
    </row>
    <row r="69" spans="1:19" x14ac:dyDescent="0.3">
      <c r="A69"/>
      <c r="B69"/>
      <c r="C69"/>
      <c r="P69" s="5">
        <v>194</v>
      </c>
      <c r="Q69" s="5">
        <v>11000010</v>
      </c>
      <c r="R69" s="5" t="s">
        <v>621</v>
      </c>
      <c r="S69" s="6"/>
    </row>
    <row r="70" spans="1:19" x14ac:dyDescent="0.3">
      <c r="A70"/>
      <c r="B70"/>
      <c r="C70"/>
      <c r="P70" s="5">
        <v>195</v>
      </c>
      <c r="Q70" s="5">
        <v>11000011</v>
      </c>
      <c r="R70" s="5" t="s">
        <v>622</v>
      </c>
      <c r="S70" s="6"/>
    </row>
    <row r="71" spans="1:19" x14ac:dyDescent="0.3">
      <c r="A71"/>
      <c r="B71"/>
      <c r="C71"/>
      <c r="P71" s="5">
        <v>196</v>
      </c>
      <c r="Q71" s="5">
        <v>11000100</v>
      </c>
      <c r="R71" s="5" t="s">
        <v>623</v>
      </c>
      <c r="S71" s="6"/>
    </row>
    <row r="72" spans="1:19" x14ac:dyDescent="0.3">
      <c r="A72"/>
      <c r="B72"/>
      <c r="C72"/>
      <c r="P72" s="5">
        <v>197</v>
      </c>
      <c r="Q72" s="5">
        <v>11000101</v>
      </c>
      <c r="R72" s="5" t="s">
        <v>624</v>
      </c>
      <c r="S72" s="6"/>
    </row>
    <row r="73" spans="1:19" x14ac:dyDescent="0.3">
      <c r="A73"/>
      <c r="B73"/>
      <c r="C73"/>
      <c r="P73" s="5">
        <v>198</v>
      </c>
      <c r="Q73" s="5">
        <v>11000110</v>
      </c>
      <c r="R73" s="5" t="s">
        <v>625</v>
      </c>
      <c r="S73" s="6"/>
    </row>
    <row r="74" spans="1:19" x14ac:dyDescent="0.3">
      <c r="A74"/>
      <c r="B74"/>
      <c r="C74"/>
      <c r="P74" s="5">
        <v>199</v>
      </c>
      <c r="Q74" s="5">
        <v>11000111</v>
      </c>
      <c r="R74" s="5" t="s">
        <v>626</v>
      </c>
      <c r="S74" s="6"/>
    </row>
    <row r="75" spans="1:19" x14ac:dyDescent="0.3">
      <c r="A75"/>
      <c r="B75"/>
      <c r="C75"/>
      <c r="P75" s="5">
        <v>200</v>
      </c>
      <c r="Q75" s="5">
        <v>11001000</v>
      </c>
      <c r="R75" s="5" t="s">
        <v>627</v>
      </c>
      <c r="S75" s="6"/>
    </row>
    <row r="76" spans="1:19" x14ac:dyDescent="0.3">
      <c r="A76"/>
      <c r="B76"/>
      <c r="C76"/>
      <c r="P76" s="5">
        <v>201</v>
      </c>
      <c r="Q76" s="5">
        <v>11001001</v>
      </c>
      <c r="R76" s="5" t="s">
        <v>628</v>
      </c>
      <c r="S76" s="6"/>
    </row>
    <row r="77" spans="1:19" x14ac:dyDescent="0.3">
      <c r="A77"/>
      <c r="B77"/>
      <c r="C77"/>
      <c r="P77" s="5">
        <v>202</v>
      </c>
      <c r="Q77" s="5">
        <v>11001010</v>
      </c>
      <c r="R77" s="5" t="s">
        <v>629</v>
      </c>
      <c r="S77" s="6"/>
    </row>
    <row r="78" spans="1:19" x14ac:dyDescent="0.3">
      <c r="A78"/>
      <c r="B78"/>
      <c r="C78"/>
      <c r="P78" s="5">
        <v>203</v>
      </c>
      <c r="Q78" s="5">
        <v>11001011</v>
      </c>
      <c r="R78" s="5" t="s">
        <v>630</v>
      </c>
      <c r="S78" s="6"/>
    </row>
    <row r="79" spans="1:19" x14ac:dyDescent="0.3">
      <c r="A79"/>
      <c r="B79"/>
      <c r="C79"/>
      <c r="P79" s="5">
        <v>204</v>
      </c>
      <c r="Q79" s="5">
        <v>11001100</v>
      </c>
      <c r="R79" s="5" t="s">
        <v>631</v>
      </c>
      <c r="S79" s="6"/>
    </row>
    <row r="80" spans="1:19" x14ac:dyDescent="0.3">
      <c r="A80"/>
      <c r="B80"/>
      <c r="C80"/>
      <c r="P80" s="5">
        <v>205</v>
      </c>
      <c r="Q80" s="5">
        <v>11001101</v>
      </c>
      <c r="R80" s="5" t="s">
        <v>632</v>
      </c>
      <c r="S80" s="6"/>
    </row>
    <row r="81" spans="1:19" x14ac:dyDescent="0.3">
      <c r="A81"/>
      <c r="B81"/>
      <c r="C81"/>
      <c r="P81" s="5">
        <v>206</v>
      </c>
      <c r="Q81" s="5">
        <v>11001110</v>
      </c>
      <c r="R81" s="5" t="s">
        <v>633</v>
      </c>
      <c r="S81" s="6"/>
    </row>
    <row r="82" spans="1:19" x14ac:dyDescent="0.3">
      <c r="A82"/>
      <c r="B82"/>
      <c r="C82"/>
      <c r="P82" s="5">
        <v>207</v>
      </c>
      <c r="Q82" s="5">
        <v>11001111</v>
      </c>
      <c r="R82" s="5" t="s">
        <v>634</v>
      </c>
      <c r="S82" s="6"/>
    </row>
    <row r="83" spans="1:19" x14ac:dyDescent="0.3">
      <c r="A83"/>
      <c r="B83"/>
      <c r="C83"/>
      <c r="P83" s="5">
        <v>208</v>
      </c>
      <c r="Q83" s="5">
        <v>11010000</v>
      </c>
      <c r="R83" s="5" t="s">
        <v>635</v>
      </c>
      <c r="S83" s="6"/>
    </row>
    <row r="84" spans="1:19" x14ac:dyDescent="0.3">
      <c r="A84"/>
      <c r="B84"/>
      <c r="C84"/>
      <c r="P84" s="5">
        <v>209</v>
      </c>
      <c r="Q84" s="5">
        <v>11010001</v>
      </c>
      <c r="R84" s="5" t="s">
        <v>636</v>
      </c>
      <c r="S84" s="6"/>
    </row>
    <row r="85" spans="1:19" x14ac:dyDescent="0.3">
      <c r="A85"/>
      <c r="B85"/>
      <c r="C85"/>
      <c r="P85" s="5">
        <v>210</v>
      </c>
      <c r="Q85" s="5">
        <v>11010010</v>
      </c>
      <c r="R85" s="5" t="s">
        <v>637</v>
      </c>
      <c r="S85" s="6"/>
    </row>
    <row r="86" spans="1:19" x14ac:dyDescent="0.3">
      <c r="A86"/>
      <c r="B86"/>
      <c r="C86"/>
      <c r="P86" s="5">
        <v>211</v>
      </c>
      <c r="Q86" s="5">
        <v>11010011</v>
      </c>
      <c r="R86" s="5" t="s">
        <v>638</v>
      </c>
      <c r="S86" s="6"/>
    </row>
    <row r="87" spans="1:19" x14ac:dyDescent="0.3">
      <c r="A87"/>
      <c r="B87"/>
      <c r="C87"/>
      <c r="P87" s="5">
        <v>212</v>
      </c>
      <c r="Q87" s="5">
        <v>11010100</v>
      </c>
      <c r="R87" s="5" t="s">
        <v>639</v>
      </c>
      <c r="S87" s="6"/>
    </row>
    <row r="88" spans="1:19" x14ac:dyDescent="0.3">
      <c r="A88"/>
      <c r="B88"/>
      <c r="C88"/>
      <c r="P88" s="5">
        <v>213</v>
      </c>
      <c r="Q88" s="5">
        <v>11010101</v>
      </c>
      <c r="R88" s="5" t="s">
        <v>640</v>
      </c>
      <c r="S88" s="6"/>
    </row>
    <row r="89" spans="1:19" x14ac:dyDescent="0.3">
      <c r="A89"/>
      <c r="B89"/>
      <c r="C89"/>
      <c r="P89" s="5">
        <v>214</v>
      </c>
      <c r="Q89" s="5">
        <v>11010110</v>
      </c>
      <c r="R89" s="5" t="s">
        <v>641</v>
      </c>
      <c r="S89" s="6"/>
    </row>
    <row r="90" spans="1:19" x14ac:dyDescent="0.3">
      <c r="A90"/>
      <c r="B90"/>
      <c r="C90"/>
      <c r="P90" s="5">
        <v>215</v>
      </c>
      <c r="Q90" s="5">
        <v>11010111</v>
      </c>
      <c r="R90" s="5" t="s">
        <v>642</v>
      </c>
      <c r="S90" s="6" t="s">
        <v>643</v>
      </c>
    </row>
    <row r="91" spans="1:19" x14ac:dyDescent="0.3">
      <c r="A91"/>
      <c r="B91"/>
      <c r="C91"/>
      <c r="P91" s="5">
        <v>216</v>
      </c>
      <c r="Q91" s="5">
        <v>11011000</v>
      </c>
      <c r="R91" s="5" t="s">
        <v>644</v>
      </c>
      <c r="S91" s="6"/>
    </row>
    <row r="92" spans="1:19" x14ac:dyDescent="0.3">
      <c r="A92"/>
      <c r="B92"/>
      <c r="C92"/>
      <c r="P92" s="5">
        <v>217</v>
      </c>
      <c r="Q92" s="5">
        <v>11011001</v>
      </c>
      <c r="R92" s="5" t="s">
        <v>645</v>
      </c>
      <c r="S92" s="6"/>
    </row>
    <row r="93" spans="1:19" x14ac:dyDescent="0.3">
      <c r="A93"/>
      <c r="B93"/>
      <c r="C93"/>
      <c r="P93" s="5">
        <v>218</v>
      </c>
      <c r="Q93" s="5">
        <v>11011010</v>
      </c>
      <c r="R93" s="5" t="s">
        <v>646</v>
      </c>
      <c r="S93" s="6"/>
    </row>
    <row r="94" spans="1:19" x14ac:dyDescent="0.3">
      <c r="A94"/>
      <c r="B94"/>
      <c r="C94"/>
      <c r="P94" s="5">
        <v>219</v>
      </c>
      <c r="Q94" s="5">
        <v>11011011</v>
      </c>
      <c r="R94" s="5" t="s">
        <v>647</v>
      </c>
      <c r="S94" s="6"/>
    </row>
    <row r="95" spans="1:19" x14ac:dyDescent="0.3">
      <c r="A95"/>
      <c r="B95"/>
      <c r="C95"/>
      <c r="P95" s="5">
        <v>220</v>
      </c>
      <c r="Q95" s="5">
        <v>11011100</v>
      </c>
      <c r="R95" s="5" t="s">
        <v>648</v>
      </c>
      <c r="S95" s="6"/>
    </row>
    <row r="96" spans="1:19" x14ac:dyDescent="0.3">
      <c r="A96"/>
      <c r="B96"/>
      <c r="C96"/>
      <c r="P96" s="5">
        <v>221</v>
      </c>
      <c r="Q96" s="5">
        <v>11011101</v>
      </c>
      <c r="R96" s="5" t="s">
        <v>649</v>
      </c>
      <c r="S96" s="6"/>
    </row>
    <row r="97" spans="1:19" x14ac:dyDescent="0.3">
      <c r="A97"/>
      <c r="B97"/>
      <c r="C97"/>
      <c r="P97" s="5">
        <v>222</v>
      </c>
      <c r="Q97" s="5">
        <v>11011110</v>
      </c>
      <c r="R97" s="5" t="s">
        <v>650</v>
      </c>
      <c r="S97" s="6"/>
    </row>
    <row r="98" spans="1:19" x14ac:dyDescent="0.3">
      <c r="A98"/>
      <c r="B98"/>
      <c r="C98"/>
      <c r="P98" s="5">
        <v>223</v>
      </c>
      <c r="Q98" s="5">
        <v>11011111</v>
      </c>
      <c r="R98" s="5" t="s">
        <v>651</v>
      </c>
      <c r="S98" s="6"/>
    </row>
    <row r="99" spans="1:19" x14ac:dyDescent="0.3">
      <c r="A99"/>
      <c r="B99"/>
      <c r="C99"/>
      <c r="P99" s="5">
        <v>224</v>
      </c>
      <c r="Q99" s="5">
        <v>11100000</v>
      </c>
      <c r="R99" s="5" t="s">
        <v>652</v>
      </c>
      <c r="S99" s="6"/>
    </row>
    <row r="100" spans="1:19" x14ac:dyDescent="0.3">
      <c r="A100"/>
      <c r="B100"/>
      <c r="C100"/>
      <c r="P100" s="5">
        <v>225</v>
      </c>
      <c r="Q100" s="5">
        <v>11100001</v>
      </c>
      <c r="R100" s="5" t="s">
        <v>653</v>
      </c>
      <c r="S100" s="6"/>
    </row>
    <row r="101" spans="1:19" x14ac:dyDescent="0.3">
      <c r="A101"/>
      <c r="B101"/>
      <c r="C101"/>
      <c r="P101" s="5">
        <v>226</v>
      </c>
      <c r="Q101" s="5">
        <v>11100010</v>
      </c>
      <c r="R101" s="5" t="s">
        <v>654</v>
      </c>
      <c r="S101" s="6"/>
    </row>
    <row r="102" spans="1:19" x14ac:dyDescent="0.3">
      <c r="A102"/>
      <c r="B102"/>
      <c r="C102"/>
      <c r="P102" s="5">
        <v>227</v>
      </c>
      <c r="Q102" s="5">
        <v>11100011</v>
      </c>
      <c r="R102" s="5" t="s">
        <v>655</v>
      </c>
      <c r="S102" s="6"/>
    </row>
    <row r="103" spans="1:19" x14ac:dyDescent="0.3">
      <c r="A103"/>
      <c r="B103"/>
      <c r="C103"/>
      <c r="P103" s="5">
        <v>228</v>
      </c>
      <c r="Q103" s="5">
        <v>11100100</v>
      </c>
      <c r="R103" s="5" t="s">
        <v>656</v>
      </c>
      <c r="S103" s="6"/>
    </row>
    <row r="104" spans="1:19" x14ac:dyDescent="0.3">
      <c r="A104"/>
      <c r="B104"/>
      <c r="C104"/>
      <c r="P104" s="5">
        <v>229</v>
      </c>
      <c r="Q104" s="5">
        <v>11100101</v>
      </c>
      <c r="R104" s="5" t="s">
        <v>657</v>
      </c>
      <c r="S104" s="6"/>
    </row>
    <row r="105" spans="1:19" x14ac:dyDescent="0.3">
      <c r="A105"/>
      <c r="B105"/>
      <c r="C105"/>
      <c r="P105" s="5">
        <v>230</v>
      </c>
      <c r="Q105" s="5">
        <v>11100110</v>
      </c>
      <c r="R105" s="5" t="s">
        <v>658</v>
      </c>
      <c r="S105" s="6"/>
    </row>
    <row r="106" spans="1:19" x14ac:dyDescent="0.3">
      <c r="A106"/>
      <c r="B106"/>
      <c r="C106"/>
      <c r="P106" s="5">
        <v>231</v>
      </c>
      <c r="Q106" s="5">
        <v>11100111</v>
      </c>
      <c r="R106" s="5" t="s">
        <v>659</v>
      </c>
      <c r="S106" s="6"/>
    </row>
    <row r="107" spans="1:19" x14ac:dyDescent="0.3">
      <c r="A107"/>
      <c r="B107"/>
      <c r="C107"/>
      <c r="P107" s="5">
        <v>232</v>
      </c>
      <c r="Q107" s="5">
        <v>11101000</v>
      </c>
      <c r="R107" s="5" t="s">
        <v>660</v>
      </c>
      <c r="S107" s="6"/>
    </row>
    <row r="108" spans="1:19" x14ac:dyDescent="0.3">
      <c r="A108"/>
      <c r="B108"/>
      <c r="C108"/>
      <c r="P108" s="5">
        <v>233</v>
      </c>
      <c r="Q108" s="5">
        <v>11101001</v>
      </c>
      <c r="R108" s="5" t="s">
        <v>661</v>
      </c>
      <c r="S108" s="6"/>
    </row>
    <row r="109" spans="1:19" x14ac:dyDescent="0.3">
      <c r="A109"/>
      <c r="B109"/>
      <c r="C109"/>
      <c r="P109" s="5">
        <v>234</v>
      </c>
      <c r="Q109" s="5">
        <v>11101010</v>
      </c>
      <c r="R109" s="5" t="s">
        <v>662</v>
      </c>
      <c r="S109" s="6"/>
    </row>
    <row r="110" spans="1:19" x14ac:dyDescent="0.3">
      <c r="A110"/>
      <c r="B110"/>
      <c r="C110"/>
      <c r="P110" s="5">
        <v>235</v>
      </c>
      <c r="Q110" s="5">
        <v>11101011</v>
      </c>
      <c r="R110" s="5" t="s">
        <v>663</v>
      </c>
      <c r="S110" s="6"/>
    </row>
    <row r="111" spans="1:19" x14ac:dyDescent="0.3">
      <c r="A111"/>
      <c r="B111"/>
      <c r="C111"/>
      <c r="P111" s="5">
        <v>236</v>
      </c>
      <c r="Q111" s="5">
        <v>11101100</v>
      </c>
      <c r="R111" s="5" t="s">
        <v>664</v>
      </c>
      <c r="S111" s="6"/>
    </row>
    <row r="112" spans="1:19" x14ac:dyDescent="0.3">
      <c r="A112"/>
      <c r="B112"/>
      <c r="C112"/>
      <c r="P112" s="5">
        <v>237</v>
      </c>
      <c r="Q112" s="5">
        <v>11101101</v>
      </c>
      <c r="R112" s="5" t="s">
        <v>665</v>
      </c>
      <c r="S112" s="6"/>
    </row>
    <row r="113" spans="1:19" x14ac:dyDescent="0.3">
      <c r="A113"/>
      <c r="B113"/>
      <c r="C113"/>
      <c r="P113" s="5">
        <v>238</v>
      </c>
      <c r="Q113" s="5">
        <v>11101110</v>
      </c>
      <c r="R113" s="5" t="s">
        <v>666</v>
      </c>
      <c r="S113" s="6"/>
    </row>
    <row r="114" spans="1:19" x14ac:dyDescent="0.3">
      <c r="A114"/>
      <c r="B114"/>
      <c r="C114"/>
      <c r="P114" s="5">
        <v>239</v>
      </c>
      <c r="Q114" s="5">
        <v>11101111</v>
      </c>
      <c r="R114" s="5" t="s">
        <v>667</v>
      </c>
      <c r="S114" s="6"/>
    </row>
    <row r="115" spans="1:19" x14ac:dyDescent="0.3">
      <c r="A115"/>
      <c r="B115"/>
      <c r="C115"/>
      <c r="P115" s="5">
        <v>240</v>
      </c>
      <c r="Q115" s="5">
        <v>11110000</v>
      </c>
      <c r="R115" s="5" t="s">
        <v>668</v>
      </c>
      <c r="S115" s="6"/>
    </row>
    <row r="116" spans="1:19" x14ac:dyDescent="0.3">
      <c r="A116"/>
      <c r="B116"/>
      <c r="C116"/>
      <c r="P116" s="5">
        <v>241</v>
      </c>
      <c r="Q116" s="5">
        <v>11110001</v>
      </c>
      <c r="R116" s="5" t="s">
        <v>669</v>
      </c>
      <c r="S116" s="6"/>
    </row>
    <row r="117" spans="1:19" x14ac:dyDescent="0.3">
      <c r="A117"/>
      <c r="B117"/>
      <c r="C117"/>
      <c r="P117" s="5">
        <v>242</v>
      </c>
      <c r="Q117" s="5">
        <v>11110010</v>
      </c>
      <c r="R117" s="5" t="s">
        <v>670</v>
      </c>
      <c r="S117" s="6"/>
    </row>
    <row r="118" spans="1:19" x14ac:dyDescent="0.3">
      <c r="A118"/>
      <c r="B118"/>
      <c r="C118"/>
      <c r="P118" s="5">
        <v>243</v>
      </c>
      <c r="Q118" s="5">
        <v>11110011</v>
      </c>
      <c r="R118" s="5" t="s">
        <v>671</v>
      </c>
      <c r="S118" s="6"/>
    </row>
    <row r="119" spans="1:19" x14ac:dyDescent="0.3">
      <c r="A119"/>
      <c r="B119"/>
      <c r="C119"/>
      <c r="P119" s="5">
        <v>244</v>
      </c>
      <c r="Q119" s="5">
        <v>11110100</v>
      </c>
      <c r="R119" s="5" t="s">
        <v>672</v>
      </c>
      <c r="S119" s="6"/>
    </row>
    <row r="120" spans="1:19" x14ac:dyDescent="0.3">
      <c r="A120"/>
      <c r="B120"/>
      <c r="C120"/>
      <c r="P120" s="5">
        <v>245</v>
      </c>
      <c r="Q120" s="5">
        <v>11110101</v>
      </c>
      <c r="R120" s="5" t="s">
        <v>673</v>
      </c>
      <c r="S120" s="6"/>
    </row>
    <row r="121" spans="1:19" x14ac:dyDescent="0.3">
      <c r="A121"/>
      <c r="B121"/>
      <c r="C121"/>
      <c r="P121" s="5">
        <v>246</v>
      </c>
      <c r="Q121" s="5">
        <v>11110110</v>
      </c>
      <c r="R121" s="5" t="s">
        <v>674</v>
      </c>
      <c r="S121" s="6"/>
    </row>
    <row r="122" spans="1:19" x14ac:dyDescent="0.3">
      <c r="A122"/>
      <c r="B122"/>
      <c r="C122"/>
      <c r="P122" s="5">
        <v>247</v>
      </c>
      <c r="Q122" s="5">
        <v>11110111</v>
      </c>
      <c r="R122" s="5" t="s">
        <v>675</v>
      </c>
      <c r="S122" s="6" t="s">
        <v>676</v>
      </c>
    </row>
    <row r="123" spans="1:19" x14ac:dyDescent="0.3">
      <c r="A123"/>
      <c r="B123"/>
      <c r="C123"/>
      <c r="P123" s="5">
        <v>248</v>
      </c>
      <c r="Q123" s="5">
        <v>11111000</v>
      </c>
      <c r="R123" s="5" t="s">
        <v>677</v>
      </c>
      <c r="S123" s="6"/>
    </row>
    <row r="124" spans="1:19" x14ac:dyDescent="0.3">
      <c r="A124"/>
      <c r="B124"/>
      <c r="C124"/>
      <c r="P124" s="5">
        <v>249</v>
      </c>
      <c r="Q124" s="5">
        <v>11111001</v>
      </c>
      <c r="R124" s="5" t="s">
        <v>678</v>
      </c>
      <c r="S124" s="6"/>
    </row>
    <row r="125" spans="1:19" x14ac:dyDescent="0.3">
      <c r="A125"/>
      <c r="B125"/>
      <c r="C125"/>
      <c r="P125" s="5">
        <v>250</v>
      </c>
      <c r="Q125" s="5">
        <v>11111010</v>
      </c>
      <c r="R125" s="5" t="s">
        <v>679</v>
      </c>
      <c r="S125" s="6"/>
    </row>
    <row r="126" spans="1:19" x14ac:dyDescent="0.3">
      <c r="A126"/>
      <c r="B126"/>
      <c r="C126"/>
      <c r="P126" s="5">
        <v>251</v>
      </c>
      <c r="Q126" s="5">
        <v>11111011</v>
      </c>
      <c r="R126" s="5" t="s">
        <v>680</v>
      </c>
      <c r="S126" s="6"/>
    </row>
    <row r="127" spans="1:19" x14ac:dyDescent="0.3">
      <c r="A127"/>
      <c r="B127"/>
      <c r="C127"/>
      <c r="P127" s="5">
        <v>252</v>
      </c>
      <c r="Q127" s="5">
        <v>11111100</v>
      </c>
      <c r="R127" s="5" t="s">
        <v>681</v>
      </c>
      <c r="S127" s="6"/>
    </row>
    <row r="128" spans="1:19" x14ac:dyDescent="0.3">
      <c r="A128"/>
      <c r="B128"/>
      <c r="C128"/>
      <c r="P128" s="5">
        <v>253</v>
      </c>
      <c r="Q128" s="5">
        <v>11111101</v>
      </c>
      <c r="R128" s="5" t="s">
        <v>682</v>
      </c>
      <c r="S128" s="6"/>
    </row>
    <row r="129" spans="1:19" x14ac:dyDescent="0.3">
      <c r="A129"/>
      <c r="B129"/>
      <c r="C129"/>
      <c r="P129" s="5">
        <v>254</v>
      </c>
      <c r="Q129" s="5">
        <v>11111110</v>
      </c>
      <c r="R129" s="5" t="s">
        <v>683</v>
      </c>
      <c r="S129" s="6"/>
    </row>
    <row r="130" spans="1:19" x14ac:dyDescent="0.3">
      <c r="A130"/>
      <c r="B130"/>
      <c r="C130"/>
      <c r="P130" s="9">
        <v>255</v>
      </c>
      <c r="Q130" s="9">
        <v>11111111</v>
      </c>
      <c r="R130" s="9" t="s">
        <v>684</v>
      </c>
      <c r="S130" s="10"/>
    </row>
    <row r="131" spans="1:19" x14ac:dyDescent="0.3">
      <c r="A131"/>
      <c r="B131"/>
      <c r="C131"/>
    </row>
    <row r="132" spans="1:19" x14ac:dyDescent="0.3">
      <c r="A132"/>
      <c r="B132"/>
      <c r="C132"/>
    </row>
    <row r="133" spans="1:19" x14ac:dyDescent="0.3">
      <c r="A133"/>
      <c r="B133"/>
      <c r="C133"/>
    </row>
    <row r="134" spans="1:19" ht="38.1" customHeight="1" x14ac:dyDescent="0.3">
      <c r="A134"/>
      <c r="B134"/>
      <c r="C134"/>
    </row>
    <row r="135" spans="1:19" x14ac:dyDescent="0.3">
      <c r="A135"/>
      <c r="B135"/>
      <c r="C135"/>
    </row>
    <row r="136" spans="1:19" x14ac:dyDescent="0.3">
      <c r="A136"/>
      <c r="B136"/>
      <c r="C136"/>
    </row>
    <row r="137" spans="1:19" x14ac:dyDescent="0.3">
      <c r="A137"/>
      <c r="B137"/>
      <c r="C137"/>
    </row>
    <row r="138" spans="1:19" x14ac:dyDescent="0.3">
      <c r="A138"/>
      <c r="B138"/>
      <c r="C138"/>
    </row>
    <row r="139" spans="1:19" x14ac:dyDescent="0.3">
      <c r="A139"/>
      <c r="B139"/>
      <c r="C139"/>
    </row>
    <row r="140" spans="1:19" x14ac:dyDescent="0.3">
      <c r="A140"/>
      <c r="B140"/>
      <c r="C140"/>
    </row>
    <row r="141" spans="1:19" x14ac:dyDescent="0.3">
      <c r="A141"/>
      <c r="B141"/>
      <c r="C141"/>
    </row>
    <row r="142" spans="1:19" x14ac:dyDescent="0.3">
      <c r="A142"/>
      <c r="B142"/>
      <c r="C142"/>
    </row>
    <row r="143" spans="1:19" x14ac:dyDescent="0.3">
      <c r="A143"/>
      <c r="B143"/>
      <c r="C143"/>
    </row>
    <row r="144" spans="1:19" x14ac:dyDescent="0.3">
      <c r="A144"/>
      <c r="B144"/>
      <c r="C144"/>
    </row>
    <row r="145" spans="1:3" x14ac:dyDescent="0.3">
      <c r="A145"/>
      <c r="B145"/>
      <c r="C145"/>
    </row>
    <row r="146" spans="1:3" x14ac:dyDescent="0.3">
      <c r="A146"/>
      <c r="B146"/>
      <c r="C146"/>
    </row>
    <row r="147" spans="1:3" x14ac:dyDescent="0.3">
      <c r="A147"/>
      <c r="B147"/>
      <c r="C147"/>
    </row>
    <row r="148" spans="1:3" x14ac:dyDescent="0.3">
      <c r="A148"/>
      <c r="B148"/>
      <c r="C148"/>
    </row>
    <row r="149" spans="1:3" x14ac:dyDescent="0.3">
      <c r="A149"/>
      <c r="B149"/>
      <c r="C149"/>
    </row>
    <row r="150" spans="1:3" x14ac:dyDescent="0.3">
      <c r="A150"/>
      <c r="B150"/>
      <c r="C150"/>
    </row>
    <row r="151" spans="1:3" x14ac:dyDescent="0.3">
      <c r="A151"/>
      <c r="B151"/>
      <c r="C151"/>
    </row>
    <row r="152" spans="1:3" x14ac:dyDescent="0.3">
      <c r="A152"/>
      <c r="B152"/>
      <c r="C152"/>
    </row>
    <row r="153" spans="1:3" x14ac:dyDescent="0.3">
      <c r="A153"/>
      <c r="B153"/>
      <c r="C153"/>
    </row>
    <row r="154" spans="1:3" x14ac:dyDescent="0.3">
      <c r="A154"/>
      <c r="B154"/>
      <c r="C154"/>
    </row>
    <row r="155" spans="1:3" x14ac:dyDescent="0.3">
      <c r="A155"/>
      <c r="B155"/>
      <c r="C155"/>
    </row>
    <row r="156" spans="1:3" x14ac:dyDescent="0.3">
      <c r="A156"/>
      <c r="B156"/>
      <c r="C156"/>
    </row>
    <row r="157" spans="1:3" x14ac:dyDescent="0.3">
      <c r="A157"/>
      <c r="B157"/>
      <c r="C157"/>
    </row>
    <row r="158" spans="1:3" x14ac:dyDescent="0.3">
      <c r="A158"/>
      <c r="B158"/>
      <c r="C158"/>
    </row>
    <row r="159" spans="1:3" x14ac:dyDescent="0.3">
      <c r="A159"/>
      <c r="B159"/>
      <c r="C159"/>
    </row>
    <row r="160" spans="1:3" x14ac:dyDescent="0.3">
      <c r="A160"/>
      <c r="B160"/>
      <c r="C160"/>
    </row>
    <row r="161" spans="1:3" x14ac:dyDescent="0.3">
      <c r="A161"/>
      <c r="B161"/>
      <c r="C161"/>
    </row>
    <row r="162" spans="1:3" x14ac:dyDescent="0.3">
      <c r="A162"/>
      <c r="B162"/>
      <c r="C162"/>
    </row>
    <row r="163" spans="1:3" x14ac:dyDescent="0.3">
      <c r="A163"/>
      <c r="B163"/>
      <c r="C163"/>
    </row>
    <row r="164" spans="1:3" x14ac:dyDescent="0.3">
      <c r="A164"/>
      <c r="B164"/>
      <c r="C164"/>
    </row>
    <row r="165" spans="1:3" x14ac:dyDescent="0.3">
      <c r="A165"/>
      <c r="B165"/>
      <c r="C165"/>
    </row>
    <row r="166" spans="1:3" x14ac:dyDescent="0.3">
      <c r="A166"/>
      <c r="B166"/>
      <c r="C166"/>
    </row>
    <row r="167" spans="1:3" x14ac:dyDescent="0.3">
      <c r="A167"/>
      <c r="B167"/>
      <c r="C167"/>
    </row>
    <row r="168" spans="1:3" x14ac:dyDescent="0.3">
      <c r="A168"/>
      <c r="B168"/>
      <c r="C168"/>
    </row>
    <row r="169" spans="1:3" x14ac:dyDescent="0.3">
      <c r="A169"/>
      <c r="B169"/>
      <c r="C169"/>
    </row>
    <row r="170" spans="1:3" x14ac:dyDescent="0.3">
      <c r="A170"/>
      <c r="B170"/>
      <c r="C170"/>
    </row>
    <row r="171" spans="1:3" x14ac:dyDescent="0.3">
      <c r="A171"/>
      <c r="B171"/>
      <c r="C171"/>
    </row>
    <row r="172" spans="1:3" x14ac:dyDescent="0.3">
      <c r="A172"/>
      <c r="B172"/>
      <c r="C172"/>
    </row>
    <row r="173" spans="1:3" x14ac:dyDescent="0.3">
      <c r="A173"/>
      <c r="B173"/>
      <c r="C173"/>
    </row>
    <row r="174" spans="1:3" x14ac:dyDescent="0.3">
      <c r="A174"/>
      <c r="B174"/>
      <c r="C174"/>
    </row>
    <row r="175" spans="1:3" x14ac:dyDescent="0.3">
      <c r="A175"/>
      <c r="B175"/>
      <c r="C175"/>
    </row>
    <row r="176" spans="1:3" x14ac:dyDescent="0.3">
      <c r="A176"/>
      <c r="B176"/>
      <c r="C176"/>
    </row>
    <row r="177" spans="1:3" x14ac:dyDescent="0.3">
      <c r="A177"/>
      <c r="B177"/>
      <c r="C177"/>
    </row>
    <row r="178" spans="1:3" x14ac:dyDescent="0.3">
      <c r="A178"/>
      <c r="B178"/>
      <c r="C178"/>
    </row>
    <row r="179" spans="1:3" x14ac:dyDescent="0.3">
      <c r="A179"/>
      <c r="B179"/>
      <c r="C179"/>
    </row>
    <row r="180" spans="1:3" x14ac:dyDescent="0.3">
      <c r="A180"/>
      <c r="B180"/>
      <c r="C180"/>
    </row>
    <row r="181" spans="1:3" x14ac:dyDescent="0.3">
      <c r="A181"/>
      <c r="B181"/>
      <c r="C181"/>
    </row>
    <row r="182" spans="1:3" x14ac:dyDescent="0.3">
      <c r="A182"/>
      <c r="B182"/>
      <c r="C182"/>
    </row>
    <row r="183" spans="1:3" x14ac:dyDescent="0.3">
      <c r="A183"/>
      <c r="B183"/>
      <c r="C183"/>
    </row>
    <row r="184" spans="1:3" x14ac:dyDescent="0.3">
      <c r="A184"/>
      <c r="B184"/>
      <c r="C184"/>
    </row>
    <row r="185" spans="1:3" x14ac:dyDescent="0.3">
      <c r="A185"/>
      <c r="B185"/>
      <c r="C185"/>
    </row>
    <row r="186" spans="1:3" x14ac:dyDescent="0.3">
      <c r="A186"/>
      <c r="B186"/>
      <c r="C186"/>
    </row>
    <row r="187" spans="1:3" x14ac:dyDescent="0.3">
      <c r="A187"/>
      <c r="B187"/>
      <c r="C187"/>
    </row>
    <row r="188" spans="1:3" x14ac:dyDescent="0.3">
      <c r="A188"/>
      <c r="B188"/>
      <c r="C188"/>
    </row>
    <row r="189" spans="1:3" x14ac:dyDescent="0.3">
      <c r="A189"/>
      <c r="B189"/>
      <c r="C189"/>
    </row>
    <row r="190" spans="1:3" x14ac:dyDescent="0.3">
      <c r="A190"/>
      <c r="B190"/>
      <c r="C190"/>
    </row>
    <row r="191" spans="1:3" x14ac:dyDescent="0.3">
      <c r="A191"/>
      <c r="B191"/>
      <c r="C191"/>
    </row>
    <row r="192" spans="1:3" x14ac:dyDescent="0.3">
      <c r="A192"/>
      <c r="B192"/>
      <c r="C192"/>
    </row>
    <row r="193" spans="1:3" x14ac:dyDescent="0.3">
      <c r="A193"/>
      <c r="B193"/>
      <c r="C193"/>
    </row>
    <row r="194" spans="1:3" x14ac:dyDescent="0.3">
      <c r="A194"/>
      <c r="B194"/>
      <c r="C194"/>
    </row>
    <row r="195" spans="1:3" x14ac:dyDescent="0.3">
      <c r="A195"/>
      <c r="B195"/>
      <c r="C195"/>
    </row>
    <row r="196" spans="1:3" x14ac:dyDescent="0.3">
      <c r="A196"/>
      <c r="B196"/>
      <c r="C196"/>
    </row>
    <row r="197" spans="1:3" x14ac:dyDescent="0.3">
      <c r="A197"/>
      <c r="B197"/>
      <c r="C197"/>
    </row>
    <row r="198" spans="1:3" x14ac:dyDescent="0.3">
      <c r="A198"/>
      <c r="B198"/>
      <c r="C198"/>
    </row>
    <row r="199" spans="1:3" x14ac:dyDescent="0.3">
      <c r="A199"/>
      <c r="B199"/>
      <c r="C199"/>
    </row>
    <row r="200" spans="1:3" x14ac:dyDescent="0.3">
      <c r="A200"/>
      <c r="B200"/>
      <c r="C200"/>
    </row>
    <row r="201" spans="1:3" x14ac:dyDescent="0.3">
      <c r="A201"/>
      <c r="B201"/>
      <c r="C201"/>
    </row>
    <row r="202" spans="1:3" x14ac:dyDescent="0.3">
      <c r="A202"/>
      <c r="B202"/>
      <c r="C202"/>
    </row>
    <row r="203" spans="1:3" x14ac:dyDescent="0.3">
      <c r="A203"/>
      <c r="B203"/>
      <c r="C203"/>
    </row>
    <row r="204" spans="1:3" x14ac:dyDescent="0.3">
      <c r="A204"/>
      <c r="B204"/>
      <c r="C204"/>
    </row>
    <row r="205" spans="1:3" x14ac:dyDescent="0.3">
      <c r="A205"/>
      <c r="B205"/>
      <c r="C205"/>
    </row>
    <row r="206" spans="1:3" x14ac:dyDescent="0.3">
      <c r="A206"/>
      <c r="B206"/>
      <c r="C206"/>
    </row>
    <row r="207" spans="1:3" x14ac:dyDescent="0.3">
      <c r="A207"/>
      <c r="B207"/>
      <c r="C207"/>
    </row>
    <row r="208" spans="1:3" x14ac:dyDescent="0.3">
      <c r="A208"/>
      <c r="B208"/>
      <c r="C208"/>
    </row>
    <row r="209" spans="1:3" x14ac:dyDescent="0.3">
      <c r="A209"/>
      <c r="B209"/>
      <c r="C209"/>
    </row>
    <row r="210" spans="1:3" x14ac:dyDescent="0.3">
      <c r="A210"/>
      <c r="B210"/>
      <c r="C210"/>
    </row>
    <row r="211" spans="1:3" x14ac:dyDescent="0.3">
      <c r="A211"/>
      <c r="B211"/>
      <c r="C211"/>
    </row>
    <row r="212" spans="1:3" x14ac:dyDescent="0.3">
      <c r="A212"/>
      <c r="B212"/>
      <c r="C212"/>
    </row>
    <row r="213" spans="1:3" x14ac:dyDescent="0.3">
      <c r="A213"/>
      <c r="B213"/>
      <c r="C213"/>
    </row>
    <row r="214" spans="1:3" x14ac:dyDescent="0.3">
      <c r="A214"/>
      <c r="B214"/>
      <c r="C214"/>
    </row>
    <row r="215" spans="1:3" x14ac:dyDescent="0.3">
      <c r="A215"/>
      <c r="B215"/>
      <c r="C215"/>
    </row>
    <row r="216" spans="1:3" x14ac:dyDescent="0.3">
      <c r="A216"/>
      <c r="B216"/>
      <c r="C216"/>
    </row>
    <row r="217" spans="1:3" x14ac:dyDescent="0.3">
      <c r="A217"/>
      <c r="B217"/>
      <c r="C217"/>
    </row>
    <row r="218" spans="1:3" x14ac:dyDescent="0.3">
      <c r="A218"/>
      <c r="B218"/>
      <c r="C218"/>
    </row>
    <row r="219" spans="1:3" x14ac:dyDescent="0.3">
      <c r="A219"/>
      <c r="B219"/>
      <c r="C219"/>
    </row>
    <row r="220" spans="1:3" x14ac:dyDescent="0.3">
      <c r="A220"/>
      <c r="B220"/>
      <c r="C220"/>
    </row>
    <row r="221" spans="1:3" x14ac:dyDescent="0.3">
      <c r="A221"/>
      <c r="B221"/>
      <c r="C221"/>
    </row>
    <row r="222" spans="1:3" x14ac:dyDescent="0.3">
      <c r="A222"/>
      <c r="B222"/>
      <c r="C222"/>
    </row>
    <row r="223" spans="1:3" x14ac:dyDescent="0.3">
      <c r="A223"/>
      <c r="B223"/>
      <c r="C223"/>
    </row>
    <row r="224" spans="1:3" x14ac:dyDescent="0.3">
      <c r="A224"/>
      <c r="B224"/>
      <c r="C224"/>
    </row>
    <row r="225" spans="1:3" x14ac:dyDescent="0.3">
      <c r="A225"/>
      <c r="B225"/>
      <c r="C225"/>
    </row>
    <row r="226" spans="1:3" x14ac:dyDescent="0.3">
      <c r="A226"/>
      <c r="B226"/>
      <c r="C226"/>
    </row>
    <row r="227" spans="1:3" x14ac:dyDescent="0.3">
      <c r="A227"/>
      <c r="B227"/>
      <c r="C227"/>
    </row>
    <row r="228" spans="1:3" x14ac:dyDescent="0.3">
      <c r="A228"/>
      <c r="B228"/>
      <c r="C228"/>
    </row>
    <row r="229" spans="1:3" x14ac:dyDescent="0.3">
      <c r="A229"/>
      <c r="B229"/>
      <c r="C229"/>
    </row>
    <row r="230" spans="1:3" x14ac:dyDescent="0.3">
      <c r="A230"/>
      <c r="B230"/>
      <c r="C230"/>
    </row>
    <row r="231" spans="1:3" x14ac:dyDescent="0.3">
      <c r="A231"/>
      <c r="B231"/>
      <c r="C231"/>
    </row>
    <row r="232" spans="1:3" x14ac:dyDescent="0.3">
      <c r="A232"/>
      <c r="B232"/>
      <c r="C232"/>
    </row>
    <row r="233" spans="1:3" x14ac:dyDescent="0.3">
      <c r="A233"/>
      <c r="B233"/>
      <c r="C233"/>
    </row>
    <row r="234" spans="1:3" x14ac:dyDescent="0.3">
      <c r="A234"/>
      <c r="B234"/>
      <c r="C234"/>
    </row>
    <row r="235" spans="1:3" x14ac:dyDescent="0.3">
      <c r="A235"/>
      <c r="B235"/>
      <c r="C235"/>
    </row>
    <row r="236" spans="1:3" x14ac:dyDescent="0.3">
      <c r="A236"/>
      <c r="B236"/>
      <c r="C236"/>
    </row>
    <row r="237" spans="1:3" x14ac:dyDescent="0.3">
      <c r="A237"/>
      <c r="B237"/>
      <c r="C237"/>
    </row>
    <row r="238" spans="1:3" x14ac:dyDescent="0.3">
      <c r="A238"/>
      <c r="B238"/>
      <c r="C238"/>
    </row>
    <row r="239" spans="1:3" x14ac:dyDescent="0.3">
      <c r="A239"/>
      <c r="B239"/>
      <c r="C239"/>
    </row>
    <row r="240" spans="1:3" x14ac:dyDescent="0.3">
      <c r="A240"/>
      <c r="B240"/>
      <c r="C240"/>
    </row>
    <row r="241" spans="1:3" x14ac:dyDescent="0.3">
      <c r="A241"/>
      <c r="B241"/>
      <c r="C241"/>
    </row>
    <row r="242" spans="1:3" x14ac:dyDescent="0.3">
      <c r="A242"/>
      <c r="B242"/>
      <c r="C242"/>
    </row>
    <row r="243" spans="1:3" x14ac:dyDescent="0.3">
      <c r="A243"/>
      <c r="B243"/>
      <c r="C243"/>
    </row>
    <row r="244" spans="1:3" x14ac:dyDescent="0.3">
      <c r="A244"/>
      <c r="B244"/>
      <c r="C244"/>
    </row>
    <row r="245" spans="1:3" x14ac:dyDescent="0.3">
      <c r="A245"/>
      <c r="B245"/>
      <c r="C245"/>
    </row>
    <row r="246" spans="1:3" x14ac:dyDescent="0.3">
      <c r="A246"/>
      <c r="B246"/>
      <c r="C246"/>
    </row>
    <row r="247" spans="1:3" x14ac:dyDescent="0.3">
      <c r="A247"/>
      <c r="B247"/>
      <c r="C247"/>
    </row>
    <row r="248" spans="1:3" x14ac:dyDescent="0.3">
      <c r="A248"/>
      <c r="B248"/>
      <c r="C248"/>
    </row>
    <row r="249" spans="1:3" x14ac:dyDescent="0.3">
      <c r="A249"/>
      <c r="B249"/>
      <c r="C249"/>
    </row>
    <row r="250" spans="1:3" x14ac:dyDescent="0.3">
      <c r="A250"/>
      <c r="B250"/>
      <c r="C250"/>
    </row>
    <row r="251" spans="1:3" x14ac:dyDescent="0.3">
      <c r="A251"/>
      <c r="B251"/>
      <c r="C251"/>
    </row>
    <row r="252" spans="1:3" x14ac:dyDescent="0.3">
      <c r="A252"/>
      <c r="B252"/>
      <c r="C252"/>
    </row>
    <row r="253" spans="1:3" x14ac:dyDescent="0.3">
      <c r="A253"/>
      <c r="B253"/>
      <c r="C253"/>
    </row>
    <row r="254" spans="1:3" x14ac:dyDescent="0.3">
      <c r="A254"/>
      <c r="B254"/>
      <c r="C254"/>
    </row>
    <row r="255" spans="1:3" x14ac:dyDescent="0.3">
      <c r="A255"/>
      <c r="B255"/>
      <c r="C255"/>
    </row>
    <row r="256" spans="1:3" x14ac:dyDescent="0.3">
      <c r="A256"/>
      <c r="B256"/>
      <c r="C256"/>
    </row>
    <row r="257" spans="1:3" x14ac:dyDescent="0.3">
      <c r="A257"/>
      <c r="B257"/>
      <c r="C257"/>
    </row>
    <row r="258" spans="1:3" x14ac:dyDescent="0.3">
      <c r="A258"/>
      <c r="B258"/>
      <c r="C258"/>
    </row>
    <row r="259" spans="1:3" x14ac:dyDescent="0.3">
      <c r="A259"/>
      <c r="B259"/>
      <c r="C259"/>
    </row>
    <row r="260" spans="1:3" x14ac:dyDescent="0.3">
      <c r="A260"/>
      <c r="B260"/>
      <c r="C260"/>
    </row>
    <row r="261" spans="1:3" x14ac:dyDescent="0.3">
      <c r="A261"/>
      <c r="B261"/>
      <c r="C261"/>
    </row>
    <row r="262" spans="1:3" x14ac:dyDescent="0.3">
      <c r="A262"/>
      <c r="B262"/>
      <c r="C262"/>
    </row>
    <row r="263" spans="1:3" x14ac:dyDescent="0.3">
      <c r="A263"/>
      <c r="B263"/>
      <c r="C263"/>
    </row>
    <row r="264" spans="1:3" x14ac:dyDescent="0.3">
      <c r="A264"/>
      <c r="B264"/>
      <c r="C264"/>
    </row>
  </sheetData>
  <mergeCells count="4">
    <mergeCell ref="A1:D1"/>
    <mergeCell ref="F1:I1"/>
    <mergeCell ref="K1:N1"/>
    <mergeCell ref="P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Supplier Invoice Statement</vt:lpstr>
      <vt:lpstr>MC Invoice Report</vt:lpstr>
      <vt:lpstr>Recon Analysis</vt:lpstr>
      <vt:lpstr>Sheet1</vt:lpstr>
      <vt:lpstr>ASCII Table</vt:lpstr>
      <vt:lpstr>Amount_paid</vt:lpstr>
      <vt:lpstr>Bank_Details</vt:lpstr>
      <vt:lpstr>Due_Date</vt:lpstr>
      <vt:lpstr>Invoice_Date</vt:lpstr>
      <vt:lpstr>Location</vt:lpstr>
      <vt:lpstr>Payment_Date</vt:lpstr>
      <vt:lpstr>Payment_No.</vt:lpstr>
      <vt:lpstr>Penalty_rate</vt:lpstr>
      <vt:lpstr>PO_Number</vt:lpstr>
      <vt:lpstr>Supplier_Code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Umaid-LFD</cp:lastModifiedBy>
  <dcterms:created xsi:type="dcterms:W3CDTF">2019-12-02T06:01:41Z</dcterms:created>
  <dcterms:modified xsi:type="dcterms:W3CDTF">2022-08-15T04:57:24Z</dcterms:modified>
</cp:coreProperties>
</file>