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d691e9daa9c26077/Desktop/"/>
    </mc:Choice>
  </mc:AlternateContent>
  <xr:revisionPtr revIDLastSave="1" documentId="8_{9FAEAB51-5FCB-47E9-9133-79755D0271A0}" xr6:coauthVersionLast="47" xr6:coauthVersionMax="47" xr10:uidLastSave="{33208719-ABDF-42A3-A9B4-1941FA6434DC}"/>
  <bookViews>
    <workbookView xWindow="-120" yWindow="-120" windowWidth="20730" windowHeight="11040" activeTab="5" xr2:uid="{99A34E53-0428-4B29-A616-108899F02DB9}"/>
  </bookViews>
  <sheets>
    <sheet name="MOCK_DATA" sheetId="1" r:id="rId1"/>
    <sheet name="GST DASHBOARD" sheetId="2" r:id="rId2"/>
    <sheet name="TDS_DASHBOARD" sheetId="3" r:id="rId3"/>
    <sheet name="Audit_DASHBOARD" sheetId="5" r:id="rId4"/>
    <sheet name="Sheet7" sheetId="8" state="hidden" r:id="rId5"/>
    <sheet name="DASHBOARD" sheetId="6" r:id="rId6"/>
  </sheets>
  <definedNames>
    <definedName name="Slicer_Audit_Flag">#N/A</definedName>
    <definedName name="Slicer_GST_Applicable">#N/A</definedName>
    <definedName name="Slicer_Month">#N/A</definedName>
    <definedName name="Slicer_Party_Type">#N/A</definedName>
    <definedName name="Slicer_Payment_Mode">#N/A</definedName>
    <definedName name="Slicer_State">#N/A</definedName>
  </definedNames>
  <calcPr calcId="0"/>
  <pivotCaches>
    <pivotCache cacheId="28"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2" i="1"/>
  <c r="Q3" i="1"/>
  <c r="Q6" i="1"/>
  <c r="Q8" i="1"/>
  <c r="Q11" i="1"/>
  <c r="Q15" i="1"/>
  <c r="Q17" i="1"/>
  <c r="Q18" i="1"/>
  <c r="Q20" i="1"/>
  <c r="Q21" i="1"/>
  <c r="Q24" i="1"/>
  <c r="Q25" i="1"/>
  <c r="Q28" i="1"/>
  <c r="Q29" i="1"/>
  <c r="Q32" i="1"/>
  <c r="Q33" i="1"/>
  <c r="Q37" i="1"/>
  <c r="Q38" i="1"/>
  <c r="Q42" i="1"/>
  <c r="Q43" i="1"/>
  <c r="Q44" i="1"/>
  <c r="Q48" i="1"/>
  <c r="Q49" i="1"/>
  <c r="Q50" i="1"/>
  <c r="Q52" i="1"/>
  <c r="Q53" i="1"/>
  <c r="Q54" i="1"/>
  <c r="Q57" i="1"/>
  <c r="Q58" i="1"/>
  <c r="Q59" i="1"/>
  <c r="Q60" i="1"/>
  <c r="Q61" i="1"/>
  <c r="Q64" i="1"/>
  <c r="Q66" i="1"/>
  <c r="Q70" i="1"/>
  <c r="Q72" i="1"/>
  <c r="Q73" i="1"/>
  <c r="Q74" i="1"/>
  <c r="Q75" i="1"/>
  <c r="Q76" i="1"/>
  <c r="Q77" i="1"/>
  <c r="Q81" i="1"/>
  <c r="Q84" i="1"/>
  <c r="Q87" i="1"/>
  <c r="Q88" i="1"/>
  <c r="Q92" i="1"/>
  <c r="Q93" i="1"/>
  <c r="Q100" i="1"/>
  <c r="Q102" i="1"/>
  <c r="Q104" i="1"/>
  <c r="Q105" i="1"/>
  <c r="Q106" i="1"/>
  <c r="Q107" i="1"/>
  <c r="Q108" i="1"/>
  <c r="Q110" i="1"/>
  <c r="Q112" i="1"/>
  <c r="Q113" i="1"/>
  <c r="Q116" i="1"/>
  <c r="Q120" i="1"/>
  <c r="Q121" i="1"/>
  <c r="Q122" i="1"/>
  <c r="Q123" i="1"/>
  <c r="Q124" i="1"/>
  <c r="Q125" i="1"/>
  <c r="Q127" i="1"/>
  <c r="Q131" i="1"/>
  <c r="Q132" i="1"/>
  <c r="Q133" i="1"/>
  <c r="Q136" i="1"/>
  <c r="Q138" i="1"/>
  <c r="Q140" i="1"/>
  <c r="Q142" i="1"/>
  <c r="Q144" i="1"/>
  <c r="Q146" i="1"/>
  <c r="Q147" i="1"/>
  <c r="Q153" i="1"/>
  <c r="Q154" i="1"/>
  <c r="Q156" i="1"/>
  <c r="Q158" i="1"/>
  <c r="Q159" i="1"/>
  <c r="Q163" i="1"/>
  <c r="Q164" i="1"/>
  <c r="Q166" i="1"/>
  <c r="Q167" i="1"/>
  <c r="Q169" i="1"/>
  <c r="Q172" i="1"/>
  <c r="Q174" i="1"/>
  <c r="Q176" i="1"/>
  <c r="Q177" i="1"/>
  <c r="Q180" i="1"/>
  <c r="Q182" i="1"/>
  <c r="Q183" i="1"/>
  <c r="Q186" i="1"/>
  <c r="Q192" i="1"/>
  <c r="Q194" i="1"/>
  <c r="Q197" i="1"/>
  <c r="Q198" i="1"/>
  <c r="Q200" i="1"/>
  <c r="Q203" i="1"/>
  <c r="Q206" i="1"/>
  <c r="Q208" i="1"/>
  <c r="Q209" i="1"/>
  <c r="Q211" i="1"/>
  <c r="Q214" i="1"/>
  <c r="Q215" i="1"/>
  <c r="Q217" i="1"/>
  <c r="Q219" i="1"/>
  <c r="Q220" i="1"/>
  <c r="Q222" i="1"/>
  <c r="Q223" i="1"/>
  <c r="Q225" i="1"/>
  <c r="Q226" i="1"/>
  <c r="Q227" i="1"/>
  <c r="Q228" i="1"/>
  <c r="Q229" i="1"/>
  <c r="Q231" i="1"/>
  <c r="Q232" i="1"/>
  <c r="Q233" i="1"/>
  <c r="Q236" i="1"/>
  <c r="Q238" i="1"/>
  <c r="Q240" i="1"/>
  <c r="Q241" i="1"/>
  <c r="Q243" i="1"/>
  <c r="Q244" i="1"/>
  <c r="Q246" i="1"/>
  <c r="Q248" i="1"/>
  <c r="Q252" i="1"/>
  <c r="Q255" i="1"/>
  <c r="Q258" i="1"/>
  <c r="Q259" i="1"/>
  <c r="Q260" i="1"/>
  <c r="Q262" i="1"/>
  <c r="Q263" i="1"/>
  <c r="Q264" i="1"/>
  <c r="Q265" i="1"/>
  <c r="Q266" i="1"/>
  <c r="Q268" i="1"/>
  <c r="Q270" i="1"/>
  <c r="Q272" i="1"/>
  <c r="Q273" i="1"/>
  <c r="Q274" i="1"/>
  <c r="Q277" i="1"/>
  <c r="Q278" i="1"/>
  <c r="Q282" i="1"/>
  <c r="Q283" i="1"/>
  <c r="Q284" i="1"/>
  <c r="Q285" i="1"/>
  <c r="Q286" i="1"/>
  <c r="Q287" i="1"/>
  <c r="Q289" i="1"/>
  <c r="Q290" i="1"/>
  <c r="Q292" i="1"/>
  <c r="Q294" i="1"/>
  <c r="Q301" i="1"/>
  <c r="Q302" i="1"/>
  <c r="Q303" i="1"/>
  <c r="Q304" i="1"/>
  <c r="Q305" i="1"/>
  <c r="Q307" i="1"/>
  <c r="Q308" i="1"/>
  <c r="Q309" i="1"/>
  <c r="Q311" i="1"/>
  <c r="Q312" i="1"/>
  <c r="Q315" i="1"/>
  <c r="Q316" i="1"/>
  <c r="Q318" i="1"/>
  <c r="Q320" i="1"/>
  <c r="Q323" i="1"/>
  <c r="Q325" i="1"/>
  <c r="Q329" i="1"/>
  <c r="Q331" i="1"/>
  <c r="Q333" i="1"/>
  <c r="Q335" i="1"/>
  <c r="Q336" i="1"/>
  <c r="Q337" i="1"/>
  <c r="Q339" i="1"/>
  <c r="Q340" i="1"/>
  <c r="Q344" i="1"/>
  <c r="Q345" i="1"/>
  <c r="Q348" i="1"/>
  <c r="Q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2" i="1"/>
  <c r="N3" i="1"/>
  <c r="N5" i="1"/>
  <c r="N6" i="1"/>
  <c r="N7" i="1"/>
  <c r="N10" i="1"/>
  <c r="N14" i="1"/>
  <c r="N20" i="1"/>
  <c r="N23" i="1"/>
  <c r="N25" i="1"/>
  <c r="N26" i="1"/>
  <c r="N28" i="1"/>
  <c r="N30" i="1"/>
  <c r="N31" i="1"/>
  <c r="N32" i="1"/>
  <c r="N37" i="1"/>
  <c r="N38" i="1"/>
  <c r="N39" i="1"/>
  <c r="N46" i="1"/>
  <c r="N47" i="1"/>
  <c r="N49" i="1"/>
  <c r="N50" i="1"/>
  <c r="N52" i="1"/>
  <c r="N53" i="1"/>
  <c r="N54" i="1"/>
  <c r="N56" i="1"/>
  <c r="N61" i="1"/>
  <c r="N62" i="1"/>
  <c r="N66" i="1"/>
  <c r="N67" i="1"/>
  <c r="N70" i="1"/>
  <c r="N76" i="1"/>
  <c r="N77" i="1"/>
  <c r="N78" i="1"/>
  <c r="N79" i="1"/>
  <c r="N81" i="1"/>
  <c r="N85" i="1"/>
  <c r="N86" i="1"/>
  <c r="N88" i="1"/>
  <c r="N90" i="1"/>
  <c r="N91" i="1"/>
  <c r="N96" i="1"/>
  <c r="N97" i="1"/>
  <c r="N99" i="1"/>
  <c r="N100" i="1"/>
  <c r="N101" i="1"/>
  <c r="N103" i="1"/>
  <c r="N104" i="1"/>
  <c r="N105" i="1"/>
  <c r="N106" i="1"/>
  <c r="N108" i="1"/>
  <c r="N110" i="1"/>
  <c r="N113" i="1"/>
  <c r="N121" i="1"/>
  <c r="N123" i="1"/>
  <c r="N124" i="1"/>
  <c r="N128" i="1"/>
  <c r="N129" i="1"/>
  <c r="N130" i="1"/>
  <c r="N134" i="1"/>
  <c r="N136" i="1"/>
  <c r="N138" i="1"/>
  <c r="N139" i="1"/>
  <c r="N142" i="1"/>
  <c r="N143" i="1"/>
  <c r="N146" i="1"/>
  <c r="N151" i="1"/>
  <c r="N154" i="1"/>
  <c r="N156" i="1"/>
  <c r="N158" i="1"/>
  <c r="N160" i="1"/>
  <c r="N163" i="1"/>
  <c r="N164" i="1"/>
  <c r="N166" i="1"/>
  <c r="N170" i="1"/>
  <c r="N173" i="1"/>
  <c r="N174" i="1"/>
  <c r="N175" i="1"/>
  <c r="N176" i="1"/>
  <c r="N178" i="1"/>
  <c r="N179" i="1"/>
  <c r="N181" i="1"/>
  <c r="N182" i="1"/>
  <c r="N183" i="1"/>
  <c r="N184" i="1"/>
  <c r="N185" i="1"/>
  <c r="N186" i="1"/>
  <c r="N188" i="1"/>
  <c r="N191" i="1"/>
  <c r="N196" i="1"/>
  <c r="N198" i="1"/>
  <c r="N199" i="1"/>
  <c r="N200" i="1"/>
  <c r="N201" i="1"/>
  <c r="N204" i="1"/>
  <c r="N206" i="1"/>
  <c r="N210" i="1"/>
  <c r="N211" i="1"/>
  <c r="N212" i="1"/>
  <c r="N214" i="1"/>
  <c r="N216" i="1"/>
  <c r="N218" i="1"/>
  <c r="N223" i="1"/>
  <c r="N225" i="1"/>
  <c r="N226" i="1"/>
  <c r="N227" i="1"/>
  <c r="N228" i="1"/>
  <c r="N233" i="1"/>
  <c r="N234" i="1"/>
  <c r="N235" i="1"/>
  <c r="N238" i="1"/>
  <c r="N242" i="1"/>
  <c r="N244" i="1"/>
  <c r="N248" i="1"/>
  <c r="N249" i="1"/>
  <c r="N250" i="1"/>
  <c r="N257" i="1"/>
  <c r="N259" i="1"/>
  <c r="N260" i="1"/>
  <c r="N261" i="1"/>
  <c r="N263" i="1"/>
  <c r="N266" i="1"/>
  <c r="N267" i="1"/>
  <c r="N268" i="1"/>
  <c r="N269" i="1"/>
  <c r="N272" i="1"/>
  <c r="N273" i="1"/>
  <c r="N274" i="1"/>
  <c r="N276" i="1"/>
  <c r="N278" i="1"/>
  <c r="N280" i="1"/>
  <c r="N281" i="1"/>
  <c r="N282" i="1"/>
  <c r="N283" i="1"/>
  <c r="N284" i="1"/>
  <c r="N285" i="1"/>
  <c r="N286" i="1"/>
  <c r="N289" i="1"/>
  <c r="N292" i="1"/>
  <c r="N293" i="1"/>
  <c r="N295" i="1"/>
  <c r="N296" i="1"/>
  <c r="N297" i="1"/>
  <c r="N298" i="1"/>
  <c r="N299" i="1"/>
  <c r="N301" i="1"/>
  <c r="N302" i="1"/>
  <c r="N306" i="1"/>
  <c r="N308" i="1"/>
  <c r="N310" i="1"/>
  <c r="N313" i="1"/>
  <c r="N314" i="1"/>
  <c r="N315" i="1"/>
  <c r="N318" i="1"/>
  <c r="N319" i="1"/>
  <c r="N321" i="1"/>
  <c r="N323" i="1"/>
  <c r="N324" i="1"/>
  <c r="N326" i="1"/>
  <c r="N327" i="1"/>
  <c r="N328" i="1"/>
  <c r="N329" i="1"/>
  <c r="N330" i="1"/>
  <c r="N332" i="1"/>
  <c r="N333" i="1"/>
  <c r="N338" i="1"/>
  <c r="N339" i="1"/>
  <c r="N341" i="1"/>
  <c r="N342" i="1"/>
  <c r="N343" i="1"/>
  <c r="N347" i="1"/>
  <c r="N348" i="1"/>
  <c r="N349" i="1"/>
  <c r="N350"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2" i="1"/>
  <c r="Q151" i="1" l="1"/>
  <c r="Q199" i="1"/>
  <c r="Q175" i="1"/>
  <c r="Q143" i="1"/>
  <c r="Q119" i="1"/>
  <c r="Q111" i="1"/>
  <c r="Q103" i="1"/>
  <c r="Q95" i="1"/>
  <c r="Q71" i="1"/>
  <c r="Q63" i="1"/>
  <c r="Q55" i="1"/>
  <c r="Q47" i="1"/>
  <c r="Q39" i="1"/>
  <c r="Q31" i="1"/>
  <c r="Q23" i="1"/>
  <c r="Q7" i="1"/>
  <c r="Q191" i="1"/>
  <c r="Q322" i="1"/>
  <c r="Q218" i="1"/>
  <c r="Q170" i="1"/>
  <c r="Q313" i="1"/>
  <c r="Q145" i="1"/>
  <c r="Q271" i="1"/>
  <c r="Q239" i="1"/>
  <c r="Q207" i="1"/>
  <c r="Q135" i="1"/>
  <c r="Q79" i="1"/>
  <c r="Q314" i="1"/>
  <c r="Q250" i="1"/>
  <c r="Q234" i="1"/>
  <c r="Q210" i="1"/>
  <c r="Q202" i="1"/>
  <c r="Q178" i="1"/>
  <c r="Q162" i="1"/>
  <c r="Q130" i="1"/>
  <c r="Q114" i="1"/>
  <c r="Q98" i="1"/>
  <c r="Q90" i="1"/>
  <c r="Q82" i="1"/>
  <c r="Q34" i="1"/>
  <c r="Q26" i="1"/>
  <c r="Q10" i="1"/>
  <c r="Q338" i="1"/>
  <c r="Q306" i="1"/>
  <c r="Q297" i="1"/>
  <c r="Q257" i="1"/>
  <c r="Q201" i="1"/>
  <c r="Q185" i="1"/>
  <c r="Q137" i="1"/>
  <c r="Q97" i="1"/>
  <c r="Q65" i="1"/>
  <c r="Q41" i="1"/>
  <c r="Q330" i="1"/>
  <c r="Q298" i="1"/>
  <c r="Q321" i="1"/>
  <c r="Q281" i="1"/>
  <c r="Q249" i="1"/>
  <c r="Q193" i="1"/>
  <c r="Q161" i="1"/>
  <c r="Q129" i="1"/>
  <c r="Q89" i="1"/>
  <c r="Q9" i="1"/>
  <c r="Q346" i="1"/>
  <c r="Q242" i="1"/>
  <c r="Q327" i="1"/>
  <c r="Q279" i="1"/>
  <c r="Q295" i="1"/>
  <c r="Q343" i="1"/>
  <c r="Q319" i="1"/>
  <c r="Q351" i="1"/>
  <c r="Q247" i="1"/>
  <c r="Q328" i="1"/>
  <c r="Q296" i="1"/>
  <c r="Q288" i="1"/>
  <c r="Q280" i="1"/>
  <c r="Q256" i="1"/>
  <c r="Q224" i="1"/>
  <c r="Q216" i="1"/>
  <c r="Q184" i="1"/>
  <c r="Q168" i="1"/>
  <c r="Q160" i="1"/>
  <c r="Q152" i="1"/>
  <c r="Q128" i="1"/>
  <c r="Q96" i="1"/>
  <c r="Q80" i="1"/>
  <c r="Q56" i="1"/>
  <c r="Q40" i="1"/>
  <c r="Q16" i="1"/>
  <c r="Q350" i="1"/>
  <c r="Q342" i="1"/>
  <c r="Q334" i="1"/>
  <c r="Q326" i="1"/>
  <c r="Q310" i="1"/>
  <c r="Q254" i="1"/>
  <c r="Q230" i="1"/>
  <c r="Q190" i="1"/>
  <c r="Q150" i="1"/>
  <c r="Q134" i="1"/>
  <c r="Q126" i="1"/>
  <c r="Q118" i="1"/>
  <c r="Q94" i="1"/>
  <c r="Q86" i="1"/>
  <c r="Q78" i="1"/>
  <c r="Q62" i="1"/>
  <c r="Q46" i="1"/>
  <c r="Q30" i="1"/>
  <c r="Q22" i="1"/>
  <c r="Q14" i="1"/>
  <c r="Q349" i="1"/>
  <c r="Q341" i="1"/>
  <c r="Q317" i="1"/>
  <c r="Q293" i="1"/>
  <c r="Q269" i="1"/>
  <c r="Q261" i="1"/>
  <c r="Q253" i="1"/>
  <c r="Q245" i="1"/>
  <c r="Q237" i="1"/>
  <c r="Q221" i="1"/>
  <c r="Q213" i="1"/>
  <c r="Q205" i="1"/>
  <c r="Q189" i="1"/>
  <c r="Q181" i="1"/>
  <c r="Q173" i="1"/>
  <c r="Q165" i="1"/>
  <c r="Q157" i="1"/>
  <c r="Q149" i="1"/>
  <c r="Q141" i="1"/>
  <c r="Q117" i="1"/>
  <c r="Q109" i="1"/>
  <c r="Q101" i="1"/>
  <c r="Q85" i="1"/>
  <c r="Q69" i="1"/>
  <c r="Q45" i="1"/>
  <c r="Q13" i="1"/>
  <c r="Q5" i="1"/>
  <c r="Q332" i="1"/>
  <c r="Q324" i="1"/>
  <c r="Q300" i="1"/>
  <c r="Q276" i="1"/>
  <c r="Q212" i="1"/>
  <c r="Q204" i="1"/>
  <c r="Q196" i="1"/>
  <c r="Q188" i="1"/>
  <c r="Q148" i="1"/>
  <c r="Q68" i="1"/>
  <c r="Q36" i="1"/>
  <c r="Q12" i="1"/>
  <c r="Q4" i="1"/>
  <c r="Q347" i="1"/>
  <c r="Q299" i="1"/>
  <c r="Q291" i="1"/>
  <c r="Q275" i="1"/>
  <c r="Q267" i="1"/>
  <c r="Q251" i="1"/>
  <c r="Q235" i="1"/>
  <c r="Q195" i="1"/>
  <c r="Q187" i="1"/>
  <c r="Q179" i="1"/>
  <c r="Q171" i="1"/>
  <c r="Q155" i="1"/>
  <c r="Q139" i="1"/>
  <c r="Q115" i="1"/>
  <c r="Q99" i="1"/>
  <c r="Q91" i="1"/>
  <c r="Q83" i="1"/>
  <c r="Q67" i="1"/>
  <c r="Q51" i="1"/>
  <c r="Q35" i="1"/>
  <c r="Q27" i="1"/>
  <c r="Q19" i="1"/>
  <c r="N346" i="1"/>
  <c r="N322" i="1"/>
  <c r="N290" i="1"/>
  <c r="N258" i="1"/>
  <c r="N202" i="1"/>
  <c r="N194" i="1"/>
  <c r="N162" i="1"/>
  <c r="N122" i="1"/>
  <c r="N114" i="1"/>
  <c r="N98" i="1"/>
  <c r="N82" i="1"/>
  <c r="N74" i="1"/>
  <c r="N58" i="1"/>
  <c r="N42" i="1"/>
  <c r="N34" i="1"/>
  <c r="N18" i="1"/>
  <c r="N345" i="1"/>
  <c r="N337" i="1"/>
  <c r="N305" i="1"/>
  <c r="N265" i="1"/>
  <c r="N241" i="1"/>
  <c r="N217" i="1"/>
  <c r="N209" i="1"/>
  <c r="N193" i="1"/>
  <c r="N177" i="1"/>
  <c r="N169" i="1"/>
  <c r="N161" i="1"/>
  <c r="N153" i="1"/>
  <c r="N145" i="1"/>
  <c r="N137" i="1"/>
  <c r="N89" i="1"/>
  <c r="N73" i="1"/>
  <c r="N65" i="1"/>
  <c r="N57" i="1"/>
  <c r="N41" i="1"/>
  <c r="N33" i="1"/>
  <c r="N17" i="1"/>
  <c r="N9" i="1"/>
  <c r="N2" i="1"/>
  <c r="N344" i="1"/>
  <c r="N336" i="1"/>
  <c r="N320" i="1"/>
  <c r="N312" i="1"/>
  <c r="N304" i="1"/>
  <c r="N288" i="1"/>
  <c r="N264" i="1"/>
  <c r="N256" i="1"/>
  <c r="N240" i="1"/>
  <c r="N232" i="1"/>
  <c r="N224" i="1"/>
  <c r="N208" i="1"/>
  <c r="N192" i="1"/>
  <c r="N168" i="1"/>
  <c r="N152" i="1"/>
  <c r="N144" i="1"/>
  <c r="N120" i="1"/>
  <c r="N112" i="1"/>
  <c r="N80" i="1"/>
  <c r="N72" i="1"/>
  <c r="N64" i="1"/>
  <c r="N48" i="1"/>
  <c r="N40" i="1"/>
  <c r="N24" i="1"/>
  <c r="N16" i="1"/>
  <c r="N8" i="1"/>
  <c r="N351" i="1"/>
  <c r="N335" i="1"/>
  <c r="N311" i="1"/>
  <c r="N303" i="1"/>
  <c r="N287" i="1"/>
  <c r="N279" i="1"/>
  <c r="N271" i="1"/>
  <c r="N255" i="1"/>
  <c r="N247" i="1"/>
  <c r="N239" i="1"/>
  <c r="N231" i="1"/>
  <c r="N215" i="1"/>
  <c r="N207" i="1"/>
  <c r="N167" i="1"/>
  <c r="N159" i="1"/>
  <c r="N135" i="1"/>
  <c r="N127" i="1"/>
  <c r="N119" i="1"/>
  <c r="N111" i="1"/>
  <c r="N95" i="1"/>
  <c r="N87" i="1"/>
  <c r="N71" i="1"/>
  <c r="N63" i="1"/>
  <c r="N55" i="1"/>
  <c r="N15" i="1"/>
  <c r="N334" i="1"/>
  <c r="N294" i="1"/>
  <c r="N270" i="1"/>
  <c r="N262" i="1"/>
  <c r="N254" i="1"/>
  <c r="N246" i="1"/>
  <c r="N230" i="1"/>
  <c r="N222" i="1"/>
  <c r="N190" i="1"/>
  <c r="N150" i="1"/>
  <c r="N126" i="1"/>
  <c r="N118" i="1"/>
  <c r="N102" i="1"/>
  <c r="N94" i="1"/>
  <c r="N22" i="1"/>
  <c r="N325" i="1"/>
  <c r="N317" i="1"/>
  <c r="N309" i="1"/>
  <c r="N277" i="1"/>
  <c r="N253" i="1"/>
  <c r="N245" i="1"/>
  <c r="N237" i="1"/>
  <c r="N229" i="1"/>
  <c r="N221" i="1"/>
  <c r="N213" i="1"/>
  <c r="N205" i="1"/>
  <c r="N197" i="1"/>
  <c r="N189" i="1"/>
  <c r="N165" i="1"/>
  <c r="N157" i="1"/>
  <c r="N149" i="1"/>
  <c r="N141" i="1"/>
  <c r="N133" i="1"/>
  <c r="N125" i="1"/>
  <c r="N117" i="1"/>
  <c r="N109" i="1"/>
  <c r="N93" i="1"/>
  <c r="N69" i="1"/>
  <c r="N45" i="1"/>
  <c r="N29" i="1"/>
  <c r="N21" i="1"/>
  <c r="N13" i="1"/>
  <c r="N340" i="1"/>
  <c r="N316" i="1"/>
  <c r="N300" i="1"/>
  <c r="N252" i="1"/>
  <c r="N236" i="1"/>
  <c r="N220" i="1"/>
  <c r="N180" i="1"/>
  <c r="N172" i="1"/>
  <c r="N148" i="1"/>
  <c r="N140" i="1"/>
  <c r="N132" i="1"/>
  <c r="N116" i="1"/>
  <c r="N92" i="1"/>
  <c r="N84" i="1"/>
  <c r="N68" i="1"/>
  <c r="N60" i="1"/>
  <c r="N44" i="1"/>
  <c r="N36" i="1"/>
  <c r="N12" i="1"/>
  <c r="N4" i="1"/>
  <c r="N331" i="1"/>
  <c r="N307" i="1"/>
  <c r="N291" i="1"/>
  <c r="N275" i="1"/>
  <c r="N251" i="1"/>
  <c r="N243" i="1"/>
  <c r="N219" i="1"/>
  <c r="N203" i="1"/>
  <c r="N195" i="1"/>
  <c r="N187" i="1"/>
  <c r="N171" i="1"/>
  <c r="N155" i="1"/>
  <c r="N147" i="1"/>
  <c r="N131" i="1"/>
  <c r="N115" i="1"/>
  <c r="N107" i="1"/>
  <c r="N83" i="1"/>
  <c r="N75" i="1"/>
  <c r="N59" i="1"/>
  <c r="N51" i="1"/>
  <c r="N43" i="1"/>
  <c r="N35" i="1"/>
  <c r="N27" i="1"/>
  <c r="N19" i="1"/>
  <c r="N11" i="1"/>
</calcChain>
</file>

<file path=xl/sharedStrings.xml><?xml version="1.0" encoding="utf-8"?>
<sst xmlns="http://schemas.openxmlformats.org/spreadsheetml/2006/main" count="2575" uniqueCount="975">
  <si>
    <t>Invoice_ID</t>
  </si>
  <si>
    <t>Date</t>
  </si>
  <si>
    <t>Party_Name</t>
  </si>
  <si>
    <t>Party_Type</t>
  </si>
  <si>
    <t xml:space="preserve">State </t>
  </si>
  <si>
    <t>Quantity</t>
  </si>
  <si>
    <t>Item_Description</t>
  </si>
  <si>
    <t>Rate_Per_Unit</t>
  </si>
  <si>
    <t>Total_Amount</t>
  </si>
  <si>
    <t>GST_Applicable</t>
  </si>
  <si>
    <t>GST_Percentage</t>
  </si>
  <si>
    <t>TDS_Applicable</t>
  </si>
  <si>
    <t>TDS_Percentage</t>
  </si>
  <si>
    <t>Payment_Mode</t>
  </si>
  <si>
    <t>GSTIN</t>
  </si>
  <si>
    <t>PAN</t>
  </si>
  <si>
    <t>Audit_Flag</t>
  </si>
  <si>
    <t>Podcat</t>
  </si>
  <si>
    <t>Customer</t>
  </si>
  <si>
    <t>Karnataka</t>
  </si>
  <si>
    <t>Thai Coconut Curry Sauce</t>
  </si>
  <si>
    <t>Credit</t>
  </si>
  <si>
    <t>NIQYY4442B</t>
  </si>
  <si>
    <t>Lajo</t>
  </si>
  <si>
    <t>Delhi</t>
  </si>
  <si>
    <t>Roasted Garlic</t>
  </si>
  <si>
    <t>UPI</t>
  </si>
  <si>
    <t>WISSP4141X</t>
  </si>
  <si>
    <t>Yodoo</t>
  </si>
  <si>
    <t>Vendor</t>
  </si>
  <si>
    <t>Honey Garlic Shrimp</t>
  </si>
  <si>
    <t>Cash</t>
  </si>
  <si>
    <t>VANHH5965K</t>
  </si>
  <si>
    <t>Jamia</t>
  </si>
  <si>
    <t>Chiffon Blouse</t>
  </si>
  <si>
    <t>FILXQ5068C</t>
  </si>
  <si>
    <t>Linklinks</t>
  </si>
  <si>
    <t>Maharashtra</t>
  </si>
  <si>
    <t>Coconut Lime Rice</t>
  </si>
  <si>
    <t>NKFSF9357G</t>
  </si>
  <si>
    <t>Zoozzy</t>
  </si>
  <si>
    <t>Quality Chef Apron</t>
  </si>
  <si>
    <t>Bank transfer</t>
  </si>
  <si>
    <t>LRTHN1055T</t>
  </si>
  <si>
    <t>Dynava</t>
  </si>
  <si>
    <t>Telangana</t>
  </si>
  <si>
    <t>Zesty Cilantro Lime Dressing</t>
  </si>
  <si>
    <t>HDGCX6182U</t>
  </si>
  <si>
    <t>Omba</t>
  </si>
  <si>
    <t>Rechargeable Laptop Battery Pack</t>
  </si>
  <si>
    <t>YIEUI4227S</t>
  </si>
  <si>
    <t>Blogpad</t>
  </si>
  <si>
    <t>Electric Stool Heater</t>
  </si>
  <si>
    <t>WERIP9398O</t>
  </si>
  <si>
    <t>Zooxo</t>
  </si>
  <si>
    <t>Camping Tarp</t>
  </si>
  <si>
    <t>EQWLG1921U</t>
  </si>
  <si>
    <t>Dynabox</t>
  </si>
  <si>
    <t>Bamboo Charcoal Air Purifier Bags</t>
  </si>
  <si>
    <t>MFKBZ5430H</t>
  </si>
  <si>
    <t>Kwideo</t>
  </si>
  <si>
    <t>Black Bean &amp; Corn Salad</t>
  </si>
  <si>
    <t>TMIND8941Q</t>
  </si>
  <si>
    <t>Wireless Charger Stand</t>
  </si>
  <si>
    <t>HHZKH1710U</t>
  </si>
  <si>
    <t>Rhynyx</t>
  </si>
  <si>
    <t>Roasted Vegetable Medley</t>
  </si>
  <si>
    <t>HERWU1565W</t>
  </si>
  <si>
    <t>Izio</t>
  </si>
  <si>
    <t>LED Canopy Lights</t>
  </si>
  <si>
    <t>NUFXL8321V</t>
  </si>
  <si>
    <t>Feedbug</t>
  </si>
  <si>
    <t>Indoor Plants</t>
  </si>
  <si>
    <t>WTNPQ9099V</t>
  </si>
  <si>
    <t>Wordpedia</t>
  </si>
  <si>
    <t>Smoked Salmon</t>
  </si>
  <si>
    <t>DSPPZ9394X</t>
  </si>
  <si>
    <t>Outdoor Fire Pit</t>
  </si>
  <si>
    <t>HSITZ3323G</t>
  </si>
  <si>
    <t>Vimbo</t>
  </si>
  <si>
    <t>Electric Griddle with Lid</t>
  </si>
  <si>
    <t>YIFAU6768O</t>
  </si>
  <si>
    <t>Wikibox</t>
  </si>
  <si>
    <t>Crispy Chickpeas</t>
  </si>
  <si>
    <t>PULFK8460K</t>
  </si>
  <si>
    <t>Twitterbeat</t>
  </si>
  <si>
    <t>Relaxed Fit Henley Shirt</t>
  </si>
  <si>
    <t>NILBR0715R</t>
  </si>
  <si>
    <t>Mydo</t>
  </si>
  <si>
    <t>Chia Seeds</t>
  </si>
  <si>
    <t>PKGVX1683R</t>
  </si>
  <si>
    <t>Rhybox</t>
  </si>
  <si>
    <t>Car Trash Can</t>
  </si>
  <si>
    <t>WPCZB6918D</t>
  </si>
  <si>
    <t>Organic Coconut Water</t>
  </si>
  <si>
    <t>BUNSG9677M</t>
  </si>
  <si>
    <t>Jatri</t>
  </si>
  <si>
    <t>Pizza Stone</t>
  </si>
  <si>
    <t>AFMOY6265E</t>
  </si>
  <si>
    <t>Talane</t>
  </si>
  <si>
    <t>Carrot and Celery Sticks</t>
  </si>
  <si>
    <t>UYQHM5868V</t>
  </si>
  <si>
    <t>Vipe</t>
  </si>
  <si>
    <t>High-Speed HDMI Cable</t>
  </si>
  <si>
    <t>YFOKY1703U</t>
  </si>
  <si>
    <t>Yakidoo</t>
  </si>
  <si>
    <t>Peach Preserves</t>
  </si>
  <si>
    <t>YJZQX3515D</t>
  </si>
  <si>
    <t>Cogidoo</t>
  </si>
  <si>
    <t>Kids' Crafting Station</t>
  </si>
  <si>
    <t>PFDHY7213T</t>
  </si>
  <si>
    <t>Kwilith</t>
  </si>
  <si>
    <t>Sushi Rice</t>
  </si>
  <si>
    <t>TPMBC8202L</t>
  </si>
  <si>
    <t>Riffpedia</t>
  </si>
  <si>
    <t>Cotton Pajama Set</t>
  </si>
  <si>
    <t>HDTCT2425O</t>
  </si>
  <si>
    <t>Gigazoom</t>
  </si>
  <si>
    <t>Avocado Lime Dressing</t>
  </si>
  <si>
    <t>XFNAR3161Y</t>
  </si>
  <si>
    <t>Thoughtstorm</t>
  </si>
  <si>
    <t>Outdoor Sports Backpack</t>
  </si>
  <si>
    <t>CUKPB3999Y</t>
  </si>
  <si>
    <t>Reallinks</t>
  </si>
  <si>
    <t>Cauliflower Pizza Crust</t>
  </si>
  <si>
    <t>RYBZA2906A</t>
  </si>
  <si>
    <t>Jaxworks</t>
  </si>
  <si>
    <t>Savory Quinoa Pudding</t>
  </si>
  <si>
    <t>ZQYOR5777I</t>
  </si>
  <si>
    <t>Twimbo</t>
  </si>
  <si>
    <t>Backpack</t>
  </si>
  <si>
    <t>CUEFF5572I</t>
  </si>
  <si>
    <t>Fadeo</t>
  </si>
  <si>
    <t>Free-Range Eggs</t>
  </si>
  <si>
    <t>PIPUB7528Z</t>
  </si>
  <si>
    <t>Roodel</t>
  </si>
  <si>
    <t>Personalized Keychain</t>
  </si>
  <si>
    <t>DWACI7617K</t>
  </si>
  <si>
    <t>Yakijo</t>
  </si>
  <si>
    <t>Asian Salad Mix</t>
  </si>
  <si>
    <t>GKSSC1505I</t>
  </si>
  <si>
    <t>Twiyo</t>
  </si>
  <si>
    <t>Pumpkin Spice Muffins</t>
  </si>
  <si>
    <t>ZIZBT4008F</t>
  </si>
  <si>
    <t>Telescope</t>
  </si>
  <si>
    <t>EPVVL8620D</t>
  </si>
  <si>
    <t>Kaymbo</t>
  </si>
  <si>
    <t>Fitness Tracker</t>
  </si>
  <si>
    <t>SENEI8062E</t>
  </si>
  <si>
    <t>Zoomdog</t>
  </si>
  <si>
    <t>Vegetable Lasagna</t>
  </si>
  <si>
    <t>SHJYY0726O</t>
  </si>
  <si>
    <t>Nlounge</t>
  </si>
  <si>
    <t>Set of Herb Garden Markers</t>
  </si>
  <si>
    <t>JWNVE6648K</t>
  </si>
  <si>
    <t>Centidel</t>
  </si>
  <si>
    <t>Spicy Tuna Sushi Kit</t>
  </si>
  <si>
    <t>FVRYK4152B</t>
  </si>
  <si>
    <t>Youspan</t>
  </si>
  <si>
    <t>Bike Helmet</t>
  </si>
  <si>
    <t>HHIAE8756Y</t>
  </si>
  <si>
    <t>Devshare</t>
  </si>
  <si>
    <t>Wi-Fi Enabled Smart Light Switch</t>
  </si>
  <si>
    <t>DWPET6631B</t>
  </si>
  <si>
    <t>Cogilith</t>
  </si>
  <si>
    <t>Sweet and Spicy Barbecue Sauce</t>
  </si>
  <si>
    <t>ZFKTO7423U</t>
  </si>
  <si>
    <t>Buzzster</t>
  </si>
  <si>
    <t>Decorative Throw Pillows</t>
  </si>
  <si>
    <t>HOGOJ7414E</t>
  </si>
  <si>
    <t>Trudeo</t>
  </si>
  <si>
    <t>Raspberry Vanilla Greek Yogurt</t>
  </si>
  <si>
    <t>KFNLC6944M</t>
  </si>
  <si>
    <t>Skilith</t>
  </si>
  <si>
    <t>Chocolate Mint Cookies</t>
  </si>
  <si>
    <t>JLPQV3717H</t>
  </si>
  <si>
    <t>Flipbug</t>
  </si>
  <si>
    <t>Stuffed Grape Leaves</t>
  </si>
  <si>
    <t>ZGBHW5662W</t>
  </si>
  <si>
    <t>Skimia</t>
  </si>
  <si>
    <t>Adjustable Skipping Rope</t>
  </si>
  <si>
    <t>CXILK2295Z</t>
  </si>
  <si>
    <t>Fatz</t>
  </si>
  <si>
    <t>Chocolate Peanut Butter Cups</t>
  </si>
  <si>
    <t>FAEHC5102F</t>
  </si>
  <si>
    <t>Oozz</t>
  </si>
  <si>
    <t>Rustic Italian Breads</t>
  </si>
  <si>
    <t>KZUZL4068R</t>
  </si>
  <si>
    <t>Dazzlesphere</t>
  </si>
  <si>
    <t>Applewood Smoked Bacon</t>
  </si>
  <si>
    <t>FBSCM4172A</t>
  </si>
  <si>
    <t>Zazio</t>
  </si>
  <si>
    <t>Pecan Pie Filling</t>
  </si>
  <si>
    <t>XAOLL8301G</t>
  </si>
  <si>
    <t>Wireless Induction Charger</t>
  </si>
  <si>
    <t>FWBVN9229H</t>
  </si>
  <si>
    <t>Topdrive</t>
  </si>
  <si>
    <t>Antique Style Clock</t>
  </si>
  <si>
    <t>RAQSY1554Y</t>
  </si>
  <si>
    <t>Wikizz</t>
  </si>
  <si>
    <t>Potato Wedge Seasoning</t>
  </si>
  <si>
    <t>HYWUQ0331K</t>
  </si>
  <si>
    <t>Viva</t>
  </si>
  <si>
    <t>Sweet Corn Fritters</t>
  </si>
  <si>
    <t>SUDMJ3961Y</t>
  </si>
  <si>
    <t>Pixoboo</t>
  </si>
  <si>
    <t>Ice Cube Tray with Lid</t>
  </si>
  <si>
    <t>YPXUY8489S</t>
  </si>
  <si>
    <t>Yacero</t>
  </si>
  <si>
    <t>Carrot Sticks</t>
  </si>
  <si>
    <t>GBMPB2882Z</t>
  </si>
  <si>
    <t>Mycat</t>
  </si>
  <si>
    <t>Frozen Acai Bowl</t>
  </si>
  <si>
    <t>JKISQ0625W</t>
  </si>
  <si>
    <t>Realbridge</t>
  </si>
  <si>
    <t>WFHMB5861Y</t>
  </si>
  <si>
    <t>Italian Sausage Links</t>
  </si>
  <si>
    <t>FPONJ1007E</t>
  </si>
  <si>
    <t>Kazu</t>
  </si>
  <si>
    <t>Adjustable Yoga Mat Strap</t>
  </si>
  <si>
    <t>ILBJC8855J</t>
  </si>
  <si>
    <t>Voonte</t>
  </si>
  <si>
    <t>Compact Portable Grill</t>
  </si>
  <si>
    <t>LLCSD1249U</t>
  </si>
  <si>
    <t>Oyonder</t>
  </si>
  <si>
    <t>Coffee Subscription Service</t>
  </si>
  <si>
    <t>EVFPT3618F</t>
  </si>
  <si>
    <t>Blogspan</t>
  </si>
  <si>
    <t>RBWKP2519S</t>
  </si>
  <si>
    <t>Mita</t>
  </si>
  <si>
    <t>Savory Snack Mix</t>
  </si>
  <si>
    <t>HUNJH6171I</t>
  </si>
  <si>
    <t>Sesame Seeds</t>
  </si>
  <si>
    <t>PMQFF0004I</t>
  </si>
  <si>
    <t>Voolith</t>
  </si>
  <si>
    <t>Samoas Cookie Mix</t>
  </si>
  <si>
    <t>GWFLJ4208I</t>
  </si>
  <si>
    <t>Zoomlounge</t>
  </si>
  <si>
    <t>Two-Tone Windbreaker</t>
  </si>
  <si>
    <t>ZAKIU2916U</t>
  </si>
  <si>
    <t>Skinder</t>
  </si>
  <si>
    <t>Organic Italian Seasoning</t>
  </si>
  <si>
    <t>GBJMM3822C</t>
  </si>
  <si>
    <t>Children's Gardening Set</t>
  </si>
  <si>
    <t>ZRFBL4542A</t>
  </si>
  <si>
    <t>Aibox</t>
  </si>
  <si>
    <t>Fleece Hoodie</t>
  </si>
  <si>
    <t>GDXPA9021I</t>
  </si>
  <si>
    <t>Thoughtmix</t>
  </si>
  <si>
    <t>Mango Salsa</t>
  </si>
  <si>
    <t>BPPXA2139E</t>
  </si>
  <si>
    <t>Vinder</t>
  </si>
  <si>
    <t>Magnetic Curtain Tiebacks</t>
  </si>
  <si>
    <t>DUOXR5375L</t>
  </si>
  <si>
    <t>Pet Bed</t>
  </si>
  <si>
    <t>ZNQTX4586L</t>
  </si>
  <si>
    <t>Bluejam</t>
  </si>
  <si>
    <t>Blueberry Chia Jam</t>
  </si>
  <si>
    <t>BGTWI2719Y</t>
  </si>
  <si>
    <t>Dabvine</t>
  </si>
  <si>
    <t>Chili Lime Seasoning</t>
  </si>
  <si>
    <t>FAXOG5403B</t>
  </si>
  <si>
    <t>Dablist</t>
  </si>
  <si>
    <t>Turmeric Ginger Tea</t>
  </si>
  <si>
    <t>OZSOG5913Q</t>
  </si>
  <si>
    <t>Phone Screen Protector</t>
  </si>
  <si>
    <t>RVLZO8232K</t>
  </si>
  <si>
    <t>Meezzy</t>
  </si>
  <si>
    <t>LED Desk Lamp with USB Charging Port</t>
  </si>
  <si>
    <t>HRAAX5808Z</t>
  </si>
  <si>
    <t>Skippad</t>
  </si>
  <si>
    <t>DIY Organic Gardening Kit</t>
  </si>
  <si>
    <t>ATAOH7325R</t>
  </si>
  <si>
    <t>Browsezoom</t>
  </si>
  <si>
    <t>Granola Cereal</t>
  </si>
  <si>
    <t>DDYDD7283M</t>
  </si>
  <si>
    <t>Kayveo</t>
  </si>
  <si>
    <t>Spaghetti Squash</t>
  </si>
  <si>
    <t>PPMGC2485O</t>
  </si>
  <si>
    <t>DabZ</t>
  </si>
  <si>
    <t>Animal Paw Print Soap Dispenser</t>
  </si>
  <si>
    <t>KJMAB0805J</t>
  </si>
  <si>
    <t>Eabox</t>
  </si>
  <si>
    <t>Magnetic Whiteboard</t>
  </si>
  <si>
    <t>FWEIY4356D</t>
  </si>
  <si>
    <t>Sporty Slide Sandals</t>
  </si>
  <si>
    <t>OEJLI0347J</t>
  </si>
  <si>
    <t>Twitterbridge</t>
  </si>
  <si>
    <t>Beef Stew Meat</t>
  </si>
  <si>
    <t>JMGTB2147J</t>
  </si>
  <si>
    <t>Brainverse</t>
  </si>
  <si>
    <t>Strawberry Fruit Spread</t>
  </si>
  <si>
    <t>RQGCN1895T</t>
  </si>
  <si>
    <t>Blognation</t>
  </si>
  <si>
    <t>Organic Honeycrisp Apples</t>
  </si>
  <si>
    <t>HWMWF4260L</t>
  </si>
  <si>
    <t>Zava</t>
  </si>
  <si>
    <t>Adjustable Dumbbells</t>
  </si>
  <si>
    <t>FOJRE8930O</t>
  </si>
  <si>
    <t>Outdoor Camping Hammock</t>
  </si>
  <si>
    <t>HGCHR2281H</t>
  </si>
  <si>
    <t>Mydeo</t>
  </si>
  <si>
    <t>Lemon Lime Sparkling Water</t>
  </si>
  <si>
    <t>SDPTR9435T</t>
  </si>
  <si>
    <t>Tavu</t>
  </si>
  <si>
    <t>Repair Tool Set for Home Improvement</t>
  </si>
  <si>
    <t>XWCYR8245B</t>
  </si>
  <si>
    <t>Portable Speakers</t>
  </si>
  <si>
    <t>DYFFS9316Q</t>
  </si>
  <si>
    <t>Skiptube</t>
  </si>
  <si>
    <t>Fashionable Fanny Pack</t>
  </si>
  <si>
    <t>IXVRM7061P</t>
  </si>
  <si>
    <t>Outdoor Camping Lantern</t>
  </si>
  <si>
    <t>TOQVP3784H</t>
  </si>
  <si>
    <t>Vegan Chocolate Cake Mix</t>
  </si>
  <si>
    <t>MIGGU5080W</t>
  </si>
  <si>
    <t>Portable Hammock with Stand</t>
  </si>
  <si>
    <t>WVUZH4767V</t>
  </si>
  <si>
    <t>Jayo</t>
  </si>
  <si>
    <t>Carrot Ginger Soup</t>
  </si>
  <si>
    <t>POLOQ5277Y</t>
  </si>
  <si>
    <t>Vegetable Stir-Fry Sauce</t>
  </si>
  <si>
    <t>UVHAM1726U</t>
  </si>
  <si>
    <t>Linkbuzz</t>
  </si>
  <si>
    <t>Chipotle Black Bean Salad</t>
  </si>
  <si>
    <t>IKLBA6069U</t>
  </si>
  <si>
    <t>Pepperoni Pizza Roll-Ups</t>
  </si>
  <si>
    <t>VSXNX6304P</t>
  </si>
  <si>
    <t>Livetube</t>
  </si>
  <si>
    <t>Beef Chili</t>
  </si>
  <si>
    <t>ZDXSQ7422L</t>
  </si>
  <si>
    <t>Yodo</t>
  </si>
  <si>
    <t>Pet Carrier Backpack</t>
  </si>
  <si>
    <t>DXLXI9650U</t>
  </si>
  <si>
    <t>Wordtune</t>
  </si>
  <si>
    <t>Compact Hair Dryer</t>
  </si>
  <si>
    <t>GWQGL4812E</t>
  </si>
  <si>
    <t>Dog Training Clicker</t>
  </si>
  <si>
    <t>MUYZS5232K</t>
  </si>
  <si>
    <t>Fivespan</t>
  </si>
  <si>
    <t>Dark Chocolate Covered Raisins</t>
  </si>
  <si>
    <t>UBOYM1611X</t>
  </si>
  <si>
    <t>Babblestorm</t>
  </si>
  <si>
    <t>Kale Chips</t>
  </si>
  <si>
    <t>PCACQ6602T</t>
  </si>
  <si>
    <t>Bubblemix</t>
  </si>
  <si>
    <t>Pressure Washer Accessories Kit</t>
  </si>
  <si>
    <t>DZEXW2833H</t>
  </si>
  <si>
    <t>Skipstorm</t>
  </si>
  <si>
    <t>Thermostatic Shower Valve Kit</t>
  </si>
  <si>
    <t>KGKWY7951J</t>
  </si>
  <si>
    <t>Thoughtbridge</t>
  </si>
  <si>
    <t>Heart-Shaped Baking Molds</t>
  </si>
  <si>
    <t>WEMKA8942Z</t>
  </si>
  <si>
    <t>PNMOO8005G</t>
  </si>
  <si>
    <t>Rhynoodle</t>
  </si>
  <si>
    <t>Insulated Lunch Box</t>
  </si>
  <si>
    <t>LTPXZ1028G</t>
  </si>
  <si>
    <t>Plajo</t>
  </si>
  <si>
    <t>GXOCN6887X</t>
  </si>
  <si>
    <t>Kazio</t>
  </si>
  <si>
    <t>Wireless Range Extender</t>
  </si>
  <si>
    <t>KRJDO1947V</t>
  </si>
  <si>
    <t>Tagchat</t>
  </si>
  <si>
    <t>WZYUZ7452X</t>
  </si>
  <si>
    <t>Voomm</t>
  </si>
  <si>
    <t>Eco-Friendly Stainless Steel Straws</t>
  </si>
  <si>
    <t>NBMZN7848U</t>
  </si>
  <si>
    <t>Quinu</t>
  </si>
  <si>
    <t>Electric Food Slicer</t>
  </si>
  <si>
    <t>FMXCO7353K</t>
  </si>
  <si>
    <t>Jabbersphere</t>
  </si>
  <si>
    <t>Bamboo Cotton Tank Top</t>
  </si>
  <si>
    <t>PNGTQ8211W</t>
  </si>
  <si>
    <t>Gabtune</t>
  </si>
  <si>
    <t>Portable Hammock</t>
  </si>
  <si>
    <t>YFKUO5077X</t>
  </si>
  <si>
    <t>Tekfly</t>
  </si>
  <si>
    <t>Thyme</t>
  </si>
  <si>
    <t>ABKMU3883F</t>
  </si>
  <si>
    <t>Oyoyo</t>
  </si>
  <si>
    <t>Almond Crunch Granola Bars</t>
  </si>
  <si>
    <t>ZNMNX1312C</t>
  </si>
  <si>
    <t>Tagopia</t>
  </si>
  <si>
    <t>Whipped Cream Cheese</t>
  </si>
  <si>
    <t>AWDNI6353F</t>
  </si>
  <si>
    <t>Eidel</t>
  </si>
  <si>
    <t>Pineapple Coconut Yogurt</t>
  </si>
  <si>
    <t>NPRWZ2697T</t>
  </si>
  <si>
    <t>Flashspan</t>
  </si>
  <si>
    <t>BUIMG4329E</t>
  </si>
  <si>
    <t>Ginger Turmeric Tea</t>
  </si>
  <si>
    <t>ZXBHF4479E</t>
  </si>
  <si>
    <t>Heated Throw Blanket</t>
  </si>
  <si>
    <t>PDADF1414B</t>
  </si>
  <si>
    <t>Flashpoint</t>
  </si>
  <si>
    <t>Sports Windbreaker</t>
  </si>
  <si>
    <t>RLZGN8001D</t>
  </si>
  <si>
    <t>Leexo</t>
  </si>
  <si>
    <t>Multi-Purpose Plant Care Tool</t>
  </si>
  <si>
    <t>YULZV9312I</t>
  </si>
  <si>
    <t>Eazzy</t>
  </si>
  <si>
    <t>Classic Watch</t>
  </si>
  <si>
    <t>UVMMQ5543K</t>
  </si>
  <si>
    <t>Zoonoodle</t>
  </si>
  <si>
    <t>Peach &amp; Mango Salsa</t>
  </si>
  <si>
    <t>AWCOV0998L</t>
  </si>
  <si>
    <t>Abata</t>
  </si>
  <si>
    <t>Eco-Friendly Disposable Plates</t>
  </si>
  <si>
    <t>YHCNX3816U</t>
  </si>
  <si>
    <t>Twitterworks</t>
  </si>
  <si>
    <t>Laptop Backpack</t>
  </si>
  <si>
    <t>IBBNZ2512G</t>
  </si>
  <si>
    <t>Cocktail Shaker Set</t>
  </si>
  <si>
    <t>BZJOD6698A</t>
  </si>
  <si>
    <t>Divape</t>
  </si>
  <si>
    <t>Biodegradable Trash Bags</t>
  </si>
  <si>
    <t>GRSNF2170G</t>
  </si>
  <si>
    <t>Voolia</t>
  </si>
  <si>
    <t>Cranberry Pecan Granola</t>
  </si>
  <si>
    <t>ORLZT0967W</t>
  </si>
  <si>
    <t>Edgeify</t>
  </si>
  <si>
    <t>VTTNG0475N</t>
  </si>
  <si>
    <t>Myworks</t>
  </si>
  <si>
    <t>Teriyaki Stir-Fry Sauce</t>
  </si>
  <si>
    <t>DPJLZ2042O</t>
  </si>
  <si>
    <t>Einti</t>
  </si>
  <si>
    <t>GJYQT4950Y</t>
  </si>
  <si>
    <t>Feedmix</t>
  </si>
  <si>
    <t>Electric Hot Water Dispenser</t>
  </si>
  <si>
    <t>TDUPV3907A</t>
  </si>
  <si>
    <t>Realcube</t>
  </si>
  <si>
    <t>Satin Slip Dress</t>
  </si>
  <si>
    <t>DBVMA0598R</t>
  </si>
  <si>
    <t>Miboo</t>
  </si>
  <si>
    <t>Lasagna Noodles</t>
  </si>
  <si>
    <t>BRGPS2620V</t>
  </si>
  <si>
    <t>Quamba</t>
  </si>
  <si>
    <t>Insulated Sport Tumbler</t>
  </si>
  <si>
    <t>DKCHQ4614Q</t>
  </si>
  <si>
    <t>Rhyloo</t>
  </si>
  <si>
    <t>Chickpea Snack Mix</t>
  </si>
  <si>
    <t>MDEQC3650K</t>
  </si>
  <si>
    <t>Honey Roasted Chickpeas</t>
  </si>
  <si>
    <t>EHZKC5490Y</t>
  </si>
  <si>
    <t>Abatz</t>
  </si>
  <si>
    <t>Pepperoni Pizza Rolls</t>
  </si>
  <si>
    <t>XSZMZ8573Z</t>
  </si>
  <si>
    <t>Chicken Fajita Kit</t>
  </si>
  <si>
    <t>VONUY0302E</t>
  </si>
  <si>
    <t>Gigaclub</t>
  </si>
  <si>
    <t>Classic Minestrone Soup</t>
  </si>
  <si>
    <t>BSHQG4805M</t>
  </si>
  <si>
    <t>Cheesy Broccoli Soup Mix</t>
  </si>
  <si>
    <t>ZLZLR6542X</t>
  </si>
  <si>
    <t>Zoonder</t>
  </si>
  <si>
    <t>Nutty Granola Clusters</t>
  </si>
  <si>
    <t>EYLFI2008P</t>
  </si>
  <si>
    <t>Solar Power Bank</t>
  </si>
  <si>
    <t>NMJVW8361G</t>
  </si>
  <si>
    <t>Twinder</t>
  </si>
  <si>
    <t>Cauliflower Gnocchi</t>
  </si>
  <si>
    <t>DRFKC2715Z</t>
  </si>
  <si>
    <t>Brainlounge</t>
  </si>
  <si>
    <t>Tactical Backpack</t>
  </si>
  <si>
    <t>XLQPC4192R</t>
  </si>
  <si>
    <t>Mybuzz</t>
  </si>
  <si>
    <t>Organic Chia Seeds</t>
  </si>
  <si>
    <t>IFFAC0609D</t>
  </si>
  <si>
    <t>Basic V-Neck T-Shirt</t>
  </si>
  <si>
    <t>JMVIO1546Q</t>
  </si>
  <si>
    <t>Non-Slip Yoga Socks</t>
  </si>
  <si>
    <t>KLHLG9519K</t>
  </si>
  <si>
    <t>Non-Stick Baking Sheets</t>
  </si>
  <si>
    <t>PKUUQ0895T</t>
  </si>
  <si>
    <t>Sturdy Bookends</t>
  </si>
  <si>
    <t>FHUWO1128G</t>
  </si>
  <si>
    <t>Ozu</t>
  </si>
  <si>
    <t>Compressed Towel Tablets</t>
  </si>
  <si>
    <t>KKWEO1683N</t>
  </si>
  <si>
    <t>Classic Vanilla Fudge</t>
  </si>
  <si>
    <t>IQADU3981R</t>
  </si>
  <si>
    <t>Vegetable Curry</t>
  </si>
  <si>
    <t>UEKNL0902E</t>
  </si>
  <si>
    <t>Linktype</t>
  </si>
  <si>
    <t>Organic Quinoa Chips</t>
  </si>
  <si>
    <t>DMMAY0057M</t>
  </si>
  <si>
    <t>Youtags</t>
  </si>
  <si>
    <t>Trendy Bomber Jacket</t>
  </si>
  <si>
    <t>NCRBM3328F</t>
  </si>
  <si>
    <t>Dabfeed</t>
  </si>
  <si>
    <t>ROASL6394H</t>
  </si>
  <si>
    <t>Browsetype</t>
  </si>
  <si>
    <t>Balsamic Vinegar</t>
  </si>
  <si>
    <t>BNOJR4398N</t>
  </si>
  <si>
    <t>Dabjam</t>
  </si>
  <si>
    <t>Baked Potato Chips</t>
  </si>
  <si>
    <t>OITDP6733B</t>
  </si>
  <si>
    <t>Browsedrive</t>
  </si>
  <si>
    <t>Magnetic Screen Door</t>
  </si>
  <si>
    <t>HFZOI0856F</t>
  </si>
  <si>
    <t>Yombu</t>
  </si>
  <si>
    <t>Vegan Tacos</t>
  </si>
  <si>
    <t>SFGZB5359W</t>
  </si>
  <si>
    <t>Devify</t>
  </si>
  <si>
    <t>Skincare Fridge</t>
  </si>
  <si>
    <t>PERYM6078Q</t>
  </si>
  <si>
    <t>Oloo</t>
  </si>
  <si>
    <t>Roasted Red Pepper Hummus</t>
  </si>
  <si>
    <t>CEKJP5380E</t>
  </si>
  <si>
    <t>Realpoint</t>
  </si>
  <si>
    <t>Luxury Bath Salts</t>
  </si>
  <si>
    <t>JVOBR6625J</t>
  </si>
  <si>
    <t>Magnetic Spice Containers</t>
  </si>
  <si>
    <t>OQPST5238A</t>
  </si>
  <si>
    <t>Cabbage</t>
  </si>
  <si>
    <t>YEWRT2547N</t>
  </si>
  <si>
    <t>Buzzbean</t>
  </si>
  <si>
    <t>Silicone Cooking Utensils Set</t>
  </si>
  <si>
    <t>GLPIG4513G</t>
  </si>
  <si>
    <t>Spinach and Cheese Quiche</t>
  </si>
  <si>
    <t>LHCNY5241P</t>
  </si>
  <si>
    <t>Chatterpoint</t>
  </si>
  <si>
    <t>Smart Doorbell</t>
  </si>
  <si>
    <t>PHDKR3629Q</t>
  </si>
  <si>
    <t>Multi-Port USB Hub</t>
  </si>
  <si>
    <t>OLBSY7225S</t>
  </si>
  <si>
    <t>Thoughtsphere</t>
  </si>
  <si>
    <t>Traditional Hummus</t>
  </si>
  <si>
    <t>VBBGT0005K</t>
  </si>
  <si>
    <t>Cacao Powder</t>
  </si>
  <si>
    <t>JQYHT6177T</t>
  </si>
  <si>
    <t>Nut Butter Cups</t>
  </si>
  <si>
    <t>OCLFZ8014F</t>
  </si>
  <si>
    <t>Compact Electric Kettle</t>
  </si>
  <si>
    <t>QYMTZ2888Z</t>
  </si>
  <si>
    <t>OBJWO6300S</t>
  </si>
  <si>
    <t>Couscous Mix</t>
  </si>
  <si>
    <t>BHRHT9003V</t>
  </si>
  <si>
    <t>Muxo</t>
  </si>
  <si>
    <t>Marinara Parmesan Baked Ziti</t>
  </si>
  <si>
    <t>QKELU9279U</t>
  </si>
  <si>
    <t>Insulated Cooler</t>
  </si>
  <si>
    <t>DGJHI6502L</t>
  </si>
  <si>
    <t>Wireless Earbud Silicone Covers</t>
  </si>
  <si>
    <t>SXPIP2314Z</t>
  </si>
  <si>
    <t>Greek Feta Cheese</t>
  </si>
  <si>
    <t>CLJMQ7177Y</t>
  </si>
  <si>
    <t>Voonyx</t>
  </si>
  <si>
    <t>Chocolate Avocado Pudding</t>
  </si>
  <si>
    <t>PUNML8311Z</t>
  </si>
  <si>
    <t>Minyx</t>
  </si>
  <si>
    <t>Fitness Smartwatch</t>
  </si>
  <si>
    <t>IRTDM1126W</t>
  </si>
  <si>
    <t>Demizz</t>
  </si>
  <si>
    <t>Belted Trench Coat</t>
  </si>
  <si>
    <t>JAAWJ0826L</t>
  </si>
  <si>
    <t>Yambee</t>
  </si>
  <si>
    <t>Blueberry Muffin Mix</t>
  </si>
  <si>
    <t>MKUCU2240B</t>
  </si>
  <si>
    <t>Zoovu</t>
  </si>
  <si>
    <t>Chili Beans in Sauce</t>
  </si>
  <si>
    <t>HRTMG9493I</t>
  </si>
  <si>
    <t>Bamboo Bathtub Caddy</t>
  </si>
  <si>
    <t>UHPJF6495W</t>
  </si>
  <si>
    <t>Gigashots</t>
  </si>
  <si>
    <t>Tea Infuser Bottle</t>
  </si>
  <si>
    <t>OYUFY8056Z</t>
  </si>
  <si>
    <t>Photospace</t>
  </si>
  <si>
    <t>Savory Oats</t>
  </si>
  <si>
    <t>VOCNB4168Q</t>
  </si>
  <si>
    <t>Stylish Wide-Leg Trousers</t>
  </si>
  <si>
    <t>VFTDK7976P</t>
  </si>
  <si>
    <t>Gevee</t>
  </si>
  <si>
    <t>Vanilla Bean Greek Yogurt</t>
  </si>
  <si>
    <t>RNBYH7109E</t>
  </si>
  <si>
    <t>Memory Card</t>
  </si>
  <si>
    <t>NXGQO5963H</t>
  </si>
  <si>
    <t>Pasta (Linguine)</t>
  </si>
  <si>
    <t>GFRNT3081Z</t>
  </si>
  <si>
    <t>Jabberstorm</t>
  </si>
  <si>
    <t>Waffle Maker</t>
  </si>
  <si>
    <t>FURIK9309Y</t>
  </si>
  <si>
    <t>Devpoint</t>
  </si>
  <si>
    <t>Sliced Cucumbers</t>
  </si>
  <si>
    <t>XCKWM2799W</t>
  </si>
  <si>
    <t>Wall Planner</t>
  </si>
  <si>
    <t>ZJQEX1653P</t>
  </si>
  <si>
    <t>Chocolate Chip Cookie Dough</t>
  </si>
  <si>
    <t>FNFPI0083T</t>
  </si>
  <si>
    <t>Plant-Based Cookbook</t>
  </si>
  <si>
    <t>ZOOLL7211T</t>
  </si>
  <si>
    <t>Electric Bike</t>
  </si>
  <si>
    <t>OERXF0233Y</t>
  </si>
  <si>
    <t>Biodegradable Dog Waste Bags</t>
  </si>
  <si>
    <t>SVPHZ3036Q</t>
  </si>
  <si>
    <t>Eadel</t>
  </si>
  <si>
    <t>Electric Screwdriver</t>
  </si>
  <si>
    <t>PTUMM4996L</t>
  </si>
  <si>
    <t>HSTPL5339K</t>
  </si>
  <si>
    <t>Demivee</t>
  </si>
  <si>
    <t>Homestyle Beef Stew</t>
  </si>
  <si>
    <t>LIQFW4795Y</t>
  </si>
  <si>
    <t>Yabox</t>
  </si>
  <si>
    <t>Water Bottle with Built-in Fruit Infuser</t>
  </si>
  <si>
    <t>PPACU6742E</t>
  </si>
  <si>
    <t>Sweet Potato Chips</t>
  </si>
  <si>
    <t>BNGSO7936X</t>
  </si>
  <si>
    <t>Quimba</t>
  </si>
  <si>
    <t>Phone Case</t>
  </si>
  <si>
    <t>EQQVO5474N</t>
  </si>
  <si>
    <t>Fresh Cilantro</t>
  </si>
  <si>
    <t>JHDHC4872K</t>
  </si>
  <si>
    <t>Edgepulse</t>
  </si>
  <si>
    <t>Peach Fruit Cups</t>
  </si>
  <si>
    <t>KIGEO6904X</t>
  </si>
  <si>
    <t>Zoomzone</t>
  </si>
  <si>
    <t>Stainless Steel Mixing Bowls</t>
  </si>
  <si>
    <t>OPXUD6086Z</t>
  </si>
  <si>
    <t>Roombo</t>
  </si>
  <si>
    <t>Slim Fit Chinos</t>
  </si>
  <si>
    <t>ONGKO9563B</t>
  </si>
  <si>
    <t>Portable Refrigerator Freezer</t>
  </si>
  <si>
    <t>QBQXN1328H</t>
  </si>
  <si>
    <t>Meemm</t>
  </si>
  <si>
    <t>Crispy Potato Tots</t>
  </si>
  <si>
    <t>TZKBO3634I</t>
  </si>
  <si>
    <t>Trilith</t>
  </si>
  <si>
    <t>Travel Document Organizer</t>
  </si>
  <si>
    <t>AAUXL2485A</t>
  </si>
  <si>
    <t>AJLOS0826N</t>
  </si>
  <si>
    <t>Blogtag</t>
  </si>
  <si>
    <t>Plant-Based Meal Prep Containers</t>
  </si>
  <si>
    <t>DWQNP3975S</t>
  </si>
  <si>
    <t>DIY Candle Kit</t>
  </si>
  <si>
    <t>NPJKP8587J</t>
  </si>
  <si>
    <t>Honey Glazed Carrots</t>
  </si>
  <si>
    <t>HQEEE7432P</t>
  </si>
  <si>
    <t>Air Purifier</t>
  </si>
  <si>
    <t>JTMNH3473C</t>
  </si>
  <si>
    <t>Flipopia</t>
  </si>
  <si>
    <t>Homestyle Chicken Noodle Soup</t>
  </si>
  <si>
    <t>QCKJE9019I</t>
  </si>
  <si>
    <t>Electric Opener for Jars and Bottles</t>
  </si>
  <si>
    <t>LGNKY6259W</t>
  </si>
  <si>
    <t>Handheld Vacuum</t>
  </si>
  <si>
    <t>GWDEW7197U</t>
  </si>
  <si>
    <t>Fitness Tracker Band</t>
  </si>
  <si>
    <t>SDRUP3876Z</t>
  </si>
  <si>
    <t>Pineapple Coconut Bars</t>
  </si>
  <si>
    <t>HNUII6447U</t>
  </si>
  <si>
    <t>Skyba</t>
  </si>
  <si>
    <t>Ginger Turmeric Shots</t>
  </si>
  <si>
    <t>FIQXZ3480V</t>
  </si>
  <si>
    <t>Kamba</t>
  </si>
  <si>
    <t>Mini Waffle Maker</t>
  </si>
  <si>
    <t>PTILV7858N</t>
  </si>
  <si>
    <t>Yadel</t>
  </si>
  <si>
    <t>Honey Garlic Chicken</t>
  </si>
  <si>
    <t>ZHAZV0150E</t>
  </si>
  <si>
    <t>CUHCI8505O</t>
  </si>
  <si>
    <t>Zoomcast</t>
  </si>
  <si>
    <t>Self-Watering Planter</t>
  </si>
  <si>
    <t>DWDYD3554T</t>
  </si>
  <si>
    <t>Riffpath</t>
  </si>
  <si>
    <t>Ice Cream</t>
  </si>
  <si>
    <t>MRRLP9570A</t>
  </si>
  <si>
    <t>Mudo</t>
  </si>
  <si>
    <t>VRJJI1055W</t>
  </si>
  <si>
    <t>Flipstorm</t>
  </si>
  <si>
    <t>Children's Art Set</t>
  </si>
  <si>
    <t>MGEBW5322L</t>
  </si>
  <si>
    <t>Devpulse</t>
  </si>
  <si>
    <t>Coconut Milk</t>
  </si>
  <si>
    <t>OBABO7392A</t>
  </si>
  <si>
    <t>Feta Cheese Crumbles</t>
  </si>
  <si>
    <t>IPGTY9110E</t>
  </si>
  <si>
    <t>Cat Tree</t>
  </si>
  <si>
    <t>TNHRB7791I</t>
  </si>
  <si>
    <t>Organic Cucumber</t>
  </si>
  <si>
    <t>RXFGH3219L</t>
  </si>
  <si>
    <t>Balsamic Glazed Brussels Sprouts</t>
  </si>
  <si>
    <t>GFFFY1599U</t>
  </si>
  <si>
    <t>UFMFT9409F</t>
  </si>
  <si>
    <t>Crispy Onion Rings</t>
  </si>
  <si>
    <t>KHWDH7091I</t>
  </si>
  <si>
    <t>Skipfire</t>
  </si>
  <si>
    <t>Pumpkin Spice Creamer</t>
  </si>
  <si>
    <t>OQKSR0214Q</t>
  </si>
  <si>
    <t>Photofeed</t>
  </si>
  <si>
    <t>Black Bean Soup</t>
  </si>
  <si>
    <t>GWIED1630Q</t>
  </si>
  <si>
    <t>Demimbu</t>
  </si>
  <si>
    <t>Electric Rice Cooker with Steamer</t>
  </si>
  <si>
    <t>CUHCQ0850A</t>
  </si>
  <si>
    <t>Topiclounge</t>
  </si>
  <si>
    <t>Energy Bites</t>
  </si>
  <si>
    <t>PUNCJ1218R</t>
  </si>
  <si>
    <t>Buzzshare</t>
  </si>
  <si>
    <t>Compressible Packing Cubes</t>
  </si>
  <si>
    <t>XPMTX3459D</t>
  </si>
  <si>
    <t>Cinnamon Sugar Popcorn</t>
  </si>
  <si>
    <t>NIKUH6414K</t>
  </si>
  <si>
    <t>Roomm</t>
  </si>
  <si>
    <t>LMZMG6418P</t>
  </si>
  <si>
    <t>Babbleset</t>
  </si>
  <si>
    <t>Pasta Portion Control Measure</t>
  </si>
  <si>
    <t>UALPT9466R</t>
  </si>
  <si>
    <t>Thai Peanut Dressing</t>
  </si>
  <si>
    <t>NRQWQ9833O</t>
  </si>
  <si>
    <t>Coconut Macaroons</t>
  </si>
  <si>
    <t>RBRXK4812C</t>
  </si>
  <si>
    <t>Quaxo</t>
  </si>
  <si>
    <t>Magnetic Spice Jars</t>
  </si>
  <si>
    <t>WGUQE5716H</t>
  </si>
  <si>
    <t>Kwimbee</t>
  </si>
  <si>
    <t>Stainless Steel Straws</t>
  </si>
  <si>
    <t>PLQLW0449O</t>
  </si>
  <si>
    <t>Ceramic Planter Set</t>
  </si>
  <si>
    <t>DOWEV5572T</t>
  </si>
  <si>
    <t>Skivee</t>
  </si>
  <si>
    <t>Frozen Burritos</t>
  </si>
  <si>
    <t>HRWCI5277A</t>
  </si>
  <si>
    <t>Coconut Almond Granola</t>
  </si>
  <si>
    <t>HPOIW6373K</t>
  </si>
  <si>
    <t>Electric Milk Frother</t>
  </si>
  <si>
    <t>UORPD6711U</t>
  </si>
  <si>
    <t>Blogtags</t>
  </si>
  <si>
    <t>Aged White Cheddar Popcorn</t>
  </si>
  <si>
    <t>JKNJP7401S</t>
  </si>
  <si>
    <t>Maple Breakfast Sausage</t>
  </si>
  <si>
    <t>BQSST1084Q</t>
  </si>
  <si>
    <t>Leenti</t>
  </si>
  <si>
    <t>Smashed Avocado with Lime</t>
  </si>
  <si>
    <t>EHVXU9865C</t>
  </si>
  <si>
    <t>Trudoo</t>
  </si>
  <si>
    <t>Kitchen Knife Sharpening System</t>
  </si>
  <si>
    <t>UGHFC7183H</t>
  </si>
  <si>
    <t>Topicstorm</t>
  </si>
  <si>
    <t>Digital Bullet Journal</t>
  </si>
  <si>
    <t>KTVHS7771L</t>
  </si>
  <si>
    <t>Asian Noodle Salad Kit</t>
  </si>
  <si>
    <t>GBSMF3375U</t>
  </si>
  <si>
    <t>Fruit and Nut Medley</t>
  </si>
  <si>
    <t>ETEXW1078O</t>
  </si>
  <si>
    <t>Edgeblab</t>
  </si>
  <si>
    <t>Fire Roasted Salsa</t>
  </si>
  <si>
    <t>ULVED7053H</t>
  </si>
  <si>
    <t>Cable Knit Beanie</t>
  </si>
  <si>
    <t>SKAUH5463N</t>
  </si>
  <si>
    <t>Topicware</t>
  </si>
  <si>
    <t>Pressure Cooker</t>
  </si>
  <si>
    <t>CLUBJ0496P</t>
  </si>
  <si>
    <t>Mynte</t>
  </si>
  <si>
    <t>DOEQD6470D</t>
  </si>
  <si>
    <t>Fiveclub</t>
  </si>
  <si>
    <t>Vintage Graphic Tee</t>
  </si>
  <si>
    <t>LNGVQ2152H</t>
  </si>
  <si>
    <t>Livefish</t>
  </si>
  <si>
    <t>Collapsible Water Bottle</t>
  </si>
  <si>
    <t>OYUZP3121X</t>
  </si>
  <si>
    <t>Pepper Jack Cheese Sticks</t>
  </si>
  <si>
    <t>KGSJS8295W</t>
  </si>
  <si>
    <t>Thoughtworks</t>
  </si>
  <si>
    <t>Cranberry Almond Biscotti</t>
  </si>
  <si>
    <t>WCRVY8355S</t>
  </si>
  <si>
    <t>Topicshots</t>
  </si>
  <si>
    <t>Maple Cinnamon Granola Bars</t>
  </si>
  <si>
    <t>QVIMU7008A</t>
  </si>
  <si>
    <t>Pear and Gorgonzola Salad</t>
  </si>
  <si>
    <t>VBKRC4730X</t>
  </si>
  <si>
    <t>Babbleopia</t>
  </si>
  <si>
    <t>LGMTS8761N</t>
  </si>
  <si>
    <t>Browsebug</t>
  </si>
  <si>
    <t>Collapsible Folding Chair</t>
  </si>
  <si>
    <t>LMIQC3222P</t>
  </si>
  <si>
    <t>Meejo</t>
  </si>
  <si>
    <t>Recipe Book Stand</t>
  </si>
  <si>
    <t>OEDLS3839R</t>
  </si>
  <si>
    <t>Digital Meat Thermometer</t>
  </si>
  <si>
    <t>HDEPJ1750J</t>
  </si>
  <si>
    <t>Vegan Caesar Dressing</t>
  </si>
  <si>
    <t>AHHHX4220S</t>
  </si>
  <si>
    <t>Centizu</t>
  </si>
  <si>
    <t>JEMRF4975M</t>
  </si>
  <si>
    <t>Creamy Garlic Dressing</t>
  </si>
  <si>
    <t>BNSCS4824B</t>
  </si>
  <si>
    <t>Aimbo</t>
  </si>
  <si>
    <t>Wooden Blocks</t>
  </si>
  <si>
    <t>LVXFF8918F</t>
  </si>
  <si>
    <t>Dabshots</t>
  </si>
  <si>
    <t>Garlic Herb Seasoning</t>
  </si>
  <si>
    <t>PNARA9835T</t>
  </si>
  <si>
    <t>Mini Air Hockey Table</t>
  </si>
  <si>
    <t>LTHES5693J</t>
  </si>
  <si>
    <t>Mini Indoor Hydroponic Garden</t>
  </si>
  <si>
    <t>BLLOJ1033S</t>
  </si>
  <si>
    <t>BYEPU2874Y</t>
  </si>
  <si>
    <t>Topicblab</t>
  </si>
  <si>
    <t>Adjustable Laptop Desk</t>
  </si>
  <si>
    <t>DRHFE1226G</t>
  </si>
  <si>
    <t>Lemon Dill Chicken Skewers</t>
  </si>
  <si>
    <t>RBLCR6287E</t>
  </si>
  <si>
    <t>Katz</t>
  </si>
  <si>
    <t>Granulated Sugar</t>
  </si>
  <si>
    <t>YHKOB2586L</t>
  </si>
  <si>
    <t>Mymm</t>
  </si>
  <si>
    <t>Under Desk Footrest</t>
  </si>
  <si>
    <t>MNZGA0100T</t>
  </si>
  <si>
    <t>Fivebridge</t>
  </si>
  <si>
    <t>Tomato Basil Soup</t>
  </si>
  <si>
    <t>TRGCZ0753Z</t>
  </si>
  <si>
    <t>Oodoo</t>
  </si>
  <si>
    <t>Home Karaoke System</t>
  </si>
  <si>
    <t>OFALJ5117I</t>
  </si>
  <si>
    <t>Oba</t>
  </si>
  <si>
    <t>Savory Mushroom Risotto</t>
  </si>
  <si>
    <t>XBSFP7273J</t>
  </si>
  <si>
    <t>Ntags</t>
  </si>
  <si>
    <t>Plant Pot Drip Trays</t>
  </si>
  <si>
    <t>EIGYE5722Q</t>
  </si>
  <si>
    <t>Rhyzio</t>
  </si>
  <si>
    <t>Adjustable Pet Feeder</t>
  </si>
  <si>
    <t>YZPET6853E</t>
  </si>
  <si>
    <t>Organic Apples</t>
  </si>
  <si>
    <t>JCSWR7421D</t>
  </si>
  <si>
    <t>Yodel</t>
  </si>
  <si>
    <t>Cinnamon Apple Sauce</t>
  </si>
  <si>
    <t>RRFWO5880R</t>
  </si>
  <si>
    <t>Vinte</t>
  </si>
  <si>
    <t>Organic Spinach</t>
  </si>
  <si>
    <t>PRIFF9085U</t>
  </si>
  <si>
    <t>Interchangeable Watch Bands</t>
  </si>
  <si>
    <t>XQDME8933T</t>
  </si>
  <si>
    <t>KXNIA2811H</t>
  </si>
  <si>
    <t>Bubblebox</t>
  </si>
  <si>
    <t>Cotton Tote Bag Set</t>
  </si>
  <si>
    <t>NEWOH0801M</t>
  </si>
  <si>
    <t>Maple Bacon Jerky</t>
  </si>
  <si>
    <t>SAMSW8328E</t>
  </si>
  <si>
    <t>Skibox</t>
  </si>
  <si>
    <t>Party Mini Dress</t>
  </si>
  <si>
    <t>WMTYX1251C</t>
  </si>
  <si>
    <t>Skaboo</t>
  </si>
  <si>
    <t>YSXCN7757M</t>
  </si>
  <si>
    <t>AUYNF4364N</t>
  </si>
  <si>
    <t>Skinte</t>
  </si>
  <si>
    <t>Smartphone Projector</t>
  </si>
  <si>
    <t>OEFNV2754D</t>
  </si>
  <si>
    <t>Npath</t>
  </si>
  <si>
    <t>Hiking Water Bottle with Filter</t>
  </si>
  <si>
    <t>VSTCS7895J</t>
  </si>
  <si>
    <t>Essential Oils Diffuser Necklace</t>
  </si>
  <si>
    <t>LHPOS3384U</t>
  </si>
  <si>
    <t>WEQMA1265Z</t>
  </si>
  <si>
    <t>Electric Butter Churn</t>
  </si>
  <si>
    <t>KRLFC4230J</t>
  </si>
  <si>
    <t>Handmade Leather Journal</t>
  </si>
  <si>
    <t>HEHXH4339W</t>
  </si>
  <si>
    <t>Pumpkin Ice Cream</t>
  </si>
  <si>
    <t>YBFUH0115L</t>
  </si>
  <si>
    <t>Geba</t>
  </si>
  <si>
    <t>Camera Lens Cleaning Kit</t>
  </si>
  <si>
    <t>OMONJ4978C</t>
  </si>
  <si>
    <t>Oyoba</t>
  </si>
  <si>
    <t>Karaoke Microphone</t>
  </si>
  <si>
    <t>IOTJT3446J</t>
  </si>
  <si>
    <t>Voonder</t>
  </si>
  <si>
    <t>Travel Beach Blanket</t>
  </si>
  <si>
    <t>HIJYJ6210V</t>
  </si>
  <si>
    <t>Zoombox</t>
  </si>
  <si>
    <t>Children's Backpack</t>
  </si>
  <si>
    <t>CWAOQ2562L</t>
  </si>
  <si>
    <t>Teriyaki Chicken Stir-Fry</t>
  </si>
  <si>
    <t>YDNFT4544Q</t>
  </si>
  <si>
    <t>Nail Polish Set</t>
  </si>
  <si>
    <t>LTMOK4309L</t>
  </si>
  <si>
    <t>LED Flashing Pet Collar</t>
  </si>
  <si>
    <t>FYSNM8791R</t>
  </si>
  <si>
    <t>LED Desk Lamp with USB Charging</t>
  </si>
  <si>
    <t>SKXZD4351R</t>
  </si>
  <si>
    <t>Mango Chunks</t>
  </si>
  <si>
    <t>PPRAF4821D</t>
  </si>
  <si>
    <t>Lemon Garlic Marinade</t>
  </si>
  <si>
    <t>BQLVB4564C</t>
  </si>
  <si>
    <t>Vegan Chickpea Salad</t>
  </si>
  <si>
    <t>SMJEJ9290L</t>
  </si>
  <si>
    <t>Twinte</t>
  </si>
  <si>
    <t>AENZM7010Q</t>
  </si>
  <si>
    <t>Shufflebeat</t>
  </si>
  <si>
    <t>Cacao Nibs</t>
  </si>
  <si>
    <t>PQRYN8117U</t>
  </si>
  <si>
    <t>Gluten-Free Bread</t>
  </si>
  <si>
    <t>RUXYO0605B</t>
  </si>
  <si>
    <t>Eimbee</t>
  </si>
  <si>
    <t>Spinach Artichoke Dip</t>
  </si>
  <si>
    <t>HFGAG9806N</t>
  </si>
  <si>
    <t>Skidoo</t>
  </si>
  <si>
    <t>Balsamic Fig Dressing</t>
  </si>
  <si>
    <t>JJZPW5610R</t>
  </si>
  <si>
    <t>Portable Phone Charger</t>
  </si>
  <si>
    <t>OYQOP0414S</t>
  </si>
  <si>
    <t>Self-Watering Planters</t>
  </si>
  <si>
    <t>MEBHE1866S</t>
  </si>
  <si>
    <t>Organic Green Tea</t>
  </si>
  <si>
    <t>WMWXL7712T</t>
  </si>
  <si>
    <t>Meeveo</t>
  </si>
  <si>
    <t>Cocoa Powder</t>
  </si>
  <si>
    <t>TEVCD5099O</t>
  </si>
  <si>
    <t>Camera Tripod</t>
  </si>
  <si>
    <t>CQLZL4756L</t>
  </si>
  <si>
    <t>Multi-Purpose Marine Rope</t>
  </si>
  <si>
    <t>KFBGU3964O</t>
  </si>
  <si>
    <t>Midel</t>
  </si>
  <si>
    <t>LFMFJ4155Z</t>
  </si>
  <si>
    <t>QWSFN6496A</t>
  </si>
  <si>
    <t>Indian Curry Sauce</t>
  </si>
  <si>
    <t>IYGXE8787M</t>
  </si>
  <si>
    <t>Organic Quinoa Salad</t>
  </si>
  <si>
    <t>GDKML7782G</t>
  </si>
  <si>
    <t>Digital Thermostat</t>
  </si>
  <si>
    <t>XZIRP7384X</t>
  </si>
  <si>
    <t>Gabtype</t>
  </si>
  <si>
    <t>ICEEI2046A</t>
  </si>
  <si>
    <t>Quimm</t>
  </si>
  <si>
    <t>Rechargeable Electric Toothbrush</t>
  </si>
  <si>
    <t>KSWWV5531O</t>
  </si>
  <si>
    <t>Herb Garlic Butter</t>
  </si>
  <si>
    <t>QRERZ9044S</t>
  </si>
  <si>
    <t>GST_Amount</t>
  </si>
  <si>
    <t>TDS_Amount</t>
  </si>
  <si>
    <t>GST_Type</t>
  </si>
  <si>
    <t>TDS_Sections</t>
  </si>
  <si>
    <t>Month</t>
  </si>
  <si>
    <t xml:space="preserve">Quarterly </t>
  </si>
  <si>
    <t>Row Labels</t>
  </si>
  <si>
    <t>Grand Total</t>
  </si>
  <si>
    <t>Sum of GST_Amount</t>
  </si>
  <si>
    <t>January</t>
  </si>
  <si>
    <t>February</t>
  </si>
  <si>
    <t>March</t>
  </si>
  <si>
    <t>April</t>
  </si>
  <si>
    <t>May</t>
  </si>
  <si>
    <t>June</t>
  </si>
  <si>
    <t>July</t>
  </si>
  <si>
    <t>August</t>
  </si>
  <si>
    <t>September</t>
  </si>
  <si>
    <t>October</t>
  </si>
  <si>
    <t>November</t>
  </si>
  <si>
    <t>December</t>
  </si>
  <si>
    <t>194C</t>
  </si>
  <si>
    <t>194H</t>
  </si>
  <si>
    <t>194I</t>
  </si>
  <si>
    <t>194J</t>
  </si>
  <si>
    <t>No TDS</t>
  </si>
  <si>
    <t>Sum of TDS_Amount</t>
  </si>
  <si>
    <t>Sum of Total_Amount</t>
  </si>
  <si>
    <t>High Risk</t>
  </si>
  <si>
    <t>Normal</t>
  </si>
  <si>
    <t>Syed Huzeaf Hussain - B.Com Graduate (2025)</t>
  </si>
  <si>
    <t>Total Revenue</t>
  </si>
  <si>
    <t>Total GST</t>
  </si>
  <si>
    <t>Total TDS</t>
  </si>
  <si>
    <t xml:space="preserve">        </t>
  </si>
  <si>
    <t xml:space="preserve">                                                                                                      </t>
  </si>
  <si>
    <t xml:space="preserve">                                                                                                                        </t>
  </si>
  <si>
    <t>REVENUE BY STATES</t>
  </si>
  <si>
    <t xml:space="preserve">TOTAL REVENUE </t>
  </si>
  <si>
    <r>
      <t xml:space="preserve">          </t>
    </r>
    <r>
      <rPr>
        <b/>
        <sz val="11"/>
        <color theme="1"/>
        <rFont val="Arial Black"/>
        <family val="2"/>
      </rPr>
      <t>TAX ANALYST DASHBOARD</t>
    </r>
  </si>
  <si>
    <t xml:space="preserve"> </t>
  </si>
  <si>
    <t xml:space="preserve">TOP 5 Customers &amp; Vendors </t>
  </si>
  <si>
    <t>GST BY ALL PRODUCTS</t>
  </si>
  <si>
    <t>CUSTOMER VS VENDOR</t>
  </si>
  <si>
    <t>Sum of Invoice_ID</t>
  </si>
  <si>
    <t>AUDIT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</si>
</sst>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sz val="11"/>
      <color theme="1"/>
      <name val="Bahnschrift SemiBold"/>
      <family val="2"/>
    </font>
    <font>
      <b/>
      <sz val="11"/>
      <color theme="1"/>
      <name val="Aptos Narrow"/>
      <family val="2"/>
    </font>
    <font>
      <b/>
      <sz val="11"/>
      <color theme="1"/>
      <name val="Aptos Display"/>
      <family val="2"/>
    </font>
    <font>
      <b/>
      <sz val="11"/>
      <color theme="1"/>
      <name val="Arial Black"/>
      <family val="2"/>
    </font>
    <font>
      <b/>
      <sz val="12"/>
      <color theme="1"/>
      <name val="Calibri"/>
      <family val="2"/>
      <scheme val="minor"/>
    </font>
    <font>
      <sz val="11"/>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165" fontId="0" fillId="0" borderId="0" xfId="0" applyNumberFormat="1"/>
    <xf numFmtId="0" fontId="16" fillId="0" borderId="0" xfId="0" applyFon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20" fillId="0" borderId="0" xfId="0" applyFont="1"/>
    <xf numFmtId="0" fontId="21" fillId="0" borderId="0" xfId="0" applyFont="1"/>
    <xf numFmtId="165" fontId="16" fillId="0" borderId="0" xfId="0" applyNumberFormat="1" applyFont="1"/>
    <xf numFmtId="0" fontId="23" fillId="0" borderId="0" xfId="0" applyFont="1"/>
    <xf numFmtId="0" fontId="0" fillId="33" borderId="0" xfId="0" applyFill="1"/>
    <xf numFmtId="0" fontId="0" fillId="34" borderId="0" xfId="0" applyFill="1"/>
    <xf numFmtId="0" fontId="24" fillId="33" borderId="0" xfId="0" applyFont="1" applyFill="1"/>
    <xf numFmtId="0" fontId="22" fillId="33" borderId="0" xfId="0" applyFont="1" applyFill="1"/>
    <xf numFmtId="0" fontId="24" fillId="0" borderId="0" xfId="0" applyFont="1"/>
    <xf numFmtId="0" fontId="22" fillId="0" borderId="0" xfId="0" applyFont="1"/>
    <xf numFmtId="0" fontId="0" fillId="0" borderId="0" xfId="0" applyNumberFormat="1" applyFont="1" applyFill="1" applyBorder="1" applyAlignmen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[Tax_Analytics_Dashboard.xlsx]GST DASHBOARD!PivotTable1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 by GST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46254630029959"/>
          <c:y val="0.27673736038469643"/>
          <c:w val="0.71193699340264638"/>
          <c:h val="0.51412494970975342"/>
        </c:manualLayout>
      </c:layout>
      <c:bar3DChart>
        <c:barDir val="col"/>
        <c:grouping val="standard"/>
        <c:varyColors val="0"/>
        <c:ser>
          <c:idx val="0"/>
          <c:order val="0"/>
          <c:tx>
            <c:strRef>
              <c:f>'GST 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'GST DASHBOARD'!$A$4:$A$8</c:f>
              <c:strCache>
                <c:ptCount val="4"/>
                <c:pt idx="0">
                  <c:v>Delhi</c:v>
                </c:pt>
                <c:pt idx="1">
                  <c:v>Karnataka</c:v>
                </c:pt>
                <c:pt idx="2">
                  <c:v>Maharashtra</c:v>
                </c:pt>
                <c:pt idx="3">
                  <c:v>Telangana</c:v>
                </c:pt>
              </c:strCache>
            </c:strRef>
          </c:cat>
          <c:val>
            <c:numRef>
              <c:f>'GST DASHBOARD'!$B$4:$B$8</c:f>
              <c:numCache>
                <c:formatCode>General</c:formatCode>
                <c:ptCount val="4"/>
                <c:pt idx="0">
                  <c:v>155836.63999999998</c:v>
                </c:pt>
                <c:pt idx="1">
                  <c:v>200147.59000000003</c:v>
                </c:pt>
                <c:pt idx="2">
                  <c:v>246024.77999999997</c:v>
                </c:pt>
                <c:pt idx="3">
                  <c:v>168575.49</c:v>
                </c:pt>
              </c:numCache>
            </c:numRef>
          </c:val>
          <c:extLst>
            <c:ext xmlns:c16="http://schemas.microsoft.com/office/drawing/2014/chart" uri="{C3380CC4-5D6E-409C-BE32-E72D297353CC}">
              <c16:uniqueId val="{00000000-760C-4D3B-88DB-B8099077D396}"/>
            </c:ext>
          </c:extLst>
        </c:ser>
        <c:dLbls>
          <c:showLegendKey val="0"/>
          <c:showVal val="0"/>
          <c:showCatName val="0"/>
          <c:showSerName val="0"/>
          <c:showPercent val="0"/>
          <c:showBubbleSize val="0"/>
        </c:dLbls>
        <c:gapWidth val="150"/>
        <c:shape val="box"/>
        <c:axId val="812094783"/>
        <c:axId val="812095263"/>
        <c:axId val="649990479"/>
      </c:bar3DChart>
      <c:catAx>
        <c:axId val="812094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95263"/>
        <c:crosses val="autoZero"/>
        <c:auto val="1"/>
        <c:lblAlgn val="ctr"/>
        <c:lblOffset val="100"/>
        <c:noMultiLvlLbl val="0"/>
      </c:catAx>
      <c:valAx>
        <c:axId val="8120952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94783"/>
        <c:crosses val="autoZero"/>
        <c:crossBetween val="between"/>
      </c:valAx>
      <c:serAx>
        <c:axId val="6499904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9526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[Tax_Analytics_Dashboard.xlsx]Audit_DASHBOARD!PivotTable10</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TOP 10 PARTIES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Audit_DASHBOARD!$B$40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Audit_DASHBOARD!$A$41:$A$51</c:f>
              <c:strCache>
                <c:ptCount val="10"/>
                <c:pt idx="0">
                  <c:v>Buzzbean</c:v>
                </c:pt>
                <c:pt idx="1">
                  <c:v>Dazzlesphere</c:v>
                </c:pt>
                <c:pt idx="2">
                  <c:v>Eidel</c:v>
                </c:pt>
                <c:pt idx="3">
                  <c:v>Flashspan</c:v>
                </c:pt>
                <c:pt idx="4">
                  <c:v>Flipstorm</c:v>
                </c:pt>
                <c:pt idx="5">
                  <c:v>Izio</c:v>
                </c:pt>
                <c:pt idx="6">
                  <c:v>Linklinks</c:v>
                </c:pt>
                <c:pt idx="7">
                  <c:v>Talane</c:v>
                </c:pt>
                <c:pt idx="8">
                  <c:v>Wordtune</c:v>
                </c:pt>
                <c:pt idx="9">
                  <c:v>Youspan</c:v>
                </c:pt>
              </c:strCache>
            </c:strRef>
          </c:cat>
          <c:val>
            <c:numRef>
              <c:f>Audit_DASHBOARD!$B$41:$B$51</c:f>
              <c:numCache>
                <c:formatCode>"₹"\ #,##0.00</c:formatCode>
                <c:ptCount val="10"/>
                <c:pt idx="0">
                  <c:v>148304</c:v>
                </c:pt>
                <c:pt idx="1">
                  <c:v>137085</c:v>
                </c:pt>
                <c:pt idx="2">
                  <c:v>132822</c:v>
                </c:pt>
                <c:pt idx="3">
                  <c:v>128440</c:v>
                </c:pt>
                <c:pt idx="4">
                  <c:v>136584</c:v>
                </c:pt>
                <c:pt idx="5">
                  <c:v>150160</c:v>
                </c:pt>
                <c:pt idx="6">
                  <c:v>155728</c:v>
                </c:pt>
                <c:pt idx="7">
                  <c:v>116198</c:v>
                </c:pt>
                <c:pt idx="8">
                  <c:v>110886</c:v>
                </c:pt>
                <c:pt idx="9">
                  <c:v>140801</c:v>
                </c:pt>
              </c:numCache>
            </c:numRef>
          </c:val>
          <c:extLst>
            <c:ext xmlns:c16="http://schemas.microsoft.com/office/drawing/2014/chart" uri="{C3380CC4-5D6E-409C-BE32-E72D297353CC}">
              <c16:uniqueId val="{00000000-482D-4611-8F97-42DBE66A768C}"/>
            </c:ext>
          </c:extLst>
        </c:ser>
        <c:dLbls>
          <c:showLegendKey val="0"/>
          <c:showVal val="1"/>
          <c:showCatName val="0"/>
          <c:showSerName val="0"/>
          <c:showPercent val="0"/>
          <c:showBubbleSize val="0"/>
        </c:dLbls>
        <c:gapWidth val="84"/>
        <c:gapDepth val="53"/>
        <c:shape val="box"/>
        <c:axId val="812065503"/>
        <c:axId val="812065983"/>
        <c:axId val="785057967"/>
      </c:bar3DChart>
      <c:catAx>
        <c:axId val="812065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65983"/>
        <c:crosses val="autoZero"/>
        <c:auto val="1"/>
        <c:lblAlgn val="ctr"/>
        <c:lblOffset val="100"/>
        <c:noMultiLvlLbl val="0"/>
      </c:catAx>
      <c:valAx>
        <c:axId val="812065983"/>
        <c:scaling>
          <c:orientation val="minMax"/>
        </c:scaling>
        <c:delete val="1"/>
        <c:axPos val="l"/>
        <c:numFmt formatCode="&quot;₹&quot;\ #,##0.00" sourceLinked="1"/>
        <c:majorTickMark val="out"/>
        <c:minorTickMark val="none"/>
        <c:tickLblPos val="nextTo"/>
        <c:crossAx val="812065503"/>
        <c:crosses val="autoZero"/>
        <c:crossBetween val="between"/>
      </c:valAx>
      <c:serAx>
        <c:axId val="7850579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659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ALL STATES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Sheet7!$A$4:$A$8</c:f>
              <c:strCache>
                <c:ptCount val="4"/>
                <c:pt idx="0">
                  <c:v>Delhi</c:v>
                </c:pt>
                <c:pt idx="1">
                  <c:v>Karnataka</c:v>
                </c:pt>
                <c:pt idx="2">
                  <c:v>Maharashtra</c:v>
                </c:pt>
                <c:pt idx="3">
                  <c:v>Telangana</c:v>
                </c:pt>
              </c:strCache>
            </c:strRef>
          </c:cat>
          <c:val>
            <c:numRef>
              <c:f>Sheet7!$B$4:$B$8</c:f>
              <c:numCache>
                <c:formatCode>"₹"\ #,##0.00</c:formatCode>
                <c:ptCount val="4"/>
                <c:pt idx="0">
                  <c:v>2516875</c:v>
                </c:pt>
                <c:pt idx="1">
                  <c:v>2856722</c:v>
                </c:pt>
                <c:pt idx="2">
                  <c:v>2562229</c:v>
                </c:pt>
                <c:pt idx="3">
                  <c:v>2608025</c:v>
                </c:pt>
              </c:numCache>
            </c:numRef>
          </c:val>
          <c:extLst>
            <c:ext xmlns:c16="http://schemas.microsoft.com/office/drawing/2014/chart" uri="{C3380CC4-5D6E-409C-BE32-E72D297353CC}">
              <c16:uniqueId val="{00000000-AB2F-40A2-99D7-5DA03C8E86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Sheet7!$B$22</c:f>
              <c:strCache>
                <c:ptCount val="1"/>
                <c:pt idx="0">
                  <c:v>Total</c:v>
                </c:pt>
              </c:strCache>
            </c:strRef>
          </c:tx>
          <c:spPr>
            <a:solidFill>
              <a:schemeClr val="accent1"/>
            </a:solidFill>
            <a:ln>
              <a:noFill/>
            </a:ln>
            <a:effectLst/>
            <a:sp3d/>
          </c:spPr>
          <c:invertIfNegative val="0"/>
          <c:cat>
            <c:strRef>
              <c:f>Sheet7!$A$23:$A$35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Sheet7!$B$23:$B$35</c:f>
              <c:numCache>
                <c:formatCode>"₹"\ #,##0.00</c:formatCode>
                <c:ptCount val="12"/>
                <c:pt idx="0">
                  <c:v>873046</c:v>
                </c:pt>
                <c:pt idx="1">
                  <c:v>719358</c:v>
                </c:pt>
                <c:pt idx="2">
                  <c:v>1050132</c:v>
                </c:pt>
                <c:pt idx="3">
                  <c:v>421174</c:v>
                </c:pt>
                <c:pt idx="4">
                  <c:v>1110811</c:v>
                </c:pt>
                <c:pt idx="5">
                  <c:v>1051357</c:v>
                </c:pt>
                <c:pt idx="6">
                  <c:v>688981</c:v>
                </c:pt>
                <c:pt idx="7">
                  <c:v>703140</c:v>
                </c:pt>
                <c:pt idx="8">
                  <c:v>976058</c:v>
                </c:pt>
                <c:pt idx="9">
                  <c:v>1016016</c:v>
                </c:pt>
                <c:pt idx="10">
                  <c:v>933181</c:v>
                </c:pt>
                <c:pt idx="11">
                  <c:v>1000597</c:v>
                </c:pt>
              </c:numCache>
            </c:numRef>
          </c:val>
          <c:extLst>
            <c:ext xmlns:c16="http://schemas.microsoft.com/office/drawing/2014/chart" uri="{C3380CC4-5D6E-409C-BE32-E72D297353CC}">
              <c16:uniqueId val="{00000000-2041-4504-9FCB-834ACE68A56D}"/>
            </c:ext>
          </c:extLst>
        </c:ser>
        <c:dLbls>
          <c:showLegendKey val="0"/>
          <c:showVal val="0"/>
          <c:showCatName val="0"/>
          <c:showSerName val="0"/>
          <c:showPercent val="0"/>
          <c:showBubbleSize val="0"/>
        </c:dLbls>
        <c:gapWidth val="150"/>
        <c:shape val="box"/>
        <c:axId val="789348463"/>
        <c:axId val="789348943"/>
        <c:axId val="0"/>
      </c:bar3DChart>
      <c:catAx>
        <c:axId val="789348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48943"/>
        <c:crosses val="autoZero"/>
        <c:auto val="1"/>
        <c:lblAlgn val="ctr"/>
        <c:lblOffset val="100"/>
        <c:noMultiLvlLbl val="0"/>
      </c:catAx>
      <c:valAx>
        <c:axId val="789348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4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 &amp; Vendors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Sheet7!$A$44:$A$49</c:f>
              <c:strCache>
                <c:ptCount val="5"/>
                <c:pt idx="0">
                  <c:v>Buzzbean</c:v>
                </c:pt>
                <c:pt idx="1">
                  <c:v>Dazzlesphere</c:v>
                </c:pt>
                <c:pt idx="2">
                  <c:v>Izio</c:v>
                </c:pt>
                <c:pt idx="3">
                  <c:v>Linklinks</c:v>
                </c:pt>
                <c:pt idx="4">
                  <c:v>Youspan</c:v>
                </c:pt>
              </c:strCache>
            </c:strRef>
          </c:cat>
          <c:val>
            <c:numRef>
              <c:f>Sheet7!$B$44:$B$49</c:f>
              <c:numCache>
                <c:formatCode>"₹"\ #,##0.00</c:formatCode>
                <c:ptCount val="5"/>
                <c:pt idx="0">
                  <c:v>148304</c:v>
                </c:pt>
                <c:pt idx="1">
                  <c:v>137085</c:v>
                </c:pt>
                <c:pt idx="2">
                  <c:v>150160</c:v>
                </c:pt>
                <c:pt idx="3">
                  <c:v>155728</c:v>
                </c:pt>
                <c:pt idx="4">
                  <c:v>140801</c:v>
                </c:pt>
              </c:numCache>
            </c:numRef>
          </c:val>
          <c:extLst>
            <c:ext xmlns:c16="http://schemas.microsoft.com/office/drawing/2014/chart" uri="{C3380CC4-5D6E-409C-BE32-E72D297353CC}">
              <c16:uniqueId val="{00000000-040A-47F3-980C-67F8E41E292E}"/>
            </c:ext>
          </c:extLst>
        </c:ser>
        <c:dLbls>
          <c:showLegendKey val="0"/>
          <c:showVal val="0"/>
          <c:showCatName val="0"/>
          <c:showSerName val="0"/>
          <c:showPercent val="0"/>
          <c:showBubbleSize val="0"/>
        </c:dLbls>
        <c:gapWidth val="150"/>
        <c:shape val="box"/>
        <c:axId val="1002462607"/>
        <c:axId val="1002465007"/>
        <c:axId val="0"/>
      </c:bar3DChart>
      <c:catAx>
        <c:axId val="10024626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65007"/>
        <c:crosses val="autoZero"/>
        <c:auto val="1"/>
        <c:lblAlgn val="ctr"/>
        <c:lblOffset val="100"/>
        <c:noMultiLvlLbl val="0"/>
      </c:catAx>
      <c:valAx>
        <c:axId val="100246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6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CUSTOMER VS VENDOR TOTAL REVENUE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Sheet7!$B$58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Sheet7!$A$59:$A$61</c:f>
              <c:strCache>
                <c:ptCount val="2"/>
                <c:pt idx="0">
                  <c:v>Customer</c:v>
                </c:pt>
                <c:pt idx="1">
                  <c:v>Vendor</c:v>
                </c:pt>
              </c:strCache>
            </c:strRef>
          </c:cat>
          <c:val>
            <c:numRef>
              <c:f>Sheet7!$B$59:$B$61</c:f>
              <c:numCache>
                <c:formatCode>"₹"\ #,##0.00</c:formatCode>
                <c:ptCount val="2"/>
                <c:pt idx="0">
                  <c:v>5675787</c:v>
                </c:pt>
                <c:pt idx="1">
                  <c:v>4868064</c:v>
                </c:pt>
              </c:numCache>
            </c:numRef>
          </c:val>
          <c:extLst>
            <c:ext xmlns:c16="http://schemas.microsoft.com/office/drawing/2014/chart" uri="{C3380CC4-5D6E-409C-BE32-E72D297353CC}">
              <c16:uniqueId val="{00000000-BB7C-4755-8FEA-6FAD870B6A8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Sheet7!$B$76</c:f>
              <c:strCache>
                <c:ptCount val="1"/>
                <c:pt idx="0">
                  <c:v>Sum of Invoice_ID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Sheet7!$A$77:$A$79</c:f>
              <c:strCache>
                <c:ptCount val="2"/>
                <c:pt idx="0">
                  <c:v>High Risk</c:v>
                </c:pt>
                <c:pt idx="1">
                  <c:v>Normal</c:v>
                </c:pt>
              </c:strCache>
            </c:strRef>
          </c:cat>
          <c:val>
            <c:numRef>
              <c:f>Sheet7!$B$77:$B$79</c:f>
              <c:numCache>
                <c:formatCode>General</c:formatCode>
                <c:ptCount val="2"/>
                <c:pt idx="0">
                  <c:v>7923</c:v>
                </c:pt>
                <c:pt idx="1">
                  <c:v>53502</c:v>
                </c:pt>
              </c:numCache>
            </c:numRef>
          </c:val>
          <c:extLst>
            <c:ext xmlns:c16="http://schemas.microsoft.com/office/drawing/2014/chart" uri="{C3380CC4-5D6E-409C-BE32-E72D297353CC}">
              <c16:uniqueId val="{00000000-7B6E-493C-8362-8E5EFB296B46}"/>
            </c:ext>
          </c:extLst>
        </c:ser>
        <c:ser>
          <c:idx val="1"/>
          <c:order val="1"/>
          <c:tx>
            <c:strRef>
              <c:f>Sheet7!$C$76</c:f>
              <c:strCache>
                <c:ptCount val="1"/>
                <c:pt idx="0">
                  <c:v>Sum of Total_Amount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Sheet7!$A$77:$A$79</c:f>
              <c:strCache>
                <c:ptCount val="2"/>
                <c:pt idx="0">
                  <c:v>High Risk</c:v>
                </c:pt>
                <c:pt idx="1">
                  <c:v>Normal</c:v>
                </c:pt>
              </c:strCache>
            </c:strRef>
          </c:cat>
          <c:val>
            <c:numRef>
              <c:f>Sheet7!$C$77:$C$79</c:f>
              <c:numCache>
                <c:formatCode>"₹"\ #,##0.00</c:formatCode>
                <c:ptCount val="2"/>
                <c:pt idx="0">
                  <c:v>1365701</c:v>
                </c:pt>
                <c:pt idx="1">
                  <c:v>9178150</c:v>
                </c:pt>
              </c:numCache>
            </c:numRef>
          </c:val>
          <c:extLst>
            <c:ext xmlns:c16="http://schemas.microsoft.com/office/drawing/2014/chart" uri="{C3380CC4-5D6E-409C-BE32-E72D297353CC}">
              <c16:uniqueId val="{00000001-7B6E-493C-8362-8E5EFB296B46}"/>
            </c:ext>
          </c:extLst>
        </c:ser>
        <c:dLbls>
          <c:showLegendKey val="0"/>
          <c:showVal val="0"/>
          <c:showCatName val="0"/>
          <c:showSerName val="0"/>
          <c:showPercent val="0"/>
          <c:showBubbleSize val="0"/>
        </c:dLbls>
        <c:gapWidth val="150"/>
        <c:shape val="box"/>
        <c:axId val="641427311"/>
        <c:axId val="641427791"/>
        <c:axId val="785284559"/>
      </c:bar3DChart>
      <c:catAx>
        <c:axId val="6414273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791"/>
        <c:crosses val="autoZero"/>
        <c:auto val="1"/>
        <c:lblAlgn val="ctr"/>
        <c:lblOffset val="100"/>
        <c:noMultiLvlLbl val="0"/>
      </c:catAx>
      <c:valAx>
        <c:axId val="64142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311"/>
        <c:crosses val="autoZero"/>
        <c:crossBetween val="between"/>
      </c:valAx>
      <c:serAx>
        <c:axId val="785284559"/>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7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REVENUE BY ALL STATES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3"/>
          </a:solidFill>
          <a:ln>
            <a:noFill/>
          </a:ln>
          <a:effectLst>
            <a:outerShdw blurRad="317500" algn="ctr" rotWithShape="0">
              <a:prstClr val="black">
                <a:alpha val="25000"/>
              </a:prstClr>
            </a:outerShdw>
          </a:effectLst>
        </c:spPr>
      </c:pivotFmt>
      <c:pivotFmt>
        <c:idx val="10"/>
        <c:spPr>
          <a:solidFill>
            <a:schemeClr val="accent4"/>
          </a:solidFill>
          <a:ln>
            <a:noFill/>
          </a:ln>
          <a:effectLst>
            <a:outerShdw blurRad="317500" algn="ctr" rotWithShape="0">
              <a:prstClr val="black">
                <a:alpha val="25000"/>
              </a:prstClr>
            </a:outerShdw>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2D2-4B06-9213-74C71F58365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2D2-4B06-9213-74C71F58365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2D2-4B06-9213-74C71F58365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2D2-4B06-9213-74C71F58365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Sheet7!$A$4:$A$8</c:f>
              <c:strCache>
                <c:ptCount val="4"/>
                <c:pt idx="0">
                  <c:v>Delhi</c:v>
                </c:pt>
                <c:pt idx="1">
                  <c:v>Karnataka</c:v>
                </c:pt>
                <c:pt idx="2">
                  <c:v>Maharashtra</c:v>
                </c:pt>
                <c:pt idx="3">
                  <c:v>Telangana</c:v>
                </c:pt>
              </c:strCache>
            </c:strRef>
          </c:cat>
          <c:val>
            <c:numRef>
              <c:f>Sheet7!$B$4:$B$8</c:f>
              <c:numCache>
                <c:formatCode>"₹"\ #,##0.00</c:formatCode>
                <c:ptCount val="4"/>
                <c:pt idx="0">
                  <c:v>2516875</c:v>
                </c:pt>
                <c:pt idx="1">
                  <c:v>2856722</c:v>
                </c:pt>
                <c:pt idx="2">
                  <c:v>2562229</c:v>
                </c:pt>
                <c:pt idx="3">
                  <c:v>2608025</c:v>
                </c:pt>
              </c:numCache>
            </c:numRef>
          </c:val>
          <c:extLst>
            <c:ext xmlns:c16="http://schemas.microsoft.com/office/drawing/2014/chart" uri="{C3380CC4-5D6E-409C-BE32-E72D297353CC}">
              <c16:uniqueId val="{00000008-02D2-4B06-9213-74C71F58365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REVENUE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Sheet7!$B$22</c:f>
              <c:strCache>
                <c:ptCount val="1"/>
                <c:pt idx="0">
                  <c:v>Total</c:v>
                </c:pt>
              </c:strCache>
            </c:strRef>
          </c:tx>
          <c:spPr>
            <a:solidFill>
              <a:schemeClr val="accent1"/>
            </a:solidFill>
            <a:ln>
              <a:noFill/>
            </a:ln>
            <a:effectLst/>
            <a:sp3d/>
          </c:spPr>
          <c:invertIfNegative val="0"/>
          <c:cat>
            <c:strRef>
              <c:f>Sheet7!$A$23:$A$35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Sheet7!$B$23:$B$35</c:f>
              <c:numCache>
                <c:formatCode>"₹"\ #,##0.00</c:formatCode>
                <c:ptCount val="12"/>
                <c:pt idx="0">
                  <c:v>873046</c:v>
                </c:pt>
                <c:pt idx="1">
                  <c:v>719358</c:v>
                </c:pt>
                <c:pt idx="2">
                  <c:v>1050132</c:v>
                </c:pt>
                <c:pt idx="3">
                  <c:v>421174</c:v>
                </c:pt>
                <c:pt idx="4">
                  <c:v>1110811</c:v>
                </c:pt>
                <c:pt idx="5">
                  <c:v>1051357</c:v>
                </c:pt>
                <c:pt idx="6">
                  <c:v>688981</c:v>
                </c:pt>
                <c:pt idx="7">
                  <c:v>703140</c:v>
                </c:pt>
                <c:pt idx="8">
                  <c:v>976058</c:v>
                </c:pt>
                <c:pt idx="9">
                  <c:v>1016016</c:v>
                </c:pt>
                <c:pt idx="10">
                  <c:v>933181</c:v>
                </c:pt>
                <c:pt idx="11">
                  <c:v>1000597</c:v>
                </c:pt>
              </c:numCache>
            </c:numRef>
          </c:val>
          <c:extLst>
            <c:ext xmlns:c16="http://schemas.microsoft.com/office/drawing/2014/chart" uri="{C3380CC4-5D6E-409C-BE32-E72D297353CC}">
              <c16:uniqueId val="{00000000-0036-4910-BA59-FD5244BBB437}"/>
            </c:ext>
          </c:extLst>
        </c:ser>
        <c:dLbls>
          <c:showLegendKey val="0"/>
          <c:showVal val="0"/>
          <c:showCatName val="0"/>
          <c:showSerName val="0"/>
          <c:showPercent val="0"/>
          <c:showBubbleSize val="0"/>
        </c:dLbls>
        <c:gapWidth val="150"/>
        <c:shape val="box"/>
        <c:axId val="789348463"/>
        <c:axId val="789348943"/>
        <c:axId val="0"/>
      </c:bar3DChart>
      <c:catAx>
        <c:axId val="789348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89348943"/>
        <c:crosses val="autoZero"/>
        <c:auto val="1"/>
        <c:lblAlgn val="ctr"/>
        <c:lblOffset val="100"/>
        <c:noMultiLvlLbl val="0"/>
      </c:catAx>
      <c:valAx>
        <c:axId val="7893489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4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 &amp; Vendors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Sheet7!$A$44:$A$49</c:f>
              <c:strCache>
                <c:ptCount val="5"/>
                <c:pt idx="0">
                  <c:v>Buzzbean</c:v>
                </c:pt>
                <c:pt idx="1">
                  <c:v>Dazzlesphere</c:v>
                </c:pt>
                <c:pt idx="2">
                  <c:v>Izio</c:v>
                </c:pt>
                <c:pt idx="3">
                  <c:v>Linklinks</c:v>
                </c:pt>
                <c:pt idx="4">
                  <c:v>Youspan</c:v>
                </c:pt>
              </c:strCache>
            </c:strRef>
          </c:cat>
          <c:val>
            <c:numRef>
              <c:f>Sheet7!$B$44:$B$49</c:f>
              <c:numCache>
                <c:formatCode>"₹"\ #,##0.00</c:formatCode>
                <c:ptCount val="5"/>
                <c:pt idx="0">
                  <c:v>148304</c:v>
                </c:pt>
                <c:pt idx="1">
                  <c:v>137085</c:v>
                </c:pt>
                <c:pt idx="2">
                  <c:v>150160</c:v>
                </c:pt>
                <c:pt idx="3">
                  <c:v>155728</c:v>
                </c:pt>
                <c:pt idx="4">
                  <c:v>140801</c:v>
                </c:pt>
              </c:numCache>
            </c:numRef>
          </c:val>
          <c:extLst>
            <c:ext xmlns:c16="http://schemas.microsoft.com/office/drawing/2014/chart" uri="{C3380CC4-5D6E-409C-BE32-E72D297353CC}">
              <c16:uniqueId val="{00000000-4D71-4B63-8CB2-1ACA3F7B0A88}"/>
            </c:ext>
          </c:extLst>
        </c:ser>
        <c:dLbls>
          <c:showLegendKey val="0"/>
          <c:showVal val="0"/>
          <c:showCatName val="0"/>
          <c:showSerName val="0"/>
          <c:showPercent val="0"/>
          <c:showBubbleSize val="0"/>
        </c:dLbls>
        <c:gapWidth val="150"/>
        <c:shape val="box"/>
        <c:axId val="1002462607"/>
        <c:axId val="1002465007"/>
        <c:axId val="0"/>
      </c:bar3DChart>
      <c:catAx>
        <c:axId val="10024626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65007"/>
        <c:crosses val="autoZero"/>
        <c:auto val="1"/>
        <c:lblAlgn val="ctr"/>
        <c:lblOffset val="100"/>
        <c:noMultiLvlLbl val="0"/>
      </c:catAx>
      <c:valAx>
        <c:axId val="100246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6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[Tax_Analytics_Dashboard.xlsx]GST DASHBOARD!PivotTable4</c:name>
    <c:fmtId val="4"/>
  </c:pivotSource>
  <c:chart>
    <c:title>
      <c:tx>
        <c:rich>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Arial Black" panose="020B0A04020102020204" pitchFamily="34" charset="0"/>
                <a:ea typeface="+mn-ea"/>
                <a:cs typeface="+mn-cs"/>
              </a:defRPr>
            </a:pPr>
            <a:r>
              <a:rPr lang="en-IN" b="1">
                <a:latin typeface="Arial Black" panose="020B0A04020102020204" pitchFamily="34" charset="0"/>
              </a:rPr>
              <a:t>All Products GST</a:t>
            </a:r>
          </a:p>
        </c:rich>
      </c:tx>
      <c:overlay val="0"/>
      <c:spPr>
        <a:noFill/>
        <a:ln>
          <a:noFill/>
        </a:ln>
        <a:effectLst/>
      </c:spPr>
      <c:txPr>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'GST DASHBOARD'!$B$51</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'GST DASHBOARD'!$A$52:$A$374</c:f>
              <c:strCache>
                <c:ptCount val="322"/>
                <c:pt idx="0">
                  <c:v>Adjustable Dumbbells</c:v>
                </c:pt>
                <c:pt idx="1">
                  <c:v>Adjustable Laptop Desk</c:v>
                </c:pt>
                <c:pt idx="2">
                  <c:v>Adjustable Pet Feeder</c:v>
                </c:pt>
                <c:pt idx="3">
                  <c:v>Adjustable Skipping Rope</c:v>
                </c:pt>
                <c:pt idx="4">
                  <c:v>Adjustable Yoga Mat Strap</c:v>
                </c:pt>
                <c:pt idx="5">
                  <c:v>Aged White Cheddar Popcorn</c:v>
                </c:pt>
                <c:pt idx="6">
                  <c:v>Air Purifier</c:v>
                </c:pt>
                <c:pt idx="7">
                  <c:v>Almond Crunch Granola Bars</c:v>
                </c:pt>
                <c:pt idx="8">
                  <c:v>Animal Paw Print Soap Dispenser</c:v>
                </c:pt>
                <c:pt idx="9">
                  <c:v>Antique Style Clock</c:v>
                </c:pt>
                <c:pt idx="10">
                  <c:v>Applewood Smoked Bacon</c:v>
                </c:pt>
                <c:pt idx="11">
                  <c:v>Asian Noodle Salad Kit</c:v>
                </c:pt>
                <c:pt idx="12">
                  <c:v>Asian Salad Mix</c:v>
                </c:pt>
                <c:pt idx="13">
                  <c:v>Avocado Lime Dressing</c:v>
                </c:pt>
                <c:pt idx="14">
                  <c:v>Backpack</c:v>
                </c:pt>
                <c:pt idx="15">
                  <c:v>Baked Potato Chips</c:v>
                </c:pt>
                <c:pt idx="16">
                  <c:v>Balsamic Fig Dressing</c:v>
                </c:pt>
                <c:pt idx="17">
                  <c:v>Balsamic Glazed Brussels Sprouts</c:v>
                </c:pt>
                <c:pt idx="18">
                  <c:v>Balsamic Vinegar</c:v>
                </c:pt>
                <c:pt idx="19">
                  <c:v>Bamboo Bathtub Caddy</c:v>
                </c:pt>
                <c:pt idx="20">
                  <c:v>Bamboo Charcoal Air Purifier Bags</c:v>
                </c:pt>
                <c:pt idx="21">
                  <c:v>Bamboo Cotton Tank Top</c:v>
                </c:pt>
                <c:pt idx="22">
                  <c:v>Basic V-Neck T-Shirt</c:v>
                </c:pt>
                <c:pt idx="23">
                  <c:v>Beef Chili</c:v>
                </c:pt>
                <c:pt idx="24">
                  <c:v>Beef Stew Meat</c:v>
                </c:pt>
                <c:pt idx="25">
                  <c:v>Belted Trench Coat</c:v>
                </c:pt>
                <c:pt idx="26">
                  <c:v>Bike Helmet</c:v>
                </c:pt>
                <c:pt idx="27">
                  <c:v>Biodegradable Dog Waste Bags</c:v>
                </c:pt>
                <c:pt idx="28">
                  <c:v>Biodegradable Trash Bags</c:v>
                </c:pt>
                <c:pt idx="29">
                  <c:v>Black Bean &amp; Corn Salad</c:v>
                </c:pt>
                <c:pt idx="30">
                  <c:v>Black Bean Soup</c:v>
                </c:pt>
                <c:pt idx="31">
                  <c:v>Blueberry Chia Jam</c:v>
                </c:pt>
                <c:pt idx="32">
                  <c:v>Blueberry Muffin Mix</c:v>
                </c:pt>
                <c:pt idx="33">
                  <c:v>Cabbage</c:v>
                </c:pt>
                <c:pt idx="34">
                  <c:v>Cable Knit Beanie</c:v>
                </c:pt>
                <c:pt idx="35">
                  <c:v>Cacao Nibs</c:v>
                </c:pt>
                <c:pt idx="36">
                  <c:v>Cacao Powder</c:v>
                </c:pt>
                <c:pt idx="37">
                  <c:v>Camera Lens Cleaning Kit</c:v>
                </c:pt>
                <c:pt idx="38">
                  <c:v>Camera Tripod</c:v>
                </c:pt>
                <c:pt idx="39">
                  <c:v>Camping Tarp</c:v>
                </c:pt>
                <c:pt idx="40">
                  <c:v>Car Trash Can</c:v>
                </c:pt>
                <c:pt idx="41">
                  <c:v>Carrot and Celery Sticks</c:v>
                </c:pt>
                <c:pt idx="42">
                  <c:v>Carrot Ginger Soup</c:v>
                </c:pt>
                <c:pt idx="43">
                  <c:v>Carrot Sticks</c:v>
                </c:pt>
                <c:pt idx="44">
                  <c:v>Cat Tree</c:v>
                </c:pt>
                <c:pt idx="45">
                  <c:v>Cauliflower Gnocchi</c:v>
                </c:pt>
                <c:pt idx="46">
                  <c:v>Cauliflower Pizza Crust</c:v>
                </c:pt>
                <c:pt idx="47">
                  <c:v>Ceramic Planter Set</c:v>
                </c:pt>
                <c:pt idx="48">
                  <c:v>Cheesy Broccoli Soup Mix</c:v>
                </c:pt>
                <c:pt idx="49">
                  <c:v>Chia Seeds</c:v>
                </c:pt>
                <c:pt idx="50">
                  <c:v>Chicken Fajita Kit</c:v>
                </c:pt>
                <c:pt idx="51">
                  <c:v>Chickpea Snack Mix</c:v>
                </c:pt>
                <c:pt idx="52">
                  <c:v>Chiffon Blouse</c:v>
                </c:pt>
                <c:pt idx="53">
                  <c:v>Children's Art Set</c:v>
                </c:pt>
                <c:pt idx="54">
                  <c:v>Children's Backpack</c:v>
                </c:pt>
                <c:pt idx="55">
                  <c:v>Children's Gardening Set</c:v>
                </c:pt>
                <c:pt idx="56">
                  <c:v>Chili Beans in Sauce</c:v>
                </c:pt>
                <c:pt idx="57">
                  <c:v>Chili Lime Seasoning</c:v>
                </c:pt>
                <c:pt idx="58">
                  <c:v>Chipotle Black Bean Salad</c:v>
                </c:pt>
                <c:pt idx="59">
                  <c:v>Chocolate Avocado Pudding</c:v>
                </c:pt>
                <c:pt idx="60">
                  <c:v>Chocolate Chip Cookie Dough</c:v>
                </c:pt>
                <c:pt idx="61">
                  <c:v>Chocolate Mint Cookies</c:v>
                </c:pt>
                <c:pt idx="62">
                  <c:v>Chocolate Peanut Butter Cups</c:v>
                </c:pt>
                <c:pt idx="63">
                  <c:v>Cinnamon Apple Sauce</c:v>
                </c:pt>
                <c:pt idx="64">
                  <c:v>Cinnamon Sugar Popcorn</c:v>
                </c:pt>
                <c:pt idx="65">
                  <c:v>Classic Minestrone Soup</c:v>
                </c:pt>
                <c:pt idx="66">
                  <c:v>Classic Vanilla Fudge</c:v>
                </c:pt>
                <c:pt idx="67">
                  <c:v>Classic Watch</c:v>
                </c:pt>
                <c:pt idx="68">
                  <c:v>Cocktail Shaker Set</c:v>
                </c:pt>
                <c:pt idx="69">
                  <c:v>Cocoa Powder</c:v>
                </c:pt>
                <c:pt idx="70">
                  <c:v>Coconut Almond Granola</c:v>
                </c:pt>
                <c:pt idx="71">
                  <c:v>Coconut Lime Rice</c:v>
                </c:pt>
                <c:pt idx="72">
                  <c:v>Coconut Macaroons</c:v>
                </c:pt>
                <c:pt idx="73">
                  <c:v>Coconut Milk</c:v>
                </c:pt>
                <c:pt idx="74">
                  <c:v>Coffee Subscription Service</c:v>
                </c:pt>
                <c:pt idx="75">
                  <c:v>Collapsible Folding Chair</c:v>
                </c:pt>
                <c:pt idx="76">
                  <c:v>Collapsible Water Bottle</c:v>
                </c:pt>
                <c:pt idx="77">
                  <c:v>Compact Electric Kettle</c:v>
                </c:pt>
                <c:pt idx="78">
                  <c:v>Compact Hair Dryer</c:v>
                </c:pt>
                <c:pt idx="79">
                  <c:v>Compact Portable Grill</c:v>
                </c:pt>
                <c:pt idx="80">
                  <c:v>Compressed Towel Tablets</c:v>
                </c:pt>
                <c:pt idx="81">
                  <c:v>Compressible Packing Cubes</c:v>
                </c:pt>
                <c:pt idx="82">
                  <c:v>Cotton Pajama Set</c:v>
                </c:pt>
                <c:pt idx="83">
                  <c:v>Cotton Tote Bag Set</c:v>
                </c:pt>
                <c:pt idx="84">
                  <c:v>Couscous Mix</c:v>
                </c:pt>
                <c:pt idx="85">
                  <c:v>Cranberry Almond Biscotti</c:v>
                </c:pt>
                <c:pt idx="86">
                  <c:v>Cranberry Pecan Granola</c:v>
                </c:pt>
                <c:pt idx="87">
                  <c:v>Creamy Garlic Dressing</c:v>
                </c:pt>
                <c:pt idx="88">
                  <c:v>Crispy Chickpeas</c:v>
                </c:pt>
                <c:pt idx="89">
                  <c:v>Crispy Onion Rings</c:v>
                </c:pt>
                <c:pt idx="90">
                  <c:v>Crispy Potato Tots</c:v>
                </c:pt>
                <c:pt idx="91">
                  <c:v>Dark Chocolate Covered Raisins</c:v>
                </c:pt>
                <c:pt idx="92">
                  <c:v>Decorative Throw Pillows</c:v>
                </c:pt>
                <c:pt idx="93">
                  <c:v>Digital Bullet Journal</c:v>
                </c:pt>
                <c:pt idx="94">
                  <c:v>Digital Meat Thermometer</c:v>
                </c:pt>
                <c:pt idx="95">
                  <c:v>Digital Thermostat</c:v>
                </c:pt>
                <c:pt idx="96">
                  <c:v>DIY Candle Kit</c:v>
                </c:pt>
                <c:pt idx="97">
                  <c:v>DIY Organic Gardening Kit</c:v>
                </c:pt>
                <c:pt idx="98">
                  <c:v>Dog Training Clicker</c:v>
                </c:pt>
                <c:pt idx="99">
                  <c:v>Eco-Friendly Disposable Plates</c:v>
                </c:pt>
                <c:pt idx="100">
                  <c:v>Eco-Friendly Stainless Steel Straws</c:v>
                </c:pt>
                <c:pt idx="101">
                  <c:v>Electric Bike</c:v>
                </c:pt>
                <c:pt idx="102">
                  <c:v>Electric Butter Churn</c:v>
                </c:pt>
                <c:pt idx="103">
                  <c:v>Electric Food Slicer</c:v>
                </c:pt>
                <c:pt idx="104">
                  <c:v>Electric Griddle with Lid</c:v>
                </c:pt>
                <c:pt idx="105">
                  <c:v>Electric Hot Water Dispenser</c:v>
                </c:pt>
                <c:pt idx="106">
                  <c:v>Electric Milk Frother</c:v>
                </c:pt>
                <c:pt idx="107">
                  <c:v>Electric Opener for Jars and Bottles</c:v>
                </c:pt>
                <c:pt idx="108">
                  <c:v>Electric Rice Cooker with Steamer</c:v>
                </c:pt>
                <c:pt idx="109">
                  <c:v>Electric Screwdriver</c:v>
                </c:pt>
                <c:pt idx="110">
                  <c:v>Electric Stool Heater</c:v>
                </c:pt>
                <c:pt idx="111">
                  <c:v>Energy Bites</c:v>
                </c:pt>
                <c:pt idx="112">
                  <c:v>Essential Oils Diffuser Necklace</c:v>
                </c:pt>
                <c:pt idx="113">
                  <c:v>Fashionable Fanny Pack</c:v>
                </c:pt>
                <c:pt idx="114">
                  <c:v>Feta Cheese Crumbles</c:v>
                </c:pt>
                <c:pt idx="115">
                  <c:v>Fire Roasted Salsa</c:v>
                </c:pt>
                <c:pt idx="116">
                  <c:v>Fitness Smartwatch</c:v>
                </c:pt>
                <c:pt idx="117">
                  <c:v>Fitness Tracker</c:v>
                </c:pt>
                <c:pt idx="118">
                  <c:v>Fitness Tracker Band</c:v>
                </c:pt>
                <c:pt idx="119">
                  <c:v>Fleece Hoodie</c:v>
                </c:pt>
                <c:pt idx="120">
                  <c:v>Free-Range Eggs</c:v>
                </c:pt>
                <c:pt idx="121">
                  <c:v>Fresh Cilantro</c:v>
                </c:pt>
                <c:pt idx="122">
                  <c:v>Frozen Acai Bowl</c:v>
                </c:pt>
                <c:pt idx="123">
                  <c:v>Frozen Burritos</c:v>
                </c:pt>
                <c:pt idx="124">
                  <c:v>Fruit and Nut Medley</c:v>
                </c:pt>
                <c:pt idx="125">
                  <c:v>Garlic Herb Seasoning</c:v>
                </c:pt>
                <c:pt idx="126">
                  <c:v>Ginger Turmeric Shots</c:v>
                </c:pt>
                <c:pt idx="127">
                  <c:v>Ginger Turmeric Tea</c:v>
                </c:pt>
                <c:pt idx="128">
                  <c:v>Gluten-Free Bread</c:v>
                </c:pt>
                <c:pt idx="129">
                  <c:v>Granola Cereal</c:v>
                </c:pt>
                <c:pt idx="130">
                  <c:v>Granulated Sugar</c:v>
                </c:pt>
                <c:pt idx="131">
                  <c:v>Greek Feta Cheese</c:v>
                </c:pt>
                <c:pt idx="132">
                  <c:v>Handheld Vacuum</c:v>
                </c:pt>
                <c:pt idx="133">
                  <c:v>Handmade Leather Journal</c:v>
                </c:pt>
                <c:pt idx="134">
                  <c:v>Heart-Shaped Baking Molds</c:v>
                </c:pt>
                <c:pt idx="135">
                  <c:v>Heated Throw Blanket</c:v>
                </c:pt>
                <c:pt idx="136">
                  <c:v>Herb Garlic Butter</c:v>
                </c:pt>
                <c:pt idx="137">
                  <c:v>High-Speed HDMI Cable</c:v>
                </c:pt>
                <c:pt idx="138">
                  <c:v>Hiking Water Bottle with Filter</c:v>
                </c:pt>
                <c:pt idx="139">
                  <c:v>Home Karaoke System</c:v>
                </c:pt>
                <c:pt idx="140">
                  <c:v>Homestyle Beef Stew</c:v>
                </c:pt>
                <c:pt idx="141">
                  <c:v>Homestyle Chicken Noodle Soup</c:v>
                </c:pt>
                <c:pt idx="142">
                  <c:v>Honey Garlic Chicken</c:v>
                </c:pt>
                <c:pt idx="143">
                  <c:v>Honey Garlic Shrimp</c:v>
                </c:pt>
                <c:pt idx="144">
                  <c:v>Honey Glazed Carrots</c:v>
                </c:pt>
                <c:pt idx="145">
                  <c:v>Honey Roasted Chickpeas</c:v>
                </c:pt>
                <c:pt idx="146">
                  <c:v>Ice Cream</c:v>
                </c:pt>
                <c:pt idx="147">
                  <c:v>Ice Cube Tray with Lid</c:v>
                </c:pt>
                <c:pt idx="148">
                  <c:v>Indian Curry Sauce</c:v>
                </c:pt>
                <c:pt idx="149">
                  <c:v>Indoor Plants</c:v>
                </c:pt>
                <c:pt idx="150">
                  <c:v>Insulated Cooler</c:v>
                </c:pt>
                <c:pt idx="151">
                  <c:v>Insulated Lunch Box</c:v>
                </c:pt>
                <c:pt idx="152">
                  <c:v>Insulated Sport Tumbler</c:v>
                </c:pt>
                <c:pt idx="153">
                  <c:v>Interchangeable Watch Bands</c:v>
                </c:pt>
                <c:pt idx="154">
                  <c:v>Italian Sausage Links</c:v>
                </c:pt>
                <c:pt idx="155">
                  <c:v>Kale Chips</c:v>
                </c:pt>
                <c:pt idx="156">
                  <c:v>Karaoke Microphone</c:v>
                </c:pt>
                <c:pt idx="157">
                  <c:v>Kids' Crafting Station</c:v>
                </c:pt>
                <c:pt idx="158">
                  <c:v>Kitchen Knife Sharpening System</c:v>
                </c:pt>
                <c:pt idx="159">
                  <c:v>Laptop Backpack</c:v>
                </c:pt>
                <c:pt idx="160">
                  <c:v>Lasagna Noodles</c:v>
                </c:pt>
                <c:pt idx="161">
                  <c:v>LED Canopy Lights</c:v>
                </c:pt>
                <c:pt idx="162">
                  <c:v>LED Desk Lamp with USB Charging</c:v>
                </c:pt>
                <c:pt idx="163">
                  <c:v>LED Desk Lamp with USB Charging Port</c:v>
                </c:pt>
                <c:pt idx="164">
                  <c:v>LED Flashing Pet Collar</c:v>
                </c:pt>
                <c:pt idx="165">
                  <c:v>Lemon Dill Chicken Skewers</c:v>
                </c:pt>
                <c:pt idx="166">
                  <c:v>Lemon Garlic Marinade</c:v>
                </c:pt>
                <c:pt idx="167">
                  <c:v>Lemon Lime Sparkling Water</c:v>
                </c:pt>
                <c:pt idx="168">
                  <c:v>Luxury Bath Salts</c:v>
                </c:pt>
                <c:pt idx="169">
                  <c:v>Magnetic Curtain Tiebacks</c:v>
                </c:pt>
                <c:pt idx="170">
                  <c:v>Magnetic Screen Door</c:v>
                </c:pt>
                <c:pt idx="171">
                  <c:v>Magnetic Spice Containers</c:v>
                </c:pt>
                <c:pt idx="172">
                  <c:v>Magnetic Spice Jars</c:v>
                </c:pt>
                <c:pt idx="173">
                  <c:v>Magnetic Whiteboard</c:v>
                </c:pt>
                <c:pt idx="174">
                  <c:v>Mango Chunks</c:v>
                </c:pt>
                <c:pt idx="175">
                  <c:v>Mango Salsa</c:v>
                </c:pt>
                <c:pt idx="176">
                  <c:v>Maple Bacon Jerky</c:v>
                </c:pt>
                <c:pt idx="177">
                  <c:v>Maple Breakfast Sausage</c:v>
                </c:pt>
                <c:pt idx="178">
                  <c:v>Maple Cinnamon Granola Bars</c:v>
                </c:pt>
                <c:pt idx="179">
                  <c:v>Marinara Parmesan Baked Ziti</c:v>
                </c:pt>
                <c:pt idx="180">
                  <c:v>Memory Card</c:v>
                </c:pt>
                <c:pt idx="181">
                  <c:v>Mini Air Hockey Table</c:v>
                </c:pt>
                <c:pt idx="182">
                  <c:v>Mini Indoor Hydroponic Garden</c:v>
                </c:pt>
                <c:pt idx="183">
                  <c:v>Mini Waffle Maker</c:v>
                </c:pt>
                <c:pt idx="184">
                  <c:v>Multi-Port USB Hub</c:v>
                </c:pt>
                <c:pt idx="185">
                  <c:v>Multi-Purpose Marine Rope</c:v>
                </c:pt>
                <c:pt idx="186">
                  <c:v>Multi-Purpose Plant Care Tool</c:v>
                </c:pt>
                <c:pt idx="187">
                  <c:v>Nail Polish Set</c:v>
                </c:pt>
                <c:pt idx="188">
                  <c:v>Non-Slip Yoga Socks</c:v>
                </c:pt>
                <c:pt idx="189">
                  <c:v>Non-Stick Baking Sheets</c:v>
                </c:pt>
                <c:pt idx="190">
                  <c:v>Nut Butter Cups</c:v>
                </c:pt>
                <c:pt idx="191">
                  <c:v>Nutty Granola Clusters</c:v>
                </c:pt>
                <c:pt idx="192">
                  <c:v>Organic Apples</c:v>
                </c:pt>
                <c:pt idx="193">
                  <c:v>Organic Chia Seeds</c:v>
                </c:pt>
                <c:pt idx="194">
                  <c:v>Organic Coconut Water</c:v>
                </c:pt>
                <c:pt idx="195">
                  <c:v>Organic Cucumber</c:v>
                </c:pt>
                <c:pt idx="196">
                  <c:v>Organic Green Tea</c:v>
                </c:pt>
                <c:pt idx="197">
                  <c:v>Organic Honeycrisp Apples</c:v>
                </c:pt>
                <c:pt idx="198">
                  <c:v>Organic Italian Seasoning</c:v>
                </c:pt>
                <c:pt idx="199">
                  <c:v>Organic Quinoa Chips</c:v>
                </c:pt>
                <c:pt idx="200">
                  <c:v>Organic Quinoa Salad</c:v>
                </c:pt>
                <c:pt idx="201">
                  <c:v>Organic Spinach</c:v>
                </c:pt>
                <c:pt idx="202">
                  <c:v>Outdoor Camping Hammock</c:v>
                </c:pt>
                <c:pt idx="203">
                  <c:v>Outdoor Camping Lantern</c:v>
                </c:pt>
                <c:pt idx="204">
                  <c:v>Outdoor Fire Pit</c:v>
                </c:pt>
                <c:pt idx="205">
                  <c:v>Outdoor Sports Backpack</c:v>
                </c:pt>
                <c:pt idx="206">
                  <c:v>Party Mini Dress</c:v>
                </c:pt>
                <c:pt idx="207">
                  <c:v>Pasta (Linguine)</c:v>
                </c:pt>
                <c:pt idx="208">
                  <c:v>Pasta Portion Control Measure</c:v>
                </c:pt>
                <c:pt idx="209">
                  <c:v>Peach &amp; Mango Salsa</c:v>
                </c:pt>
                <c:pt idx="210">
                  <c:v>Peach Fruit Cups</c:v>
                </c:pt>
                <c:pt idx="211">
                  <c:v>Peach Preserves</c:v>
                </c:pt>
                <c:pt idx="212">
                  <c:v>Pear and Gorgonzola Salad</c:v>
                </c:pt>
                <c:pt idx="213">
                  <c:v>Pecan Pie Filling</c:v>
                </c:pt>
                <c:pt idx="214">
                  <c:v>Pepper Jack Cheese Sticks</c:v>
                </c:pt>
                <c:pt idx="215">
                  <c:v>Pepperoni Pizza Rolls</c:v>
                </c:pt>
                <c:pt idx="216">
                  <c:v>Pepperoni Pizza Roll-Ups</c:v>
                </c:pt>
                <c:pt idx="217">
                  <c:v>Personalized Keychain</c:v>
                </c:pt>
                <c:pt idx="218">
                  <c:v>Pet Bed</c:v>
                </c:pt>
                <c:pt idx="219">
                  <c:v>Pet Carrier Backpack</c:v>
                </c:pt>
                <c:pt idx="220">
                  <c:v>Phone Case</c:v>
                </c:pt>
                <c:pt idx="221">
                  <c:v>Phone Screen Protector</c:v>
                </c:pt>
                <c:pt idx="222">
                  <c:v>Pineapple Coconut Bars</c:v>
                </c:pt>
                <c:pt idx="223">
                  <c:v>Pineapple Coconut Yogurt</c:v>
                </c:pt>
                <c:pt idx="224">
                  <c:v>Pizza Stone</c:v>
                </c:pt>
                <c:pt idx="225">
                  <c:v>Plant Pot Drip Trays</c:v>
                </c:pt>
                <c:pt idx="226">
                  <c:v>Plant-Based Cookbook</c:v>
                </c:pt>
                <c:pt idx="227">
                  <c:v>Plant-Based Meal Prep Containers</c:v>
                </c:pt>
                <c:pt idx="228">
                  <c:v>Portable Hammock</c:v>
                </c:pt>
                <c:pt idx="229">
                  <c:v>Portable Hammock with Stand</c:v>
                </c:pt>
                <c:pt idx="230">
                  <c:v>Portable Phone Charger</c:v>
                </c:pt>
                <c:pt idx="231">
                  <c:v>Portable Refrigerator Freezer</c:v>
                </c:pt>
                <c:pt idx="232">
                  <c:v>Portable Speakers</c:v>
                </c:pt>
                <c:pt idx="233">
                  <c:v>Potato Wedge Seasoning</c:v>
                </c:pt>
                <c:pt idx="234">
                  <c:v>Pressure Cooker</c:v>
                </c:pt>
                <c:pt idx="235">
                  <c:v>Pressure Washer Accessories Kit</c:v>
                </c:pt>
                <c:pt idx="236">
                  <c:v>Pumpkin Ice Cream</c:v>
                </c:pt>
                <c:pt idx="237">
                  <c:v>Pumpkin Spice Creamer</c:v>
                </c:pt>
                <c:pt idx="238">
                  <c:v>Pumpkin Spice Muffins</c:v>
                </c:pt>
                <c:pt idx="239">
                  <c:v>Quality Chef Apron</c:v>
                </c:pt>
                <c:pt idx="240">
                  <c:v>Raspberry Vanilla Greek Yogurt</c:v>
                </c:pt>
                <c:pt idx="241">
                  <c:v>Rechargeable Electric Toothbrush</c:v>
                </c:pt>
                <c:pt idx="242">
                  <c:v>Rechargeable Laptop Battery Pack</c:v>
                </c:pt>
                <c:pt idx="243">
                  <c:v>Recipe Book Stand</c:v>
                </c:pt>
                <c:pt idx="244">
                  <c:v>Relaxed Fit Henley Shirt</c:v>
                </c:pt>
                <c:pt idx="245">
                  <c:v>Repair Tool Set for Home Improvement</c:v>
                </c:pt>
                <c:pt idx="246">
                  <c:v>Roasted Garlic</c:v>
                </c:pt>
                <c:pt idx="247">
                  <c:v>Roasted Red Pepper Hummus</c:v>
                </c:pt>
                <c:pt idx="248">
                  <c:v>Roasted Vegetable Medley</c:v>
                </c:pt>
                <c:pt idx="249">
                  <c:v>Rustic Italian Breads</c:v>
                </c:pt>
                <c:pt idx="250">
                  <c:v>Samoas Cookie Mix</c:v>
                </c:pt>
                <c:pt idx="251">
                  <c:v>Satin Slip Dress</c:v>
                </c:pt>
                <c:pt idx="252">
                  <c:v>Savory Mushroom Risotto</c:v>
                </c:pt>
                <c:pt idx="253">
                  <c:v>Savory Oats</c:v>
                </c:pt>
                <c:pt idx="254">
                  <c:v>Savory Quinoa Pudding</c:v>
                </c:pt>
                <c:pt idx="255">
                  <c:v>Savory Snack Mix</c:v>
                </c:pt>
                <c:pt idx="256">
                  <c:v>Self-Watering Planter</c:v>
                </c:pt>
                <c:pt idx="257">
                  <c:v>Self-Watering Planters</c:v>
                </c:pt>
                <c:pt idx="258">
                  <c:v>Sesame Seeds</c:v>
                </c:pt>
                <c:pt idx="259">
                  <c:v>Set of Herb Garden Markers</c:v>
                </c:pt>
                <c:pt idx="260">
                  <c:v>Silicone Cooking Utensils Set</c:v>
                </c:pt>
                <c:pt idx="261">
                  <c:v>Skincare Fridge</c:v>
                </c:pt>
                <c:pt idx="262">
                  <c:v>Sliced Cucumbers</c:v>
                </c:pt>
                <c:pt idx="263">
                  <c:v>Slim Fit Chinos</c:v>
                </c:pt>
                <c:pt idx="264">
                  <c:v>Smart Doorbell</c:v>
                </c:pt>
                <c:pt idx="265">
                  <c:v>Smartphone Projector</c:v>
                </c:pt>
                <c:pt idx="266">
                  <c:v>Smashed Avocado with Lime</c:v>
                </c:pt>
                <c:pt idx="267">
                  <c:v>Smoked Salmon</c:v>
                </c:pt>
                <c:pt idx="268">
                  <c:v>Solar Power Bank</c:v>
                </c:pt>
                <c:pt idx="269">
                  <c:v>Spaghetti Squash</c:v>
                </c:pt>
                <c:pt idx="270">
                  <c:v>Spicy Tuna Sushi Kit</c:v>
                </c:pt>
                <c:pt idx="271">
                  <c:v>Spinach and Cheese Quiche</c:v>
                </c:pt>
                <c:pt idx="272">
                  <c:v>Spinach Artichoke Dip</c:v>
                </c:pt>
                <c:pt idx="273">
                  <c:v>Sports Windbreaker</c:v>
                </c:pt>
                <c:pt idx="274">
                  <c:v>Sporty Slide Sandals</c:v>
                </c:pt>
                <c:pt idx="275">
                  <c:v>Stainless Steel Mixing Bowls</c:v>
                </c:pt>
                <c:pt idx="276">
                  <c:v>Stainless Steel Straws</c:v>
                </c:pt>
                <c:pt idx="277">
                  <c:v>Strawberry Fruit Spread</c:v>
                </c:pt>
                <c:pt idx="278">
                  <c:v>Stuffed Grape Leaves</c:v>
                </c:pt>
                <c:pt idx="279">
                  <c:v>Sturdy Bookends</c:v>
                </c:pt>
                <c:pt idx="280">
                  <c:v>Stylish Wide-Leg Trousers</c:v>
                </c:pt>
                <c:pt idx="281">
                  <c:v>Sushi Rice</c:v>
                </c:pt>
                <c:pt idx="282">
                  <c:v>Sweet and Spicy Barbecue Sauce</c:v>
                </c:pt>
                <c:pt idx="283">
                  <c:v>Sweet Corn Fritters</c:v>
                </c:pt>
                <c:pt idx="284">
                  <c:v>Sweet Potato Chips</c:v>
                </c:pt>
                <c:pt idx="285">
                  <c:v>Tactical Backpack</c:v>
                </c:pt>
                <c:pt idx="286">
                  <c:v>Tea Infuser Bottle</c:v>
                </c:pt>
                <c:pt idx="287">
                  <c:v>Telescope</c:v>
                </c:pt>
                <c:pt idx="288">
                  <c:v>Teriyaki Chicken Stir-Fry</c:v>
                </c:pt>
                <c:pt idx="289">
                  <c:v>Teriyaki Stir-Fry Sauce</c:v>
                </c:pt>
                <c:pt idx="290">
                  <c:v>Thai Coconut Curry Sauce</c:v>
                </c:pt>
                <c:pt idx="291">
                  <c:v>Thai Peanut Dressing</c:v>
                </c:pt>
                <c:pt idx="292">
                  <c:v>Thermostatic Shower Valve Kit</c:v>
                </c:pt>
                <c:pt idx="293">
                  <c:v>Thyme</c:v>
                </c:pt>
                <c:pt idx="294">
                  <c:v>Tomato Basil Soup</c:v>
                </c:pt>
                <c:pt idx="295">
                  <c:v>Traditional Hummus</c:v>
                </c:pt>
                <c:pt idx="296">
                  <c:v>Travel Beach Blanket</c:v>
                </c:pt>
                <c:pt idx="297">
                  <c:v>Travel Document Organizer</c:v>
                </c:pt>
                <c:pt idx="298">
                  <c:v>Trendy Bomber Jacket</c:v>
                </c:pt>
                <c:pt idx="299">
                  <c:v>Turmeric Ginger Tea</c:v>
                </c:pt>
                <c:pt idx="300">
                  <c:v>Two-Tone Windbreaker</c:v>
                </c:pt>
                <c:pt idx="301">
                  <c:v>Under Desk Footrest</c:v>
                </c:pt>
                <c:pt idx="302">
                  <c:v>Vanilla Bean Greek Yogurt</c:v>
                </c:pt>
                <c:pt idx="303">
                  <c:v>Vegan Caesar Dressing</c:v>
                </c:pt>
                <c:pt idx="304">
                  <c:v>Vegan Chickpea Salad</c:v>
                </c:pt>
                <c:pt idx="305">
                  <c:v>Vegan Chocolate Cake Mix</c:v>
                </c:pt>
                <c:pt idx="306">
                  <c:v>Vegan Tacos</c:v>
                </c:pt>
                <c:pt idx="307">
                  <c:v>Vegetable Curry</c:v>
                </c:pt>
                <c:pt idx="308">
                  <c:v>Vegetable Lasagna</c:v>
                </c:pt>
                <c:pt idx="309">
                  <c:v>Vegetable Stir-Fry Sauce</c:v>
                </c:pt>
                <c:pt idx="310">
                  <c:v>Vintage Graphic Tee</c:v>
                </c:pt>
                <c:pt idx="311">
                  <c:v>Waffle Maker</c:v>
                </c:pt>
                <c:pt idx="312">
                  <c:v>Wall Planner</c:v>
                </c:pt>
                <c:pt idx="313">
                  <c:v>Water Bottle with Built-in Fruit Infuser</c:v>
                </c:pt>
                <c:pt idx="314">
                  <c:v>Whipped Cream Cheese</c:v>
                </c:pt>
                <c:pt idx="315">
                  <c:v>Wi-Fi Enabled Smart Light Switch</c:v>
                </c:pt>
                <c:pt idx="316">
                  <c:v>Wireless Charger Stand</c:v>
                </c:pt>
                <c:pt idx="317">
                  <c:v>Wireless Earbud Silicone Covers</c:v>
                </c:pt>
                <c:pt idx="318">
                  <c:v>Wireless Induction Charger</c:v>
                </c:pt>
                <c:pt idx="319">
                  <c:v>Wireless Range Extender</c:v>
                </c:pt>
                <c:pt idx="320">
                  <c:v>Wooden Blocks</c:v>
                </c:pt>
                <c:pt idx="321">
                  <c:v>Zesty Cilantro Lime Dressing</c:v>
                </c:pt>
              </c:strCache>
            </c:strRef>
          </c:cat>
          <c:val>
            <c:numRef>
              <c:f>'GST DASHBOARD'!$B$52:$B$374</c:f>
              <c:numCache>
                <c:formatCode>General</c:formatCode>
                <c:ptCount val="322"/>
                <c:pt idx="0">
                  <c:v>0</c:v>
                </c:pt>
                <c:pt idx="1">
                  <c:v>0</c:v>
                </c:pt>
                <c:pt idx="2">
                  <c:v>358.4</c:v>
                </c:pt>
                <c:pt idx="3">
                  <c:v>0</c:v>
                </c:pt>
                <c:pt idx="4">
                  <c:v>895.44</c:v>
                </c:pt>
                <c:pt idx="5">
                  <c:v>0</c:v>
                </c:pt>
                <c:pt idx="6">
                  <c:v>306.18</c:v>
                </c:pt>
                <c:pt idx="7">
                  <c:v>0</c:v>
                </c:pt>
                <c:pt idx="8">
                  <c:v>0</c:v>
                </c:pt>
                <c:pt idx="9">
                  <c:v>2853.2</c:v>
                </c:pt>
                <c:pt idx="10">
                  <c:v>2853.3</c:v>
                </c:pt>
                <c:pt idx="11">
                  <c:v>0</c:v>
                </c:pt>
                <c:pt idx="12">
                  <c:v>7520.4</c:v>
                </c:pt>
                <c:pt idx="13">
                  <c:v>4078.8</c:v>
                </c:pt>
                <c:pt idx="14">
                  <c:v>696</c:v>
                </c:pt>
                <c:pt idx="15">
                  <c:v>1471.86</c:v>
                </c:pt>
                <c:pt idx="16">
                  <c:v>627.6</c:v>
                </c:pt>
                <c:pt idx="17">
                  <c:v>0</c:v>
                </c:pt>
                <c:pt idx="18">
                  <c:v>7908.32</c:v>
                </c:pt>
                <c:pt idx="19">
                  <c:v>0</c:v>
                </c:pt>
                <c:pt idx="20">
                  <c:v>9457.56</c:v>
                </c:pt>
                <c:pt idx="21">
                  <c:v>357.4</c:v>
                </c:pt>
                <c:pt idx="22">
                  <c:v>1023.12</c:v>
                </c:pt>
                <c:pt idx="23">
                  <c:v>1975.92</c:v>
                </c:pt>
                <c:pt idx="24">
                  <c:v>2640.96</c:v>
                </c:pt>
                <c:pt idx="25">
                  <c:v>0</c:v>
                </c:pt>
                <c:pt idx="26">
                  <c:v>0</c:v>
                </c:pt>
                <c:pt idx="27">
                  <c:v>0</c:v>
                </c:pt>
                <c:pt idx="28">
                  <c:v>9850.4</c:v>
                </c:pt>
                <c:pt idx="29">
                  <c:v>626.94000000000005</c:v>
                </c:pt>
                <c:pt idx="30">
                  <c:v>8874.9</c:v>
                </c:pt>
                <c:pt idx="31">
                  <c:v>1679.4</c:v>
                </c:pt>
                <c:pt idx="32">
                  <c:v>8389.08</c:v>
                </c:pt>
                <c:pt idx="33">
                  <c:v>0</c:v>
                </c:pt>
                <c:pt idx="34">
                  <c:v>227.75</c:v>
                </c:pt>
                <c:pt idx="35">
                  <c:v>12807.2</c:v>
                </c:pt>
                <c:pt idx="36">
                  <c:v>0</c:v>
                </c:pt>
                <c:pt idx="37">
                  <c:v>4688.5</c:v>
                </c:pt>
                <c:pt idx="38">
                  <c:v>0</c:v>
                </c:pt>
                <c:pt idx="39">
                  <c:v>3163.44</c:v>
                </c:pt>
                <c:pt idx="40">
                  <c:v>3296.3</c:v>
                </c:pt>
                <c:pt idx="41">
                  <c:v>3062.16</c:v>
                </c:pt>
                <c:pt idx="42">
                  <c:v>0</c:v>
                </c:pt>
                <c:pt idx="43">
                  <c:v>27549.200000000001</c:v>
                </c:pt>
                <c:pt idx="44">
                  <c:v>4092.75</c:v>
                </c:pt>
                <c:pt idx="45">
                  <c:v>0</c:v>
                </c:pt>
                <c:pt idx="46">
                  <c:v>6276.06</c:v>
                </c:pt>
                <c:pt idx="47">
                  <c:v>0</c:v>
                </c:pt>
                <c:pt idx="48">
                  <c:v>1171.8</c:v>
                </c:pt>
                <c:pt idx="49">
                  <c:v>0</c:v>
                </c:pt>
                <c:pt idx="50">
                  <c:v>9703.68</c:v>
                </c:pt>
                <c:pt idx="51">
                  <c:v>1128.8399999999999</c:v>
                </c:pt>
                <c:pt idx="52">
                  <c:v>0</c:v>
                </c:pt>
                <c:pt idx="53">
                  <c:v>6567.48</c:v>
                </c:pt>
                <c:pt idx="54">
                  <c:v>2620.8000000000002</c:v>
                </c:pt>
                <c:pt idx="55">
                  <c:v>0</c:v>
                </c:pt>
                <c:pt idx="56">
                  <c:v>0</c:v>
                </c:pt>
                <c:pt idx="57">
                  <c:v>1999.25</c:v>
                </c:pt>
                <c:pt idx="58">
                  <c:v>2448</c:v>
                </c:pt>
                <c:pt idx="59">
                  <c:v>856.8</c:v>
                </c:pt>
                <c:pt idx="60">
                  <c:v>29</c:v>
                </c:pt>
                <c:pt idx="61">
                  <c:v>0</c:v>
                </c:pt>
                <c:pt idx="62">
                  <c:v>6913.44</c:v>
                </c:pt>
                <c:pt idx="63">
                  <c:v>0</c:v>
                </c:pt>
                <c:pt idx="64">
                  <c:v>5057.1000000000004</c:v>
                </c:pt>
                <c:pt idx="65">
                  <c:v>0</c:v>
                </c:pt>
                <c:pt idx="66">
                  <c:v>0</c:v>
                </c:pt>
                <c:pt idx="67">
                  <c:v>0</c:v>
                </c:pt>
                <c:pt idx="68">
                  <c:v>176.58</c:v>
                </c:pt>
                <c:pt idx="69">
                  <c:v>0</c:v>
                </c:pt>
                <c:pt idx="70">
                  <c:v>4495.68</c:v>
                </c:pt>
                <c:pt idx="71">
                  <c:v>124.4</c:v>
                </c:pt>
                <c:pt idx="72">
                  <c:v>0</c:v>
                </c:pt>
                <c:pt idx="73">
                  <c:v>0</c:v>
                </c:pt>
                <c:pt idx="74">
                  <c:v>0</c:v>
                </c:pt>
                <c:pt idx="75">
                  <c:v>0</c:v>
                </c:pt>
                <c:pt idx="76">
                  <c:v>345.9</c:v>
                </c:pt>
                <c:pt idx="77">
                  <c:v>15365.28</c:v>
                </c:pt>
                <c:pt idx="78">
                  <c:v>17328.599999999999</c:v>
                </c:pt>
                <c:pt idx="79">
                  <c:v>1677</c:v>
                </c:pt>
                <c:pt idx="80">
                  <c:v>2147.04</c:v>
                </c:pt>
                <c:pt idx="81">
                  <c:v>1596</c:v>
                </c:pt>
                <c:pt idx="82">
                  <c:v>0</c:v>
                </c:pt>
                <c:pt idx="83">
                  <c:v>0</c:v>
                </c:pt>
                <c:pt idx="84">
                  <c:v>1297.08</c:v>
                </c:pt>
                <c:pt idx="85">
                  <c:v>0</c:v>
                </c:pt>
                <c:pt idx="86">
                  <c:v>0</c:v>
                </c:pt>
                <c:pt idx="87">
                  <c:v>1921</c:v>
                </c:pt>
                <c:pt idx="88">
                  <c:v>13022.24</c:v>
                </c:pt>
                <c:pt idx="89">
                  <c:v>0</c:v>
                </c:pt>
                <c:pt idx="90">
                  <c:v>1035.8399999999999</c:v>
                </c:pt>
                <c:pt idx="91">
                  <c:v>0</c:v>
                </c:pt>
                <c:pt idx="92">
                  <c:v>0</c:v>
                </c:pt>
                <c:pt idx="93">
                  <c:v>8508.24</c:v>
                </c:pt>
                <c:pt idx="94">
                  <c:v>3716.64</c:v>
                </c:pt>
                <c:pt idx="95">
                  <c:v>0</c:v>
                </c:pt>
                <c:pt idx="96">
                  <c:v>0</c:v>
                </c:pt>
                <c:pt idx="97">
                  <c:v>804</c:v>
                </c:pt>
                <c:pt idx="98">
                  <c:v>626.76</c:v>
                </c:pt>
                <c:pt idx="99">
                  <c:v>0</c:v>
                </c:pt>
                <c:pt idx="100">
                  <c:v>0</c:v>
                </c:pt>
                <c:pt idx="101">
                  <c:v>0</c:v>
                </c:pt>
                <c:pt idx="102">
                  <c:v>0</c:v>
                </c:pt>
                <c:pt idx="103">
                  <c:v>0</c:v>
                </c:pt>
                <c:pt idx="104">
                  <c:v>0</c:v>
                </c:pt>
                <c:pt idx="105">
                  <c:v>0</c:v>
                </c:pt>
                <c:pt idx="106">
                  <c:v>601.38</c:v>
                </c:pt>
                <c:pt idx="107">
                  <c:v>3805.2</c:v>
                </c:pt>
                <c:pt idx="108">
                  <c:v>2356.8000000000002</c:v>
                </c:pt>
                <c:pt idx="109">
                  <c:v>2424.6</c:v>
                </c:pt>
                <c:pt idx="110">
                  <c:v>0</c:v>
                </c:pt>
                <c:pt idx="111">
                  <c:v>4974.4799999999996</c:v>
                </c:pt>
                <c:pt idx="112">
                  <c:v>4822.2</c:v>
                </c:pt>
                <c:pt idx="113">
                  <c:v>0</c:v>
                </c:pt>
                <c:pt idx="114">
                  <c:v>1728.3</c:v>
                </c:pt>
                <c:pt idx="115">
                  <c:v>0</c:v>
                </c:pt>
                <c:pt idx="116">
                  <c:v>3523.5</c:v>
                </c:pt>
                <c:pt idx="117">
                  <c:v>1344.24</c:v>
                </c:pt>
                <c:pt idx="118">
                  <c:v>0</c:v>
                </c:pt>
                <c:pt idx="119">
                  <c:v>0</c:v>
                </c:pt>
                <c:pt idx="120">
                  <c:v>0</c:v>
                </c:pt>
                <c:pt idx="121">
                  <c:v>263.5</c:v>
                </c:pt>
                <c:pt idx="122">
                  <c:v>1476.9</c:v>
                </c:pt>
                <c:pt idx="123">
                  <c:v>1217.7</c:v>
                </c:pt>
                <c:pt idx="124">
                  <c:v>0</c:v>
                </c:pt>
                <c:pt idx="125">
                  <c:v>0</c:v>
                </c:pt>
                <c:pt idx="126">
                  <c:v>15461.28</c:v>
                </c:pt>
                <c:pt idx="127">
                  <c:v>3548.88</c:v>
                </c:pt>
                <c:pt idx="128">
                  <c:v>1343.04</c:v>
                </c:pt>
                <c:pt idx="129">
                  <c:v>0</c:v>
                </c:pt>
                <c:pt idx="130">
                  <c:v>0</c:v>
                </c:pt>
                <c:pt idx="131">
                  <c:v>5352.48</c:v>
                </c:pt>
                <c:pt idx="132">
                  <c:v>0</c:v>
                </c:pt>
                <c:pt idx="133">
                  <c:v>363.3</c:v>
                </c:pt>
                <c:pt idx="134">
                  <c:v>972.9</c:v>
                </c:pt>
                <c:pt idx="135">
                  <c:v>241</c:v>
                </c:pt>
                <c:pt idx="136">
                  <c:v>13005</c:v>
                </c:pt>
                <c:pt idx="137">
                  <c:v>0</c:v>
                </c:pt>
                <c:pt idx="138">
                  <c:v>3298.95</c:v>
                </c:pt>
                <c:pt idx="139">
                  <c:v>0</c:v>
                </c:pt>
                <c:pt idx="140">
                  <c:v>8751.36</c:v>
                </c:pt>
                <c:pt idx="141">
                  <c:v>10127.879999999999</c:v>
                </c:pt>
                <c:pt idx="142">
                  <c:v>0</c:v>
                </c:pt>
                <c:pt idx="143">
                  <c:v>3951.72</c:v>
                </c:pt>
                <c:pt idx="144">
                  <c:v>6641.2800000000007</c:v>
                </c:pt>
                <c:pt idx="145">
                  <c:v>0</c:v>
                </c:pt>
                <c:pt idx="146">
                  <c:v>3287.2</c:v>
                </c:pt>
                <c:pt idx="147">
                  <c:v>7160.64</c:v>
                </c:pt>
                <c:pt idx="148">
                  <c:v>5496.3</c:v>
                </c:pt>
                <c:pt idx="149">
                  <c:v>7420.68</c:v>
                </c:pt>
                <c:pt idx="150">
                  <c:v>0</c:v>
                </c:pt>
                <c:pt idx="151">
                  <c:v>1968.75</c:v>
                </c:pt>
                <c:pt idx="152">
                  <c:v>6254.28</c:v>
                </c:pt>
                <c:pt idx="153">
                  <c:v>0</c:v>
                </c:pt>
                <c:pt idx="154">
                  <c:v>7750.4</c:v>
                </c:pt>
                <c:pt idx="155">
                  <c:v>1222.5999999999999</c:v>
                </c:pt>
                <c:pt idx="156">
                  <c:v>0</c:v>
                </c:pt>
                <c:pt idx="157">
                  <c:v>0</c:v>
                </c:pt>
                <c:pt idx="158">
                  <c:v>1390.5</c:v>
                </c:pt>
                <c:pt idx="159">
                  <c:v>0</c:v>
                </c:pt>
                <c:pt idx="160">
                  <c:v>2967.84</c:v>
                </c:pt>
                <c:pt idx="161">
                  <c:v>2727.2</c:v>
                </c:pt>
                <c:pt idx="162">
                  <c:v>0</c:v>
                </c:pt>
                <c:pt idx="163">
                  <c:v>0</c:v>
                </c:pt>
                <c:pt idx="164">
                  <c:v>0</c:v>
                </c:pt>
                <c:pt idx="165">
                  <c:v>0</c:v>
                </c:pt>
                <c:pt idx="166">
                  <c:v>2276.0500000000002</c:v>
                </c:pt>
                <c:pt idx="167">
                  <c:v>10364.48</c:v>
                </c:pt>
                <c:pt idx="168">
                  <c:v>17917.2</c:v>
                </c:pt>
                <c:pt idx="169">
                  <c:v>11647.8</c:v>
                </c:pt>
                <c:pt idx="170">
                  <c:v>0</c:v>
                </c:pt>
                <c:pt idx="171">
                  <c:v>0</c:v>
                </c:pt>
                <c:pt idx="172">
                  <c:v>0</c:v>
                </c:pt>
                <c:pt idx="173">
                  <c:v>0</c:v>
                </c:pt>
                <c:pt idx="174">
                  <c:v>0</c:v>
                </c:pt>
                <c:pt idx="175">
                  <c:v>0</c:v>
                </c:pt>
                <c:pt idx="176">
                  <c:v>4996.08</c:v>
                </c:pt>
                <c:pt idx="177">
                  <c:v>0</c:v>
                </c:pt>
                <c:pt idx="178">
                  <c:v>0</c:v>
                </c:pt>
                <c:pt idx="179">
                  <c:v>5701.08</c:v>
                </c:pt>
                <c:pt idx="180">
                  <c:v>0</c:v>
                </c:pt>
                <c:pt idx="181">
                  <c:v>0</c:v>
                </c:pt>
                <c:pt idx="182">
                  <c:v>355.2</c:v>
                </c:pt>
                <c:pt idx="183">
                  <c:v>3628.8</c:v>
                </c:pt>
                <c:pt idx="184">
                  <c:v>0</c:v>
                </c:pt>
                <c:pt idx="185">
                  <c:v>0</c:v>
                </c:pt>
                <c:pt idx="186">
                  <c:v>5439</c:v>
                </c:pt>
                <c:pt idx="187">
                  <c:v>0</c:v>
                </c:pt>
                <c:pt idx="188">
                  <c:v>3190.32</c:v>
                </c:pt>
                <c:pt idx="189">
                  <c:v>0</c:v>
                </c:pt>
                <c:pt idx="190">
                  <c:v>0</c:v>
                </c:pt>
                <c:pt idx="191">
                  <c:v>0</c:v>
                </c:pt>
                <c:pt idx="192">
                  <c:v>1334.85</c:v>
                </c:pt>
                <c:pt idx="193">
                  <c:v>0</c:v>
                </c:pt>
                <c:pt idx="194">
                  <c:v>0</c:v>
                </c:pt>
                <c:pt idx="195">
                  <c:v>10329.120000000001</c:v>
                </c:pt>
                <c:pt idx="196">
                  <c:v>1492.25</c:v>
                </c:pt>
                <c:pt idx="197">
                  <c:v>1830.24</c:v>
                </c:pt>
                <c:pt idx="198">
                  <c:v>0</c:v>
                </c:pt>
                <c:pt idx="199">
                  <c:v>7096.32</c:v>
                </c:pt>
                <c:pt idx="200">
                  <c:v>0</c:v>
                </c:pt>
                <c:pt idx="201">
                  <c:v>22688.400000000001</c:v>
                </c:pt>
                <c:pt idx="202">
                  <c:v>0</c:v>
                </c:pt>
                <c:pt idx="203">
                  <c:v>1930.32</c:v>
                </c:pt>
                <c:pt idx="204">
                  <c:v>6748.8</c:v>
                </c:pt>
                <c:pt idx="205">
                  <c:v>21109.200000000001</c:v>
                </c:pt>
                <c:pt idx="206">
                  <c:v>2502</c:v>
                </c:pt>
                <c:pt idx="207">
                  <c:v>3379.68</c:v>
                </c:pt>
                <c:pt idx="208">
                  <c:v>5253.6</c:v>
                </c:pt>
                <c:pt idx="209">
                  <c:v>2892</c:v>
                </c:pt>
                <c:pt idx="210">
                  <c:v>1658.34</c:v>
                </c:pt>
                <c:pt idx="211">
                  <c:v>7053.48</c:v>
                </c:pt>
                <c:pt idx="212">
                  <c:v>0</c:v>
                </c:pt>
                <c:pt idx="213">
                  <c:v>733.32</c:v>
                </c:pt>
                <c:pt idx="214">
                  <c:v>0</c:v>
                </c:pt>
                <c:pt idx="215">
                  <c:v>7117.44</c:v>
                </c:pt>
                <c:pt idx="216">
                  <c:v>0</c:v>
                </c:pt>
                <c:pt idx="217">
                  <c:v>0</c:v>
                </c:pt>
                <c:pt idx="218">
                  <c:v>0</c:v>
                </c:pt>
                <c:pt idx="219">
                  <c:v>0</c:v>
                </c:pt>
                <c:pt idx="220">
                  <c:v>0</c:v>
                </c:pt>
                <c:pt idx="221">
                  <c:v>0</c:v>
                </c:pt>
                <c:pt idx="222">
                  <c:v>0</c:v>
                </c:pt>
                <c:pt idx="223">
                  <c:v>0</c:v>
                </c:pt>
                <c:pt idx="224">
                  <c:v>0</c:v>
                </c:pt>
                <c:pt idx="225">
                  <c:v>1909.6</c:v>
                </c:pt>
                <c:pt idx="226">
                  <c:v>0</c:v>
                </c:pt>
                <c:pt idx="227">
                  <c:v>0</c:v>
                </c:pt>
                <c:pt idx="228">
                  <c:v>933.9</c:v>
                </c:pt>
                <c:pt idx="229">
                  <c:v>0</c:v>
                </c:pt>
                <c:pt idx="230">
                  <c:v>0</c:v>
                </c:pt>
                <c:pt idx="231">
                  <c:v>0</c:v>
                </c:pt>
                <c:pt idx="232">
                  <c:v>0</c:v>
                </c:pt>
                <c:pt idx="233">
                  <c:v>0</c:v>
                </c:pt>
                <c:pt idx="234">
                  <c:v>0</c:v>
                </c:pt>
                <c:pt idx="235">
                  <c:v>4482.8</c:v>
                </c:pt>
                <c:pt idx="236">
                  <c:v>0</c:v>
                </c:pt>
                <c:pt idx="237">
                  <c:v>4226.32</c:v>
                </c:pt>
                <c:pt idx="238">
                  <c:v>1848.96</c:v>
                </c:pt>
                <c:pt idx="239">
                  <c:v>0</c:v>
                </c:pt>
                <c:pt idx="240">
                  <c:v>483.28</c:v>
                </c:pt>
                <c:pt idx="241">
                  <c:v>0</c:v>
                </c:pt>
                <c:pt idx="242">
                  <c:v>6935.04</c:v>
                </c:pt>
                <c:pt idx="243">
                  <c:v>0</c:v>
                </c:pt>
                <c:pt idx="244">
                  <c:v>3188.16</c:v>
                </c:pt>
                <c:pt idx="245">
                  <c:v>0</c:v>
                </c:pt>
                <c:pt idx="246">
                  <c:v>0</c:v>
                </c:pt>
                <c:pt idx="247">
                  <c:v>0</c:v>
                </c:pt>
                <c:pt idx="248">
                  <c:v>7892.92</c:v>
                </c:pt>
                <c:pt idx="249">
                  <c:v>0</c:v>
                </c:pt>
                <c:pt idx="250">
                  <c:v>2519.16</c:v>
                </c:pt>
                <c:pt idx="251">
                  <c:v>279.60000000000002</c:v>
                </c:pt>
                <c:pt idx="252">
                  <c:v>0</c:v>
                </c:pt>
                <c:pt idx="253">
                  <c:v>0</c:v>
                </c:pt>
                <c:pt idx="254">
                  <c:v>10366.740000000002</c:v>
                </c:pt>
                <c:pt idx="255">
                  <c:v>2230.1999999999998</c:v>
                </c:pt>
                <c:pt idx="256">
                  <c:v>1849.2</c:v>
                </c:pt>
                <c:pt idx="257">
                  <c:v>0</c:v>
                </c:pt>
                <c:pt idx="258">
                  <c:v>3215.52</c:v>
                </c:pt>
                <c:pt idx="259">
                  <c:v>12668.88</c:v>
                </c:pt>
                <c:pt idx="260">
                  <c:v>9924.1200000000008</c:v>
                </c:pt>
                <c:pt idx="261">
                  <c:v>0</c:v>
                </c:pt>
                <c:pt idx="262">
                  <c:v>3492.72</c:v>
                </c:pt>
                <c:pt idx="263">
                  <c:v>7962.3</c:v>
                </c:pt>
                <c:pt idx="264">
                  <c:v>0</c:v>
                </c:pt>
                <c:pt idx="265">
                  <c:v>0</c:v>
                </c:pt>
                <c:pt idx="266">
                  <c:v>0</c:v>
                </c:pt>
                <c:pt idx="267">
                  <c:v>1939.84</c:v>
                </c:pt>
                <c:pt idx="268">
                  <c:v>4950.8999999999996</c:v>
                </c:pt>
                <c:pt idx="269">
                  <c:v>4201.74</c:v>
                </c:pt>
                <c:pt idx="270">
                  <c:v>0</c:v>
                </c:pt>
                <c:pt idx="271">
                  <c:v>0</c:v>
                </c:pt>
                <c:pt idx="272">
                  <c:v>7111.44</c:v>
                </c:pt>
                <c:pt idx="273">
                  <c:v>0</c:v>
                </c:pt>
                <c:pt idx="274">
                  <c:v>6804</c:v>
                </c:pt>
                <c:pt idx="275">
                  <c:v>2622.6</c:v>
                </c:pt>
                <c:pt idx="276">
                  <c:v>1424.64</c:v>
                </c:pt>
                <c:pt idx="277">
                  <c:v>3980.34</c:v>
                </c:pt>
                <c:pt idx="278">
                  <c:v>0</c:v>
                </c:pt>
                <c:pt idx="279">
                  <c:v>0</c:v>
                </c:pt>
                <c:pt idx="280">
                  <c:v>3008.88</c:v>
                </c:pt>
                <c:pt idx="281">
                  <c:v>0</c:v>
                </c:pt>
                <c:pt idx="282">
                  <c:v>0</c:v>
                </c:pt>
                <c:pt idx="283">
                  <c:v>0</c:v>
                </c:pt>
                <c:pt idx="284">
                  <c:v>4397.76</c:v>
                </c:pt>
                <c:pt idx="285">
                  <c:v>140.16</c:v>
                </c:pt>
                <c:pt idx="286">
                  <c:v>0</c:v>
                </c:pt>
                <c:pt idx="287">
                  <c:v>1369.5</c:v>
                </c:pt>
                <c:pt idx="288">
                  <c:v>0</c:v>
                </c:pt>
                <c:pt idx="289">
                  <c:v>12603.6</c:v>
                </c:pt>
                <c:pt idx="290">
                  <c:v>4945.92</c:v>
                </c:pt>
                <c:pt idx="291">
                  <c:v>0</c:v>
                </c:pt>
                <c:pt idx="292">
                  <c:v>332</c:v>
                </c:pt>
                <c:pt idx="293">
                  <c:v>1238.76</c:v>
                </c:pt>
                <c:pt idx="294">
                  <c:v>57.6</c:v>
                </c:pt>
                <c:pt idx="295">
                  <c:v>0</c:v>
                </c:pt>
                <c:pt idx="296">
                  <c:v>0</c:v>
                </c:pt>
                <c:pt idx="297">
                  <c:v>0</c:v>
                </c:pt>
                <c:pt idx="298">
                  <c:v>311.14999999999998</c:v>
                </c:pt>
                <c:pt idx="299">
                  <c:v>10542</c:v>
                </c:pt>
                <c:pt idx="300">
                  <c:v>1943.04</c:v>
                </c:pt>
                <c:pt idx="301">
                  <c:v>0</c:v>
                </c:pt>
                <c:pt idx="302">
                  <c:v>5046.72</c:v>
                </c:pt>
                <c:pt idx="303">
                  <c:v>1628.28</c:v>
                </c:pt>
                <c:pt idx="304">
                  <c:v>0</c:v>
                </c:pt>
                <c:pt idx="305">
                  <c:v>1462.35</c:v>
                </c:pt>
                <c:pt idx="306">
                  <c:v>0</c:v>
                </c:pt>
                <c:pt idx="307">
                  <c:v>1344</c:v>
                </c:pt>
                <c:pt idx="308">
                  <c:v>1787.52</c:v>
                </c:pt>
                <c:pt idx="309">
                  <c:v>0</c:v>
                </c:pt>
                <c:pt idx="310">
                  <c:v>0</c:v>
                </c:pt>
                <c:pt idx="311">
                  <c:v>0</c:v>
                </c:pt>
                <c:pt idx="312">
                  <c:v>1830.6</c:v>
                </c:pt>
                <c:pt idx="313">
                  <c:v>0</c:v>
                </c:pt>
                <c:pt idx="314">
                  <c:v>0</c:v>
                </c:pt>
                <c:pt idx="315">
                  <c:v>367.74</c:v>
                </c:pt>
                <c:pt idx="316">
                  <c:v>0</c:v>
                </c:pt>
                <c:pt idx="317">
                  <c:v>6204.24</c:v>
                </c:pt>
                <c:pt idx="318">
                  <c:v>1641.6</c:v>
                </c:pt>
                <c:pt idx="319">
                  <c:v>10672.2</c:v>
                </c:pt>
                <c:pt idx="320">
                  <c:v>1425.96</c:v>
                </c:pt>
                <c:pt idx="321">
                  <c:v>4635.3599999999997</c:v>
                </c:pt>
              </c:numCache>
            </c:numRef>
          </c:val>
          <c:smooth val="0"/>
          <c:extLst>
            <c:ext xmlns:c16="http://schemas.microsoft.com/office/drawing/2014/chart" uri="{C3380CC4-5D6E-409C-BE32-E72D297353CC}">
              <c16:uniqueId val="{00000000-A17A-45BC-96FD-29D46883063C}"/>
            </c:ext>
          </c:extLst>
        </c:ser>
        <c:dLbls>
          <c:dLblPos val="ctr"/>
          <c:showLegendKey val="0"/>
          <c:showVal val="1"/>
          <c:showCatName val="0"/>
          <c:showSerName val="0"/>
          <c:showPercent val="0"/>
          <c:showBubbleSize val="0"/>
        </c:dLbls>
        <c:marker val="1"/>
        <c:smooth val="0"/>
        <c:axId val="812056383"/>
        <c:axId val="812048223"/>
      </c:lineChart>
      <c:catAx>
        <c:axId val="8120563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812048223"/>
        <c:crosses val="autoZero"/>
        <c:auto val="1"/>
        <c:lblAlgn val="ctr"/>
        <c:lblOffset val="100"/>
        <c:noMultiLvlLbl val="0"/>
      </c:catAx>
      <c:valAx>
        <c:axId val="812048223"/>
        <c:scaling>
          <c:orientation val="minMax"/>
        </c:scaling>
        <c:delete val="1"/>
        <c:axPos val="l"/>
        <c:numFmt formatCode="General" sourceLinked="1"/>
        <c:majorTickMark val="none"/>
        <c:minorTickMark val="none"/>
        <c:tickLblPos val="nextTo"/>
        <c:crossAx val="8120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[Tax_Analytics_Dashboard.xlsx]GST DASHBOARD!PivotTable2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Month by GST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'GST DASHBOARD'!$B$17</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'GST DASHBOARD'!$A$18:$A$30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'GST DASHBOARD'!$B$18:$B$30</c:f>
              <c:numCache>
                <c:formatCode>General</c:formatCode>
                <c:ptCount val="12"/>
                <c:pt idx="0">
                  <c:v>50550.989999999991</c:v>
                </c:pt>
                <c:pt idx="1">
                  <c:v>40521.610000000008</c:v>
                </c:pt>
                <c:pt idx="2">
                  <c:v>48949.41</c:v>
                </c:pt>
                <c:pt idx="3">
                  <c:v>34248.54</c:v>
                </c:pt>
                <c:pt idx="4">
                  <c:v>118227.31999999999</c:v>
                </c:pt>
                <c:pt idx="5">
                  <c:v>78572.12</c:v>
                </c:pt>
                <c:pt idx="6">
                  <c:v>59306.089999999989</c:v>
                </c:pt>
                <c:pt idx="7">
                  <c:v>64730.19000000001</c:v>
                </c:pt>
                <c:pt idx="8">
                  <c:v>66249.84</c:v>
                </c:pt>
                <c:pt idx="9">
                  <c:v>69135.970000000016</c:v>
                </c:pt>
                <c:pt idx="10">
                  <c:v>62652</c:v>
                </c:pt>
                <c:pt idx="11">
                  <c:v>77440.42</c:v>
                </c:pt>
              </c:numCache>
            </c:numRef>
          </c:val>
          <c:extLst>
            <c:ext xmlns:c16="http://schemas.microsoft.com/office/drawing/2014/chart" uri="{C3380CC4-5D6E-409C-BE32-E72D297353CC}">
              <c16:uniqueId val="{00000000-7CFF-4EB4-A4FB-5961E8562B71}"/>
            </c:ext>
          </c:extLst>
        </c:ser>
        <c:dLbls>
          <c:showLegendKey val="0"/>
          <c:showVal val="1"/>
          <c:showCatName val="0"/>
          <c:showSerName val="0"/>
          <c:showPercent val="0"/>
          <c:showBubbleSize val="0"/>
        </c:dLbls>
        <c:gapWidth val="84"/>
        <c:gapDepth val="53"/>
        <c:shape val="box"/>
        <c:axId val="812096703"/>
        <c:axId val="812093823"/>
        <c:axId val="811594607"/>
      </c:bar3DChart>
      <c:catAx>
        <c:axId val="81209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93823"/>
        <c:crosses val="autoZero"/>
        <c:auto val="1"/>
        <c:lblAlgn val="ctr"/>
        <c:lblOffset val="100"/>
        <c:noMultiLvlLbl val="0"/>
      </c:catAx>
      <c:valAx>
        <c:axId val="812093823"/>
        <c:scaling>
          <c:orientation val="minMax"/>
        </c:scaling>
        <c:delete val="1"/>
        <c:axPos val="l"/>
        <c:numFmt formatCode="General" sourceLinked="1"/>
        <c:majorTickMark val="out"/>
        <c:minorTickMark val="none"/>
        <c:tickLblPos val="nextTo"/>
        <c:crossAx val="812096703"/>
        <c:crosses val="autoZero"/>
        <c:crossBetween val="between"/>
      </c:valAx>
      <c:serAx>
        <c:axId val="8115946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938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[Tax_Analytics_Dashboard.xlsx]Sheet7!PivotTable14</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CUSTOMER VS VENDOR TOTAL REVENUE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Sheet7!$B$58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425-4809-98AD-BFD13B0C661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425-4809-98AD-BFD13B0C66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Sheet7!$A$59:$A$61</c:f>
              <c:strCache>
                <c:ptCount val="2"/>
                <c:pt idx="0">
                  <c:v>Customer</c:v>
                </c:pt>
                <c:pt idx="1">
                  <c:v>Vendor</c:v>
                </c:pt>
              </c:strCache>
            </c:strRef>
          </c:cat>
          <c:val>
            <c:numRef>
              <c:f>Sheet7!$B$59:$B$61</c:f>
              <c:numCache>
                <c:formatCode>"₹"\ #,##0.00</c:formatCode>
                <c:ptCount val="2"/>
                <c:pt idx="0">
                  <c:v>5675787</c:v>
                </c:pt>
                <c:pt idx="1">
                  <c:v>4868064</c:v>
                </c:pt>
              </c:numCache>
            </c:numRef>
          </c:val>
          <c:extLst>
            <c:ext xmlns:c16="http://schemas.microsoft.com/office/drawing/2014/chart" uri="{C3380CC4-5D6E-409C-BE32-E72D297353CC}">
              <c16:uniqueId val="{00000004-D425-4809-98AD-BFD13B0C661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[Tax_Analytics_Dashboard.xlsx]Sheet7!PivotTable15</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Sheet7!$B$76</c:f>
              <c:strCache>
                <c:ptCount val="1"/>
                <c:pt idx="0">
                  <c:v>Sum of Invoice_ID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Sheet7!$A$77:$A$79</c:f>
              <c:strCache>
                <c:ptCount val="2"/>
                <c:pt idx="0">
                  <c:v>High Risk</c:v>
                </c:pt>
                <c:pt idx="1">
                  <c:v>Normal</c:v>
                </c:pt>
              </c:strCache>
            </c:strRef>
          </c:cat>
          <c:val>
            <c:numRef>
              <c:f>Sheet7!$B$77:$B$79</c:f>
              <c:numCache>
                <c:formatCode>General</c:formatCode>
                <c:ptCount val="2"/>
                <c:pt idx="0">
                  <c:v>7923</c:v>
                </c:pt>
                <c:pt idx="1">
                  <c:v>53502</c:v>
                </c:pt>
              </c:numCache>
            </c:numRef>
          </c:val>
          <c:extLst>
            <c:ext xmlns:c16="http://schemas.microsoft.com/office/drawing/2014/chart" uri="{C3380CC4-5D6E-409C-BE32-E72D297353CC}">
              <c16:uniqueId val="{00000000-0DC7-473B-9BA5-6D562CA884EF}"/>
            </c:ext>
          </c:extLst>
        </c:ser>
        <c:ser>
          <c:idx val="1"/>
          <c:order val="1"/>
          <c:tx>
            <c:strRef>
              <c:f>Sheet7!$C$76</c:f>
              <c:strCache>
                <c:ptCount val="1"/>
                <c:pt idx="0">
                  <c:v>Sum of Total_Amount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Sheet7!$A$77:$A$79</c:f>
              <c:strCache>
                <c:ptCount val="2"/>
                <c:pt idx="0">
                  <c:v>High Risk</c:v>
                </c:pt>
                <c:pt idx="1">
                  <c:v>Normal</c:v>
                </c:pt>
              </c:strCache>
            </c:strRef>
          </c:cat>
          <c:val>
            <c:numRef>
              <c:f>Sheet7!$C$77:$C$79</c:f>
              <c:numCache>
                <c:formatCode>"₹"\ #,##0.00</c:formatCode>
                <c:ptCount val="2"/>
                <c:pt idx="0">
                  <c:v>1365701</c:v>
                </c:pt>
                <c:pt idx="1">
                  <c:v>9178150</c:v>
                </c:pt>
              </c:numCache>
            </c:numRef>
          </c:val>
          <c:extLst>
            <c:ext xmlns:c16="http://schemas.microsoft.com/office/drawing/2014/chart" uri="{C3380CC4-5D6E-409C-BE32-E72D297353CC}">
              <c16:uniqueId val="{00000001-0DC7-473B-9BA5-6D562CA884EF}"/>
            </c:ext>
          </c:extLst>
        </c:ser>
        <c:dLbls>
          <c:showLegendKey val="0"/>
          <c:showVal val="0"/>
          <c:showCatName val="0"/>
          <c:showSerName val="0"/>
          <c:showPercent val="0"/>
          <c:showBubbleSize val="0"/>
        </c:dLbls>
        <c:gapWidth val="150"/>
        <c:shape val="box"/>
        <c:axId val="641427311"/>
        <c:axId val="641427791"/>
        <c:axId val="785284559"/>
      </c:bar3DChart>
      <c:catAx>
        <c:axId val="6414273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791"/>
        <c:crosses val="autoZero"/>
        <c:auto val="1"/>
        <c:lblAlgn val="ctr"/>
        <c:lblOffset val="100"/>
        <c:noMultiLvlLbl val="0"/>
      </c:catAx>
      <c:valAx>
        <c:axId val="64142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311"/>
        <c:crosses val="autoZero"/>
        <c:crossBetween val="between"/>
      </c:valAx>
      <c:serAx>
        <c:axId val="785284559"/>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77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[Tax_Analytics_Dashboard.xlsx]GST DASHBOARD!PivotTable3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Party type GST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'GST DASHBOARD'!$B$38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'GST DASHBOARD'!$A$39:$A$41</c:f>
              <c:strCache>
                <c:ptCount val="2"/>
                <c:pt idx="0">
                  <c:v>Customer</c:v>
                </c:pt>
                <c:pt idx="1">
                  <c:v>Vendor</c:v>
                </c:pt>
              </c:strCache>
            </c:strRef>
          </c:cat>
          <c:val>
            <c:numRef>
              <c:f>'GST DASHBOARD'!$B$39:$B$41</c:f>
              <c:numCache>
                <c:formatCode>General</c:formatCode>
                <c:ptCount val="2"/>
                <c:pt idx="0">
                  <c:v>413623.49000000017</c:v>
                </c:pt>
                <c:pt idx="1">
                  <c:v>356961.00999999989</c:v>
                </c:pt>
              </c:numCache>
            </c:numRef>
          </c:val>
          <c:extLst>
            <c:ext xmlns:c16="http://schemas.microsoft.com/office/drawing/2014/chart" uri="{C3380CC4-5D6E-409C-BE32-E72D297353CC}">
              <c16:uniqueId val="{00000000-C350-4A5D-B63F-461BA9F496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[Tax_Analytics_Dashboard.xlsx]GST DASHBOARD!PivotTable4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All Products GST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'GST DASHBOARD'!$B$51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'GST DASHBOARD'!$A$52:$A$374</c:f>
              <c:strCache>
                <c:ptCount val="322"/>
                <c:pt idx="0">
                  <c:v>Adjustable Dumbbells</c:v>
                </c:pt>
                <c:pt idx="1">
                  <c:v>Adjustable Laptop Desk</c:v>
                </c:pt>
                <c:pt idx="2">
                  <c:v>Adjustable Pet Feeder</c:v>
                </c:pt>
                <c:pt idx="3">
                  <c:v>Adjustable Skipping Rope</c:v>
                </c:pt>
                <c:pt idx="4">
                  <c:v>Adjustable Yoga Mat Strap</c:v>
                </c:pt>
                <c:pt idx="5">
                  <c:v>Aged White Cheddar Popcorn</c:v>
                </c:pt>
                <c:pt idx="6">
                  <c:v>Air Purifier</c:v>
                </c:pt>
                <c:pt idx="7">
                  <c:v>Almond Crunch Granola Bars</c:v>
                </c:pt>
                <c:pt idx="8">
                  <c:v>Animal Paw Print Soap Dispenser</c:v>
                </c:pt>
                <c:pt idx="9">
                  <c:v>Antique Style Clock</c:v>
                </c:pt>
                <c:pt idx="10">
                  <c:v>Applewood Smoked Bacon</c:v>
                </c:pt>
                <c:pt idx="11">
                  <c:v>Asian Noodle Salad Kit</c:v>
                </c:pt>
                <c:pt idx="12">
                  <c:v>Asian Salad Mix</c:v>
                </c:pt>
                <c:pt idx="13">
                  <c:v>Avocado Lime Dressing</c:v>
                </c:pt>
                <c:pt idx="14">
                  <c:v>Backpack</c:v>
                </c:pt>
                <c:pt idx="15">
                  <c:v>Baked Potato Chips</c:v>
                </c:pt>
                <c:pt idx="16">
                  <c:v>Balsamic Fig Dressing</c:v>
                </c:pt>
                <c:pt idx="17">
                  <c:v>Balsamic Glazed Brussels Sprouts</c:v>
                </c:pt>
                <c:pt idx="18">
                  <c:v>Balsamic Vinegar</c:v>
                </c:pt>
                <c:pt idx="19">
                  <c:v>Bamboo Bathtub Caddy</c:v>
                </c:pt>
                <c:pt idx="20">
                  <c:v>Bamboo Charcoal Air Purifier Bags</c:v>
                </c:pt>
                <c:pt idx="21">
                  <c:v>Bamboo Cotton Tank Top</c:v>
                </c:pt>
                <c:pt idx="22">
                  <c:v>Basic V-Neck T-Shirt</c:v>
                </c:pt>
                <c:pt idx="23">
                  <c:v>Beef Chili</c:v>
                </c:pt>
                <c:pt idx="24">
                  <c:v>Beef Stew Meat</c:v>
                </c:pt>
                <c:pt idx="25">
                  <c:v>Belted Trench Coat</c:v>
                </c:pt>
                <c:pt idx="26">
                  <c:v>Bike Helmet</c:v>
                </c:pt>
                <c:pt idx="27">
                  <c:v>Biodegradable Dog Waste Bags</c:v>
                </c:pt>
                <c:pt idx="28">
                  <c:v>Biodegradable Trash Bags</c:v>
                </c:pt>
                <c:pt idx="29">
                  <c:v>Black Bean &amp; Corn Salad</c:v>
                </c:pt>
                <c:pt idx="30">
                  <c:v>Black Bean Soup</c:v>
                </c:pt>
                <c:pt idx="31">
                  <c:v>Blueberry Chia Jam</c:v>
                </c:pt>
                <c:pt idx="32">
                  <c:v>Blueberry Muffin Mix</c:v>
                </c:pt>
                <c:pt idx="33">
                  <c:v>Cabbage</c:v>
                </c:pt>
                <c:pt idx="34">
                  <c:v>Cable Knit Beanie</c:v>
                </c:pt>
                <c:pt idx="35">
                  <c:v>Cacao Nibs</c:v>
                </c:pt>
                <c:pt idx="36">
                  <c:v>Cacao Powder</c:v>
                </c:pt>
                <c:pt idx="37">
                  <c:v>Camera Lens Cleaning Kit</c:v>
                </c:pt>
                <c:pt idx="38">
                  <c:v>Camera Tripod</c:v>
                </c:pt>
                <c:pt idx="39">
                  <c:v>Camping Tarp</c:v>
                </c:pt>
                <c:pt idx="40">
                  <c:v>Car Trash Can</c:v>
                </c:pt>
                <c:pt idx="41">
                  <c:v>Carrot and Celery Sticks</c:v>
                </c:pt>
                <c:pt idx="42">
                  <c:v>Carrot Ginger Soup</c:v>
                </c:pt>
                <c:pt idx="43">
                  <c:v>Carrot Sticks</c:v>
                </c:pt>
                <c:pt idx="44">
                  <c:v>Cat Tree</c:v>
                </c:pt>
                <c:pt idx="45">
                  <c:v>Cauliflower Gnocchi</c:v>
                </c:pt>
                <c:pt idx="46">
                  <c:v>Cauliflower Pizza Crust</c:v>
                </c:pt>
                <c:pt idx="47">
                  <c:v>Ceramic Planter Set</c:v>
                </c:pt>
                <c:pt idx="48">
                  <c:v>Cheesy Broccoli Soup Mix</c:v>
                </c:pt>
                <c:pt idx="49">
                  <c:v>Chia Seeds</c:v>
                </c:pt>
                <c:pt idx="50">
                  <c:v>Chicken Fajita Kit</c:v>
                </c:pt>
                <c:pt idx="51">
                  <c:v>Chickpea Snack Mix</c:v>
                </c:pt>
                <c:pt idx="52">
                  <c:v>Chiffon Blouse</c:v>
                </c:pt>
                <c:pt idx="53">
                  <c:v>Children's Art Set</c:v>
                </c:pt>
                <c:pt idx="54">
                  <c:v>Children's Backpack</c:v>
                </c:pt>
                <c:pt idx="55">
                  <c:v>Children's Gardening Set</c:v>
                </c:pt>
                <c:pt idx="56">
                  <c:v>Chili Beans in Sauce</c:v>
                </c:pt>
                <c:pt idx="57">
                  <c:v>Chili Lime Seasoning</c:v>
                </c:pt>
                <c:pt idx="58">
                  <c:v>Chipotle Black Bean Salad</c:v>
                </c:pt>
                <c:pt idx="59">
                  <c:v>Chocolate Avocado Pudding</c:v>
                </c:pt>
                <c:pt idx="60">
                  <c:v>Chocolate Chip Cookie Dough</c:v>
                </c:pt>
                <c:pt idx="61">
                  <c:v>Chocolate Mint Cookies</c:v>
                </c:pt>
                <c:pt idx="62">
                  <c:v>Chocolate Peanut Butter Cups</c:v>
                </c:pt>
                <c:pt idx="63">
                  <c:v>Cinnamon Apple Sauce</c:v>
                </c:pt>
                <c:pt idx="64">
                  <c:v>Cinnamon Sugar Popcorn</c:v>
                </c:pt>
                <c:pt idx="65">
                  <c:v>Classic Minestrone Soup</c:v>
                </c:pt>
                <c:pt idx="66">
                  <c:v>Classic Vanilla Fudge</c:v>
                </c:pt>
                <c:pt idx="67">
                  <c:v>Classic Watch</c:v>
                </c:pt>
                <c:pt idx="68">
                  <c:v>Cocktail Shaker Set</c:v>
                </c:pt>
                <c:pt idx="69">
                  <c:v>Cocoa Powder</c:v>
                </c:pt>
                <c:pt idx="70">
                  <c:v>Coconut Almond Granola</c:v>
                </c:pt>
                <c:pt idx="71">
                  <c:v>Coconut Lime Rice</c:v>
                </c:pt>
                <c:pt idx="72">
                  <c:v>Coconut Macaroons</c:v>
                </c:pt>
                <c:pt idx="73">
                  <c:v>Coconut Milk</c:v>
                </c:pt>
                <c:pt idx="74">
                  <c:v>Coffee Subscription Service</c:v>
                </c:pt>
                <c:pt idx="75">
                  <c:v>Collapsible Folding Chair</c:v>
                </c:pt>
                <c:pt idx="76">
                  <c:v>Collapsible Water Bottle</c:v>
                </c:pt>
                <c:pt idx="77">
                  <c:v>Compact Electric Kettle</c:v>
                </c:pt>
                <c:pt idx="78">
                  <c:v>Compact Hair Dryer</c:v>
                </c:pt>
                <c:pt idx="79">
                  <c:v>Compact Portable Grill</c:v>
                </c:pt>
                <c:pt idx="80">
                  <c:v>Compressed Towel Tablets</c:v>
                </c:pt>
                <c:pt idx="81">
                  <c:v>Compressible Packing Cubes</c:v>
                </c:pt>
                <c:pt idx="82">
                  <c:v>Cotton Pajama Set</c:v>
                </c:pt>
                <c:pt idx="83">
                  <c:v>Cotton Tote Bag Set</c:v>
                </c:pt>
                <c:pt idx="84">
                  <c:v>Couscous Mix</c:v>
                </c:pt>
                <c:pt idx="85">
                  <c:v>Cranberry Almond Biscotti</c:v>
                </c:pt>
                <c:pt idx="86">
                  <c:v>Cranberry Pecan Granola</c:v>
                </c:pt>
                <c:pt idx="87">
                  <c:v>Creamy Garlic Dressing</c:v>
                </c:pt>
                <c:pt idx="88">
                  <c:v>Crispy Chickpeas</c:v>
                </c:pt>
                <c:pt idx="89">
                  <c:v>Crispy Onion Rings</c:v>
                </c:pt>
                <c:pt idx="90">
                  <c:v>Crispy Potato Tots</c:v>
                </c:pt>
                <c:pt idx="91">
                  <c:v>Dark Chocolate Covered Raisins</c:v>
                </c:pt>
                <c:pt idx="92">
                  <c:v>Decorative Throw Pillows</c:v>
                </c:pt>
                <c:pt idx="93">
                  <c:v>Digital Bullet Journal</c:v>
                </c:pt>
                <c:pt idx="94">
                  <c:v>Digital Meat Thermometer</c:v>
                </c:pt>
                <c:pt idx="95">
                  <c:v>Digital Thermostat</c:v>
                </c:pt>
                <c:pt idx="96">
                  <c:v>DIY Candle Kit</c:v>
                </c:pt>
                <c:pt idx="97">
                  <c:v>DIY Organic Gardening Kit</c:v>
                </c:pt>
                <c:pt idx="98">
                  <c:v>Dog Training Clicker</c:v>
                </c:pt>
                <c:pt idx="99">
                  <c:v>Eco-Friendly Disposable Plates</c:v>
                </c:pt>
                <c:pt idx="100">
                  <c:v>Eco-Friendly Stainless Steel Straws</c:v>
                </c:pt>
                <c:pt idx="101">
                  <c:v>Electric Bike</c:v>
                </c:pt>
                <c:pt idx="102">
                  <c:v>Electric Butter Churn</c:v>
                </c:pt>
                <c:pt idx="103">
                  <c:v>Electric Food Slicer</c:v>
                </c:pt>
                <c:pt idx="104">
                  <c:v>Electric Griddle with Lid</c:v>
                </c:pt>
                <c:pt idx="105">
                  <c:v>Electric Hot Water Dispenser</c:v>
                </c:pt>
                <c:pt idx="106">
                  <c:v>Electric Milk Frother</c:v>
                </c:pt>
                <c:pt idx="107">
                  <c:v>Electric Opener for Jars and Bottles</c:v>
                </c:pt>
                <c:pt idx="108">
                  <c:v>Electric Rice Cooker with Steamer</c:v>
                </c:pt>
                <c:pt idx="109">
                  <c:v>Electric Screwdriver</c:v>
                </c:pt>
                <c:pt idx="110">
                  <c:v>Electric Stool Heater</c:v>
                </c:pt>
                <c:pt idx="111">
                  <c:v>Energy Bites</c:v>
                </c:pt>
                <c:pt idx="112">
                  <c:v>Essential Oils Diffuser Necklace</c:v>
                </c:pt>
                <c:pt idx="113">
                  <c:v>Fashionable Fanny Pack</c:v>
                </c:pt>
                <c:pt idx="114">
                  <c:v>Feta Cheese Crumbles</c:v>
                </c:pt>
                <c:pt idx="115">
                  <c:v>Fire Roasted Salsa</c:v>
                </c:pt>
                <c:pt idx="116">
                  <c:v>Fitness Smartwatch</c:v>
                </c:pt>
                <c:pt idx="117">
                  <c:v>Fitness Tracker</c:v>
                </c:pt>
                <c:pt idx="118">
                  <c:v>Fitness Tracker Band</c:v>
                </c:pt>
                <c:pt idx="119">
                  <c:v>Fleece Hoodie</c:v>
                </c:pt>
                <c:pt idx="120">
                  <c:v>Free-Range Eggs</c:v>
                </c:pt>
                <c:pt idx="121">
                  <c:v>Fresh Cilantro</c:v>
                </c:pt>
                <c:pt idx="122">
                  <c:v>Frozen Acai Bowl</c:v>
                </c:pt>
                <c:pt idx="123">
                  <c:v>Frozen Burritos</c:v>
                </c:pt>
                <c:pt idx="124">
                  <c:v>Fruit and Nut Medley</c:v>
                </c:pt>
                <c:pt idx="125">
                  <c:v>Garlic Herb Seasoning</c:v>
                </c:pt>
                <c:pt idx="126">
                  <c:v>Ginger Turmeric Shots</c:v>
                </c:pt>
                <c:pt idx="127">
                  <c:v>Ginger Turmeric Tea</c:v>
                </c:pt>
                <c:pt idx="128">
                  <c:v>Gluten-Free Bread</c:v>
                </c:pt>
                <c:pt idx="129">
                  <c:v>Granola Cereal</c:v>
                </c:pt>
                <c:pt idx="130">
                  <c:v>Granulated Sugar</c:v>
                </c:pt>
                <c:pt idx="131">
                  <c:v>Greek Feta Cheese</c:v>
                </c:pt>
                <c:pt idx="132">
                  <c:v>Handheld Vacuum</c:v>
                </c:pt>
                <c:pt idx="133">
                  <c:v>Handmade Leather Journal</c:v>
                </c:pt>
                <c:pt idx="134">
                  <c:v>Heart-Shaped Baking Molds</c:v>
                </c:pt>
                <c:pt idx="135">
                  <c:v>Heated Throw Blanket</c:v>
                </c:pt>
                <c:pt idx="136">
                  <c:v>Herb Garlic Butter</c:v>
                </c:pt>
                <c:pt idx="137">
                  <c:v>High-Speed HDMI Cable</c:v>
                </c:pt>
                <c:pt idx="138">
                  <c:v>Hiking Water Bottle with Filter</c:v>
                </c:pt>
                <c:pt idx="139">
                  <c:v>Home Karaoke System</c:v>
                </c:pt>
                <c:pt idx="140">
                  <c:v>Homestyle Beef Stew</c:v>
                </c:pt>
                <c:pt idx="141">
                  <c:v>Homestyle Chicken Noodle Soup</c:v>
                </c:pt>
                <c:pt idx="142">
                  <c:v>Honey Garlic Chicken</c:v>
                </c:pt>
                <c:pt idx="143">
                  <c:v>Honey Garlic Shrimp</c:v>
                </c:pt>
                <c:pt idx="144">
                  <c:v>Honey Glazed Carrots</c:v>
                </c:pt>
                <c:pt idx="145">
                  <c:v>Honey Roasted Chickpeas</c:v>
                </c:pt>
                <c:pt idx="146">
                  <c:v>Ice Cream</c:v>
                </c:pt>
                <c:pt idx="147">
                  <c:v>Ice Cube Tray with Lid</c:v>
                </c:pt>
                <c:pt idx="148">
                  <c:v>Indian Curry Sauce</c:v>
                </c:pt>
                <c:pt idx="149">
                  <c:v>Indoor Plants</c:v>
                </c:pt>
                <c:pt idx="150">
                  <c:v>Insulated Cooler</c:v>
                </c:pt>
                <c:pt idx="151">
                  <c:v>Insulated Lunch Box</c:v>
                </c:pt>
                <c:pt idx="152">
                  <c:v>Insulated Sport Tumbler</c:v>
                </c:pt>
                <c:pt idx="153">
                  <c:v>Interchangeable Watch Bands</c:v>
                </c:pt>
                <c:pt idx="154">
                  <c:v>Italian Sausage Links</c:v>
                </c:pt>
                <c:pt idx="155">
                  <c:v>Kale Chips</c:v>
                </c:pt>
                <c:pt idx="156">
                  <c:v>Karaoke Microphone</c:v>
                </c:pt>
                <c:pt idx="157">
                  <c:v>Kids' Crafting Station</c:v>
                </c:pt>
                <c:pt idx="158">
                  <c:v>Kitchen Knife Sharpening System</c:v>
                </c:pt>
                <c:pt idx="159">
                  <c:v>Laptop Backpack</c:v>
                </c:pt>
                <c:pt idx="160">
                  <c:v>Lasagna Noodles</c:v>
                </c:pt>
                <c:pt idx="161">
                  <c:v>LED Canopy Lights</c:v>
                </c:pt>
                <c:pt idx="162">
                  <c:v>LED Desk Lamp with USB Charging</c:v>
                </c:pt>
                <c:pt idx="163">
                  <c:v>LED Desk Lamp with USB Charging Port</c:v>
                </c:pt>
                <c:pt idx="164">
                  <c:v>LED Flashing Pet Collar</c:v>
                </c:pt>
                <c:pt idx="165">
                  <c:v>Lemon Dill Chicken Skewers</c:v>
                </c:pt>
                <c:pt idx="166">
                  <c:v>Lemon Garlic Marinade</c:v>
                </c:pt>
                <c:pt idx="167">
                  <c:v>Lemon Lime Sparkling Water</c:v>
                </c:pt>
                <c:pt idx="168">
                  <c:v>Luxury Bath Salts</c:v>
                </c:pt>
                <c:pt idx="169">
                  <c:v>Magnetic Curtain Tiebacks</c:v>
                </c:pt>
                <c:pt idx="170">
                  <c:v>Magnetic Screen Door</c:v>
                </c:pt>
                <c:pt idx="171">
                  <c:v>Magnetic Spice Containers</c:v>
                </c:pt>
                <c:pt idx="172">
                  <c:v>Magnetic Spice Jars</c:v>
                </c:pt>
                <c:pt idx="173">
                  <c:v>Magnetic Whiteboard</c:v>
                </c:pt>
                <c:pt idx="174">
                  <c:v>Mango Chunks</c:v>
                </c:pt>
                <c:pt idx="175">
                  <c:v>Mango Salsa</c:v>
                </c:pt>
                <c:pt idx="176">
                  <c:v>Maple Bacon Jerky</c:v>
                </c:pt>
                <c:pt idx="177">
                  <c:v>Maple Breakfast Sausage</c:v>
                </c:pt>
                <c:pt idx="178">
                  <c:v>Maple Cinnamon Granola Bars</c:v>
                </c:pt>
                <c:pt idx="179">
                  <c:v>Marinara Parmesan Baked Ziti</c:v>
                </c:pt>
                <c:pt idx="180">
                  <c:v>Memory Card</c:v>
                </c:pt>
                <c:pt idx="181">
                  <c:v>Mini Air Hockey Table</c:v>
                </c:pt>
                <c:pt idx="182">
                  <c:v>Mini Indoor Hydroponic Garden</c:v>
                </c:pt>
                <c:pt idx="183">
                  <c:v>Mini Waffle Maker</c:v>
                </c:pt>
                <c:pt idx="184">
                  <c:v>Multi-Port USB Hub</c:v>
                </c:pt>
                <c:pt idx="185">
                  <c:v>Multi-Purpose Marine Rope</c:v>
                </c:pt>
                <c:pt idx="186">
                  <c:v>Multi-Purpose Plant Care Tool</c:v>
                </c:pt>
                <c:pt idx="187">
                  <c:v>Nail Polish Set</c:v>
                </c:pt>
                <c:pt idx="188">
                  <c:v>Non-Slip Yoga Socks</c:v>
                </c:pt>
                <c:pt idx="189">
                  <c:v>Non-Stick Baking Sheets</c:v>
                </c:pt>
                <c:pt idx="190">
                  <c:v>Nut Butter Cups</c:v>
                </c:pt>
                <c:pt idx="191">
                  <c:v>Nutty Granola Clusters</c:v>
                </c:pt>
                <c:pt idx="192">
                  <c:v>Organic Apples</c:v>
                </c:pt>
                <c:pt idx="193">
                  <c:v>Organic Chia Seeds</c:v>
                </c:pt>
                <c:pt idx="194">
                  <c:v>Organic Coconut Water</c:v>
                </c:pt>
                <c:pt idx="195">
                  <c:v>Organic Cucumber</c:v>
                </c:pt>
                <c:pt idx="196">
                  <c:v>Organic Green Tea</c:v>
                </c:pt>
                <c:pt idx="197">
                  <c:v>Organic Honeycrisp Apples</c:v>
                </c:pt>
                <c:pt idx="198">
                  <c:v>Organic Italian Seasoning</c:v>
                </c:pt>
                <c:pt idx="199">
                  <c:v>Organic Quinoa Chips</c:v>
                </c:pt>
                <c:pt idx="200">
                  <c:v>Organic Quinoa Salad</c:v>
                </c:pt>
                <c:pt idx="201">
                  <c:v>Organic Spinach</c:v>
                </c:pt>
                <c:pt idx="202">
                  <c:v>Outdoor Camping Hammock</c:v>
                </c:pt>
                <c:pt idx="203">
                  <c:v>Outdoor Camping Lantern</c:v>
                </c:pt>
                <c:pt idx="204">
                  <c:v>Outdoor Fire Pit</c:v>
                </c:pt>
                <c:pt idx="205">
                  <c:v>Outdoor Sports Backpack</c:v>
                </c:pt>
                <c:pt idx="206">
                  <c:v>Party Mini Dress</c:v>
                </c:pt>
                <c:pt idx="207">
                  <c:v>Pasta (Linguine)</c:v>
                </c:pt>
                <c:pt idx="208">
                  <c:v>Pasta Portion Control Measure</c:v>
                </c:pt>
                <c:pt idx="209">
                  <c:v>Peach &amp; Mango Salsa</c:v>
                </c:pt>
                <c:pt idx="210">
                  <c:v>Peach Fruit Cups</c:v>
                </c:pt>
                <c:pt idx="211">
                  <c:v>Peach Preserves</c:v>
                </c:pt>
                <c:pt idx="212">
                  <c:v>Pear and Gorgonzola Salad</c:v>
                </c:pt>
                <c:pt idx="213">
                  <c:v>Pecan Pie Filling</c:v>
                </c:pt>
                <c:pt idx="214">
                  <c:v>Pepper Jack Cheese Sticks</c:v>
                </c:pt>
                <c:pt idx="215">
                  <c:v>Pepperoni Pizza Rolls</c:v>
                </c:pt>
                <c:pt idx="216">
                  <c:v>Pepperoni Pizza Roll-Ups</c:v>
                </c:pt>
                <c:pt idx="217">
                  <c:v>Personalized Keychain</c:v>
                </c:pt>
                <c:pt idx="218">
                  <c:v>Pet Bed</c:v>
                </c:pt>
                <c:pt idx="219">
                  <c:v>Pet Carrier Backpack</c:v>
                </c:pt>
                <c:pt idx="220">
                  <c:v>Phone Case</c:v>
                </c:pt>
                <c:pt idx="221">
                  <c:v>Phone Screen Protector</c:v>
                </c:pt>
                <c:pt idx="222">
                  <c:v>Pineapple Coconut Bars</c:v>
                </c:pt>
                <c:pt idx="223">
                  <c:v>Pineapple Coconut Yogurt</c:v>
                </c:pt>
                <c:pt idx="224">
                  <c:v>Pizza Stone</c:v>
                </c:pt>
                <c:pt idx="225">
                  <c:v>Plant Pot Drip Trays</c:v>
                </c:pt>
                <c:pt idx="226">
                  <c:v>Plant-Based Cookbook</c:v>
                </c:pt>
                <c:pt idx="227">
                  <c:v>Plant-Based Meal Prep Containers</c:v>
                </c:pt>
                <c:pt idx="228">
                  <c:v>Portable Hammock</c:v>
                </c:pt>
                <c:pt idx="229">
                  <c:v>Portable Hammock with Stand</c:v>
                </c:pt>
                <c:pt idx="230">
                  <c:v>Portable Phone Charger</c:v>
                </c:pt>
                <c:pt idx="231">
                  <c:v>Portable Refrigerator Freezer</c:v>
                </c:pt>
                <c:pt idx="232">
                  <c:v>Portable Speakers</c:v>
                </c:pt>
                <c:pt idx="233">
                  <c:v>Potato Wedge Seasoning</c:v>
                </c:pt>
                <c:pt idx="234">
                  <c:v>Pressure Cooker</c:v>
                </c:pt>
                <c:pt idx="235">
                  <c:v>Pressure Washer Accessories Kit</c:v>
                </c:pt>
                <c:pt idx="236">
                  <c:v>Pumpkin Ice Cream</c:v>
                </c:pt>
                <c:pt idx="237">
                  <c:v>Pumpkin Spice Creamer</c:v>
                </c:pt>
                <c:pt idx="238">
                  <c:v>Pumpkin Spice Muffins</c:v>
                </c:pt>
                <c:pt idx="239">
                  <c:v>Quality Chef Apron</c:v>
                </c:pt>
                <c:pt idx="240">
                  <c:v>Raspberry Vanilla Greek Yogurt</c:v>
                </c:pt>
                <c:pt idx="241">
                  <c:v>Rechargeable Electric Toothbrush</c:v>
                </c:pt>
                <c:pt idx="242">
                  <c:v>Rechargeable Laptop Battery Pack</c:v>
                </c:pt>
                <c:pt idx="243">
                  <c:v>Recipe Book Stand</c:v>
                </c:pt>
                <c:pt idx="244">
                  <c:v>Relaxed Fit Henley Shirt</c:v>
                </c:pt>
                <c:pt idx="245">
                  <c:v>Repair Tool Set for Home Improvement</c:v>
                </c:pt>
                <c:pt idx="246">
                  <c:v>Roasted Garlic</c:v>
                </c:pt>
                <c:pt idx="247">
                  <c:v>Roasted Red Pepper Hummus</c:v>
                </c:pt>
                <c:pt idx="248">
                  <c:v>Roasted Vegetable Medley</c:v>
                </c:pt>
                <c:pt idx="249">
                  <c:v>Rustic Italian Breads</c:v>
                </c:pt>
                <c:pt idx="250">
                  <c:v>Samoas Cookie Mix</c:v>
                </c:pt>
                <c:pt idx="251">
                  <c:v>Satin Slip Dress</c:v>
                </c:pt>
                <c:pt idx="252">
                  <c:v>Savory Mushroom Risotto</c:v>
                </c:pt>
                <c:pt idx="253">
                  <c:v>Savory Oats</c:v>
                </c:pt>
                <c:pt idx="254">
                  <c:v>Savory Quinoa Pudding</c:v>
                </c:pt>
                <c:pt idx="255">
                  <c:v>Savory Snack Mix</c:v>
                </c:pt>
                <c:pt idx="256">
                  <c:v>Self-Watering Planter</c:v>
                </c:pt>
                <c:pt idx="257">
                  <c:v>Self-Watering Planters</c:v>
                </c:pt>
                <c:pt idx="258">
                  <c:v>Sesame Seeds</c:v>
                </c:pt>
                <c:pt idx="259">
                  <c:v>Set of Herb Garden Markers</c:v>
                </c:pt>
                <c:pt idx="260">
                  <c:v>Silicone Cooking Utensils Set</c:v>
                </c:pt>
                <c:pt idx="261">
                  <c:v>Skincare Fridge</c:v>
                </c:pt>
                <c:pt idx="262">
                  <c:v>Sliced Cucumbers</c:v>
                </c:pt>
                <c:pt idx="263">
                  <c:v>Slim Fit Chinos</c:v>
                </c:pt>
                <c:pt idx="264">
                  <c:v>Smart Doorbell</c:v>
                </c:pt>
                <c:pt idx="265">
                  <c:v>Smartphone Projector</c:v>
                </c:pt>
                <c:pt idx="266">
                  <c:v>Smashed Avocado with Lime</c:v>
                </c:pt>
                <c:pt idx="267">
                  <c:v>Smoked Salmon</c:v>
                </c:pt>
                <c:pt idx="268">
                  <c:v>Solar Power Bank</c:v>
                </c:pt>
                <c:pt idx="269">
                  <c:v>Spaghetti Squash</c:v>
                </c:pt>
                <c:pt idx="270">
                  <c:v>Spicy Tuna Sushi Kit</c:v>
                </c:pt>
                <c:pt idx="271">
                  <c:v>Spinach and Cheese Quiche</c:v>
                </c:pt>
                <c:pt idx="272">
                  <c:v>Spinach Artichoke Dip</c:v>
                </c:pt>
                <c:pt idx="273">
                  <c:v>Sports Windbreaker</c:v>
                </c:pt>
                <c:pt idx="274">
                  <c:v>Sporty Slide Sandals</c:v>
                </c:pt>
                <c:pt idx="275">
                  <c:v>Stainless Steel Mixing Bowls</c:v>
                </c:pt>
                <c:pt idx="276">
                  <c:v>Stainless Steel Straws</c:v>
                </c:pt>
                <c:pt idx="277">
                  <c:v>Strawberry Fruit Spread</c:v>
                </c:pt>
                <c:pt idx="278">
                  <c:v>Stuffed Grape Leaves</c:v>
                </c:pt>
                <c:pt idx="279">
                  <c:v>Sturdy Bookends</c:v>
                </c:pt>
                <c:pt idx="280">
                  <c:v>Stylish Wide-Leg Trousers</c:v>
                </c:pt>
                <c:pt idx="281">
                  <c:v>Sushi Rice</c:v>
                </c:pt>
                <c:pt idx="282">
                  <c:v>Sweet and Spicy Barbecue Sauce</c:v>
                </c:pt>
                <c:pt idx="283">
                  <c:v>Sweet Corn Fritters</c:v>
                </c:pt>
                <c:pt idx="284">
                  <c:v>Sweet Potato Chips</c:v>
                </c:pt>
                <c:pt idx="285">
                  <c:v>Tactical Backpack</c:v>
                </c:pt>
                <c:pt idx="286">
                  <c:v>Tea Infuser Bottle</c:v>
                </c:pt>
                <c:pt idx="287">
                  <c:v>Telescope</c:v>
                </c:pt>
                <c:pt idx="288">
                  <c:v>Teriyaki Chicken Stir-Fry</c:v>
                </c:pt>
                <c:pt idx="289">
                  <c:v>Teriyaki Stir-Fry Sauce</c:v>
                </c:pt>
                <c:pt idx="290">
                  <c:v>Thai Coconut Curry Sauce</c:v>
                </c:pt>
                <c:pt idx="291">
                  <c:v>Thai Peanut Dressing</c:v>
                </c:pt>
                <c:pt idx="292">
                  <c:v>Thermostatic Shower Valve Kit</c:v>
                </c:pt>
                <c:pt idx="293">
                  <c:v>Thyme</c:v>
                </c:pt>
                <c:pt idx="294">
                  <c:v>Tomato Basil Soup</c:v>
                </c:pt>
                <c:pt idx="295">
                  <c:v>Traditional Hummus</c:v>
                </c:pt>
                <c:pt idx="296">
                  <c:v>Travel Beach Blanket</c:v>
                </c:pt>
                <c:pt idx="297">
                  <c:v>Travel Document Organizer</c:v>
                </c:pt>
                <c:pt idx="298">
                  <c:v>Trendy Bomber Jacket</c:v>
                </c:pt>
                <c:pt idx="299">
                  <c:v>Turmeric Ginger Tea</c:v>
                </c:pt>
                <c:pt idx="300">
                  <c:v>Two-Tone Windbreaker</c:v>
                </c:pt>
                <c:pt idx="301">
                  <c:v>Under Desk Footrest</c:v>
                </c:pt>
                <c:pt idx="302">
                  <c:v>Vanilla Bean Greek Yogurt</c:v>
                </c:pt>
                <c:pt idx="303">
                  <c:v>Vegan Caesar Dressing</c:v>
                </c:pt>
                <c:pt idx="304">
                  <c:v>Vegan Chickpea Salad</c:v>
                </c:pt>
                <c:pt idx="305">
                  <c:v>Vegan Chocolate Cake Mix</c:v>
                </c:pt>
                <c:pt idx="306">
                  <c:v>Vegan Tacos</c:v>
                </c:pt>
                <c:pt idx="307">
                  <c:v>Vegetable Curry</c:v>
                </c:pt>
                <c:pt idx="308">
                  <c:v>Vegetable Lasagna</c:v>
                </c:pt>
                <c:pt idx="309">
                  <c:v>Vegetable Stir-Fry Sauce</c:v>
                </c:pt>
                <c:pt idx="310">
                  <c:v>Vintage Graphic Tee</c:v>
                </c:pt>
                <c:pt idx="311">
                  <c:v>Waffle Maker</c:v>
                </c:pt>
                <c:pt idx="312">
                  <c:v>Wall Planner</c:v>
                </c:pt>
                <c:pt idx="313">
                  <c:v>Water Bottle with Built-in Fruit Infuser</c:v>
                </c:pt>
                <c:pt idx="314">
                  <c:v>Whipped Cream Cheese</c:v>
                </c:pt>
                <c:pt idx="315">
                  <c:v>Wi-Fi Enabled Smart Light Switch</c:v>
                </c:pt>
                <c:pt idx="316">
                  <c:v>Wireless Charger Stand</c:v>
                </c:pt>
                <c:pt idx="317">
                  <c:v>Wireless Earbud Silicone Covers</c:v>
                </c:pt>
                <c:pt idx="318">
                  <c:v>Wireless Induction Charger</c:v>
                </c:pt>
                <c:pt idx="319">
                  <c:v>Wireless Range Extender</c:v>
                </c:pt>
                <c:pt idx="320">
                  <c:v>Wooden Blocks</c:v>
                </c:pt>
                <c:pt idx="321">
                  <c:v>Zesty Cilantro Lime Dressing</c:v>
                </c:pt>
              </c:strCache>
            </c:strRef>
          </c:cat>
          <c:val>
            <c:numRef>
              <c:f>'GST DASHBOARD'!$B$52:$B$374</c:f>
              <c:numCache>
                <c:formatCode>General</c:formatCode>
                <c:ptCount val="322"/>
                <c:pt idx="0">
                  <c:v>0</c:v>
                </c:pt>
                <c:pt idx="1">
                  <c:v>0</c:v>
                </c:pt>
                <c:pt idx="2">
                  <c:v>358.4</c:v>
                </c:pt>
                <c:pt idx="3">
                  <c:v>0</c:v>
                </c:pt>
                <c:pt idx="4">
                  <c:v>895.44</c:v>
                </c:pt>
                <c:pt idx="5">
                  <c:v>0</c:v>
                </c:pt>
                <c:pt idx="6">
                  <c:v>306.18</c:v>
                </c:pt>
                <c:pt idx="7">
                  <c:v>0</c:v>
                </c:pt>
                <c:pt idx="8">
                  <c:v>0</c:v>
                </c:pt>
                <c:pt idx="9">
                  <c:v>2853.2</c:v>
                </c:pt>
                <c:pt idx="10">
                  <c:v>2853.3</c:v>
                </c:pt>
                <c:pt idx="11">
                  <c:v>0</c:v>
                </c:pt>
                <c:pt idx="12">
                  <c:v>7520.4</c:v>
                </c:pt>
                <c:pt idx="13">
                  <c:v>4078.8</c:v>
                </c:pt>
                <c:pt idx="14">
                  <c:v>696</c:v>
                </c:pt>
                <c:pt idx="15">
                  <c:v>1471.86</c:v>
                </c:pt>
                <c:pt idx="16">
                  <c:v>627.6</c:v>
                </c:pt>
                <c:pt idx="17">
                  <c:v>0</c:v>
                </c:pt>
                <c:pt idx="18">
                  <c:v>7908.32</c:v>
                </c:pt>
                <c:pt idx="19">
                  <c:v>0</c:v>
                </c:pt>
                <c:pt idx="20">
                  <c:v>9457.56</c:v>
                </c:pt>
                <c:pt idx="21">
                  <c:v>357.4</c:v>
                </c:pt>
                <c:pt idx="22">
                  <c:v>1023.12</c:v>
                </c:pt>
                <c:pt idx="23">
                  <c:v>1975.92</c:v>
                </c:pt>
                <c:pt idx="24">
                  <c:v>2640.96</c:v>
                </c:pt>
                <c:pt idx="25">
                  <c:v>0</c:v>
                </c:pt>
                <c:pt idx="26">
                  <c:v>0</c:v>
                </c:pt>
                <c:pt idx="27">
                  <c:v>0</c:v>
                </c:pt>
                <c:pt idx="28">
                  <c:v>9850.4</c:v>
                </c:pt>
                <c:pt idx="29">
                  <c:v>626.94000000000005</c:v>
                </c:pt>
                <c:pt idx="30">
                  <c:v>8874.9</c:v>
                </c:pt>
                <c:pt idx="31">
                  <c:v>1679.4</c:v>
                </c:pt>
                <c:pt idx="32">
                  <c:v>8389.08</c:v>
                </c:pt>
                <c:pt idx="33">
                  <c:v>0</c:v>
                </c:pt>
                <c:pt idx="34">
                  <c:v>227.75</c:v>
                </c:pt>
                <c:pt idx="35">
                  <c:v>12807.2</c:v>
                </c:pt>
                <c:pt idx="36">
                  <c:v>0</c:v>
                </c:pt>
                <c:pt idx="37">
                  <c:v>4688.5</c:v>
                </c:pt>
                <c:pt idx="38">
                  <c:v>0</c:v>
                </c:pt>
                <c:pt idx="39">
                  <c:v>3163.44</c:v>
                </c:pt>
                <c:pt idx="40">
                  <c:v>3296.3</c:v>
                </c:pt>
                <c:pt idx="41">
                  <c:v>3062.16</c:v>
                </c:pt>
                <c:pt idx="42">
                  <c:v>0</c:v>
                </c:pt>
                <c:pt idx="43">
                  <c:v>27549.200000000001</c:v>
                </c:pt>
                <c:pt idx="44">
                  <c:v>4092.75</c:v>
                </c:pt>
                <c:pt idx="45">
                  <c:v>0</c:v>
                </c:pt>
                <c:pt idx="46">
                  <c:v>6276.06</c:v>
                </c:pt>
                <c:pt idx="47">
                  <c:v>0</c:v>
                </c:pt>
                <c:pt idx="48">
                  <c:v>1171.8</c:v>
                </c:pt>
                <c:pt idx="49">
                  <c:v>0</c:v>
                </c:pt>
                <c:pt idx="50">
                  <c:v>9703.68</c:v>
                </c:pt>
                <c:pt idx="51">
                  <c:v>1128.8399999999999</c:v>
                </c:pt>
                <c:pt idx="52">
                  <c:v>0</c:v>
                </c:pt>
                <c:pt idx="53">
                  <c:v>6567.48</c:v>
                </c:pt>
                <c:pt idx="54">
                  <c:v>2620.8000000000002</c:v>
                </c:pt>
                <c:pt idx="55">
                  <c:v>0</c:v>
                </c:pt>
                <c:pt idx="56">
                  <c:v>0</c:v>
                </c:pt>
                <c:pt idx="57">
                  <c:v>1999.25</c:v>
                </c:pt>
                <c:pt idx="58">
                  <c:v>2448</c:v>
                </c:pt>
                <c:pt idx="59">
                  <c:v>856.8</c:v>
                </c:pt>
                <c:pt idx="60">
                  <c:v>29</c:v>
                </c:pt>
                <c:pt idx="61">
                  <c:v>0</c:v>
                </c:pt>
                <c:pt idx="62">
                  <c:v>6913.44</c:v>
                </c:pt>
                <c:pt idx="63">
                  <c:v>0</c:v>
                </c:pt>
                <c:pt idx="64">
                  <c:v>5057.1000000000004</c:v>
                </c:pt>
                <c:pt idx="65">
                  <c:v>0</c:v>
                </c:pt>
                <c:pt idx="66">
                  <c:v>0</c:v>
                </c:pt>
                <c:pt idx="67">
                  <c:v>0</c:v>
                </c:pt>
                <c:pt idx="68">
                  <c:v>176.58</c:v>
                </c:pt>
                <c:pt idx="69">
                  <c:v>0</c:v>
                </c:pt>
                <c:pt idx="70">
                  <c:v>4495.68</c:v>
                </c:pt>
                <c:pt idx="71">
                  <c:v>124.4</c:v>
                </c:pt>
                <c:pt idx="72">
                  <c:v>0</c:v>
                </c:pt>
                <c:pt idx="73">
                  <c:v>0</c:v>
                </c:pt>
                <c:pt idx="74">
                  <c:v>0</c:v>
                </c:pt>
                <c:pt idx="75">
                  <c:v>0</c:v>
                </c:pt>
                <c:pt idx="76">
                  <c:v>345.9</c:v>
                </c:pt>
                <c:pt idx="77">
                  <c:v>15365.28</c:v>
                </c:pt>
                <c:pt idx="78">
                  <c:v>17328.599999999999</c:v>
                </c:pt>
                <c:pt idx="79">
                  <c:v>1677</c:v>
                </c:pt>
                <c:pt idx="80">
                  <c:v>2147.04</c:v>
                </c:pt>
                <c:pt idx="81">
                  <c:v>1596</c:v>
                </c:pt>
                <c:pt idx="82">
                  <c:v>0</c:v>
                </c:pt>
                <c:pt idx="83">
                  <c:v>0</c:v>
                </c:pt>
                <c:pt idx="84">
                  <c:v>1297.08</c:v>
                </c:pt>
                <c:pt idx="85">
                  <c:v>0</c:v>
                </c:pt>
                <c:pt idx="86">
                  <c:v>0</c:v>
                </c:pt>
                <c:pt idx="87">
                  <c:v>1921</c:v>
                </c:pt>
                <c:pt idx="88">
                  <c:v>13022.24</c:v>
                </c:pt>
                <c:pt idx="89">
                  <c:v>0</c:v>
                </c:pt>
                <c:pt idx="90">
                  <c:v>1035.8399999999999</c:v>
                </c:pt>
                <c:pt idx="91">
                  <c:v>0</c:v>
                </c:pt>
                <c:pt idx="92">
                  <c:v>0</c:v>
                </c:pt>
                <c:pt idx="93">
                  <c:v>8508.24</c:v>
                </c:pt>
                <c:pt idx="94">
                  <c:v>3716.64</c:v>
                </c:pt>
                <c:pt idx="95">
                  <c:v>0</c:v>
                </c:pt>
                <c:pt idx="96">
                  <c:v>0</c:v>
                </c:pt>
                <c:pt idx="97">
                  <c:v>804</c:v>
                </c:pt>
                <c:pt idx="98">
                  <c:v>626.76</c:v>
                </c:pt>
                <c:pt idx="99">
                  <c:v>0</c:v>
                </c:pt>
                <c:pt idx="100">
                  <c:v>0</c:v>
                </c:pt>
                <c:pt idx="101">
                  <c:v>0</c:v>
                </c:pt>
                <c:pt idx="102">
                  <c:v>0</c:v>
                </c:pt>
                <c:pt idx="103">
                  <c:v>0</c:v>
                </c:pt>
                <c:pt idx="104">
                  <c:v>0</c:v>
                </c:pt>
                <c:pt idx="105">
                  <c:v>0</c:v>
                </c:pt>
                <c:pt idx="106">
                  <c:v>601.38</c:v>
                </c:pt>
                <c:pt idx="107">
                  <c:v>3805.2</c:v>
                </c:pt>
                <c:pt idx="108">
                  <c:v>2356.8000000000002</c:v>
                </c:pt>
                <c:pt idx="109">
                  <c:v>2424.6</c:v>
                </c:pt>
                <c:pt idx="110">
                  <c:v>0</c:v>
                </c:pt>
                <c:pt idx="111">
                  <c:v>4974.4799999999996</c:v>
                </c:pt>
                <c:pt idx="112">
                  <c:v>4822.2</c:v>
                </c:pt>
                <c:pt idx="113">
                  <c:v>0</c:v>
                </c:pt>
                <c:pt idx="114">
                  <c:v>1728.3</c:v>
                </c:pt>
                <c:pt idx="115">
                  <c:v>0</c:v>
                </c:pt>
                <c:pt idx="116">
                  <c:v>3523.5</c:v>
                </c:pt>
                <c:pt idx="117">
                  <c:v>1344.24</c:v>
                </c:pt>
                <c:pt idx="118">
                  <c:v>0</c:v>
                </c:pt>
                <c:pt idx="119">
                  <c:v>0</c:v>
                </c:pt>
                <c:pt idx="120">
                  <c:v>0</c:v>
                </c:pt>
                <c:pt idx="121">
                  <c:v>263.5</c:v>
                </c:pt>
                <c:pt idx="122">
                  <c:v>1476.9</c:v>
                </c:pt>
                <c:pt idx="123">
                  <c:v>1217.7</c:v>
                </c:pt>
                <c:pt idx="124">
                  <c:v>0</c:v>
                </c:pt>
                <c:pt idx="125">
                  <c:v>0</c:v>
                </c:pt>
                <c:pt idx="126">
                  <c:v>15461.28</c:v>
                </c:pt>
                <c:pt idx="127">
                  <c:v>3548.88</c:v>
                </c:pt>
                <c:pt idx="128">
                  <c:v>1343.04</c:v>
                </c:pt>
                <c:pt idx="129">
                  <c:v>0</c:v>
                </c:pt>
                <c:pt idx="130">
                  <c:v>0</c:v>
                </c:pt>
                <c:pt idx="131">
                  <c:v>5352.48</c:v>
                </c:pt>
                <c:pt idx="132">
                  <c:v>0</c:v>
                </c:pt>
                <c:pt idx="133">
                  <c:v>363.3</c:v>
                </c:pt>
                <c:pt idx="134">
                  <c:v>972.9</c:v>
                </c:pt>
                <c:pt idx="135">
                  <c:v>241</c:v>
                </c:pt>
                <c:pt idx="136">
                  <c:v>13005</c:v>
                </c:pt>
                <c:pt idx="137">
                  <c:v>0</c:v>
                </c:pt>
                <c:pt idx="138">
                  <c:v>3298.95</c:v>
                </c:pt>
                <c:pt idx="139">
                  <c:v>0</c:v>
                </c:pt>
                <c:pt idx="140">
                  <c:v>8751.36</c:v>
                </c:pt>
                <c:pt idx="141">
                  <c:v>10127.879999999999</c:v>
                </c:pt>
                <c:pt idx="142">
                  <c:v>0</c:v>
                </c:pt>
                <c:pt idx="143">
                  <c:v>3951.72</c:v>
                </c:pt>
                <c:pt idx="144">
                  <c:v>6641.2800000000007</c:v>
                </c:pt>
                <c:pt idx="145">
                  <c:v>0</c:v>
                </c:pt>
                <c:pt idx="146">
                  <c:v>3287.2</c:v>
                </c:pt>
                <c:pt idx="147">
                  <c:v>7160.64</c:v>
                </c:pt>
                <c:pt idx="148">
                  <c:v>5496.3</c:v>
                </c:pt>
                <c:pt idx="149">
                  <c:v>7420.68</c:v>
                </c:pt>
                <c:pt idx="150">
                  <c:v>0</c:v>
                </c:pt>
                <c:pt idx="151">
                  <c:v>1968.75</c:v>
                </c:pt>
                <c:pt idx="152">
                  <c:v>6254.28</c:v>
                </c:pt>
                <c:pt idx="153">
                  <c:v>0</c:v>
                </c:pt>
                <c:pt idx="154">
                  <c:v>7750.4</c:v>
                </c:pt>
                <c:pt idx="155">
                  <c:v>1222.5999999999999</c:v>
                </c:pt>
                <c:pt idx="156">
                  <c:v>0</c:v>
                </c:pt>
                <c:pt idx="157">
                  <c:v>0</c:v>
                </c:pt>
                <c:pt idx="158">
                  <c:v>1390.5</c:v>
                </c:pt>
                <c:pt idx="159">
                  <c:v>0</c:v>
                </c:pt>
                <c:pt idx="160">
                  <c:v>2967.84</c:v>
                </c:pt>
                <c:pt idx="161">
                  <c:v>2727.2</c:v>
                </c:pt>
                <c:pt idx="162">
                  <c:v>0</c:v>
                </c:pt>
                <c:pt idx="163">
                  <c:v>0</c:v>
                </c:pt>
                <c:pt idx="164">
                  <c:v>0</c:v>
                </c:pt>
                <c:pt idx="165">
                  <c:v>0</c:v>
                </c:pt>
                <c:pt idx="166">
                  <c:v>2276.0500000000002</c:v>
                </c:pt>
                <c:pt idx="167">
                  <c:v>10364.48</c:v>
                </c:pt>
                <c:pt idx="168">
                  <c:v>17917.2</c:v>
                </c:pt>
                <c:pt idx="169">
                  <c:v>11647.8</c:v>
                </c:pt>
                <c:pt idx="170">
                  <c:v>0</c:v>
                </c:pt>
                <c:pt idx="171">
                  <c:v>0</c:v>
                </c:pt>
                <c:pt idx="172">
                  <c:v>0</c:v>
                </c:pt>
                <c:pt idx="173">
                  <c:v>0</c:v>
                </c:pt>
                <c:pt idx="174">
                  <c:v>0</c:v>
                </c:pt>
                <c:pt idx="175">
                  <c:v>0</c:v>
                </c:pt>
                <c:pt idx="176">
                  <c:v>4996.08</c:v>
                </c:pt>
                <c:pt idx="177">
                  <c:v>0</c:v>
                </c:pt>
                <c:pt idx="178">
                  <c:v>0</c:v>
                </c:pt>
                <c:pt idx="179">
                  <c:v>5701.08</c:v>
                </c:pt>
                <c:pt idx="180">
                  <c:v>0</c:v>
                </c:pt>
                <c:pt idx="181">
                  <c:v>0</c:v>
                </c:pt>
                <c:pt idx="182">
                  <c:v>355.2</c:v>
                </c:pt>
                <c:pt idx="183">
                  <c:v>3628.8</c:v>
                </c:pt>
                <c:pt idx="184">
                  <c:v>0</c:v>
                </c:pt>
                <c:pt idx="185">
                  <c:v>0</c:v>
                </c:pt>
                <c:pt idx="186">
                  <c:v>5439</c:v>
                </c:pt>
                <c:pt idx="187">
                  <c:v>0</c:v>
                </c:pt>
                <c:pt idx="188">
                  <c:v>3190.32</c:v>
                </c:pt>
                <c:pt idx="189">
                  <c:v>0</c:v>
                </c:pt>
                <c:pt idx="190">
                  <c:v>0</c:v>
                </c:pt>
                <c:pt idx="191">
                  <c:v>0</c:v>
                </c:pt>
                <c:pt idx="192">
                  <c:v>1334.85</c:v>
                </c:pt>
                <c:pt idx="193">
                  <c:v>0</c:v>
                </c:pt>
                <c:pt idx="194">
                  <c:v>0</c:v>
                </c:pt>
                <c:pt idx="195">
                  <c:v>10329.120000000001</c:v>
                </c:pt>
                <c:pt idx="196">
                  <c:v>1492.25</c:v>
                </c:pt>
                <c:pt idx="197">
                  <c:v>1830.24</c:v>
                </c:pt>
                <c:pt idx="198">
                  <c:v>0</c:v>
                </c:pt>
                <c:pt idx="199">
                  <c:v>7096.32</c:v>
                </c:pt>
                <c:pt idx="200">
                  <c:v>0</c:v>
                </c:pt>
                <c:pt idx="201">
                  <c:v>22688.400000000001</c:v>
                </c:pt>
                <c:pt idx="202">
                  <c:v>0</c:v>
                </c:pt>
                <c:pt idx="203">
                  <c:v>1930.32</c:v>
                </c:pt>
                <c:pt idx="204">
                  <c:v>6748.8</c:v>
                </c:pt>
                <c:pt idx="205">
                  <c:v>21109.200000000001</c:v>
                </c:pt>
                <c:pt idx="206">
                  <c:v>2502</c:v>
                </c:pt>
                <c:pt idx="207">
                  <c:v>3379.68</c:v>
                </c:pt>
                <c:pt idx="208">
                  <c:v>5253.6</c:v>
                </c:pt>
                <c:pt idx="209">
                  <c:v>2892</c:v>
                </c:pt>
                <c:pt idx="210">
                  <c:v>1658.34</c:v>
                </c:pt>
                <c:pt idx="211">
                  <c:v>7053.48</c:v>
                </c:pt>
                <c:pt idx="212">
                  <c:v>0</c:v>
                </c:pt>
                <c:pt idx="213">
                  <c:v>733.32</c:v>
                </c:pt>
                <c:pt idx="214">
                  <c:v>0</c:v>
                </c:pt>
                <c:pt idx="215">
                  <c:v>7117.44</c:v>
                </c:pt>
                <c:pt idx="216">
                  <c:v>0</c:v>
                </c:pt>
                <c:pt idx="217">
                  <c:v>0</c:v>
                </c:pt>
                <c:pt idx="218">
                  <c:v>0</c:v>
                </c:pt>
                <c:pt idx="219">
                  <c:v>0</c:v>
                </c:pt>
                <c:pt idx="220">
                  <c:v>0</c:v>
                </c:pt>
                <c:pt idx="221">
                  <c:v>0</c:v>
                </c:pt>
                <c:pt idx="222">
                  <c:v>0</c:v>
                </c:pt>
                <c:pt idx="223">
                  <c:v>0</c:v>
                </c:pt>
                <c:pt idx="224">
                  <c:v>0</c:v>
                </c:pt>
                <c:pt idx="225">
                  <c:v>1909.6</c:v>
                </c:pt>
                <c:pt idx="226">
                  <c:v>0</c:v>
                </c:pt>
                <c:pt idx="227">
                  <c:v>0</c:v>
                </c:pt>
                <c:pt idx="228">
                  <c:v>933.9</c:v>
                </c:pt>
                <c:pt idx="229">
                  <c:v>0</c:v>
                </c:pt>
                <c:pt idx="230">
                  <c:v>0</c:v>
                </c:pt>
                <c:pt idx="231">
                  <c:v>0</c:v>
                </c:pt>
                <c:pt idx="232">
                  <c:v>0</c:v>
                </c:pt>
                <c:pt idx="233">
                  <c:v>0</c:v>
                </c:pt>
                <c:pt idx="234">
                  <c:v>0</c:v>
                </c:pt>
                <c:pt idx="235">
                  <c:v>4482.8</c:v>
                </c:pt>
                <c:pt idx="236">
                  <c:v>0</c:v>
                </c:pt>
                <c:pt idx="237">
                  <c:v>4226.32</c:v>
                </c:pt>
                <c:pt idx="238">
                  <c:v>1848.96</c:v>
                </c:pt>
                <c:pt idx="239">
                  <c:v>0</c:v>
                </c:pt>
                <c:pt idx="240">
                  <c:v>483.28</c:v>
                </c:pt>
                <c:pt idx="241">
                  <c:v>0</c:v>
                </c:pt>
                <c:pt idx="242">
                  <c:v>6935.04</c:v>
                </c:pt>
                <c:pt idx="243">
                  <c:v>0</c:v>
                </c:pt>
                <c:pt idx="244">
                  <c:v>3188.16</c:v>
                </c:pt>
                <c:pt idx="245">
                  <c:v>0</c:v>
                </c:pt>
                <c:pt idx="246">
                  <c:v>0</c:v>
                </c:pt>
                <c:pt idx="247">
                  <c:v>0</c:v>
                </c:pt>
                <c:pt idx="248">
                  <c:v>7892.92</c:v>
                </c:pt>
                <c:pt idx="249">
                  <c:v>0</c:v>
                </c:pt>
                <c:pt idx="250">
                  <c:v>2519.16</c:v>
                </c:pt>
                <c:pt idx="251">
                  <c:v>279.60000000000002</c:v>
                </c:pt>
                <c:pt idx="252">
                  <c:v>0</c:v>
                </c:pt>
                <c:pt idx="253">
                  <c:v>0</c:v>
                </c:pt>
                <c:pt idx="254">
                  <c:v>10366.740000000002</c:v>
                </c:pt>
                <c:pt idx="255">
                  <c:v>2230.1999999999998</c:v>
                </c:pt>
                <c:pt idx="256">
                  <c:v>1849.2</c:v>
                </c:pt>
                <c:pt idx="257">
                  <c:v>0</c:v>
                </c:pt>
                <c:pt idx="258">
                  <c:v>3215.52</c:v>
                </c:pt>
                <c:pt idx="259">
                  <c:v>12668.88</c:v>
                </c:pt>
                <c:pt idx="260">
                  <c:v>9924.1200000000008</c:v>
                </c:pt>
                <c:pt idx="261">
                  <c:v>0</c:v>
                </c:pt>
                <c:pt idx="262">
                  <c:v>3492.72</c:v>
                </c:pt>
                <c:pt idx="263">
                  <c:v>7962.3</c:v>
                </c:pt>
                <c:pt idx="264">
                  <c:v>0</c:v>
                </c:pt>
                <c:pt idx="265">
                  <c:v>0</c:v>
                </c:pt>
                <c:pt idx="266">
                  <c:v>0</c:v>
                </c:pt>
                <c:pt idx="267">
                  <c:v>1939.84</c:v>
                </c:pt>
                <c:pt idx="268">
                  <c:v>4950.8999999999996</c:v>
                </c:pt>
                <c:pt idx="269">
                  <c:v>4201.74</c:v>
                </c:pt>
                <c:pt idx="270">
                  <c:v>0</c:v>
                </c:pt>
                <c:pt idx="271">
                  <c:v>0</c:v>
                </c:pt>
                <c:pt idx="272">
                  <c:v>7111.44</c:v>
                </c:pt>
                <c:pt idx="273">
                  <c:v>0</c:v>
                </c:pt>
                <c:pt idx="274">
                  <c:v>6804</c:v>
                </c:pt>
                <c:pt idx="275">
                  <c:v>2622.6</c:v>
                </c:pt>
                <c:pt idx="276">
                  <c:v>1424.64</c:v>
                </c:pt>
                <c:pt idx="277">
                  <c:v>3980.34</c:v>
                </c:pt>
                <c:pt idx="278">
                  <c:v>0</c:v>
                </c:pt>
                <c:pt idx="279">
                  <c:v>0</c:v>
                </c:pt>
                <c:pt idx="280">
                  <c:v>3008.88</c:v>
                </c:pt>
                <c:pt idx="281">
                  <c:v>0</c:v>
                </c:pt>
                <c:pt idx="282">
                  <c:v>0</c:v>
                </c:pt>
                <c:pt idx="283">
                  <c:v>0</c:v>
                </c:pt>
                <c:pt idx="284">
                  <c:v>4397.76</c:v>
                </c:pt>
                <c:pt idx="285">
                  <c:v>140.16</c:v>
                </c:pt>
                <c:pt idx="286">
                  <c:v>0</c:v>
                </c:pt>
                <c:pt idx="287">
                  <c:v>1369.5</c:v>
                </c:pt>
                <c:pt idx="288">
                  <c:v>0</c:v>
                </c:pt>
                <c:pt idx="289">
                  <c:v>12603.6</c:v>
                </c:pt>
                <c:pt idx="290">
                  <c:v>4945.92</c:v>
                </c:pt>
                <c:pt idx="291">
                  <c:v>0</c:v>
                </c:pt>
                <c:pt idx="292">
                  <c:v>332</c:v>
                </c:pt>
                <c:pt idx="293">
                  <c:v>1238.76</c:v>
                </c:pt>
                <c:pt idx="294">
                  <c:v>57.6</c:v>
                </c:pt>
                <c:pt idx="295">
                  <c:v>0</c:v>
                </c:pt>
                <c:pt idx="296">
                  <c:v>0</c:v>
                </c:pt>
                <c:pt idx="297">
                  <c:v>0</c:v>
                </c:pt>
                <c:pt idx="298">
                  <c:v>311.14999999999998</c:v>
                </c:pt>
                <c:pt idx="299">
                  <c:v>10542</c:v>
                </c:pt>
                <c:pt idx="300">
                  <c:v>1943.04</c:v>
                </c:pt>
                <c:pt idx="301">
                  <c:v>0</c:v>
                </c:pt>
                <c:pt idx="302">
                  <c:v>5046.72</c:v>
                </c:pt>
                <c:pt idx="303">
                  <c:v>1628.28</c:v>
                </c:pt>
                <c:pt idx="304">
                  <c:v>0</c:v>
                </c:pt>
                <c:pt idx="305">
                  <c:v>1462.35</c:v>
                </c:pt>
                <c:pt idx="306">
                  <c:v>0</c:v>
                </c:pt>
                <c:pt idx="307">
                  <c:v>1344</c:v>
                </c:pt>
                <c:pt idx="308">
                  <c:v>1787.52</c:v>
                </c:pt>
                <c:pt idx="309">
                  <c:v>0</c:v>
                </c:pt>
                <c:pt idx="310">
                  <c:v>0</c:v>
                </c:pt>
                <c:pt idx="311">
                  <c:v>0</c:v>
                </c:pt>
                <c:pt idx="312">
                  <c:v>1830.6</c:v>
                </c:pt>
                <c:pt idx="313">
                  <c:v>0</c:v>
                </c:pt>
                <c:pt idx="314">
                  <c:v>0</c:v>
                </c:pt>
                <c:pt idx="315">
                  <c:v>367.74</c:v>
                </c:pt>
                <c:pt idx="316">
                  <c:v>0</c:v>
                </c:pt>
                <c:pt idx="317">
                  <c:v>6204.24</c:v>
                </c:pt>
                <c:pt idx="318">
                  <c:v>1641.6</c:v>
                </c:pt>
                <c:pt idx="319">
                  <c:v>10672.2</c:v>
                </c:pt>
                <c:pt idx="320">
                  <c:v>1425.96</c:v>
                </c:pt>
                <c:pt idx="321">
                  <c:v>4635.3599999999997</c:v>
                </c:pt>
              </c:numCache>
            </c:numRef>
          </c:val>
          <c:extLst>
            <c:ext xmlns:c16="http://schemas.microsoft.com/office/drawing/2014/chart" uri="{C3380CC4-5D6E-409C-BE32-E72D297353CC}">
              <c16:uniqueId val="{00000000-2CE9-4AB6-9664-1D269F39995C}"/>
            </c:ext>
          </c:extLst>
        </c:ser>
        <c:dLbls>
          <c:showLegendKey val="0"/>
          <c:showVal val="0"/>
          <c:showCatName val="0"/>
          <c:showSerName val="0"/>
          <c:showPercent val="0"/>
          <c:showBubbleSize val="0"/>
        </c:dLbls>
        <c:gapWidth val="315"/>
        <c:overlap val="-40"/>
        <c:axId val="812056383"/>
        <c:axId val="812048223"/>
      </c:barChart>
      <c:catAx>
        <c:axId val="812056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48223"/>
        <c:crosses val="autoZero"/>
        <c:auto val="1"/>
        <c:lblAlgn val="ctr"/>
        <c:lblOffset val="100"/>
        <c:noMultiLvlLbl val="0"/>
      </c:catAx>
      <c:valAx>
        <c:axId val="812048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[Tax_Analytics_Dashboard.xlsx]TDS_DASHBOARD!PivotTable5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TDS Section total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TDS_DASHBOARD!$B$3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TDS_DASHBOARD!$A$4:$A$9</c:f>
              <c:strCache>
                <c:ptCount val="5"/>
                <c:pt idx="0">
                  <c:v>194C</c:v>
                </c:pt>
                <c:pt idx="1">
                  <c:v>194H</c:v>
                </c:pt>
                <c:pt idx="2">
                  <c:v>194I</c:v>
                </c:pt>
                <c:pt idx="3">
                  <c:v>194J</c:v>
                </c:pt>
                <c:pt idx="4">
                  <c:v>No TDS</c:v>
                </c:pt>
              </c:strCache>
            </c:strRef>
          </c:cat>
          <c:val>
            <c:numRef>
              <c:f>TDS_DASHBOARD!$B$4:$B$9</c:f>
              <c:numCache>
                <c:formatCode>General</c:formatCode>
                <c:ptCount val="5"/>
                <c:pt idx="0">
                  <c:v>63247.16</c:v>
                </c:pt>
                <c:pt idx="1">
                  <c:v>42083.140000000007</c:v>
                </c:pt>
                <c:pt idx="2">
                  <c:v>27499.72</c:v>
                </c:pt>
                <c:pt idx="3">
                  <c:v>38518.019999999997</c:v>
                </c:pt>
                <c:pt idx="4">
                  <c:v>61061.169999999984</c:v>
                </c:pt>
              </c:numCache>
            </c:numRef>
          </c:val>
          <c:extLst>
            <c:ext xmlns:c16="http://schemas.microsoft.com/office/drawing/2014/chart" uri="{C3380CC4-5D6E-409C-BE32-E72D297353CC}">
              <c16:uniqueId val="{00000000-5C0E-48FA-AF27-4239BC782AF0}"/>
            </c:ext>
          </c:extLst>
        </c:ser>
        <c:dLbls>
          <c:showLegendKey val="0"/>
          <c:showVal val="0"/>
          <c:showCatName val="0"/>
          <c:showSerName val="0"/>
          <c:showPercent val="0"/>
          <c:showBubbleSize val="0"/>
        </c:dLbls>
        <c:gapWidth val="150"/>
        <c:shape val="box"/>
        <c:axId val="812043423"/>
        <c:axId val="812050143"/>
        <c:axId val="1004828367"/>
      </c:bar3DChart>
      <c:catAx>
        <c:axId val="812043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50143"/>
        <c:crosses val="autoZero"/>
        <c:auto val="1"/>
        <c:lblAlgn val="ctr"/>
        <c:lblOffset val="100"/>
        <c:noMultiLvlLbl val="0"/>
      </c:catAx>
      <c:valAx>
        <c:axId val="8120501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43423"/>
        <c:crosses val="autoZero"/>
        <c:crossBetween val="between"/>
      </c:valAx>
      <c:serAx>
        <c:axId val="10048283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0501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[Tax_Analytics_Dashboard.xlsx]TDS_DASHBOARD!PivotTable6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PARTY TYPES</a:t>
            </a:r>
          </a:p>
        </c:rich>
      </c:tx>
      <c:layout>
        <c:manualLayout>
          <c:xMode val="edge"/>
          <c:yMode val="edge"/>
          <c:x val="0.33809011373578296"/>
          <c:y val="0.144120318015523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TDS_DASHBOARD!$B$22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TDS_DASHBOARD!$A$23:$A$25</c:f>
              <c:strCache>
                <c:ptCount val="2"/>
                <c:pt idx="0">
                  <c:v>Customer</c:v>
                </c:pt>
                <c:pt idx="1">
                  <c:v>Vendor</c:v>
                </c:pt>
              </c:strCache>
            </c:strRef>
          </c:cat>
          <c:val>
            <c:numRef>
              <c:f>TDS_DASHBOARD!$B$23:$B$25</c:f>
              <c:numCache>
                <c:formatCode>General</c:formatCode>
                <c:ptCount val="2"/>
                <c:pt idx="0">
                  <c:v>119051.43999999997</c:v>
                </c:pt>
                <c:pt idx="1">
                  <c:v>113357.76999999999</c:v>
                </c:pt>
              </c:numCache>
            </c:numRef>
          </c:val>
          <c:extLst>
            <c:ext xmlns:c16="http://schemas.microsoft.com/office/drawing/2014/chart" uri="{C3380CC4-5D6E-409C-BE32-E72D297353CC}">
              <c16:uniqueId val="{00000000-8B4F-41F9-9F99-914A899D1B1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[Tax_Analytics_Dashboard.xlsx]TDS_DASHBOARD!PivotTable7</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TYPES OF PAYMENT METHODS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TDS_DASHBOARD!$B$35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TDS_DASHBOARD!$A$36:$A$40</c:f>
              <c:strCache>
                <c:ptCount val="4"/>
                <c:pt idx="0">
                  <c:v>Bank transfer</c:v>
                </c:pt>
                <c:pt idx="1">
                  <c:v>Cash</c:v>
                </c:pt>
                <c:pt idx="2">
                  <c:v>Credit</c:v>
                </c:pt>
                <c:pt idx="3">
                  <c:v>UPI</c:v>
                </c:pt>
              </c:strCache>
            </c:strRef>
          </c:cat>
          <c:val>
            <c:numRef>
              <c:f>TDS_DASHBOARD!$B$36:$B$40</c:f>
              <c:numCache>
                <c:formatCode>General</c:formatCode>
                <c:ptCount val="4"/>
                <c:pt idx="0">
                  <c:v>62955.529999999992</c:v>
                </c:pt>
                <c:pt idx="1">
                  <c:v>50509.479999999996</c:v>
                </c:pt>
                <c:pt idx="2">
                  <c:v>62861.039999999994</c:v>
                </c:pt>
                <c:pt idx="3">
                  <c:v>56083.16</c:v>
                </c:pt>
              </c:numCache>
            </c:numRef>
          </c:val>
          <c:extLst>
            <c:ext xmlns:c16="http://schemas.microsoft.com/office/drawing/2014/chart" uri="{C3380CC4-5D6E-409C-BE32-E72D297353CC}">
              <c16:uniqueId val="{00000000-5071-4B3D-AB00-E3CA1694F633}"/>
            </c:ext>
          </c:extLst>
        </c:ser>
        <c:dLbls>
          <c:showLegendKey val="0"/>
          <c:showVal val="1"/>
          <c:showCatName val="0"/>
          <c:showSerName val="0"/>
          <c:showPercent val="0"/>
          <c:showBubbleSize val="0"/>
        </c:dLbls>
        <c:gapWidth val="84"/>
        <c:gapDepth val="53"/>
        <c:shape val="box"/>
        <c:axId val="812053503"/>
        <c:axId val="812055903"/>
        <c:axId val="776850847"/>
      </c:bar3DChart>
      <c:catAx>
        <c:axId val="812053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55903"/>
        <c:crosses val="autoZero"/>
        <c:auto val="1"/>
        <c:lblAlgn val="ctr"/>
        <c:lblOffset val="100"/>
        <c:noMultiLvlLbl val="0"/>
      </c:catAx>
      <c:valAx>
        <c:axId val="812055903"/>
        <c:scaling>
          <c:orientation val="minMax"/>
        </c:scaling>
        <c:delete val="1"/>
        <c:axPos val="l"/>
        <c:numFmt formatCode="General" sourceLinked="1"/>
        <c:majorTickMark val="out"/>
        <c:minorTickMark val="none"/>
        <c:tickLblPos val="nextTo"/>
        <c:crossAx val="812053503"/>
        <c:crosses val="autoZero"/>
        <c:crossBetween val="between"/>
      </c:valAx>
      <c:serAx>
        <c:axId val="7768508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5590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[Tax_Analytics_Dashboard.xlsx]Audit_DASHBOARD!PivotTable8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TYPES OF RISK TRANSACTIONS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Audit_DASHBOARD!$B$3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Audit_DASHBOARD!$A$4:$A$6</c:f>
              <c:strCache>
                <c:ptCount val="2"/>
                <c:pt idx="0">
                  <c:v>High Risk</c:v>
                </c:pt>
                <c:pt idx="1">
                  <c:v>Normal</c:v>
                </c:pt>
              </c:strCache>
            </c:strRef>
          </c:cat>
          <c:val>
            <c:numRef>
              <c:f>Audit_DASHBOARD!$B$4:$B$6</c:f>
              <c:numCache>
                <c:formatCode>"₹"\ #,##0.00</c:formatCode>
                <c:ptCount val="2"/>
                <c:pt idx="0">
                  <c:v>1365701</c:v>
                </c:pt>
                <c:pt idx="1">
                  <c:v>9178150</c:v>
                </c:pt>
              </c:numCache>
            </c:numRef>
          </c:val>
          <c:extLst>
            <c:ext xmlns:c16="http://schemas.microsoft.com/office/drawing/2014/chart" uri="{C3380CC4-5D6E-409C-BE32-E72D297353CC}">
              <c16:uniqueId val="{00000000-2443-4B95-9E8D-C14F136AB5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[Tax_Analytics_Dashboard.xlsx]Audit_DASHBOARD!PivotTable9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GST &amp; TDS</a:t>
            </a:r>
          </a:p>
        </c:rich>
      </c:tx>
      <c:layout>
        <c:manualLayout>
          <c:xMode val="edge"/>
          <c:yMode val="edge"/>
          <c:x val="0.25320925531818095"/>
          <c:y val="0.1742553022963924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Audit_DASHBOARD!$B$20</c:f>
              <c:strCache>
                <c:ptCount val="1"/>
                <c:pt idx="0">
                  <c:v>Sum of GST_Amount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Audit_DASHBOARD!$A$21:$A$23</c:f>
              <c:strCache>
                <c:ptCount val="2"/>
                <c:pt idx="0">
                  <c:v>High Risk</c:v>
                </c:pt>
                <c:pt idx="1">
                  <c:v>Normal</c:v>
                </c:pt>
              </c:strCache>
            </c:strRef>
          </c:cat>
          <c:val>
            <c:numRef>
              <c:f>Audit_DASHBOARD!$B$21:$B$23</c:f>
              <c:numCache>
                <c:formatCode>General</c:formatCode>
                <c:ptCount val="2"/>
                <c:pt idx="0">
                  <c:v>204270.09999999995</c:v>
                </c:pt>
                <c:pt idx="1">
                  <c:v>566314.39999999991</c:v>
                </c:pt>
              </c:numCache>
            </c:numRef>
          </c:val>
          <c:extLst>
            <c:ext xmlns:c16="http://schemas.microsoft.com/office/drawing/2014/chart" uri="{C3380CC4-5D6E-409C-BE32-E72D297353CC}">
              <c16:uniqueId val="{00000000-1998-4720-B089-C36AEC5769AE}"/>
            </c:ext>
          </c:extLst>
        </c:ser>
        <c:ser>
          <c:idx val="1"/>
          <c:order val="1"/>
          <c:tx>
            <c:strRef>
              <c:f>Audit_DASHBOARD!$C$20</c:f>
              <c:strCache>
                <c:ptCount val="1"/>
                <c:pt idx="0">
                  <c:v>Sum of TDS_Amount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Audit_DASHBOARD!$A$21:$A$23</c:f>
              <c:strCache>
                <c:ptCount val="2"/>
                <c:pt idx="0">
                  <c:v>High Risk</c:v>
                </c:pt>
                <c:pt idx="1">
                  <c:v>Normal</c:v>
                </c:pt>
              </c:strCache>
            </c:strRef>
          </c:cat>
          <c:val>
            <c:numRef>
              <c:f>Audit_DASHBOARD!$C$21:$C$23</c:f>
              <c:numCache>
                <c:formatCode>General</c:formatCode>
                <c:ptCount val="2"/>
                <c:pt idx="0">
                  <c:v>35499.550000000003</c:v>
                </c:pt>
                <c:pt idx="1">
                  <c:v>196909.66000000003</c:v>
                </c:pt>
              </c:numCache>
            </c:numRef>
          </c:val>
          <c:extLst>
            <c:ext xmlns:c16="http://schemas.microsoft.com/office/drawing/2014/chart" uri="{C3380CC4-5D6E-409C-BE32-E72D297353CC}">
              <c16:uniqueId val="{00000001-1998-4720-B089-C36AEC5769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15437</xdr:colOff>
      <xdr:row>0</xdr:row>
      <xdr:rowOff>55602</xdr:rowOff>
    </xdr:from>
    <xdr:to>
      <xdr:col>14</xdr:col>
      <xdr:colOff>170559</xdr:colOff>
      <xdr:row>13</xdr:row>
      <xdr:rowOff>184573</xdr:rowOff>
    </xdr:to>
    <xdr:graphicFrame macro="">
      <xdr:nvGraphicFramePr>
        <xdr:cNvPr id="2" name="Chart 1">
          <a:extLst>
            <a:ext uri="{FF2B5EF4-FFF2-40B4-BE49-F238E27FC236}">
              <a16:creationId xmlns:a16="http://schemas.microsoft.com/office/drawing/2014/main" id="{313EF698-F179-E1B7-8A66-90D78148E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544285</xdr:colOff>
      <xdr:row>16</xdr:row>
      <xdr:rowOff>129948</xdr:rowOff>
    </xdr:from>
    <xdr:to>
      <xdr:col>19</xdr:col>
      <xdr:colOff>21896</xdr:colOff>
      <xdr:row>30</xdr:row>
      <xdr:rowOff>1361</xdr:rowOff>
    </xdr:to>
    <xdr:graphicFrame macro="">
      <xdr:nvGraphicFramePr>
        <xdr:cNvPr id="3" name="Chart 2">
          <a:extLst>
            <a:ext uri="{FF2B5EF4-FFF2-40B4-BE49-F238E27FC236}">
              <a16:creationId xmlns:a16="http://schemas.microsoft.com/office/drawing/2014/main" id="{04F3AA6A-FC1F-09ED-7FC3-5EF63FD44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594881</xdr:colOff>
      <xdr:row>33</xdr:row>
      <xdr:rowOff>179366</xdr:rowOff>
    </xdr:from>
    <xdr:to>
      <xdr:col>13</xdr:col>
      <xdr:colOff>268311</xdr:colOff>
      <xdr:row>48</xdr:row>
      <xdr:rowOff>65066</xdr:rowOff>
    </xdr:to>
    <xdr:graphicFrame macro="">
      <xdr:nvGraphicFramePr>
        <xdr:cNvPr id="4" name="Chart 3">
          <a:extLst>
            <a:ext uri="{FF2B5EF4-FFF2-40B4-BE49-F238E27FC236}">
              <a16:creationId xmlns:a16="http://schemas.microsoft.com/office/drawing/2014/main" id="{CD7C1DCD-8B83-A80D-86BD-A6B6530B5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606617</xdr:colOff>
      <xdr:row>54</xdr:row>
      <xdr:rowOff>135337</xdr:rowOff>
    </xdr:from>
    <xdr:to>
      <xdr:col>21</xdr:col>
      <xdr:colOff>279181</xdr:colOff>
      <xdr:row>73</xdr:row>
      <xdr:rowOff>161745</xdr:rowOff>
    </xdr:to>
    <xdr:graphicFrame macro="">
      <xdr:nvGraphicFramePr>
        <xdr:cNvPr id="5" name="Chart 4">
          <a:extLst>
            <a:ext uri="{FF2B5EF4-FFF2-40B4-BE49-F238E27FC236}">
              <a16:creationId xmlns:a16="http://schemas.microsoft.com/office/drawing/2014/main" id="{A3F56586-0A0E-608F-A388-953613BF0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0</xdr:row>
      <xdr:rowOff>4762</xdr:rowOff>
    </xdr:from>
    <xdr:to>
      <xdr:col>12</xdr:col>
      <xdr:colOff>285750</xdr:colOff>
      <xdr:row>13</xdr:row>
      <xdr:rowOff>9525</xdr:rowOff>
    </xdr:to>
    <xdr:graphicFrame macro="">
      <xdr:nvGraphicFramePr>
        <xdr:cNvPr id="2" name="Chart 1">
          <a:extLst>
            <a:ext uri="{FF2B5EF4-FFF2-40B4-BE49-F238E27FC236}">
              <a16:creationId xmlns:a16="http://schemas.microsoft.com/office/drawing/2014/main" id="{DF4635E8-B460-4C18-8A53-87EBAEEFC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14287</xdr:rowOff>
    </xdr:from>
    <xdr:to>
      <xdr:col>12</xdr:col>
      <xdr:colOff>314325</xdr:colOff>
      <xdr:row>29</xdr:row>
      <xdr:rowOff>0</xdr:rowOff>
    </xdr:to>
    <xdr:graphicFrame macro="">
      <xdr:nvGraphicFramePr>
        <xdr:cNvPr id="3" name="Chart 2">
          <a:extLst>
            <a:ext uri="{FF2B5EF4-FFF2-40B4-BE49-F238E27FC236}">
              <a16:creationId xmlns:a16="http://schemas.microsoft.com/office/drawing/2014/main" id="{449B8384-949A-1AE4-A949-D01A09242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4762</xdr:rowOff>
    </xdr:from>
    <xdr:to>
      <xdr:col>12</xdr:col>
      <xdr:colOff>304800</xdr:colOff>
      <xdr:row>45</xdr:row>
      <xdr:rowOff>95250</xdr:rowOff>
    </xdr:to>
    <xdr:graphicFrame macro="">
      <xdr:nvGraphicFramePr>
        <xdr:cNvPr id="5" name="Chart 4">
          <a:extLst>
            <a:ext uri="{FF2B5EF4-FFF2-40B4-BE49-F238E27FC236}">
              <a16:creationId xmlns:a16="http://schemas.microsoft.com/office/drawing/2014/main" id="{AE399AE9-6931-2551-DC75-65849DDD0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62374</xdr:colOff>
      <xdr:row>0</xdr:row>
      <xdr:rowOff>0</xdr:rowOff>
    </xdr:from>
    <xdr:to>
      <xdr:col>14</xdr:col>
      <xdr:colOff>372090</xdr:colOff>
      <xdr:row>12</xdr:row>
      <xdr:rowOff>109538</xdr:rowOff>
    </xdr:to>
    <xdr:graphicFrame macro="">
      <xdr:nvGraphicFramePr>
        <xdr:cNvPr id="2" name="Chart 1">
          <a:extLst>
            <a:ext uri="{FF2B5EF4-FFF2-40B4-BE49-F238E27FC236}">
              <a16:creationId xmlns:a16="http://schemas.microsoft.com/office/drawing/2014/main" id="{F211A18B-E09D-7CB0-E9A5-32631E82E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62374</xdr:colOff>
      <xdr:row>17</xdr:row>
      <xdr:rowOff>9371</xdr:rowOff>
    </xdr:from>
    <xdr:to>
      <xdr:col>14</xdr:col>
      <xdr:colOff>486390</xdr:colOff>
      <xdr:row>30</xdr:row>
      <xdr:rowOff>74663</xdr:rowOff>
    </xdr:to>
    <xdr:graphicFrame macro="">
      <xdr:nvGraphicFramePr>
        <xdr:cNvPr id="3" name="Chart 2">
          <a:extLst>
            <a:ext uri="{FF2B5EF4-FFF2-40B4-BE49-F238E27FC236}">
              <a16:creationId xmlns:a16="http://schemas.microsoft.com/office/drawing/2014/main" id="{2469821C-84B3-F9B9-A8DE-AC94A6E53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590548</xdr:colOff>
      <xdr:row>38</xdr:row>
      <xdr:rowOff>14287</xdr:rowOff>
    </xdr:from>
    <xdr:to>
      <xdr:col>19</xdr:col>
      <xdr:colOff>33226</xdr:colOff>
      <xdr:row>52</xdr:row>
      <xdr:rowOff>90487</xdr:rowOff>
    </xdr:to>
    <xdr:graphicFrame macro="">
      <xdr:nvGraphicFramePr>
        <xdr:cNvPr id="4" name="Chart 3">
          <a:extLst>
            <a:ext uri="{FF2B5EF4-FFF2-40B4-BE49-F238E27FC236}">
              <a16:creationId xmlns:a16="http://schemas.microsoft.com/office/drawing/2014/main" id="{7ADED625-0F84-5697-A3EC-254EC08F7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0</xdr:row>
      <xdr:rowOff>80962</xdr:rowOff>
    </xdr:from>
    <xdr:to>
      <xdr:col>10</xdr:col>
      <xdr:colOff>352425</xdr:colOff>
      <xdr:row>14</xdr:row>
      <xdr:rowOff>157162</xdr:rowOff>
    </xdr:to>
    <xdr:graphicFrame macro="">
      <xdr:nvGraphicFramePr>
        <xdr:cNvPr id="2" name="Chart 1">
          <a:extLst>
            <a:ext uri="{FF2B5EF4-FFF2-40B4-BE49-F238E27FC236}">
              <a16:creationId xmlns:a16="http://schemas.microsoft.com/office/drawing/2014/main" id="{32061268-1F09-1E57-2380-347468DFC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20</xdr:row>
      <xdr:rowOff>176212</xdr:rowOff>
    </xdr:from>
    <xdr:to>
      <xdr:col>11</xdr:col>
      <xdr:colOff>523875</xdr:colOff>
      <xdr:row>35</xdr:row>
      <xdr:rowOff>61912</xdr:rowOff>
    </xdr:to>
    <xdr:graphicFrame macro="">
      <xdr:nvGraphicFramePr>
        <xdr:cNvPr id="3" name="Chart 2">
          <a:extLst>
            <a:ext uri="{FF2B5EF4-FFF2-40B4-BE49-F238E27FC236}">
              <a16:creationId xmlns:a16="http://schemas.microsoft.com/office/drawing/2014/main" id="{28B260D1-3DE2-1A41-13A2-CEAB84797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180981</xdr:colOff>
      <xdr:row>39</xdr:row>
      <xdr:rowOff>38106</xdr:rowOff>
    </xdr:from>
    <xdr:to>
      <xdr:col>11</xdr:col>
      <xdr:colOff>485781</xdr:colOff>
      <xdr:row>53</xdr:row>
      <xdr:rowOff>114306</xdr:rowOff>
    </xdr:to>
    <xdr:graphicFrame macro="">
      <xdr:nvGraphicFramePr>
        <xdr:cNvPr id="4" name="Chart 3">
          <a:extLst>
            <a:ext uri="{FF2B5EF4-FFF2-40B4-BE49-F238E27FC236}">
              <a16:creationId xmlns:a16="http://schemas.microsoft.com/office/drawing/2014/main" id="{AFB02093-F660-91A6-27D0-C57348230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56</xdr:row>
      <xdr:rowOff>23812</xdr:rowOff>
    </xdr:from>
    <xdr:to>
      <xdr:col>11</xdr:col>
      <xdr:colOff>0</xdr:colOff>
      <xdr:row>70</xdr:row>
      <xdr:rowOff>100012</xdr:rowOff>
    </xdr:to>
    <xdr:graphicFrame macro="">
      <xdr:nvGraphicFramePr>
        <xdr:cNvPr id="5" name="Chart 4">
          <a:extLst>
            <a:ext uri="{FF2B5EF4-FFF2-40B4-BE49-F238E27FC236}">
              <a16:creationId xmlns:a16="http://schemas.microsoft.com/office/drawing/2014/main" id="{BB491111-56FD-D82B-11B9-A1AADF5D2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28575</xdr:colOff>
      <xdr:row>73</xdr:row>
      <xdr:rowOff>14287</xdr:rowOff>
    </xdr:from>
    <xdr:to>
      <xdr:col>11</xdr:col>
      <xdr:colOff>333375</xdr:colOff>
      <xdr:row>87</xdr:row>
      <xdr:rowOff>90487</xdr:rowOff>
    </xdr:to>
    <xdr:graphicFrame macro="">
      <xdr:nvGraphicFramePr>
        <xdr:cNvPr id="6" name="Chart 5">
          <a:extLst>
            <a:ext uri="{FF2B5EF4-FFF2-40B4-BE49-F238E27FC236}">
              <a16:creationId xmlns:a16="http://schemas.microsoft.com/office/drawing/2014/main" id="{7941A409-FBED-D02D-4AF4-D94DD6D5D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2765167</xdr:colOff>
      <xdr:row>10</xdr:row>
      <xdr:rowOff>52444</xdr:rowOff>
    </xdr:from>
    <xdr:to>
      <xdr:col>15</xdr:col>
      <xdr:colOff>842930</xdr:colOff>
      <xdr:row>24</xdr:row>
      <xdr:rowOff>128645</xdr:rowOff>
    </xdr:to>
    <xdr:graphicFrame macro="">
      <xdr:nvGraphicFramePr>
        <xdr:cNvPr id="2" name="Chart 1">
          <a:extLst>
            <a:ext uri="{FF2B5EF4-FFF2-40B4-BE49-F238E27FC236}">
              <a16:creationId xmlns:a16="http://schemas.microsoft.com/office/drawing/2014/main" id="{0AA552FF-B336-4968-AA3C-382DAED30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735579</xdr:colOff>
      <xdr:row>10</xdr:row>
      <xdr:rowOff>26427</xdr:rowOff>
    </xdr:from>
    <xdr:to>
      <xdr:col>9</xdr:col>
      <xdr:colOff>2261762</xdr:colOff>
      <xdr:row>24</xdr:row>
      <xdr:rowOff>105201</xdr:rowOff>
    </xdr:to>
    <xdr:graphicFrame macro="">
      <xdr:nvGraphicFramePr>
        <xdr:cNvPr id="3" name="Chart 2">
          <a:extLst>
            <a:ext uri="{FF2B5EF4-FFF2-40B4-BE49-F238E27FC236}">
              <a16:creationId xmlns:a16="http://schemas.microsoft.com/office/drawing/2014/main" id="{ABAC3397-0458-4DA9-B6E5-09B3FDC06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736364</xdr:colOff>
      <xdr:row>28</xdr:row>
      <xdr:rowOff>218281</xdr:rowOff>
    </xdr:from>
    <xdr:to>
      <xdr:col>9</xdr:col>
      <xdr:colOff>2075013</xdr:colOff>
      <xdr:row>43</xdr:row>
      <xdr:rowOff>20315</xdr:rowOff>
    </xdr:to>
    <xdr:graphicFrame macro="">
      <xdr:nvGraphicFramePr>
        <xdr:cNvPr id="4" name="Chart 3">
          <a:extLst>
            <a:ext uri="{FF2B5EF4-FFF2-40B4-BE49-F238E27FC236}">
              <a16:creationId xmlns:a16="http://schemas.microsoft.com/office/drawing/2014/main" id="{1DD5DBB8-8A1E-4D6D-819D-77947A3FF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2639218</xdr:colOff>
      <xdr:row>29</xdr:row>
      <xdr:rowOff>19844</xdr:rowOff>
    </xdr:from>
    <xdr:to>
      <xdr:col>33</xdr:col>
      <xdr:colOff>32844</xdr:colOff>
      <xdr:row>62</xdr:row>
      <xdr:rowOff>141861</xdr:rowOff>
    </xdr:to>
    <xdr:graphicFrame macro="">
      <xdr:nvGraphicFramePr>
        <xdr:cNvPr id="5" name="Chart 4">
          <a:extLst>
            <a:ext uri="{FF2B5EF4-FFF2-40B4-BE49-F238E27FC236}">
              <a16:creationId xmlns:a16="http://schemas.microsoft.com/office/drawing/2014/main" id="{C42F94AD-3C21-45B5-B871-5ACB556B0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918481</xdr:colOff>
      <xdr:row>47</xdr:row>
      <xdr:rowOff>119063</xdr:rowOff>
    </xdr:from>
    <xdr:to>
      <xdr:col>9</xdr:col>
      <xdr:colOff>1990043</xdr:colOff>
      <xdr:row>62</xdr:row>
      <xdr:rowOff>55789</xdr:rowOff>
    </xdr:to>
    <xdr:graphicFrame macro="">
      <xdr:nvGraphicFramePr>
        <xdr:cNvPr id="7" name="Chart 6">
          <a:extLst>
            <a:ext uri="{FF2B5EF4-FFF2-40B4-BE49-F238E27FC236}">
              <a16:creationId xmlns:a16="http://schemas.microsoft.com/office/drawing/2014/main" id="{7C807F62-4B40-40E8-AA18-6B8AF6149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1172307</xdr:colOff>
      <xdr:row>67</xdr:row>
      <xdr:rowOff>14654</xdr:rowOff>
    </xdr:from>
    <xdr:to>
      <xdr:col>9</xdr:col>
      <xdr:colOff>2036885</xdr:colOff>
      <xdr:row>81</xdr:row>
      <xdr:rowOff>134576</xdr:rowOff>
    </xdr:to>
    <xdr:graphicFrame macro="">
      <xdr:nvGraphicFramePr>
        <xdr:cNvPr id="8" name="Chart 7">
          <a:extLst>
            <a:ext uri="{FF2B5EF4-FFF2-40B4-BE49-F238E27FC236}">
              <a16:creationId xmlns:a16="http://schemas.microsoft.com/office/drawing/2014/main" id="{BEE443F8-2FB3-4754-9169-383CB0FD3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0</xdr:colOff>
      <xdr:row>67</xdr:row>
      <xdr:rowOff>0</xdr:rowOff>
    </xdr:from>
    <xdr:to>
      <xdr:col>12</xdr:col>
      <xdr:colOff>290146</xdr:colOff>
      <xdr:row>86</xdr:row>
      <xdr:rowOff>131381</xdr:rowOff>
    </xdr:to>
    <mc:AlternateContent xmlns:mc="http://schemas.openxmlformats.org/markup-compatibility/2006">
      <mc:Choice xmlns:a14="http://schemas.microsoft.com/office/drawing/2010/main" Requires="a14">
        <xdr:graphicFrame macro="">
          <xdr:nvGraphicFramePr>
            <xdr:cNvPr id="9" name="Month 1">
              <a:extLst>
                <a:ext uri="{FF2B5EF4-FFF2-40B4-BE49-F238E27FC236}">
                  <a16:creationId xmlns:a16="http://schemas.microsoft.com/office/drawing/2014/main" id="{55791B1D-5D74-41D6-A812-C100B37E53D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318750" y="12985750"/>
              <a:ext cx="1814146" cy="3750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454269</xdr:colOff>
      <xdr:row>67</xdr:row>
      <xdr:rowOff>29307</xdr:rowOff>
    </xdr:from>
    <xdr:to>
      <xdr:col>13</xdr:col>
      <xdr:colOff>348762</xdr:colOff>
      <xdr:row>80</xdr:row>
      <xdr:rowOff>76932</xdr:rowOff>
    </xdr:to>
    <mc:AlternateContent xmlns:mc="http://schemas.openxmlformats.org/markup-compatibility/2006">
      <mc:Choice xmlns:a14="http://schemas.microsoft.com/office/drawing/2010/main" Requires="a14">
        <xdr:graphicFrame macro="">
          <xdr:nvGraphicFramePr>
            <xdr:cNvPr id="10" name="Party_Type 1">
              <a:extLst>
                <a:ext uri="{FF2B5EF4-FFF2-40B4-BE49-F238E27FC236}">
                  <a16:creationId xmlns:a16="http://schemas.microsoft.com/office/drawing/2014/main" id="{28E8ECAC-3B67-4099-A558-8B82B5D83773}"/>
                </a:ext>
              </a:extLst>
            </xdr:cNvPr>
            <xdr:cNvGraphicFramePr/>
          </xdr:nvGraphicFramePr>
          <xdr:xfrm>
            <a:off x="0" y="0"/>
            <a:ext cx="0" cy="0"/>
          </xdr:xfrm>
          <a:graphic>
            <a:graphicData uri="http://schemas.microsoft.com/office/drawing/2010/slicer">
              <sle:slicer xmlns:sle="http://schemas.microsoft.com/office/drawing/2010/slicer" name="Party_Type 1"/>
            </a:graphicData>
          </a:graphic>
        </xdr:graphicFrame>
      </mc:Choice>
      <mc:Fallback>
        <xdr:sp macro="" textlink="">
          <xdr:nvSpPr>
            <xdr:cNvPr id="0" name=""/>
            <xdr:cNvSpPr>
              <a:spLocks noTextEdit="1"/>
            </xdr:cNvSpPr>
          </xdr:nvSpPr>
          <xdr:spPr>
            <a:xfrm>
              <a:off x="12297019" y="13015057"/>
              <a:ext cx="1831243"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542192</xdr:colOff>
      <xdr:row>66</xdr:row>
      <xdr:rowOff>175846</xdr:rowOff>
    </xdr:from>
    <xdr:to>
      <xdr:col>15</xdr:col>
      <xdr:colOff>861646</xdr:colOff>
      <xdr:row>80</xdr:row>
      <xdr:rowOff>32971</xdr:rowOff>
    </xdr:to>
    <mc:AlternateContent xmlns:mc="http://schemas.openxmlformats.org/markup-compatibility/2006">
      <mc:Choice xmlns:a14="http://schemas.microsoft.com/office/drawing/2010/main" Requires="a14">
        <xdr:graphicFrame macro="">
          <xdr:nvGraphicFramePr>
            <xdr:cNvPr id="11" name="State  1">
              <a:extLst>
                <a:ext uri="{FF2B5EF4-FFF2-40B4-BE49-F238E27FC236}">
                  <a16:creationId xmlns:a16="http://schemas.microsoft.com/office/drawing/2014/main" id="{630D847D-ADDC-4AF8-BA32-BFFC7118EE5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4321692" y="12971096"/>
              <a:ext cx="181170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67</xdr:row>
      <xdr:rowOff>0</xdr:rowOff>
    </xdr:from>
    <xdr:to>
      <xdr:col>16</xdr:col>
      <xdr:colOff>1828800</xdr:colOff>
      <xdr:row>80</xdr:row>
      <xdr:rowOff>47625</xdr:rowOff>
    </xdr:to>
    <mc:AlternateContent xmlns:mc="http://schemas.openxmlformats.org/markup-compatibility/2006">
      <mc:Choice xmlns:a14="http://schemas.microsoft.com/office/drawing/2010/main" Requires="a14">
        <xdr:graphicFrame macro="">
          <xdr:nvGraphicFramePr>
            <xdr:cNvPr id="14" name="Payment_Mode 1">
              <a:extLst>
                <a:ext uri="{FF2B5EF4-FFF2-40B4-BE49-F238E27FC236}">
                  <a16:creationId xmlns:a16="http://schemas.microsoft.com/office/drawing/2014/main" id="{B55AA637-A654-4191-8367-2AAAA9ED190D}"/>
                </a:ext>
              </a:extLst>
            </xdr:cNvPr>
            <xdr:cNvGraphicFramePr/>
          </xdr:nvGraphicFramePr>
          <xdr:xfrm>
            <a:off x="0" y="0"/>
            <a:ext cx="0" cy="0"/>
          </xdr:xfrm>
          <a:graphic>
            <a:graphicData uri="http://schemas.microsoft.com/office/drawing/2010/slicer">
              <sle:slicer xmlns:sle="http://schemas.microsoft.com/office/drawing/2010/slicer" name="Payment_Mode 1"/>
            </a:graphicData>
          </a:graphic>
        </xdr:graphicFrame>
      </mc:Choice>
      <mc:Fallback>
        <xdr:sp macro="" textlink="">
          <xdr:nvSpPr>
            <xdr:cNvPr id="0" name=""/>
            <xdr:cNvSpPr>
              <a:spLocks noTextEdit="1"/>
            </xdr:cNvSpPr>
          </xdr:nvSpPr>
          <xdr:spPr>
            <a:xfrm>
              <a:off x="16287750" y="1298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1948962</xdr:colOff>
      <xdr:row>67</xdr:row>
      <xdr:rowOff>14654</xdr:rowOff>
    </xdr:from>
    <xdr:to>
      <xdr:col>19</xdr:col>
      <xdr:colOff>334108</xdr:colOff>
      <xdr:row>80</xdr:row>
      <xdr:rowOff>62279</xdr:rowOff>
    </xdr:to>
    <mc:AlternateContent xmlns:mc="http://schemas.openxmlformats.org/markup-compatibility/2006">
      <mc:Choice xmlns:a14="http://schemas.microsoft.com/office/drawing/2010/main" Requires="a14">
        <xdr:graphicFrame macro="">
          <xdr:nvGraphicFramePr>
            <xdr:cNvPr id="15" name="Audit_Flag 1">
              <a:extLst>
                <a:ext uri="{FF2B5EF4-FFF2-40B4-BE49-F238E27FC236}">
                  <a16:creationId xmlns:a16="http://schemas.microsoft.com/office/drawing/2014/main" id="{807E152F-E54D-4C81-A9DD-9DF7F92B1B80}"/>
                </a:ext>
              </a:extLst>
            </xdr:cNvPr>
            <xdr:cNvGraphicFramePr/>
          </xdr:nvGraphicFramePr>
          <xdr:xfrm>
            <a:off x="0" y="0"/>
            <a:ext cx="0" cy="0"/>
          </xdr:xfrm>
          <a:graphic>
            <a:graphicData uri="http://schemas.microsoft.com/office/drawing/2010/slicer">
              <sle:slicer xmlns:sle="http://schemas.microsoft.com/office/drawing/2010/slicer" name="Audit_Flag 1"/>
            </a:graphicData>
          </a:graphic>
        </xdr:graphicFrame>
      </mc:Choice>
      <mc:Fallback>
        <xdr:sp macro="" textlink="">
          <xdr:nvSpPr>
            <xdr:cNvPr id="0" name=""/>
            <xdr:cNvSpPr>
              <a:spLocks noTextEdit="1"/>
            </xdr:cNvSpPr>
          </xdr:nvSpPr>
          <xdr:spPr>
            <a:xfrm>
              <a:off x="18236712" y="13000404"/>
              <a:ext cx="181414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67</xdr:row>
      <xdr:rowOff>0</xdr:rowOff>
    </xdr:from>
    <xdr:to>
      <xdr:col>22</xdr:col>
      <xdr:colOff>597877</xdr:colOff>
      <xdr:row>80</xdr:row>
      <xdr:rowOff>47625</xdr:rowOff>
    </xdr:to>
    <mc:AlternateContent xmlns:mc="http://schemas.openxmlformats.org/markup-compatibility/2006">
      <mc:Choice xmlns:a14="http://schemas.microsoft.com/office/drawing/2010/main" Requires="a14">
        <xdr:graphicFrame macro="">
          <xdr:nvGraphicFramePr>
            <xdr:cNvPr id="17" name="GST_Applicable 1">
              <a:extLst>
                <a:ext uri="{FF2B5EF4-FFF2-40B4-BE49-F238E27FC236}">
                  <a16:creationId xmlns:a16="http://schemas.microsoft.com/office/drawing/2014/main" id="{C2C4B490-9218-489F-8424-0812E7ACDE3A}"/>
                </a:ext>
              </a:extLst>
            </xdr:cNvPr>
            <xdr:cNvGraphicFramePr/>
          </xdr:nvGraphicFramePr>
          <xdr:xfrm>
            <a:off x="0" y="0"/>
            <a:ext cx="0" cy="0"/>
          </xdr:xfrm>
          <a:graphic>
            <a:graphicData uri="http://schemas.microsoft.com/office/drawing/2010/slicer">
              <sle:slicer xmlns:sle="http://schemas.microsoft.com/office/drawing/2010/slicer" name="GST_Applicable 1"/>
            </a:graphicData>
          </a:graphic>
        </xdr:graphicFrame>
      </mc:Choice>
      <mc:Fallback>
        <xdr:sp macro="" textlink="">
          <xdr:nvSpPr>
            <xdr:cNvPr id="0" name=""/>
            <xdr:cNvSpPr>
              <a:spLocks noTextEdit="1"/>
            </xdr:cNvSpPr>
          </xdr:nvSpPr>
          <xdr:spPr>
            <a:xfrm>
              <a:off x="20320000" y="12985750"/>
              <a:ext cx="1804377"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zeaf" refreshedDate="45832.949233564817" createdVersion="8" refreshedVersion="8" minRefreshableVersion="3" recordCount="350" xr:uid="{BD913BE7-60E1-4E31-9EFB-EE9A926AD1DF}">
  <cacheSource type="worksheet">
    <worksheetSource ref="A1:W351" sheet="MOCK_DATA"/>
  </cacheSource>
  <cacheFields count="23">
    <cacheField name="Invoice_ID" numFmtId="0">
      <sharedItems containsSemiMixedTypes="0" containsString="0" containsNumber="1" containsInteger="1" minValue="1" maxValue="350"/>
    </cacheField>
    <cacheField name="Date" numFmtId="14">
      <sharedItems containsSemiMixedTypes="0" containsNonDate="0" containsDate="1" containsString="0" minDate="2024-04-27T00:00:00" maxDate="2025-04-12T00:00:00"/>
    </cacheField>
    <cacheField name="Month" numFmtId="14">
      <sharedItems count="12">
        <s v="April"/>
        <s v="May"/>
        <s v="June"/>
        <s v="July"/>
        <s v="August"/>
        <s v="September"/>
        <s v="October"/>
        <s v="November"/>
        <s v="December"/>
        <s v="January"/>
        <s v="February"/>
        <s v="March"/>
      </sharedItems>
    </cacheField>
    <cacheField name="Quarterly " numFmtId="14">
      <sharedItems/>
    </cacheField>
    <cacheField name="Party_Name" numFmtId="0">
      <sharedItems count="230">
        <s v="Podcat"/>
        <s v="Lajo"/>
        <s v="Yodoo"/>
        <s v="Jamia"/>
        <s v="Linklinks"/>
        <s v="Zoozzy"/>
        <s v="Dynava"/>
        <s v="Omba"/>
        <s v="Blogpad"/>
        <s v="Zooxo"/>
        <s v="Dynabox"/>
        <s v="Kwideo"/>
        <s v="Rhynyx"/>
        <s v="Izio"/>
        <s v="Feedbug"/>
        <s v="Wordpedia"/>
        <s v="Vimbo"/>
        <s v="Wikibox"/>
        <s v="Twitterbeat"/>
        <s v="Mydo"/>
        <s v="Rhybox"/>
        <s v="Jatri"/>
        <s v="Talane"/>
        <s v="Vipe"/>
        <s v="Yakidoo"/>
        <s v="Cogidoo"/>
        <s v="Kwilith"/>
        <s v="Riffpedia"/>
        <s v="Gigazoom"/>
        <s v="Thoughtstorm"/>
        <s v="Reallinks"/>
        <s v="Jaxworks"/>
        <s v="Twimbo"/>
        <s v="Fadeo"/>
        <s v="Roodel"/>
        <s v="Yakijo"/>
        <s v="Twiyo"/>
        <s v="Kaymbo"/>
        <s v="Zoomdog"/>
        <s v="Nlounge"/>
        <s v="Centidel"/>
        <s v="Youspan"/>
        <s v="Devshare"/>
        <s v="Cogilith"/>
        <s v="Buzzster"/>
        <s v="Trudeo"/>
        <s v="Skilith"/>
        <s v="Flipbug"/>
        <s v="Skimia"/>
        <s v="Fatz"/>
        <s v="Oozz"/>
        <s v="Dazzlesphere"/>
        <s v="Zazio"/>
        <s v="Topdrive"/>
        <s v="Wikizz"/>
        <s v="Viva"/>
        <s v="Pixoboo"/>
        <s v="Yacero"/>
        <s v="Mycat"/>
        <s v="Realbridge"/>
        <s v="Kazu"/>
        <s v="Voonte"/>
        <s v="Oyonder"/>
        <s v="Blogspan"/>
        <s v="Mita"/>
        <s v="Voolith"/>
        <s v="Zoomlounge"/>
        <s v="Skinder"/>
        <s v="Aibox"/>
        <s v="Thoughtmix"/>
        <s v="Vinder"/>
        <s v="Bluejam"/>
        <s v="Dabvine"/>
        <s v="Dablist"/>
        <s v="Meezzy"/>
        <s v="Skippad"/>
        <s v="Browsezoom"/>
        <s v="Kayveo"/>
        <s v="DabZ"/>
        <s v="Eabox"/>
        <s v="Twitterbridge"/>
        <s v="Brainverse"/>
        <s v="Blognation"/>
        <s v="Zava"/>
        <s v="Mydeo"/>
        <s v="Tavu"/>
        <s v="Skiptube"/>
        <s v="Jayo"/>
        <s v="Linkbuzz"/>
        <s v="Livetube"/>
        <s v="Yodo"/>
        <s v="Wordtune"/>
        <s v="Fivespan"/>
        <s v="Babblestorm"/>
        <s v="Bubblemix"/>
        <s v="Skipstorm"/>
        <s v="Thoughtbridge"/>
        <s v="Rhynoodle"/>
        <s v="Plajo"/>
        <s v="Kazio"/>
        <s v="Tagchat"/>
        <s v="Voomm"/>
        <s v="Quinu"/>
        <s v="Jabbersphere"/>
        <s v="Gabtune"/>
        <s v="Tekfly"/>
        <s v="Oyoyo"/>
        <s v="Tagopia"/>
        <s v="Eidel"/>
        <s v="Flashspan"/>
        <s v="Flashpoint"/>
        <s v="Leexo"/>
        <s v="Eazzy"/>
        <s v="Zoonoodle"/>
        <s v="Abata"/>
        <s v="Twitterworks"/>
        <s v="Divape"/>
        <s v="Voolia"/>
        <s v="Edgeify"/>
        <s v="Myworks"/>
        <s v="Einti"/>
        <s v="Feedmix"/>
        <s v="Realcube"/>
        <s v="Miboo"/>
        <s v="Quamba"/>
        <s v="Rhyloo"/>
        <s v="Abatz"/>
        <s v="Gigaclub"/>
        <s v="Zoonder"/>
        <s v="Twinder"/>
        <s v="Brainlounge"/>
        <s v="Mybuzz"/>
        <s v="Ozu"/>
        <s v="Linktype"/>
        <s v="Youtags"/>
        <s v="Dabfeed"/>
        <s v="Browsetype"/>
        <s v="Dabjam"/>
        <s v="Browsedrive"/>
        <s v="Yombu"/>
        <s v="Devify"/>
        <s v="Oloo"/>
        <s v="Realpoint"/>
        <s v="Buzzbean"/>
        <s v="Chatterpoint"/>
        <s v="Thoughtsphere"/>
        <s v="Muxo"/>
        <s v="Voonyx"/>
        <s v="Minyx"/>
        <s v="Demizz"/>
        <s v="Yambee"/>
        <s v="Zoovu"/>
        <s v="Gigashots"/>
        <s v="Photospace"/>
        <s v="Gevee"/>
        <s v="Jabberstorm"/>
        <s v="Devpoint"/>
        <s v="Eadel"/>
        <s v="Demivee"/>
        <s v="Yabox"/>
        <s v="Quimba"/>
        <s v="Edgepulse"/>
        <s v="Zoomzone"/>
        <s v="Roombo"/>
        <s v="Meemm"/>
        <s v="Trilith"/>
        <s v="Blogtag"/>
        <s v="Flipopia"/>
        <s v="Skyba"/>
        <s v="Kamba"/>
        <s v="Yadel"/>
        <s v="Zoomcast"/>
        <s v="Riffpath"/>
        <s v="Mudo"/>
        <s v="Flipstorm"/>
        <s v="Devpulse"/>
        <s v="Skipfire"/>
        <s v="Photofeed"/>
        <s v="Demimbu"/>
        <s v="Topiclounge"/>
        <s v="Buzzshare"/>
        <s v="Roomm"/>
        <s v="Babbleset"/>
        <s v="Quaxo"/>
        <s v="Kwimbee"/>
        <s v="Skivee"/>
        <s v="Blogtags"/>
        <s v="Leenti"/>
        <s v="Trudoo"/>
        <s v="Topicstorm"/>
        <s v="Edgeblab"/>
        <s v="Topicware"/>
        <s v="Mynte"/>
        <s v="Fiveclub"/>
        <s v="Livefish"/>
        <s v="Thoughtworks"/>
        <s v="Topicshots"/>
        <s v="Babbleopia"/>
        <s v="Browsebug"/>
        <s v="Meejo"/>
        <s v="Centizu"/>
        <s v="Aimbo"/>
        <s v="Dabshots"/>
        <s v="Topicblab"/>
        <s v="Katz"/>
        <s v="Mymm"/>
        <s v="Fivebridge"/>
        <s v="Oodoo"/>
        <s v="Oba"/>
        <s v="Ntags"/>
        <s v="Rhyzio"/>
        <s v="Yodel"/>
        <s v="Vinte"/>
        <s v="Bubblebox"/>
        <s v="Skibox"/>
        <s v="Skaboo"/>
        <s v="Skinte"/>
        <s v="Npath"/>
        <s v="Geba"/>
        <s v="Oyoba"/>
        <s v="Voonder"/>
        <s v="Zoombox"/>
        <s v="Twinte"/>
        <s v="Shufflebeat"/>
        <s v="Eimbee"/>
        <s v="Skidoo"/>
        <s v="Meeveo"/>
        <s v="Midel"/>
        <s v="Gabtype"/>
        <s v="Quimm"/>
      </sharedItems>
    </cacheField>
    <cacheField name="Party_Type" numFmtId="0">
      <sharedItems count="2">
        <s v="Customer"/>
        <s v="Vendor"/>
      </sharedItems>
    </cacheField>
    <cacheField name="State " numFmtId="0">
      <sharedItems count="4">
        <s v="Karnataka"/>
        <s v="Delhi"/>
        <s v="Maharashtra"/>
        <s v="Telangana"/>
      </sharedItems>
    </cacheField>
    <cacheField name="Quantity" numFmtId="0">
      <sharedItems containsSemiMixedTypes="0" containsString="0" containsNumber="1" containsInteger="1" minValue="1" maxValue="10"/>
    </cacheField>
    <cacheField name="Item_Description" numFmtId="0">
      <sharedItems count="322">
        <s v="Thai Coconut Curry Sauce"/>
        <s v="Roasted Garlic"/>
        <s v="Honey Garlic Shrimp"/>
        <s v="Chiffon Blouse"/>
        <s v="Coconut Lime Rice"/>
        <s v="Quality Chef Apron"/>
        <s v="Zesty Cilantro Lime Dressing"/>
        <s v="Rechargeable Laptop Battery Pack"/>
        <s v="Electric Stool Heater"/>
        <s v="Camping Tarp"/>
        <s v="Bamboo Charcoal Air Purifier Bags"/>
        <s v="Black Bean &amp; Corn Salad"/>
        <s v="Wireless Charger Stand"/>
        <s v="Roasted Vegetable Medley"/>
        <s v="LED Canopy Lights"/>
        <s v="Indoor Plants"/>
        <s v="Smoked Salmon"/>
        <s v="Outdoor Fire Pit"/>
        <s v="Electric Griddle with Lid"/>
        <s v="Crispy Chickpeas"/>
        <s v="Relaxed Fit Henley Shirt"/>
        <s v="Chia Seeds"/>
        <s v="Car Trash Can"/>
        <s v="Organic Coconut Water"/>
        <s v="Pizza Stone"/>
        <s v="Carrot and Celery Sticks"/>
        <s v="High-Speed HDMI Cable"/>
        <s v="Peach Preserves"/>
        <s v="Kids' Crafting Station"/>
        <s v="Sushi Rice"/>
        <s v="Cotton Pajama Set"/>
        <s v="Avocado Lime Dressing"/>
        <s v="Outdoor Sports Backpack"/>
        <s v="Cauliflower Pizza Crust"/>
        <s v="Savory Quinoa Pudding"/>
        <s v="Backpack"/>
        <s v="Free-Range Eggs"/>
        <s v="Personalized Keychain"/>
        <s v="Asian Salad Mix"/>
        <s v="Pumpkin Spice Muffins"/>
        <s v="Telescope"/>
        <s v="Fitness Tracker"/>
        <s v="Vegetable Lasagna"/>
        <s v="Set of Herb Garden Markers"/>
        <s v="Spicy Tuna Sushi Kit"/>
        <s v="Bike Helmet"/>
        <s v="Wi-Fi Enabled Smart Light Switch"/>
        <s v="Sweet and Spicy Barbecue Sauce"/>
        <s v="Decorative Throw Pillows"/>
        <s v="Raspberry Vanilla Greek Yogurt"/>
        <s v="Chocolate Mint Cookies"/>
        <s v="Stuffed Grape Leaves"/>
        <s v="Adjustable Skipping Rope"/>
        <s v="Chocolate Peanut Butter Cups"/>
        <s v="Rustic Italian Breads"/>
        <s v="Applewood Smoked Bacon"/>
        <s v="Pecan Pie Filling"/>
        <s v="Wireless Induction Charger"/>
        <s v="Antique Style Clock"/>
        <s v="Potato Wedge Seasoning"/>
        <s v="Sweet Corn Fritters"/>
        <s v="Ice Cube Tray with Lid"/>
        <s v="Carrot Sticks"/>
        <s v="Frozen Acai Bowl"/>
        <s v="Italian Sausage Links"/>
        <s v="Adjustable Yoga Mat Strap"/>
        <s v="Compact Portable Grill"/>
        <s v="Coffee Subscription Service"/>
        <s v="Savory Snack Mix"/>
        <s v="Sesame Seeds"/>
        <s v="Samoas Cookie Mix"/>
        <s v="Two-Tone Windbreaker"/>
        <s v="Organic Italian Seasoning"/>
        <s v="Children's Gardening Set"/>
        <s v="Fleece Hoodie"/>
        <s v="Mango Salsa"/>
        <s v="Magnetic Curtain Tiebacks"/>
        <s v="Pet Bed"/>
        <s v="Blueberry Chia Jam"/>
        <s v="Chili Lime Seasoning"/>
        <s v="Turmeric Ginger Tea"/>
        <s v="Phone Screen Protector"/>
        <s v="LED Desk Lamp with USB Charging Port"/>
        <s v="DIY Organic Gardening Kit"/>
        <s v="Granola Cereal"/>
        <s v="Spaghetti Squash"/>
        <s v="Animal Paw Print Soap Dispenser"/>
        <s v="Magnetic Whiteboard"/>
        <s v="Sporty Slide Sandals"/>
        <s v="Beef Stew Meat"/>
        <s v="Strawberry Fruit Spread"/>
        <s v="Organic Honeycrisp Apples"/>
        <s v="Adjustable Dumbbells"/>
        <s v="Outdoor Camping Hammock"/>
        <s v="Lemon Lime Sparkling Water"/>
        <s v="Repair Tool Set for Home Improvement"/>
        <s v="Portable Speakers"/>
        <s v="Fashionable Fanny Pack"/>
        <s v="Outdoor Camping Lantern"/>
        <s v="Vegan Chocolate Cake Mix"/>
        <s v="Portable Hammock with Stand"/>
        <s v="Carrot Ginger Soup"/>
        <s v="Vegetable Stir-Fry Sauce"/>
        <s v="Chipotle Black Bean Salad"/>
        <s v="Pepperoni Pizza Roll-Ups"/>
        <s v="Beef Chili"/>
        <s v="Pet Carrier Backpack"/>
        <s v="Compact Hair Dryer"/>
        <s v="Dog Training Clicker"/>
        <s v="Dark Chocolate Covered Raisins"/>
        <s v="Kale Chips"/>
        <s v="Pressure Washer Accessories Kit"/>
        <s v="Thermostatic Shower Valve Kit"/>
        <s v="Heart-Shaped Baking Molds"/>
        <s v="Insulated Lunch Box"/>
        <s v="Wireless Range Extender"/>
        <s v="Eco-Friendly Stainless Steel Straws"/>
        <s v="Electric Food Slicer"/>
        <s v="Bamboo Cotton Tank Top"/>
        <s v="Portable Hammock"/>
        <s v="Thyme"/>
        <s v="Almond Crunch Granola Bars"/>
        <s v="Whipped Cream Cheese"/>
        <s v="Pineapple Coconut Yogurt"/>
        <s v="Ginger Turmeric Tea"/>
        <s v="Heated Throw Blanket"/>
        <s v="Sports Windbreaker"/>
        <s v="Multi-Purpose Plant Care Tool"/>
        <s v="Classic Watch"/>
        <s v="Peach &amp; Mango Salsa"/>
        <s v="Eco-Friendly Disposable Plates"/>
        <s v="Laptop Backpack"/>
        <s v="Cocktail Shaker Set"/>
        <s v="Biodegradable Trash Bags"/>
        <s v="Cranberry Pecan Granola"/>
        <s v="Teriyaki Stir-Fry Sauce"/>
        <s v="Electric Hot Water Dispenser"/>
        <s v="Satin Slip Dress"/>
        <s v="Lasagna Noodles"/>
        <s v="Insulated Sport Tumbler"/>
        <s v="Chickpea Snack Mix"/>
        <s v="Honey Roasted Chickpeas"/>
        <s v="Pepperoni Pizza Rolls"/>
        <s v="Chicken Fajita Kit"/>
        <s v="Classic Minestrone Soup"/>
        <s v="Cheesy Broccoli Soup Mix"/>
        <s v="Nutty Granola Clusters"/>
        <s v="Solar Power Bank"/>
        <s v="Cauliflower Gnocchi"/>
        <s v="Tactical Backpack"/>
        <s v="Organic Chia Seeds"/>
        <s v="Basic V-Neck T-Shirt"/>
        <s v="Non-Slip Yoga Socks"/>
        <s v="Non-Stick Baking Sheets"/>
        <s v="Sturdy Bookends"/>
        <s v="Compressed Towel Tablets"/>
        <s v="Classic Vanilla Fudge"/>
        <s v="Vegetable Curry"/>
        <s v="Organic Quinoa Chips"/>
        <s v="Trendy Bomber Jacket"/>
        <s v="Balsamic Vinegar"/>
        <s v="Baked Potato Chips"/>
        <s v="Magnetic Screen Door"/>
        <s v="Vegan Tacos"/>
        <s v="Skincare Fridge"/>
        <s v="Roasted Red Pepper Hummus"/>
        <s v="Luxury Bath Salts"/>
        <s v="Magnetic Spice Containers"/>
        <s v="Cabbage"/>
        <s v="Silicone Cooking Utensils Set"/>
        <s v="Spinach and Cheese Quiche"/>
        <s v="Smart Doorbell"/>
        <s v="Multi-Port USB Hub"/>
        <s v="Traditional Hummus"/>
        <s v="Cacao Powder"/>
        <s v="Nut Butter Cups"/>
        <s v="Compact Electric Kettle"/>
        <s v="Couscous Mix"/>
        <s v="Marinara Parmesan Baked Ziti"/>
        <s v="Insulated Cooler"/>
        <s v="Wireless Earbud Silicone Covers"/>
        <s v="Greek Feta Cheese"/>
        <s v="Chocolate Avocado Pudding"/>
        <s v="Fitness Smartwatch"/>
        <s v="Belted Trench Coat"/>
        <s v="Blueberry Muffin Mix"/>
        <s v="Chili Beans in Sauce"/>
        <s v="Bamboo Bathtub Caddy"/>
        <s v="Tea Infuser Bottle"/>
        <s v="Savory Oats"/>
        <s v="Stylish Wide-Leg Trousers"/>
        <s v="Vanilla Bean Greek Yogurt"/>
        <s v="Memory Card"/>
        <s v="Pasta (Linguine)"/>
        <s v="Waffle Maker"/>
        <s v="Sliced Cucumbers"/>
        <s v="Wall Planner"/>
        <s v="Chocolate Chip Cookie Dough"/>
        <s v="Plant-Based Cookbook"/>
        <s v="Electric Bike"/>
        <s v="Biodegradable Dog Waste Bags"/>
        <s v="Electric Screwdriver"/>
        <s v="Homestyle Beef Stew"/>
        <s v="Water Bottle with Built-in Fruit Infuser"/>
        <s v="Sweet Potato Chips"/>
        <s v="Phone Case"/>
        <s v="Fresh Cilantro"/>
        <s v="Peach Fruit Cups"/>
        <s v="Stainless Steel Mixing Bowls"/>
        <s v="Slim Fit Chinos"/>
        <s v="Portable Refrigerator Freezer"/>
        <s v="Crispy Potato Tots"/>
        <s v="Travel Document Organizer"/>
        <s v="Plant-Based Meal Prep Containers"/>
        <s v="DIY Candle Kit"/>
        <s v="Honey Glazed Carrots"/>
        <s v="Air Purifier"/>
        <s v="Homestyle Chicken Noodle Soup"/>
        <s v="Electric Opener for Jars and Bottles"/>
        <s v="Handheld Vacuum"/>
        <s v="Fitness Tracker Band"/>
        <s v="Pineapple Coconut Bars"/>
        <s v="Ginger Turmeric Shots"/>
        <s v="Mini Waffle Maker"/>
        <s v="Honey Garlic Chicken"/>
        <s v="Self-Watering Planter"/>
        <s v="Ice Cream"/>
        <s v="Children's Art Set"/>
        <s v="Coconut Milk"/>
        <s v="Feta Cheese Crumbles"/>
        <s v="Cat Tree"/>
        <s v="Organic Cucumber"/>
        <s v="Balsamic Glazed Brussels Sprouts"/>
        <s v="Crispy Onion Rings"/>
        <s v="Pumpkin Spice Creamer"/>
        <s v="Black Bean Soup"/>
        <s v="Electric Rice Cooker with Steamer"/>
        <s v="Energy Bites"/>
        <s v="Compressible Packing Cubes"/>
        <s v="Cinnamon Sugar Popcorn"/>
        <s v="Pasta Portion Control Measure"/>
        <s v="Thai Peanut Dressing"/>
        <s v="Coconut Macaroons"/>
        <s v="Magnetic Spice Jars"/>
        <s v="Stainless Steel Straws"/>
        <s v="Ceramic Planter Set"/>
        <s v="Frozen Burritos"/>
        <s v="Coconut Almond Granola"/>
        <s v="Electric Milk Frother"/>
        <s v="Aged White Cheddar Popcorn"/>
        <s v="Maple Breakfast Sausage"/>
        <s v="Smashed Avocado with Lime"/>
        <s v="Kitchen Knife Sharpening System"/>
        <s v="Digital Bullet Journal"/>
        <s v="Asian Noodle Salad Kit"/>
        <s v="Fruit and Nut Medley"/>
        <s v="Fire Roasted Salsa"/>
        <s v="Cable Knit Beanie"/>
        <s v="Pressure Cooker"/>
        <s v="Vintage Graphic Tee"/>
        <s v="Collapsible Water Bottle"/>
        <s v="Pepper Jack Cheese Sticks"/>
        <s v="Cranberry Almond Biscotti"/>
        <s v="Maple Cinnamon Granola Bars"/>
        <s v="Pear and Gorgonzola Salad"/>
        <s v="Collapsible Folding Chair"/>
        <s v="Recipe Book Stand"/>
        <s v="Digital Meat Thermometer"/>
        <s v="Vegan Caesar Dressing"/>
        <s v="Creamy Garlic Dressing"/>
        <s v="Wooden Blocks"/>
        <s v="Garlic Herb Seasoning"/>
        <s v="Mini Air Hockey Table"/>
        <s v="Mini Indoor Hydroponic Garden"/>
        <s v="Adjustable Laptop Desk"/>
        <s v="Lemon Dill Chicken Skewers"/>
        <s v="Granulated Sugar"/>
        <s v="Under Desk Footrest"/>
        <s v="Tomato Basil Soup"/>
        <s v="Home Karaoke System"/>
        <s v="Savory Mushroom Risotto"/>
        <s v="Plant Pot Drip Trays"/>
        <s v="Adjustable Pet Feeder"/>
        <s v="Organic Apples"/>
        <s v="Cinnamon Apple Sauce"/>
        <s v="Organic Spinach"/>
        <s v="Interchangeable Watch Bands"/>
        <s v="Cotton Tote Bag Set"/>
        <s v="Maple Bacon Jerky"/>
        <s v="Party Mini Dress"/>
        <s v="Smartphone Projector"/>
        <s v="Hiking Water Bottle with Filter"/>
        <s v="Essential Oils Diffuser Necklace"/>
        <s v="Electric Butter Churn"/>
        <s v="Handmade Leather Journal"/>
        <s v="Pumpkin Ice Cream"/>
        <s v="Camera Lens Cleaning Kit"/>
        <s v="Karaoke Microphone"/>
        <s v="Travel Beach Blanket"/>
        <s v="Children's Backpack"/>
        <s v="Teriyaki Chicken Stir-Fry"/>
        <s v="Nail Polish Set"/>
        <s v="LED Flashing Pet Collar"/>
        <s v="LED Desk Lamp with USB Charging"/>
        <s v="Mango Chunks"/>
        <s v="Lemon Garlic Marinade"/>
        <s v="Vegan Chickpea Salad"/>
        <s v="Cacao Nibs"/>
        <s v="Gluten-Free Bread"/>
        <s v="Spinach Artichoke Dip"/>
        <s v="Balsamic Fig Dressing"/>
        <s v="Portable Phone Charger"/>
        <s v="Self-Watering Planters"/>
        <s v="Organic Green Tea"/>
        <s v="Cocoa Powder"/>
        <s v="Camera Tripod"/>
        <s v="Multi-Purpose Marine Rope"/>
        <s v="Indian Curry Sauce"/>
        <s v="Organic Quinoa Salad"/>
        <s v="Digital Thermostat"/>
        <s v="Rechargeable Electric Toothbrush"/>
        <s v="Herb Garlic Butter"/>
      </sharedItems>
    </cacheField>
    <cacheField name="Rate_Per_Unit" numFmtId="0">
      <sharedItems containsSemiMixedTypes="0" containsString="0" containsNumber="1" containsInteger="1" minValue="109" maxValue="9945"/>
    </cacheField>
    <cacheField name="Total_Amount" numFmtId="165">
      <sharedItems containsSemiMixedTypes="0" containsString="0" containsNumber="1" containsInteger="1" minValue="540" maxValue="98390" count="347">
        <n v="17664"/>
        <n v="3205"/>
        <n v="8096"/>
        <n v="16584"/>
        <n v="78710"/>
        <n v="10196"/>
        <n v="38628"/>
        <n v="24768"/>
        <n v="14688"/>
        <n v="11298"/>
        <n v="52542"/>
        <n v="3483"/>
        <n v="9324"/>
        <n v="28189"/>
        <n v="54544"/>
        <n v="61839"/>
        <n v="6928"/>
        <n v="56240"/>
        <n v="41685"/>
        <n v="46508"/>
        <n v="26568"/>
        <n v="4896"/>
        <n v="65926"/>
        <n v="53130"/>
        <n v="60760"/>
        <n v="17012"/>
        <n v="23088"/>
        <n v="39186"/>
        <n v="9729"/>
        <n v="20346"/>
        <n v="86610"/>
        <n v="22660"/>
        <n v="75390"/>
        <n v="34867"/>
        <n v="31073"/>
        <n v="13664"/>
        <n v="6948"/>
        <n v="70310"/>
        <n v="62670"/>
        <n v="10272"/>
        <n v="27390"/>
        <n v="7468"/>
        <n v="6384"/>
        <n v="45246"/>
        <n v="60396"/>
        <n v="64616"/>
        <n v="2043"/>
        <n v="66294"/>
        <n v="19584"/>
        <n v="1726"/>
        <n v="13575"/>
        <n v="14252"/>
        <n v="87705"/>
        <n v="57612"/>
        <n v="19032"/>
        <n v="57066"/>
        <n v="6111"/>
        <n v="9120"/>
        <n v="57064"/>
        <n v="35946"/>
        <n v="3179"/>
        <n v="59672"/>
        <n v="98390"/>
        <n v="29538"/>
        <n v="38084"/>
        <n v="2967"/>
        <n v="7462"/>
        <n v="33540"/>
        <n v="6430"/>
        <n v="5800"/>
        <n v="12390"/>
        <n v="11484"/>
        <n v="20993"/>
        <n v="16192"/>
        <n v="35820"/>
        <n v="27948"/>
        <n v="36016"/>
        <n v="15528"/>
        <n v="64710"/>
        <n v="46616"/>
        <n v="33588"/>
        <n v="39985"/>
        <n v="37650"/>
        <n v="36370"/>
        <n v="7370"/>
        <n v="6700"/>
        <n v="16944"/>
        <n v="23343"/>
        <n v="7422"/>
        <n v="50322"/>
        <n v="24300"/>
        <n v="14672"/>
        <n v="22113"/>
        <n v="10168"/>
        <n v="1998"/>
        <n v="12140"/>
        <n v="37016"/>
        <n v="25600"/>
        <n v="2880"/>
        <n v="34560"/>
        <n v="16086"/>
        <n v="7270"/>
        <n v="8970"/>
        <n v="8550"/>
        <n v="14136"/>
        <n v="20400"/>
        <n v="9423"/>
        <n v="16466"/>
        <n v="32090"/>
        <n v="96270"/>
        <n v="3482"/>
        <n v="20300"/>
        <n v="24452"/>
        <n v="16010"/>
        <n v="6640"/>
        <n v="19458"/>
        <n v="2488"/>
        <n v="39375"/>
        <n v="27680"/>
        <n v="46152"/>
        <n v="59290"/>
        <n v="41395"/>
        <n v="16902"/>
        <n v="7148"/>
        <n v="18678"/>
        <n v="6882"/>
        <n v="17091"/>
        <n v="27068"/>
        <n v="52434"/>
        <n v="59604"/>
        <n v="19716"/>
        <n v="4820"/>
        <n v="23496"/>
        <n v="23720"/>
        <n v="49170"/>
        <n v="24100"/>
        <n v="7152"/>
        <n v="15348"/>
        <n v="981"/>
        <n v="35180"/>
        <n v="3950"/>
        <n v="52524"/>
        <n v="70020"/>
        <n v="39780"/>
        <n v="91930"/>
        <n v="2330"/>
        <n v="24732"/>
        <n v="52119"/>
        <n v="9407"/>
        <n v="37807"/>
        <n v="59312"/>
        <n v="5796"/>
        <n v="23148"/>
        <n v="6510"/>
        <n v="65709"/>
        <n v="27505"/>
        <n v="60690"/>
        <n v="1168"/>
        <n v="11620"/>
        <n v="8526"/>
        <n v="17724"/>
        <n v="45729"/>
        <n v="76185"/>
        <n v="17892"/>
        <n v="57714"/>
        <n v="26880"/>
        <n v="59136"/>
        <n v="6223"/>
        <n v="21843"/>
        <n v="28244"/>
        <n v="8177"/>
        <n v="19335"/>
        <n v="2409"/>
        <n v="14712"/>
        <n v="30987"/>
        <n v="63990"/>
        <n v="11220"/>
        <n v="23888"/>
        <n v="82701"/>
        <n v="25815"/>
        <n v="56920"/>
        <n v="15925"/>
        <n v="51590"/>
        <n v="62482"/>
        <n v="43776"/>
        <n v="54876"/>
        <n v="57520"/>
        <n v="10809"/>
        <n v="47509"/>
        <n v="80019"/>
        <n v="51702"/>
        <n v="29736"/>
        <n v="17136"/>
        <n v="19575"/>
        <n v="17706"/>
        <n v="29961"/>
        <n v="51786"/>
        <n v="2394"/>
        <n v="82917"/>
        <n v="86022"/>
        <n v="25074"/>
        <n v="18024"/>
        <n v="48267"/>
        <n v="18776"/>
        <n v="5764"/>
        <n v="29106"/>
        <n v="10170"/>
        <n v="580"/>
        <n v="29637"/>
        <n v="21825"/>
        <n v="4114"/>
        <n v="13470"/>
        <n v="2712"/>
        <n v="72928"/>
        <n v="23125"/>
        <n v="36648"/>
        <n v="51228"/>
        <n v="5270"/>
        <n v="9213"/>
        <n v="14570"/>
        <n v="44235"/>
        <n v="15606"/>
        <n v="8632"/>
        <n v="63117"/>
        <n v="17472"/>
        <n v="24930"/>
        <n v="20838"/>
        <n v="8420"/>
        <n v="1701"/>
        <n v="36171"/>
        <n v="13590"/>
        <n v="26280"/>
        <n v="6468"/>
        <n v="20457"/>
        <n v="85896"/>
        <n v="12960"/>
        <n v="71919"/>
        <n v="29247"/>
        <n v="36984"/>
        <n v="65744"/>
        <n v="540"/>
        <n v="54729"/>
        <n v="10970"/>
        <n v="34566"/>
        <n v="81855"/>
        <n v="57384"/>
        <n v="14616"/>
        <n v="54760"/>
        <n v="56727"/>
        <n v="15094"/>
        <n v="49305"/>
        <n v="19640"/>
        <n v="41454"/>
        <n v="5700"/>
        <n v="28095"/>
        <n v="8696"/>
        <n v="43780"/>
        <n v="36456"/>
        <n v="84456"/>
        <n v="60060"/>
        <n v="11872"/>
        <n v="20463"/>
        <n v="24354"/>
        <n v="16056"/>
        <n v="8876"/>
        <n v="27080"/>
        <n v="55254"/>
        <n v="11964"/>
        <n v="7725"/>
        <n v="70902"/>
        <n v="4770"/>
        <n v="52344"/>
        <n v="18916"/>
        <n v="4555"/>
        <n v="35714"/>
        <n v="3341"/>
        <n v="9330"/>
        <n v="6918"/>
        <n v="55386"/>
        <n v="34490"/>
        <n v="41418"/>
        <n v="53310"/>
        <n v="29860"/>
        <n v="10740"/>
        <n v="1772"/>
        <n v="30972"/>
        <n v="9046"/>
        <n v="8532"/>
        <n v="38420"/>
        <n v="11883"/>
        <n v="1737"/>
        <n v="875"/>
        <n v="7104"/>
        <n v="9975"/>
        <n v="4276"/>
        <n v="68949"/>
        <n v="20571"/>
        <n v="20733"/>
        <n v="1152"/>
        <n v="40140"/>
        <n v="10122"/>
        <n v="38192"/>
        <n v="7168"/>
        <n v="26697"/>
        <n v="67543"/>
        <n v="81030"/>
        <n v="58835"/>
        <n v="18306"/>
        <n v="55783"/>
        <n v="41634"/>
        <n v="20850"/>
        <n v="56022"/>
        <n v="75618"/>
        <n v="74624"/>
        <n v="65979"/>
        <n v="26790"/>
        <n v="39376"/>
        <n v="82233"/>
        <n v="7266"/>
        <n v="10917"/>
        <n v="93770"/>
        <n v="24644"/>
        <n v="21840"/>
        <n v="6360"/>
        <n v="1488"/>
        <n v="25824"/>
        <n v="78936"/>
        <n v="11640"/>
        <n v="45521"/>
        <n v="3107"/>
        <n v="9155"/>
        <n v="45740"/>
        <n v="11192"/>
        <n v="25398"/>
        <n v="12552"/>
        <n v="13960"/>
        <n v="29845"/>
        <n v="53628"/>
        <n v="893"/>
        <n v="35679"/>
        <n v="23388"/>
        <n v="30930"/>
        <n v="30535"/>
        <n v="60264"/>
        <n v="43800"/>
        <n v="14088"/>
        <n v="72250"/>
      </sharedItems>
    </cacheField>
    <cacheField name="GST_Applicable" numFmtId="0">
      <sharedItems count="2">
        <b v="1"/>
        <b v="0"/>
      </sharedItems>
    </cacheField>
    <cacheField name="GST_Percentage" numFmtId="0">
      <sharedItems containsMixedTypes="1" containsNumber="1" containsInteger="1" minValue="5" maxValue="28"/>
    </cacheField>
    <cacheField name="GST_Amount" numFmtId="0">
      <sharedItems containsSemiMixedTypes="0" containsString="0" containsNumber="1" minValue="0" maxValue="27549.200000000001" count="178">
        <n v="4945.92"/>
        <n v="0"/>
        <n v="971.52"/>
        <n v="4635.3599999999997"/>
        <n v="6935.04"/>
        <n v="3163.44"/>
        <n v="9457.56"/>
        <n v="626.94000000000005"/>
        <n v="7892.92"/>
        <n v="2727.2"/>
        <n v="7420.68"/>
        <n v="1939.84"/>
        <n v="6748.8"/>
        <n v="13022.24"/>
        <n v="3188.16"/>
        <n v="3296.3"/>
        <n v="3062.16"/>
        <n v="7053.48"/>
        <n v="4078.8"/>
        <n v="21109.200000000001"/>
        <n v="6276.06"/>
        <n v="5593.14"/>
        <n v="7520.4"/>
        <n v="1848.96"/>
        <n v="1369.5"/>
        <n v="1344.24"/>
        <n v="1787.52"/>
        <n v="12668.88"/>
        <n v="367.74"/>
        <n v="483.28"/>
        <n v="6913.44"/>
        <n v="2853.3"/>
        <n v="733.32"/>
        <n v="1641.6"/>
        <n v="2853.2"/>
        <n v="7160.64"/>
        <n v="27549.200000000001"/>
        <n v="1476.9"/>
        <n v="895.44"/>
        <n v="1677"/>
        <n v="696"/>
        <n v="2230.1999999999998"/>
        <n v="3215.52"/>
        <n v="2519.16"/>
        <n v="1943.04"/>
        <n v="11647.8"/>
        <n v="1679.4"/>
        <n v="1999.25"/>
        <n v="10542"/>
        <n v="804"/>
        <n v="4201.74"/>
        <n v="6804"/>
        <n v="2640.96"/>
        <n v="3980.34"/>
        <n v="1830.24"/>
        <n v="10364.48"/>
        <n v="1930.32"/>
        <n v="2448"/>
        <n v="1975.92"/>
        <n v="17328.599999999999"/>
        <n v="626.76"/>
        <n v="1222.5999999999999"/>
        <n v="4482.8"/>
        <n v="332"/>
        <n v="972.9"/>
        <n v="124.4"/>
        <n v="1968.75"/>
        <n v="7750.4"/>
        <n v="10672.2"/>
        <n v="357.4"/>
        <n v="933.9"/>
        <n v="1238.76"/>
        <n v="2980.2"/>
        <n v="3548.88"/>
        <n v="241"/>
        <n v="4269.6000000000004"/>
        <n v="2892"/>
        <n v="176.58"/>
        <n v="9850.4"/>
        <n v="12603.6"/>
        <n v="4773.6000000000004"/>
        <n v="279.60000000000002"/>
        <n v="2967.84"/>
        <n v="6254.28"/>
        <n v="1128.8399999999999"/>
        <n v="7117.44"/>
        <n v="1043.28"/>
        <n v="1171.8"/>
        <n v="4950.8999999999996"/>
        <n v="140.16"/>
        <n v="1023.12"/>
        <n v="3190.32"/>
        <n v="2147.04"/>
        <n v="1344"/>
        <n v="7096.32"/>
        <n v="311.14999999999998"/>
        <n v="7908.32"/>
        <n v="1471.86"/>
        <n v="17917.2"/>
        <n v="9924.1200000000008"/>
        <n v="15365.28"/>
        <n v="1297.08"/>
        <n v="5701.08"/>
        <n v="6204.24"/>
        <n v="5352.48"/>
        <n v="856.8"/>
        <n v="3523.5"/>
        <n v="8389.08"/>
        <n v="3008.88"/>
        <n v="5046.72"/>
        <n v="3379.68"/>
        <n v="3492.72"/>
        <n v="1830.6"/>
        <n v="29"/>
        <n v="2424.6"/>
        <n v="8751.36"/>
        <n v="4397.76"/>
        <n v="263.5"/>
        <n v="1658.34"/>
        <n v="2622.6"/>
        <n v="7962.3"/>
        <n v="1035.8399999999999"/>
        <n v="1515.6"/>
        <n v="306.18"/>
        <n v="10127.879999999999"/>
        <n v="3805.2"/>
        <n v="15461.28"/>
        <n v="3628.8"/>
        <n v="1462.35"/>
        <n v="1849.2"/>
        <n v="3287.2"/>
        <n v="6567.48"/>
        <n v="1728.3"/>
        <n v="4092.75"/>
        <n v="10329.120000000001"/>
        <n v="4226.32"/>
        <n v="8874.9"/>
        <n v="2356.8000000000002"/>
        <n v="4974.4799999999996"/>
        <n v="1596"/>
        <n v="5057.1000000000004"/>
        <n v="5253.6"/>
        <n v="1424.64"/>
        <n v="1217.7"/>
        <n v="4495.68"/>
        <n v="1390.5"/>
        <n v="8508.24"/>
        <n v="227.75"/>
        <n v="601.38"/>
        <n v="345.9"/>
        <n v="3716.64"/>
        <n v="1628.28"/>
        <n v="1921"/>
        <n v="1425.96"/>
        <n v="355.2"/>
        <n v="57.6"/>
        <n v="1909.6"/>
        <n v="358.4"/>
        <n v="1334.85"/>
        <n v="22688.400000000001"/>
        <n v="5125.68"/>
        <n v="4996.08"/>
        <n v="2502"/>
        <n v="3298.95"/>
        <n v="4822.2"/>
        <n v="363.3"/>
        <n v="4688.5"/>
        <n v="2620.8000000000002"/>
        <n v="2276.0500000000002"/>
        <n v="12807.2"/>
        <n v="1343.04"/>
        <n v="7111.44"/>
        <n v="627.6"/>
        <n v="1492.25"/>
        <n v="1169.4000000000001"/>
        <n v="8660.4"/>
        <n v="5496.3"/>
        <n v="13005"/>
      </sharedItems>
    </cacheField>
    <cacheField name="TDS_Applicable" numFmtId="0">
      <sharedItems/>
    </cacheField>
    <cacheField name="TDS_Percentage" numFmtId="0">
      <sharedItems containsMixedTypes="1" containsNumber="1" containsInteger="1" minValue="1" maxValue="10"/>
    </cacheField>
    <cacheField name="TDS_Amount" numFmtId="0">
      <sharedItems containsSemiMixedTypes="0" containsString="0" containsNumber="1" minValue="0" maxValue="9627" count="171">
        <n v="0"/>
        <n v="80.959999999999994"/>
        <n v="165.84"/>
        <n v="1019.6"/>
        <n v="495.36"/>
        <n v="734.4"/>
        <n v="525.41999999999996"/>
        <n v="348.3"/>
        <n v="466.2"/>
        <n v="5454.4"/>
        <n v="2812"/>
        <n v="1328.4"/>
        <n v="48.96"/>
        <n v="607.6"/>
        <n v="1701.2"/>
        <n v="97.29"/>
        <n v="1017.3"/>
        <n v="3769.5"/>
        <n v="1743.35"/>
        <n v="310.73"/>
        <n v="703.1"/>
        <n v="626.70000000000005"/>
        <n v="1027.2"/>
        <n v="904.92"/>
        <n v="603.96"/>
        <n v="3230.8"/>
        <n v="86.3"/>
        <n v="576.12"/>
        <n v="1903.2"/>
        <n v="317.89999999999998"/>
        <n v="2983.6"/>
        <n v="1476.9"/>
        <n v="148.35"/>
        <n v="746.2"/>
        <n v="3354"/>
        <n v="58"/>
        <n v="360.16"/>
        <n v="1552.8"/>
        <n v="6471"/>
        <n v="671.76"/>
        <n v="399.85"/>
        <n v="727.4"/>
        <n v="737"/>
        <n v="2334.3000000000002"/>
        <n v="742.2"/>
        <n v="2516.1"/>
        <n v="1105.6500000000001"/>
        <n v="203.36"/>
        <n v="199.8"/>
        <n v="607"/>
        <n v="3701.6"/>
        <n v="1280"/>
        <n v="345.6"/>
        <n v="727"/>
        <n v="823.3"/>
        <n v="9627"/>
        <n v="244.52"/>
        <n v="1601"/>
        <n v="389.16"/>
        <n v="124.4"/>
        <n v="3937.5"/>
        <n v="373.56"/>
        <n v="341.82"/>
        <n v="1353.4"/>
        <n v="1048.68"/>
        <n v="469.92"/>
        <n v="474.4"/>
        <n v="482"/>
        <n v="153.47999999999999"/>
        <n v="3518"/>
        <n v="525.24"/>
        <n v="397.8"/>
        <n v="1236.5999999999999"/>
        <n v="5211.8999999999996"/>
        <n v="188.14"/>
        <n v="3780.7"/>
        <n v="2965.6"/>
        <n v="651"/>
        <n v="550.1"/>
        <n v="1162"/>
        <n v="170.52"/>
        <n v="177.24"/>
        <n v="1789.2"/>
        <n v="5913.6"/>
        <n v="2184.3000000000002"/>
        <n v="1412.2"/>
        <n v="966.75"/>
        <n v="1471.2"/>
        <n v="561"/>
        <n v="477.76"/>
        <n v="258.14999999999998"/>
        <n v="5159"/>
        <n v="3124.1"/>
        <n v="1097.52"/>
        <n v="1150.4000000000001"/>
        <n v="1080.9000000000001"/>
        <n v="4750.8999999999996"/>
        <n v="4000.95"/>
        <n v="1486.8"/>
        <n v="391.5"/>
        <n v="354.12"/>
        <n v="47.88"/>
        <n v="1720.44"/>
        <n v="2507.4"/>
        <n v="2413.35"/>
        <n v="938.8"/>
        <n v="582.12"/>
        <n v="1481.85"/>
        <n v="41.14"/>
        <n v="134.69999999999999"/>
        <n v="231.25"/>
        <n v="5122.8"/>
        <n v="145.69999999999999"/>
        <n v="863.2"/>
        <n v="34.020000000000003"/>
        <n v="323.39999999999998"/>
        <n v="204.57"/>
        <n v="648"/>
        <n v="292.47000000000003"/>
        <n v="54"/>
        <n v="691.32"/>
        <n v="2869.2"/>
        <n v="1095.2"/>
        <n v="2836.35"/>
        <n v="301.88"/>
        <n v="982"/>
        <n v="2072.6999999999998"/>
        <n v="2809.5"/>
        <n v="869.6"/>
        <n v="3003"/>
        <n v="1354"/>
        <n v="1196.4000000000001"/>
        <n v="1418.04"/>
        <n v="227.75"/>
        <n v="714.28"/>
        <n v="691.8"/>
        <n v="2769.3"/>
        <n v="1724.5"/>
        <n v="452.3"/>
        <n v="594.15"/>
        <n v="17.5"/>
        <n v="99.75"/>
        <n v="427.6"/>
        <n v="3447.45"/>
        <n v="411.42"/>
        <n v="1036.6500000000001"/>
        <n v="11.52"/>
        <n v="1350.86"/>
        <n v="5578.3"/>
        <n v="5602.2"/>
        <n v="1512.36"/>
        <n v="535.79999999999995"/>
        <n v="822.33"/>
        <n v="218.34"/>
        <n v="4688.5"/>
        <n v="246.44"/>
        <n v="127.2"/>
        <n v="29.76"/>
        <n v="258.24"/>
        <n v="116.4"/>
        <n v="310.7"/>
        <n v="457.4"/>
        <n v="698"/>
        <n v="2681.4"/>
        <n v="8.93"/>
        <n v="1783.95"/>
        <n v="610.70000000000005"/>
        <n v="6026.4"/>
        <n v="140.88"/>
        <n v="203.4"/>
        <n v="722.5"/>
      </sharedItems>
    </cacheField>
    <cacheField name="Payment_Mode" numFmtId="0">
      <sharedItems count="4">
        <s v="Credit"/>
        <s v="UPI"/>
        <s v="Cash"/>
        <s v="Bank transfer"/>
      </sharedItems>
    </cacheField>
    <cacheField name="GSTIN" numFmtId="0">
      <sharedItems/>
    </cacheField>
    <cacheField name="GST_Type" numFmtId="0">
      <sharedItems/>
    </cacheField>
    <cacheField name="TDS_Sections" numFmtId="0">
      <sharedItems count="5">
        <s v="194H"/>
        <s v="194I"/>
        <s v="No TDS"/>
        <s v="194C"/>
        <s v="194J"/>
      </sharedItems>
    </cacheField>
    <cacheField name="PAN" numFmtId="0">
      <sharedItems/>
    </cacheField>
    <cacheField name="Audit_Flag" numFmtId="0">
      <sharedItems count="2">
        <s v="Normal"/>
        <s v="High Risk"/>
      </sharedItems>
    </cacheField>
  </cacheFields>
  <extLst>
    <ext xmlns:x14="http://schemas.microsoft.com/office/spreadsheetml/2009/9/main" uri="{725AE2AE-9491-48be-B2B4-4EB974FC3084}">
      <x14:pivotCacheDefinition pivotCacheId="1928709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n v="1"/>
    <d v="2024-04-27T00:00:00"/>
    <x v="0"/>
    <s v="Q2"/>
    <x v="0"/>
    <x v="0"/>
    <x v="0"/>
    <n v="6"/>
    <x v="0"/>
    <n v="2944"/>
    <x v="0"/>
    <x v="0"/>
    <n v="28"/>
    <x v="0"/>
    <b v="0"/>
    <b v="0"/>
    <x v="0"/>
    <x v="0"/>
    <s v="29NIQYY4442B1Z5"/>
    <s v="IGST"/>
    <x v="0"/>
    <s v="NIQYY4442B"/>
    <x v="0"/>
  </r>
  <r>
    <n v="2"/>
    <d v="2024-04-28T00:00:00"/>
    <x v="0"/>
    <s v="Q2"/>
    <x v="1"/>
    <x v="0"/>
    <x v="1"/>
    <n v="5"/>
    <x v="1"/>
    <n v="641"/>
    <x v="1"/>
    <x v="1"/>
    <b v="0"/>
    <x v="1"/>
    <b v="0"/>
    <b v="0"/>
    <x v="0"/>
    <x v="1"/>
    <s v="07WISSP4141X1Z5"/>
    <s v="IGST"/>
    <x v="1"/>
    <s v="WISSP4141X"/>
    <x v="0"/>
  </r>
  <r>
    <n v="3"/>
    <d v="2024-04-29T00:00:00"/>
    <x v="0"/>
    <s v="Q2"/>
    <x v="2"/>
    <x v="1"/>
    <x v="1"/>
    <n v="1"/>
    <x v="2"/>
    <n v="8096"/>
    <x v="2"/>
    <x v="0"/>
    <n v="12"/>
    <x v="2"/>
    <b v="1"/>
    <n v="1"/>
    <x v="1"/>
    <x v="2"/>
    <s v="07VANHH5965K1Z5"/>
    <s v="IGST"/>
    <x v="2"/>
    <s v="VANHH5965K"/>
    <x v="1"/>
  </r>
  <r>
    <n v="4"/>
    <d v="2024-04-30T00:00:00"/>
    <x v="0"/>
    <s v="Q2"/>
    <x v="3"/>
    <x v="0"/>
    <x v="1"/>
    <n v="3"/>
    <x v="3"/>
    <n v="5528"/>
    <x v="3"/>
    <x v="1"/>
    <b v="0"/>
    <x v="1"/>
    <b v="1"/>
    <n v="1"/>
    <x v="2"/>
    <x v="0"/>
    <s v="07FILXQ5068C1Z5"/>
    <s v="IGST"/>
    <x v="2"/>
    <s v="FILXQ5068C"/>
    <x v="0"/>
  </r>
  <r>
    <n v="5"/>
    <d v="2024-05-01T00:00:00"/>
    <x v="1"/>
    <s v="Q2"/>
    <x v="4"/>
    <x v="0"/>
    <x v="2"/>
    <n v="10"/>
    <x v="4"/>
    <n v="7871"/>
    <x v="4"/>
    <x v="1"/>
    <b v="0"/>
    <x v="1"/>
    <b v="0"/>
    <b v="0"/>
    <x v="0"/>
    <x v="0"/>
    <s v="27NKFSF9357G1Z5"/>
    <s v="IGST"/>
    <x v="3"/>
    <s v="NKFSF9357G"/>
    <x v="0"/>
  </r>
  <r>
    <n v="6"/>
    <d v="2024-05-02T00:00:00"/>
    <x v="1"/>
    <s v="Q2"/>
    <x v="5"/>
    <x v="1"/>
    <x v="1"/>
    <n v="2"/>
    <x v="5"/>
    <n v="5098"/>
    <x v="5"/>
    <x v="1"/>
    <b v="0"/>
    <x v="1"/>
    <b v="1"/>
    <n v="10"/>
    <x v="3"/>
    <x v="3"/>
    <s v="07LRTHN1055T1Z5"/>
    <s v="IGST"/>
    <x v="4"/>
    <s v="LRTHN1055T"/>
    <x v="0"/>
  </r>
  <r>
    <n v="7"/>
    <d v="2024-05-03T00:00:00"/>
    <x v="1"/>
    <s v="Q2"/>
    <x v="6"/>
    <x v="0"/>
    <x v="3"/>
    <n v="9"/>
    <x v="6"/>
    <n v="4292"/>
    <x v="6"/>
    <x v="0"/>
    <n v="12"/>
    <x v="3"/>
    <b v="0"/>
    <b v="0"/>
    <x v="0"/>
    <x v="2"/>
    <s v="36HDGCX6182U1Z5"/>
    <s v="CGST+SGST"/>
    <x v="0"/>
    <s v="HDGCX6182U"/>
    <x v="1"/>
  </r>
  <r>
    <n v="8"/>
    <d v="2024-05-04T00:00:00"/>
    <x v="1"/>
    <s v="Q2"/>
    <x v="7"/>
    <x v="0"/>
    <x v="2"/>
    <n v="9"/>
    <x v="7"/>
    <n v="2752"/>
    <x v="7"/>
    <x v="0"/>
    <n v="28"/>
    <x v="4"/>
    <b v="1"/>
    <n v="2"/>
    <x v="4"/>
    <x v="0"/>
    <s v="27YIEUI4227S1Z5"/>
    <s v="IGST"/>
    <x v="2"/>
    <s v="YIEUI4227S"/>
    <x v="0"/>
  </r>
  <r>
    <n v="9"/>
    <d v="2024-05-05T00:00:00"/>
    <x v="1"/>
    <s v="Q2"/>
    <x v="8"/>
    <x v="1"/>
    <x v="2"/>
    <n v="4"/>
    <x v="8"/>
    <n v="3672"/>
    <x v="8"/>
    <x v="1"/>
    <b v="0"/>
    <x v="1"/>
    <b v="1"/>
    <n v="5"/>
    <x v="5"/>
    <x v="3"/>
    <s v="27WERIP9398O1Z5"/>
    <s v="IGST"/>
    <x v="0"/>
    <s v="WERIP9398O"/>
    <x v="0"/>
  </r>
  <r>
    <n v="10"/>
    <d v="2024-05-06T00:00:00"/>
    <x v="1"/>
    <s v="Q2"/>
    <x v="9"/>
    <x v="0"/>
    <x v="3"/>
    <n v="3"/>
    <x v="9"/>
    <n v="3766"/>
    <x v="9"/>
    <x v="0"/>
    <n v="28"/>
    <x v="5"/>
    <b v="0"/>
    <b v="0"/>
    <x v="0"/>
    <x v="2"/>
    <s v="36EQWLG1921U1Z5"/>
    <s v="CGST+SGST"/>
    <x v="4"/>
    <s v="EQWLG1921U"/>
    <x v="1"/>
  </r>
  <r>
    <n v="11"/>
    <d v="2024-05-07T00:00:00"/>
    <x v="1"/>
    <s v="Q2"/>
    <x v="10"/>
    <x v="1"/>
    <x v="0"/>
    <n v="6"/>
    <x v="10"/>
    <n v="8757"/>
    <x v="10"/>
    <x v="0"/>
    <n v="18"/>
    <x v="6"/>
    <b v="1"/>
    <n v="1"/>
    <x v="6"/>
    <x v="0"/>
    <s v="29MFKBZ5430H1Z5"/>
    <s v="IGST"/>
    <x v="0"/>
    <s v="MFKBZ5430H"/>
    <x v="0"/>
  </r>
  <r>
    <n v="12"/>
    <d v="2024-05-08T00:00:00"/>
    <x v="1"/>
    <s v="Q2"/>
    <x v="11"/>
    <x v="0"/>
    <x v="1"/>
    <n v="9"/>
    <x v="11"/>
    <n v="387"/>
    <x v="11"/>
    <x v="0"/>
    <n v="18"/>
    <x v="7"/>
    <b v="1"/>
    <n v="10"/>
    <x v="7"/>
    <x v="3"/>
    <s v="07TMIND8941Q1Z5"/>
    <s v="IGST"/>
    <x v="0"/>
    <s v="TMIND8941Q"/>
    <x v="0"/>
  </r>
  <r>
    <n v="13"/>
    <d v="2024-05-09T00:00:00"/>
    <x v="1"/>
    <s v="Q2"/>
    <x v="10"/>
    <x v="1"/>
    <x v="0"/>
    <n v="3"/>
    <x v="12"/>
    <n v="3108"/>
    <x v="12"/>
    <x v="1"/>
    <b v="0"/>
    <x v="1"/>
    <b v="1"/>
    <n v="5"/>
    <x v="8"/>
    <x v="2"/>
    <s v="29HHZKH1710U1Z5"/>
    <s v="IGST"/>
    <x v="3"/>
    <s v="HHZKH1710U"/>
    <x v="0"/>
  </r>
  <r>
    <n v="14"/>
    <d v="2024-05-10T00:00:00"/>
    <x v="1"/>
    <s v="Q2"/>
    <x v="12"/>
    <x v="0"/>
    <x v="2"/>
    <n v="7"/>
    <x v="13"/>
    <n v="4027"/>
    <x v="13"/>
    <x v="0"/>
    <n v="28"/>
    <x v="8"/>
    <b v="0"/>
    <b v="0"/>
    <x v="0"/>
    <x v="3"/>
    <s v="27HERWU1565W1Z5"/>
    <s v="IGST"/>
    <x v="0"/>
    <s v="HERWU1565W"/>
    <x v="0"/>
  </r>
  <r>
    <n v="15"/>
    <d v="2024-05-11T00:00:00"/>
    <x v="1"/>
    <s v="Q2"/>
    <x v="13"/>
    <x v="1"/>
    <x v="0"/>
    <n v="8"/>
    <x v="14"/>
    <n v="6818"/>
    <x v="14"/>
    <x v="0"/>
    <n v="5"/>
    <x v="9"/>
    <b v="1"/>
    <n v="10"/>
    <x v="9"/>
    <x v="1"/>
    <s v="29NUFXL8321V1Z5"/>
    <s v="IGST"/>
    <x v="2"/>
    <s v="NUFXL8321V"/>
    <x v="0"/>
  </r>
  <r>
    <n v="16"/>
    <d v="2024-05-12T00:00:00"/>
    <x v="1"/>
    <s v="Q2"/>
    <x v="14"/>
    <x v="0"/>
    <x v="2"/>
    <n v="9"/>
    <x v="15"/>
    <n v="6871"/>
    <x v="15"/>
    <x v="0"/>
    <n v="12"/>
    <x v="10"/>
    <b v="0"/>
    <b v="0"/>
    <x v="0"/>
    <x v="1"/>
    <s v="27WTNPQ9099V1Z5"/>
    <s v="IGST"/>
    <x v="3"/>
    <s v="WTNPQ9099V"/>
    <x v="0"/>
  </r>
  <r>
    <n v="17"/>
    <d v="2024-05-13T00:00:00"/>
    <x v="1"/>
    <s v="Q2"/>
    <x v="15"/>
    <x v="1"/>
    <x v="3"/>
    <n v="8"/>
    <x v="16"/>
    <n v="866"/>
    <x v="16"/>
    <x v="0"/>
    <n v="28"/>
    <x v="11"/>
    <b v="0"/>
    <b v="0"/>
    <x v="0"/>
    <x v="3"/>
    <s v="36DSPPZ9394X1Z5"/>
    <s v="CGST+SGST"/>
    <x v="0"/>
    <s v="DSPPZ9394X"/>
    <x v="0"/>
  </r>
  <r>
    <n v="18"/>
    <d v="2024-05-14T00:00:00"/>
    <x v="1"/>
    <s v="Q2"/>
    <x v="13"/>
    <x v="1"/>
    <x v="0"/>
    <n v="8"/>
    <x v="17"/>
    <n v="7030"/>
    <x v="17"/>
    <x v="0"/>
    <n v="12"/>
    <x v="12"/>
    <b v="1"/>
    <n v="5"/>
    <x v="10"/>
    <x v="0"/>
    <s v="29HSITZ3323G1Z5"/>
    <s v="IGST"/>
    <x v="4"/>
    <s v="HSITZ3323G"/>
    <x v="0"/>
  </r>
  <r>
    <n v="19"/>
    <d v="2024-05-15T00:00:00"/>
    <x v="1"/>
    <s v="Q2"/>
    <x v="16"/>
    <x v="1"/>
    <x v="0"/>
    <n v="5"/>
    <x v="18"/>
    <n v="8337"/>
    <x v="18"/>
    <x v="1"/>
    <b v="0"/>
    <x v="1"/>
    <b v="0"/>
    <b v="0"/>
    <x v="0"/>
    <x v="0"/>
    <s v="29YIFAU6768O1Z5"/>
    <s v="IGST"/>
    <x v="4"/>
    <s v="YIFAU6768O"/>
    <x v="0"/>
  </r>
  <r>
    <n v="20"/>
    <d v="2024-05-16T00:00:00"/>
    <x v="1"/>
    <s v="Q2"/>
    <x v="17"/>
    <x v="0"/>
    <x v="1"/>
    <n v="7"/>
    <x v="19"/>
    <n v="6644"/>
    <x v="19"/>
    <x v="0"/>
    <n v="28"/>
    <x v="13"/>
    <b v="0"/>
    <b v="0"/>
    <x v="0"/>
    <x v="1"/>
    <s v="07PULFK8460K1Z5"/>
    <s v="IGST"/>
    <x v="0"/>
    <s v="PULFK8460K"/>
    <x v="0"/>
  </r>
  <r>
    <n v="21"/>
    <d v="2024-05-17T00:00:00"/>
    <x v="1"/>
    <s v="Q2"/>
    <x v="18"/>
    <x v="1"/>
    <x v="0"/>
    <n v="6"/>
    <x v="20"/>
    <n v="4428"/>
    <x v="20"/>
    <x v="0"/>
    <n v="12"/>
    <x v="14"/>
    <b v="1"/>
    <n v="5"/>
    <x v="11"/>
    <x v="0"/>
    <s v="29NILBR0715R1Z5"/>
    <s v="IGST"/>
    <x v="0"/>
    <s v="NILBR0715R"/>
    <x v="0"/>
  </r>
  <r>
    <n v="22"/>
    <d v="2024-05-18T00:00:00"/>
    <x v="1"/>
    <s v="Q2"/>
    <x v="19"/>
    <x v="1"/>
    <x v="2"/>
    <n v="2"/>
    <x v="21"/>
    <n v="2448"/>
    <x v="21"/>
    <x v="1"/>
    <b v="0"/>
    <x v="1"/>
    <b v="1"/>
    <n v="1"/>
    <x v="12"/>
    <x v="0"/>
    <s v="27PKGVX1683R1Z5"/>
    <s v="IGST"/>
    <x v="2"/>
    <s v="PKGVX1683R"/>
    <x v="0"/>
  </r>
  <r>
    <n v="23"/>
    <d v="2024-05-19T00:00:00"/>
    <x v="1"/>
    <s v="Q2"/>
    <x v="20"/>
    <x v="1"/>
    <x v="2"/>
    <n v="7"/>
    <x v="22"/>
    <n v="9418"/>
    <x v="22"/>
    <x v="0"/>
    <n v="5"/>
    <x v="15"/>
    <b v="0"/>
    <b v="0"/>
    <x v="0"/>
    <x v="2"/>
    <s v="27WPCZB6918D1Z5"/>
    <s v="IGST"/>
    <x v="3"/>
    <s v="WPCZB6918D"/>
    <x v="1"/>
  </r>
  <r>
    <n v="24"/>
    <d v="2024-05-20T00:00:00"/>
    <x v="1"/>
    <s v="Q2"/>
    <x v="4"/>
    <x v="1"/>
    <x v="2"/>
    <n v="10"/>
    <x v="23"/>
    <n v="5313"/>
    <x v="23"/>
    <x v="1"/>
    <b v="0"/>
    <x v="1"/>
    <b v="0"/>
    <b v="0"/>
    <x v="0"/>
    <x v="2"/>
    <s v="27BUNSG9677M1Z5"/>
    <s v="IGST"/>
    <x v="2"/>
    <s v="BUNSG9677M"/>
    <x v="0"/>
  </r>
  <r>
    <n v="25"/>
    <d v="2024-05-21T00:00:00"/>
    <x v="1"/>
    <s v="Q2"/>
    <x v="21"/>
    <x v="1"/>
    <x v="0"/>
    <n v="10"/>
    <x v="24"/>
    <n v="6076"/>
    <x v="24"/>
    <x v="1"/>
    <b v="0"/>
    <x v="1"/>
    <b v="1"/>
    <n v="1"/>
    <x v="13"/>
    <x v="2"/>
    <s v="29AFMOY6265E1Z5"/>
    <s v="IGST"/>
    <x v="3"/>
    <s v="AFMOY6265E"/>
    <x v="0"/>
  </r>
  <r>
    <n v="26"/>
    <d v="2024-05-22T00:00:00"/>
    <x v="1"/>
    <s v="Q2"/>
    <x v="22"/>
    <x v="0"/>
    <x v="3"/>
    <n v="2"/>
    <x v="25"/>
    <n v="8506"/>
    <x v="25"/>
    <x v="0"/>
    <n v="18"/>
    <x v="16"/>
    <b v="1"/>
    <n v="10"/>
    <x v="14"/>
    <x v="2"/>
    <s v="36UYQHM5868V1Z5"/>
    <s v="CGST+SGST"/>
    <x v="2"/>
    <s v="UYQHM5868V"/>
    <x v="1"/>
  </r>
  <r>
    <n v="27"/>
    <d v="2024-05-23T00:00:00"/>
    <x v="1"/>
    <s v="Q2"/>
    <x v="23"/>
    <x v="1"/>
    <x v="1"/>
    <n v="4"/>
    <x v="26"/>
    <n v="5772"/>
    <x v="26"/>
    <x v="1"/>
    <b v="0"/>
    <x v="1"/>
    <b v="0"/>
    <b v="0"/>
    <x v="0"/>
    <x v="2"/>
    <s v="07YFOKY1703U1Z5"/>
    <s v="IGST"/>
    <x v="2"/>
    <s v="YFOKY1703U"/>
    <x v="0"/>
  </r>
  <r>
    <n v="28"/>
    <d v="2024-05-24T00:00:00"/>
    <x v="1"/>
    <s v="Q2"/>
    <x v="24"/>
    <x v="1"/>
    <x v="2"/>
    <n v="9"/>
    <x v="27"/>
    <n v="4354"/>
    <x v="27"/>
    <x v="0"/>
    <n v="18"/>
    <x v="17"/>
    <b v="0"/>
    <b v="0"/>
    <x v="0"/>
    <x v="0"/>
    <s v="27YJZQX3515D1Z5"/>
    <s v="IGST"/>
    <x v="0"/>
    <s v="YJZQX3515D"/>
    <x v="0"/>
  </r>
  <r>
    <n v="29"/>
    <d v="2024-05-25T00:00:00"/>
    <x v="1"/>
    <s v="Q2"/>
    <x v="25"/>
    <x v="1"/>
    <x v="0"/>
    <n v="1"/>
    <x v="28"/>
    <n v="9729"/>
    <x v="28"/>
    <x v="1"/>
    <b v="0"/>
    <x v="1"/>
    <b v="1"/>
    <n v="1"/>
    <x v="15"/>
    <x v="0"/>
    <s v="29PFDHY7213T1Z5"/>
    <s v="IGST"/>
    <x v="1"/>
    <s v="PFDHY7213T"/>
    <x v="0"/>
  </r>
  <r>
    <n v="30"/>
    <d v="2024-05-26T00:00:00"/>
    <x v="1"/>
    <s v="Q2"/>
    <x v="26"/>
    <x v="1"/>
    <x v="1"/>
    <n v="3"/>
    <x v="29"/>
    <n v="6782"/>
    <x v="29"/>
    <x v="1"/>
    <b v="0"/>
    <x v="1"/>
    <b v="1"/>
    <n v="5"/>
    <x v="16"/>
    <x v="0"/>
    <s v="07TPMBC8202L1Z5"/>
    <s v="IGST"/>
    <x v="4"/>
    <s v="TPMBC8202L"/>
    <x v="0"/>
  </r>
  <r>
    <n v="31"/>
    <d v="2024-05-27T00:00:00"/>
    <x v="1"/>
    <s v="Q2"/>
    <x v="27"/>
    <x v="0"/>
    <x v="0"/>
    <n v="10"/>
    <x v="30"/>
    <n v="8661"/>
    <x v="30"/>
    <x v="1"/>
    <b v="0"/>
    <x v="1"/>
    <b v="0"/>
    <b v="0"/>
    <x v="0"/>
    <x v="1"/>
    <s v="29HDTCT2425O1Z5"/>
    <s v="IGST"/>
    <x v="1"/>
    <s v="HDTCT2425O"/>
    <x v="0"/>
  </r>
  <r>
    <n v="32"/>
    <d v="2024-05-28T00:00:00"/>
    <x v="1"/>
    <s v="Q2"/>
    <x v="28"/>
    <x v="0"/>
    <x v="3"/>
    <n v="4"/>
    <x v="31"/>
    <n v="5665"/>
    <x v="31"/>
    <x v="0"/>
    <n v="18"/>
    <x v="18"/>
    <b v="0"/>
    <b v="0"/>
    <x v="0"/>
    <x v="0"/>
    <s v="36XFNAR3161Y1Z5"/>
    <s v="CGST+SGST"/>
    <x v="4"/>
    <s v="XFNAR3161Y"/>
    <x v="0"/>
  </r>
  <r>
    <n v="33"/>
    <d v="2024-05-29T00:00:00"/>
    <x v="1"/>
    <s v="Q2"/>
    <x v="29"/>
    <x v="1"/>
    <x v="1"/>
    <n v="10"/>
    <x v="32"/>
    <n v="7539"/>
    <x v="32"/>
    <x v="0"/>
    <n v="28"/>
    <x v="19"/>
    <b v="1"/>
    <n v="5"/>
    <x v="17"/>
    <x v="3"/>
    <s v="07CUKPB3999Y1Z5"/>
    <s v="IGST"/>
    <x v="4"/>
    <s v="CUKPB3999Y"/>
    <x v="0"/>
  </r>
  <r>
    <n v="34"/>
    <d v="2024-05-30T00:00:00"/>
    <x v="1"/>
    <s v="Q2"/>
    <x v="30"/>
    <x v="0"/>
    <x v="2"/>
    <n v="7"/>
    <x v="33"/>
    <n v="4981"/>
    <x v="33"/>
    <x v="0"/>
    <n v="18"/>
    <x v="20"/>
    <b v="1"/>
    <n v="5"/>
    <x v="18"/>
    <x v="0"/>
    <s v="27RYBZA2906A1Z5"/>
    <s v="IGST"/>
    <x v="1"/>
    <s v="RYBZA2906A"/>
    <x v="0"/>
  </r>
  <r>
    <n v="35"/>
    <d v="2024-05-31T00:00:00"/>
    <x v="1"/>
    <s v="Q2"/>
    <x v="31"/>
    <x v="0"/>
    <x v="0"/>
    <n v="7"/>
    <x v="34"/>
    <n v="4439"/>
    <x v="34"/>
    <x v="0"/>
    <n v="18"/>
    <x v="21"/>
    <b v="1"/>
    <n v="1"/>
    <x v="19"/>
    <x v="2"/>
    <s v="29ZQYOR5777I1Z5"/>
    <s v="IGST"/>
    <x v="4"/>
    <s v="ZQYOR5777I"/>
    <x v="1"/>
  </r>
  <r>
    <n v="36"/>
    <d v="2024-06-01T00:00:00"/>
    <x v="2"/>
    <s v="Q2"/>
    <x v="32"/>
    <x v="0"/>
    <x v="0"/>
    <n v="4"/>
    <x v="35"/>
    <n v="3416"/>
    <x v="35"/>
    <x v="1"/>
    <b v="0"/>
    <x v="1"/>
    <b v="0"/>
    <b v="0"/>
    <x v="0"/>
    <x v="0"/>
    <s v="29CUEFF5572I1Z5"/>
    <s v="IGST"/>
    <x v="3"/>
    <s v="CUEFF5572I"/>
    <x v="0"/>
  </r>
  <r>
    <n v="37"/>
    <d v="2024-06-02T00:00:00"/>
    <x v="2"/>
    <s v="Q2"/>
    <x v="33"/>
    <x v="1"/>
    <x v="3"/>
    <n v="3"/>
    <x v="36"/>
    <n v="2316"/>
    <x v="36"/>
    <x v="1"/>
    <b v="0"/>
    <x v="1"/>
    <b v="0"/>
    <b v="0"/>
    <x v="0"/>
    <x v="0"/>
    <s v="36PIPUB7528Z1Z5"/>
    <s v="CGST+SGST"/>
    <x v="4"/>
    <s v="PIPUB7528Z"/>
    <x v="0"/>
  </r>
  <r>
    <n v="38"/>
    <d v="2024-06-03T00:00:00"/>
    <x v="2"/>
    <s v="Q2"/>
    <x v="34"/>
    <x v="1"/>
    <x v="3"/>
    <n v="10"/>
    <x v="37"/>
    <n v="7031"/>
    <x v="37"/>
    <x v="1"/>
    <b v="0"/>
    <x v="1"/>
    <b v="1"/>
    <n v="1"/>
    <x v="20"/>
    <x v="0"/>
    <s v="36DWACI7617K1Z5"/>
    <s v="CGST+SGST"/>
    <x v="1"/>
    <s v="DWACI7617K"/>
    <x v="0"/>
  </r>
  <r>
    <n v="39"/>
    <d v="2024-06-04T00:00:00"/>
    <x v="2"/>
    <s v="Q2"/>
    <x v="35"/>
    <x v="1"/>
    <x v="3"/>
    <n v="10"/>
    <x v="38"/>
    <n v="6267"/>
    <x v="38"/>
    <x v="0"/>
    <n v="12"/>
    <x v="22"/>
    <b v="1"/>
    <n v="1"/>
    <x v="21"/>
    <x v="0"/>
    <s v="36GKSSC1505I1Z5"/>
    <s v="CGST+SGST"/>
    <x v="4"/>
    <s v="GKSSC1505I"/>
    <x v="0"/>
  </r>
  <r>
    <n v="40"/>
    <d v="2024-06-05T00:00:00"/>
    <x v="2"/>
    <s v="Q2"/>
    <x v="36"/>
    <x v="0"/>
    <x v="3"/>
    <n v="6"/>
    <x v="39"/>
    <n v="1712"/>
    <x v="39"/>
    <x v="0"/>
    <n v="18"/>
    <x v="23"/>
    <b v="1"/>
    <n v="10"/>
    <x v="22"/>
    <x v="3"/>
    <s v="36ZIZBT4008F1Z5"/>
    <s v="CGST+SGST"/>
    <x v="3"/>
    <s v="ZIZBT4008F"/>
    <x v="0"/>
  </r>
  <r>
    <n v="41"/>
    <d v="2024-06-06T00:00:00"/>
    <x v="2"/>
    <s v="Q2"/>
    <x v="2"/>
    <x v="0"/>
    <x v="3"/>
    <n v="6"/>
    <x v="40"/>
    <n v="4565"/>
    <x v="40"/>
    <x v="0"/>
    <n v="5"/>
    <x v="24"/>
    <b v="0"/>
    <b v="0"/>
    <x v="0"/>
    <x v="1"/>
    <s v="36EPVVL8620D1Z5"/>
    <s v="CGST+SGST"/>
    <x v="1"/>
    <s v="EPVVL8620D"/>
    <x v="0"/>
  </r>
  <r>
    <n v="42"/>
    <d v="2024-06-07T00:00:00"/>
    <x v="2"/>
    <s v="Q2"/>
    <x v="37"/>
    <x v="0"/>
    <x v="0"/>
    <n v="2"/>
    <x v="41"/>
    <n v="3734"/>
    <x v="41"/>
    <x v="0"/>
    <n v="18"/>
    <x v="25"/>
    <b v="0"/>
    <b v="0"/>
    <x v="0"/>
    <x v="1"/>
    <s v="29SENEI8062E1Z5"/>
    <s v="IGST"/>
    <x v="3"/>
    <s v="SENEI8062E"/>
    <x v="0"/>
  </r>
  <r>
    <n v="43"/>
    <d v="2024-06-08T00:00:00"/>
    <x v="2"/>
    <s v="Q2"/>
    <x v="38"/>
    <x v="1"/>
    <x v="2"/>
    <n v="3"/>
    <x v="42"/>
    <n v="2128"/>
    <x v="42"/>
    <x v="0"/>
    <n v="28"/>
    <x v="26"/>
    <b v="0"/>
    <b v="0"/>
    <x v="0"/>
    <x v="3"/>
    <s v="27SHJYY0726O1Z5"/>
    <s v="IGST"/>
    <x v="4"/>
    <s v="SHJYY0726O"/>
    <x v="0"/>
  </r>
  <r>
    <n v="44"/>
    <d v="2024-06-09T00:00:00"/>
    <x v="2"/>
    <s v="Q2"/>
    <x v="39"/>
    <x v="1"/>
    <x v="2"/>
    <n v="6"/>
    <x v="43"/>
    <n v="7541"/>
    <x v="43"/>
    <x v="0"/>
    <n v="28"/>
    <x v="27"/>
    <b v="1"/>
    <n v="2"/>
    <x v="23"/>
    <x v="2"/>
    <s v="27JWNVE6648K1Z5"/>
    <s v="IGST"/>
    <x v="4"/>
    <s v="JWNVE6648K"/>
    <x v="1"/>
  </r>
  <r>
    <n v="45"/>
    <d v="2024-06-10T00:00:00"/>
    <x v="2"/>
    <s v="Q2"/>
    <x v="40"/>
    <x v="1"/>
    <x v="3"/>
    <n v="7"/>
    <x v="44"/>
    <n v="8628"/>
    <x v="44"/>
    <x v="1"/>
    <b v="0"/>
    <x v="1"/>
    <b v="1"/>
    <n v="1"/>
    <x v="24"/>
    <x v="2"/>
    <s v="36FVRYK4152B1Z5"/>
    <s v="CGST+SGST"/>
    <x v="1"/>
    <s v="FVRYK4152B"/>
    <x v="0"/>
  </r>
  <r>
    <n v="46"/>
    <d v="2024-06-11T00:00:00"/>
    <x v="2"/>
    <s v="Q2"/>
    <x v="41"/>
    <x v="1"/>
    <x v="0"/>
    <n v="8"/>
    <x v="45"/>
    <n v="8077"/>
    <x v="45"/>
    <x v="1"/>
    <b v="0"/>
    <x v="1"/>
    <b v="1"/>
    <n v="5"/>
    <x v="25"/>
    <x v="3"/>
    <s v="29HHIAE8756Y1Z5"/>
    <s v="IGST"/>
    <x v="4"/>
    <s v="HHIAE8756Y"/>
    <x v="0"/>
  </r>
  <r>
    <n v="47"/>
    <d v="2024-06-12T00:00:00"/>
    <x v="2"/>
    <s v="Q2"/>
    <x v="42"/>
    <x v="0"/>
    <x v="3"/>
    <n v="1"/>
    <x v="46"/>
    <n v="2043"/>
    <x v="46"/>
    <x v="0"/>
    <n v="18"/>
    <x v="28"/>
    <b v="0"/>
    <b v="0"/>
    <x v="0"/>
    <x v="0"/>
    <s v="36DWPET6631B1Z5"/>
    <s v="CGST+SGST"/>
    <x v="0"/>
    <s v="DWPET6631B"/>
    <x v="0"/>
  </r>
  <r>
    <n v="48"/>
    <d v="2024-06-13T00:00:00"/>
    <x v="2"/>
    <s v="Q2"/>
    <x v="43"/>
    <x v="1"/>
    <x v="3"/>
    <n v="9"/>
    <x v="47"/>
    <n v="7366"/>
    <x v="47"/>
    <x v="1"/>
    <b v="0"/>
    <x v="1"/>
    <b v="0"/>
    <b v="0"/>
    <x v="0"/>
    <x v="3"/>
    <s v="36ZFKTO7423U1Z5"/>
    <s v="CGST+SGST"/>
    <x v="1"/>
    <s v="ZFKTO7423U"/>
    <x v="0"/>
  </r>
  <r>
    <n v="49"/>
    <d v="2024-06-14T00:00:00"/>
    <x v="2"/>
    <s v="Q2"/>
    <x v="44"/>
    <x v="0"/>
    <x v="1"/>
    <n v="3"/>
    <x v="48"/>
    <n v="6528"/>
    <x v="48"/>
    <x v="1"/>
    <b v="0"/>
    <x v="1"/>
    <b v="0"/>
    <b v="0"/>
    <x v="0"/>
    <x v="0"/>
    <s v="07HOGOJ7414E1Z5"/>
    <s v="IGST"/>
    <x v="2"/>
    <s v="HOGOJ7414E"/>
    <x v="0"/>
  </r>
  <r>
    <n v="50"/>
    <d v="2024-06-15T00:00:00"/>
    <x v="2"/>
    <s v="Q2"/>
    <x v="45"/>
    <x v="0"/>
    <x v="2"/>
    <n v="1"/>
    <x v="49"/>
    <n v="1726"/>
    <x v="49"/>
    <x v="0"/>
    <n v="28"/>
    <x v="29"/>
    <b v="1"/>
    <n v="5"/>
    <x v="26"/>
    <x v="3"/>
    <s v="27KFNLC6944M1Z5"/>
    <s v="IGST"/>
    <x v="0"/>
    <s v="KFNLC6944M"/>
    <x v="0"/>
  </r>
  <r>
    <n v="51"/>
    <d v="2024-06-16T00:00:00"/>
    <x v="2"/>
    <s v="Q2"/>
    <x v="46"/>
    <x v="0"/>
    <x v="1"/>
    <n v="3"/>
    <x v="50"/>
    <n v="4525"/>
    <x v="50"/>
    <x v="1"/>
    <b v="0"/>
    <x v="1"/>
    <b v="0"/>
    <b v="0"/>
    <x v="0"/>
    <x v="3"/>
    <s v="07JLPQV3717H1Z5"/>
    <s v="IGST"/>
    <x v="2"/>
    <s v="JLPQV3717H"/>
    <x v="0"/>
  </r>
  <r>
    <n v="52"/>
    <d v="2024-06-17T00:00:00"/>
    <x v="2"/>
    <s v="Q2"/>
    <x v="47"/>
    <x v="1"/>
    <x v="0"/>
    <n v="2"/>
    <x v="51"/>
    <n v="7126"/>
    <x v="51"/>
    <x v="1"/>
    <b v="0"/>
    <x v="1"/>
    <b v="0"/>
    <b v="0"/>
    <x v="0"/>
    <x v="0"/>
    <s v="29ZGBHW5662W1Z5"/>
    <s v="IGST"/>
    <x v="0"/>
    <s v="ZGBHW5662W"/>
    <x v="0"/>
  </r>
  <r>
    <n v="53"/>
    <d v="2024-06-18T00:00:00"/>
    <x v="2"/>
    <s v="Q2"/>
    <x v="48"/>
    <x v="0"/>
    <x v="1"/>
    <n v="9"/>
    <x v="52"/>
    <n v="9745"/>
    <x v="52"/>
    <x v="1"/>
    <b v="0"/>
    <x v="1"/>
    <b v="0"/>
    <b v="0"/>
    <x v="0"/>
    <x v="1"/>
    <s v="07CXILK2295Z1Z5"/>
    <s v="IGST"/>
    <x v="2"/>
    <s v="CXILK2295Z"/>
    <x v="0"/>
  </r>
  <r>
    <n v="54"/>
    <d v="2024-06-19T00:00:00"/>
    <x v="2"/>
    <s v="Q2"/>
    <x v="49"/>
    <x v="0"/>
    <x v="3"/>
    <n v="6"/>
    <x v="53"/>
    <n v="9602"/>
    <x v="53"/>
    <x v="0"/>
    <n v="12"/>
    <x v="30"/>
    <b v="1"/>
    <n v="1"/>
    <x v="27"/>
    <x v="1"/>
    <s v="36FAEHC5102F1Z5"/>
    <s v="CGST+SGST"/>
    <x v="1"/>
    <s v="FAEHC5102F"/>
    <x v="0"/>
  </r>
  <r>
    <n v="55"/>
    <d v="2024-06-20T00:00:00"/>
    <x v="2"/>
    <s v="Q2"/>
    <x v="50"/>
    <x v="0"/>
    <x v="3"/>
    <n v="3"/>
    <x v="54"/>
    <n v="6344"/>
    <x v="54"/>
    <x v="1"/>
    <b v="0"/>
    <x v="1"/>
    <b v="1"/>
    <n v="10"/>
    <x v="28"/>
    <x v="3"/>
    <s v="36KZUZL4068R1Z5"/>
    <s v="CGST+SGST"/>
    <x v="3"/>
    <s v="KZUZL4068R"/>
    <x v="0"/>
  </r>
  <r>
    <n v="56"/>
    <d v="2024-06-21T00:00:00"/>
    <x v="2"/>
    <s v="Q2"/>
    <x v="51"/>
    <x v="1"/>
    <x v="2"/>
    <n v="6"/>
    <x v="55"/>
    <n v="9511"/>
    <x v="55"/>
    <x v="0"/>
    <n v="5"/>
    <x v="31"/>
    <b v="0"/>
    <b v="0"/>
    <x v="0"/>
    <x v="0"/>
    <s v="27FBSCM4172A1Z5"/>
    <s v="IGST"/>
    <x v="1"/>
    <s v="FBSCM4172A"/>
    <x v="0"/>
  </r>
  <r>
    <n v="57"/>
    <d v="2024-06-22T00:00:00"/>
    <x v="2"/>
    <s v="Q2"/>
    <x v="52"/>
    <x v="0"/>
    <x v="1"/>
    <n v="9"/>
    <x v="56"/>
    <n v="679"/>
    <x v="56"/>
    <x v="0"/>
    <n v="12"/>
    <x v="32"/>
    <b v="0"/>
    <b v="0"/>
    <x v="0"/>
    <x v="1"/>
    <s v="07XAOLL8301G1Z5"/>
    <s v="IGST"/>
    <x v="0"/>
    <s v="XAOLL8301G"/>
    <x v="0"/>
  </r>
  <r>
    <n v="58"/>
    <d v="2024-06-23T00:00:00"/>
    <x v="2"/>
    <s v="Q2"/>
    <x v="1"/>
    <x v="0"/>
    <x v="1"/>
    <n v="3"/>
    <x v="57"/>
    <n v="3040"/>
    <x v="57"/>
    <x v="0"/>
    <n v="18"/>
    <x v="33"/>
    <b v="0"/>
    <b v="0"/>
    <x v="0"/>
    <x v="1"/>
    <s v="07FWBVN9229H1Z5"/>
    <s v="IGST"/>
    <x v="4"/>
    <s v="FWBVN9229H"/>
    <x v="0"/>
  </r>
  <r>
    <n v="59"/>
    <d v="2024-06-24T00:00:00"/>
    <x v="2"/>
    <s v="Q2"/>
    <x v="53"/>
    <x v="0"/>
    <x v="0"/>
    <n v="7"/>
    <x v="58"/>
    <n v="8152"/>
    <x v="58"/>
    <x v="0"/>
    <n v="5"/>
    <x v="34"/>
    <b v="0"/>
    <b v="0"/>
    <x v="0"/>
    <x v="3"/>
    <s v="29RAQSY1554Y1Z5"/>
    <s v="IGST"/>
    <x v="4"/>
    <s v="RAQSY1554Y"/>
    <x v="0"/>
  </r>
  <r>
    <n v="60"/>
    <d v="2024-06-25T00:00:00"/>
    <x v="2"/>
    <s v="Q2"/>
    <x v="54"/>
    <x v="0"/>
    <x v="0"/>
    <n v="6"/>
    <x v="59"/>
    <n v="5991"/>
    <x v="59"/>
    <x v="1"/>
    <b v="0"/>
    <x v="1"/>
    <b v="0"/>
    <b v="0"/>
    <x v="0"/>
    <x v="1"/>
    <s v="29HYWUQ0331K1Z5"/>
    <s v="IGST"/>
    <x v="3"/>
    <s v="HYWUQ0331K"/>
    <x v="0"/>
  </r>
  <r>
    <n v="61"/>
    <d v="2024-06-26T00:00:00"/>
    <x v="2"/>
    <s v="Q2"/>
    <x v="55"/>
    <x v="1"/>
    <x v="0"/>
    <n v="1"/>
    <x v="60"/>
    <n v="3179"/>
    <x v="60"/>
    <x v="1"/>
    <b v="0"/>
    <x v="1"/>
    <b v="1"/>
    <n v="10"/>
    <x v="29"/>
    <x v="1"/>
    <s v="29SUDMJ3961Y1Z5"/>
    <s v="IGST"/>
    <x v="0"/>
    <s v="SUDMJ3961Y"/>
    <x v="0"/>
  </r>
  <r>
    <n v="62"/>
    <d v="2024-06-27T00:00:00"/>
    <x v="2"/>
    <s v="Q2"/>
    <x v="56"/>
    <x v="1"/>
    <x v="3"/>
    <n v="8"/>
    <x v="61"/>
    <n v="7459"/>
    <x v="61"/>
    <x v="0"/>
    <n v="12"/>
    <x v="35"/>
    <b v="1"/>
    <n v="5"/>
    <x v="30"/>
    <x v="2"/>
    <s v="36YPXUY8489S1Z5"/>
    <s v="CGST+SGST"/>
    <x v="1"/>
    <s v="YPXUY8489S"/>
    <x v="1"/>
  </r>
  <r>
    <n v="63"/>
    <d v="2024-06-28T00:00:00"/>
    <x v="2"/>
    <s v="Q2"/>
    <x v="57"/>
    <x v="0"/>
    <x v="2"/>
    <n v="10"/>
    <x v="62"/>
    <n v="9839"/>
    <x v="62"/>
    <x v="0"/>
    <n v="28"/>
    <x v="36"/>
    <b v="0"/>
    <b v="0"/>
    <x v="0"/>
    <x v="1"/>
    <s v="27GBMPB2882Z1Z5"/>
    <s v="IGST"/>
    <x v="2"/>
    <s v="GBMPB2882Z"/>
    <x v="0"/>
  </r>
  <r>
    <n v="64"/>
    <d v="2024-06-29T00:00:00"/>
    <x v="2"/>
    <s v="Q2"/>
    <x v="58"/>
    <x v="1"/>
    <x v="2"/>
    <n v="9"/>
    <x v="63"/>
    <n v="3282"/>
    <x v="63"/>
    <x v="0"/>
    <n v="5"/>
    <x v="37"/>
    <b v="1"/>
    <n v="5"/>
    <x v="31"/>
    <x v="3"/>
    <s v="27JKISQ0625W1Z5"/>
    <s v="IGST"/>
    <x v="2"/>
    <s v="JKISQ0625W"/>
    <x v="0"/>
  </r>
  <r>
    <n v="65"/>
    <d v="2024-06-30T00:00:00"/>
    <x v="2"/>
    <s v="Q2"/>
    <x v="59"/>
    <x v="0"/>
    <x v="1"/>
    <n v="4"/>
    <x v="1"/>
    <n v="9521"/>
    <x v="64"/>
    <x v="1"/>
    <b v="0"/>
    <x v="1"/>
    <b v="0"/>
    <b v="0"/>
    <x v="0"/>
    <x v="2"/>
    <s v="07WFHMB5861Y1Z5"/>
    <s v="IGST"/>
    <x v="4"/>
    <s v="WFHMB5861Y"/>
    <x v="0"/>
  </r>
  <r>
    <n v="66"/>
    <d v="2024-07-01T00:00:00"/>
    <x v="3"/>
    <s v="Q3"/>
    <x v="17"/>
    <x v="0"/>
    <x v="2"/>
    <n v="3"/>
    <x v="64"/>
    <n v="989"/>
    <x v="65"/>
    <x v="1"/>
    <b v="0"/>
    <x v="1"/>
    <b v="1"/>
    <n v="5"/>
    <x v="32"/>
    <x v="3"/>
    <s v="27FPONJ1007E1Z5"/>
    <s v="IGST"/>
    <x v="4"/>
    <s v="FPONJ1007E"/>
    <x v="0"/>
  </r>
  <r>
    <n v="67"/>
    <d v="2024-07-02T00:00:00"/>
    <x v="3"/>
    <s v="Q3"/>
    <x v="60"/>
    <x v="1"/>
    <x v="1"/>
    <n v="2"/>
    <x v="65"/>
    <n v="3731"/>
    <x v="66"/>
    <x v="0"/>
    <n v="12"/>
    <x v="38"/>
    <b v="1"/>
    <n v="10"/>
    <x v="33"/>
    <x v="0"/>
    <s v="07ILBJC8855J1Z5"/>
    <s v="IGST"/>
    <x v="4"/>
    <s v="ILBJC8855J"/>
    <x v="0"/>
  </r>
  <r>
    <n v="68"/>
    <d v="2024-07-03T00:00:00"/>
    <x v="3"/>
    <s v="Q3"/>
    <x v="61"/>
    <x v="1"/>
    <x v="3"/>
    <n v="5"/>
    <x v="66"/>
    <n v="6708"/>
    <x v="67"/>
    <x v="0"/>
    <n v="5"/>
    <x v="39"/>
    <b v="1"/>
    <n v="10"/>
    <x v="34"/>
    <x v="1"/>
    <s v="36LLCSD1249U1Z5"/>
    <s v="CGST+SGST"/>
    <x v="2"/>
    <s v="LLCSD1249U"/>
    <x v="0"/>
  </r>
  <r>
    <n v="69"/>
    <d v="2024-07-04T00:00:00"/>
    <x v="3"/>
    <s v="Q3"/>
    <x v="62"/>
    <x v="0"/>
    <x v="0"/>
    <n v="10"/>
    <x v="67"/>
    <n v="643"/>
    <x v="68"/>
    <x v="1"/>
    <b v="0"/>
    <x v="1"/>
    <b v="0"/>
    <b v="0"/>
    <x v="0"/>
    <x v="0"/>
    <s v="29EVFPT3618F1Z5"/>
    <s v="IGST"/>
    <x v="3"/>
    <s v="EVFPT3618F"/>
    <x v="0"/>
  </r>
  <r>
    <n v="70"/>
    <d v="2024-07-05T00:00:00"/>
    <x v="3"/>
    <s v="Q3"/>
    <x v="63"/>
    <x v="1"/>
    <x v="0"/>
    <n v="4"/>
    <x v="35"/>
    <n v="1450"/>
    <x v="69"/>
    <x v="0"/>
    <n v="12"/>
    <x v="40"/>
    <b v="1"/>
    <n v="1"/>
    <x v="35"/>
    <x v="2"/>
    <s v="29RBWKP2519S1Z5"/>
    <s v="IGST"/>
    <x v="1"/>
    <s v="RBWKP2519S"/>
    <x v="1"/>
  </r>
  <r>
    <n v="71"/>
    <d v="2024-07-06T00:00:00"/>
    <x v="3"/>
    <s v="Q3"/>
    <x v="64"/>
    <x v="0"/>
    <x v="3"/>
    <n v="5"/>
    <x v="68"/>
    <n v="2478"/>
    <x v="70"/>
    <x v="0"/>
    <n v="18"/>
    <x v="41"/>
    <b v="0"/>
    <b v="0"/>
    <x v="0"/>
    <x v="2"/>
    <s v="36HUNJH6171I1Z5"/>
    <s v="CGST+SGST"/>
    <x v="0"/>
    <s v="HUNJH6171I"/>
    <x v="1"/>
  </r>
  <r>
    <n v="72"/>
    <d v="2024-07-07T00:00:00"/>
    <x v="3"/>
    <s v="Q3"/>
    <x v="47"/>
    <x v="0"/>
    <x v="1"/>
    <n v="3"/>
    <x v="69"/>
    <n v="3828"/>
    <x v="71"/>
    <x v="0"/>
    <n v="28"/>
    <x v="42"/>
    <b v="0"/>
    <b v="0"/>
    <x v="0"/>
    <x v="3"/>
    <s v="07PMQFF0004I1Z5"/>
    <s v="IGST"/>
    <x v="3"/>
    <s v="PMQFF0004I"/>
    <x v="0"/>
  </r>
  <r>
    <n v="73"/>
    <d v="2024-07-08T00:00:00"/>
    <x v="3"/>
    <s v="Q3"/>
    <x v="65"/>
    <x v="1"/>
    <x v="1"/>
    <n v="7"/>
    <x v="70"/>
    <n v="2999"/>
    <x v="72"/>
    <x v="0"/>
    <n v="12"/>
    <x v="43"/>
    <b v="0"/>
    <b v="0"/>
    <x v="0"/>
    <x v="2"/>
    <s v="07GWFLJ4208I1Z5"/>
    <s v="IGST"/>
    <x v="1"/>
    <s v="GWFLJ4208I"/>
    <x v="1"/>
  </r>
  <r>
    <n v="74"/>
    <d v="2024-07-09T00:00:00"/>
    <x v="3"/>
    <s v="Q3"/>
    <x v="66"/>
    <x v="0"/>
    <x v="1"/>
    <n v="8"/>
    <x v="71"/>
    <n v="2024"/>
    <x v="73"/>
    <x v="0"/>
    <n v="12"/>
    <x v="44"/>
    <b v="0"/>
    <b v="0"/>
    <x v="0"/>
    <x v="3"/>
    <s v="07ZAKIU2916U1Z5"/>
    <s v="IGST"/>
    <x v="0"/>
    <s v="ZAKIU2916U"/>
    <x v="0"/>
  </r>
  <r>
    <n v="75"/>
    <d v="2024-07-10T00:00:00"/>
    <x v="3"/>
    <s v="Q3"/>
    <x v="67"/>
    <x v="1"/>
    <x v="2"/>
    <n v="10"/>
    <x v="72"/>
    <n v="3582"/>
    <x v="74"/>
    <x v="1"/>
    <b v="0"/>
    <x v="1"/>
    <b v="0"/>
    <b v="0"/>
    <x v="0"/>
    <x v="0"/>
    <s v="27GBJMM3822C1Z5"/>
    <s v="IGST"/>
    <x v="1"/>
    <s v="GBJMM3822C"/>
    <x v="0"/>
  </r>
  <r>
    <n v="76"/>
    <d v="2024-07-11T00:00:00"/>
    <x v="3"/>
    <s v="Q3"/>
    <x v="50"/>
    <x v="0"/>
    <x v="0"/>
    <n v="4"/>
    <x v="73"/>
    <n v="6987"/>
    <x v="75"/>
    <x v="1"/>
    <b v="0"/>
    <x v="1"/>
    <b v="0"/>
    <b v="0"/>
    <x v="0"/>
    <x v="0"/>
    <s v="29ZRFBL4542A1Z5"/>
    <s v="IGST"/>
    <x v="0"/>
    <s v="ZRFBL4542A"/>
    <x v="0"/>
  </r>
  <r>
    <n v="77"/>
    <d v="2024-07-12T00:00:00"/>
    <x v="3"/>
    <s v="Q3"/>
    <x v="68"/>
    <x v="1"/>
    <x v="3"/>
    <n v="4"/>
    <x v="74"/>
    <n v="9004"/>
    <x v="76"/>
    <x v="1"/>
    <b v="0"/>
    <x v="1"/>
    <b v="1"/>
    <n v="1"/>
    <x v="36"/>
    <x v="3"/>
    <s v="36GDXPA9021I1Z5"/>
    <s v="CGST+SGST"/>
    <x v="4"/>
    <s v="GDXPA9021I"/>
    <x v="0"/>
  </r>
  <r>
    <n v="78"/>
    <d v="2024-07-13T00:00:00"/>
    <x v="3"/>
    <s v="Q3"/>
    <x v="69"/>
    <x v="0"/>
    <x v="0"/>
    <n v="6"/>
    <x v="75"/>
    <n v="2588"/>
    <x v="77"/>
    <x v="1"/>
    <b v="0"/>
    <x v="1"/>
    <b v="1"/>
    <n v="10"/>
    <x v="37"/>
    <x v="3"/>
    <s v="29BPPXA2139E1Z5"/>
    <s v="IGST"/>
    <x v="4"/>
    <s v="BPPXA2139E"/>
    <x v="0"/>
  </r>
  <r>
    <n v="79"/>
    <d v="2024-07-14T00:00:00"/>
    <x v="3"/>
    <s v="Q3"/>
    <x v="70"/>
    <x v="1"/>
    <x v="0"/>
    <n v="10"/>
    <x v="76"/>
    <n v="6471"/>
    <x v="78"/>
    <x v="0"/>
    <n v="18"/>
    <x v="45"/>
    <b v="1"/>
    <n v="10"/>
    <x v="38"/>
    <x v="3"/>
    <s v="29DUOXR5375L1Z5"/>
    <s v="IGST"/>
    <x v="2"/>
    <s v="DUOXR5375L"/>
    <x v="0"/>
  </r>
  <r>
    <n v="80"/>
    <d v="2024-07-15T00:00:00"/>
    <x v="3"/>
    <s v="Q3"/>
    <x v="67"/>
    <x v="1"/>
    <x v="0"/>
    <n v="8"/>
    <x v="77"/>
    <n v="5827"/>
    <x v="79"/>
    <x v="1"/>
    <b v="0"/>
    <x v="1"/>
    <b v="0"/>
    <b v="0"/>
    <x v="0"/>
    <x v="3"/>
    <s v="29ZNQTX4586L1Z5"/>
    <s v="IGST"/>
    <x v="0"/>
    <s v="ZNQTX4586L"/>
    <x v="0"/>
  </r>
  <r>
    <n v="81"/>
    <d v="2024-07-16T00:00:00"/>
    <x v="3"/>
    <s v="Q3"/>
    <x v="71"/>
    <x v="0"/>
    <x v="0"/>
    <n v="4"/>
    <x v="78"/>
    <n v="8397"/>
    <x v="80"/>
    <x v="0"/>
    <n v="5"/>
    <x v="46"/>
    <b v="1"/>
    <n v="2"/>
    <x v="39"/>
    <x v="2"/>
    <s v="29BGTWI2719Y1Z5"/>
    <s v="IGST"/>
    <x v="3"/>
    <s v="BGTWI2719Y"/>
    <x v="1"/>
  </r>
  <r>
    <n v="82"/>
    <d v="2024-07-17T00:00:00"/>
    <x v="3"/>
    <s v="Q3"/>
    <x v="72"/>
    <x v="1"/>
    <x v="3"/>
    <n v="5"/>
    <x v="79"/>
    <n v="7997"/>
    <x v="81"/>
    <x v="0"/>
    <n v="5"/>
    <x v="47"/>
    <b v="1"/>
    <n v="1"/>
    <x v="40"/>
    <x v="0"/>
    <s v="36FAXOG5403B1Z5"/>
    <s v="CGST+SGST"/>
    <x v="4"/>
    <s v="FAXOG5403B"/>
    <x v="0"/>
  </r>
  <r>
    <n v="83"/>
    <d v="2024-07-18T00:00:00"/>
    <x v="3"/>
    <s v="Q3"/>
    <x v="73"/>
    <x v="1"/>
    <x v="0"/>
    <n v="10"/>
    <x v="80"/>
    <n v="3765"/>
    <x v="82"/>
    <x v="0"/>
    <n v="28"/>
    <x v="48"/>
    <b v="0"/>
    <b v="0"/>
    <x v="0"/>
    <x v="3"/>
    <s v="29OZSOG5913Q1Z5"/>
    <s v="IGST"/>
    <x v="1"/>
    <s v="OZSOG5913Q"/>
    <x v="0"/>
  </r>
  <r>
    <n v="84"/>
    <d v="2024-07-19T00:00:00"/>
    <x v="3"/>
    <s v="Q3"/>
    <x v="8"/>
    <x v="1"/>
    <x v="0"/>
    <n v="10"/>
    <x v="81"/>
    <n v="3637"/>
    <x v="83"/>
    <x v="1"/>
    <b v="0"/>
    <x v="1"/>
    <b v="1"/>
    <n v="2"/>
    <x v="41"/>
    <x v="3"/>
    <s v="29RVLZO8232K1Z5"/>
    <s v="IGST"/>
    <x v="2"/>
    <s v="RVLZO8232K"/>
    <x v="0"/>
  </r>
  <r>
    <n v="85"/>
    <d v="2024-07-20T00:00:00"/>
    <x v="3"/>
    <s v="Q3"/>
    <x v="74"/>
    <x v="1"/>
    <x v="0"/>
    <n v="10"/>
    <x v="82"/>
    <n v="737"/>
    <x v="84"/>
    <x v="1"/>
    <b v="0"/>
    <x v="1"/>
    <b v="1"/>
    <n v="10"/>
    <x v="42"/>
    <x v="0"/>
    <s v="29HRAAX5808Z1Z5"/>
    <s v="IGST"/>
    <x v="2"/>
    <s v="HRAAX5808Z"/>
    <x v="0"/>
  </r>
  <r>
    <n v="86"/>
    <d v="2024-07-21T00:00:00"/>
    <x v="3"/>
    <s v="Q3"/>
    <x v="75"/>
    <x v="0"/>
    <x v="3"/>
    <n v="4"/>
    <x v="83"/>
    <n v="1675"/>
    <x v="85"/>
    <x v="0"/>
    <n v="12"/>
    <x v="49"/>
    <b v="0"/>
    <b v="0"/>
    <x v="0"/>
    <x v="2"/>
    <s v="36ATAOH7325R1Z5"/>
    <s v="CGST+SGST"/>
    <x v="2"/>
    <s v="ATAOH7325R"/>
    <x v="1"/>
  </r>
  <r>
    <n v="87"/>
    <d v="2024-07-22T00:00:00"/>
    <x v="3"/>
    <s v="Q3"/>
    <x v="76"/>
    <x v="1"/>
    <x v="3"/>
    <n v="4"/>
    <x v="84"/>
    <n v="4236"/>
    <x v="86"/>
    <x v="1"/>
    <b v="0"/>
    <x v="1"/>
    <b v="0"/>
    <b v="0"/>
    <x v="0"/>
    <x v="0"/>
    <s v="36DDYDD7283M1Z5"/>
    <s v="CGST+SGST"/>
    <x v="0"/>
    <s v="DDYDD7283M"/>
    <x v="0"/>
  </r>
  <r>
    <n v="88"/>
    <d v="2024-07-23T00:00:00"/>
    <x v="3"/>
    <s v="Q3"/>
    <x v="77"/>
    <x v="0"/>
    <x v="3"/>
    <n v="3"/>
    <x v="85"/>
    <n v="7781"/>
    <x v="87"/>
    <x v="0"/>
    <n v="18"/>
    <x v="50"/>
    <b v="1"/>
    <n v="10"/>
    <x v="43"/>
    <x v="1"/>
    <s v="36PPMGC2485O1Z5"/>
    <s v="CGST+SGST"/>
    <x v="0"/>
    <s v="PPMGC2485O"/>
    <x v="0"/>
  </r>
  <r>
    <n v="89"/>
    <d v="2024-07-24T00:00:00"/>
    <x v="3"/>
    <s v="Q3"/>
    <x v="78"/>
    <x v="1"/>
    <x v="2"/>
    <n v="2"/>
    <x v="86"/>
    <n v="3711"/>
    <x v="88"/>
    <x v="1"/>
    <b v="0"/>
    <x v="1"/>
    <b v="1"/>
    <n v="10"/>
    <x v="44"/>
    <x v="3"/>
    <s v="27KJMAB0805J1Z5"/>
    <s v="IGST"/>
    <x v="3"/>
    <s v="KJMAB0805J"/>
    <x v="0"/>
  </r>
  <r>
    <n v="90"/>
    <d v="2024-07-25T00:00:00"/>
    <x v="3"/>
    <s v="Q3"/>
    <x v="79"/>
    <x v="0"/>
    <x v="2"/>
    <n v="6"/>
    <x v="87"/>
    <n v="8387"/>
    <x v="89"/>
    <x v="1"/>
    <b v="0"/>
    <x v="1"/>
    <b v="1"/>
    <n v="5"/>
    <x v="45"/>
    <x v="1"/>
    <s v="27FWEIY4356D1Z5"/>
    <s v="IGST"/>
    <x v="3"/>
    <s v="FWEIY4356D"/>
    <x v="0"/>
  </r>
  <r>
    <n v="91"/>
    <d v="2024-07-26T00:00:00"/>
    <x v="3"/>
    <s v="Q3"/>
    <x v="6"/>
    <x v="1"/>
    <x v="0"/>
    <n v="6"/>
    <x v="88"/>
    <n v="4050"/>
    <x v="90"/>
    <x v="0"/>
    <n v="28"/>
    <x v="51"/>
    <b v="0"/>
    <b v="0"/>
    <x v="0"/>
    <x v="2"/>
    <s v="29OEJLI0347J1Z5"/>
    <s v="IGST"/>
    <x v="0"/>
    <s v="OEJLI0347J"/>
    <x v="1"/>
  </r>
  <r>
    <n v="92"/>
    <d v="2024-07-27T00:00:00"/>
    <x v="3"/>
    <s v="Q3"/>
    <x v="80"/>
    <x v="0"/>
    <x v="2"/>
    <n v="4"/>
    <x v="89"/>
    <n v="3668"/>
    <x v="91"/>
    <x v="0"/>
    <n v="18"/>
    <x v="52"/>
    <b v="0"/>
    <b v="0"/>
    <x v="0"/>
    <x v="0"/>
    <s v="27JMGTB2147J1Z5"/>
    <s v="IGST"/>
    <x v="0"/>
    <s v="JMGTB2147J"/>
    <x v="0"/>
  </r>
  <r>
    <n v="93"/>
    <d v="2024-07-28T00:00:00"/>
    <x v="3"/>
    <s v="Q3"/>
    <x v="81"/>
    <x v="1"/>
    <x v="0"/>
    <n v="3"/>
    <x v="90"/>
    <n v="7371"/>
    <x v="92"/>
    <x v="0"/>
    <n v="18"/>
    <x v="53"/>
    <b v="1"/>
    <n v="5"/>
    <x v="46"/>
    <x v="0"/>
    <s v="29RQGCN1895T1Z5"/>
    <s v="IGST"/>
    <x v="4"/>
    <s v="RQGCN1895T"/>
    <x v="0"/>
  </r>
  <r>
    <n v="94"/>
    <d v="2024-07-29T00:00:00"/>
    <x v="3"/>
    <s v="Q3"/>
    <x v="82"/>
    <x v="1"/>
    <x v="0"/>
    <n v="2"/>
    <x v="91"/>
    <n v="5084"/>
    <x v="93"/>
    <x v="0"/>
    <n v="18"/>
    <x v="54"/>
    <b v="1"/>
    <n v="2"/>
    <x v="47"/>
    <x v="1"/>
    <s v="29HWMWF4260L1Z5"/>
    <s v="IGST"/>
    <x v="4"/>
    <s v="HWMWF4260L"/>
    <x v="0"/>
  </r>
  <r>
    <n v="95"/>
    <d v="2024-07-30T00:00:00"/>
    <x v="3"/>
    <s v="Q3"/>
    <x v="83"/>
    <x v="1"/>
    <x v="0"/>
    <n v="9"/>
    <x v="92"/>
    <n v="222"/>
    <x v="94"/>
    <x v="1"/>
    <b v="0"/>
    <x v="1"/>
    <b v="1"/>
    <n v="10"/>
    <x v="48"/>
    <x v="3"/>
    <s v="29FOJRE8930O1Z5"/>
    <s v="IGST"/>
    <x v="2"/>
    <s v="FOJRE8930O"/>
    <x v="0"/>
  </r>
  <r>
    <n v="96"/>
    <d v="2024-07-31T00:00:00"/>
    <x v="3"/>
    <s v="Q3"/>
    <x v="67"/>
    <x v="1"/>
    <x v="2"/>
    <n v="5"/>
    <x v="93"/>
    <n v="2428"/>
    <x v="95"/>
    <x v="1"/>
    <b v="0"/>
    <x v="1"/>
    <b v="1"/>
    <n v="5"/>
    <x v="49"/>
    <x v="3"/>
    <s v="27HGCHR2281H1Z5"/>
    <s v="IGST"/>
    <x v="0"/>
    <s v="HGCHR2281H"/>
    <x v="0"/>
  </r>
  <r>
    <n v="97"/>
    <d v="2024-08-01T00:00:00"/>
    <x v="4"/>
    <s v="Q3"/>
    <x v="84"/>
    <x v="0"/>
    <x v="2"/>
    <n v="8"/>
    <x v="94"/>
    <n v="4627"/>
    <x v="96"/>
    <x v="0"/>
    <n v="28"/>
    <x v="55"/>
    <b v="1"/>
    <n v="10"/>
    <x v="50"/>
    <x v="3"/>
    <s v="27SDPTR9435T1Z5"/>
    <s v="IGST"/>
    <x v="2"/>
    <s v="SDPTR9435T"/>
    <x v="0"/>
  </r>
  <r>
    <n v="98"/>
    <d v="2024-08-02T00:00:00"/>
    <x v="4"/>
    <s v="Q3"/>
    <x v="85"/>
    <x v="0"/>
    <x v="1"/>
    <n v="5"/>
    <x v="95"/>
    <n v="5120"/>
    <x v="97"/>
    <x v="1"/>
    <b v="0"/>
    <x v="1"/>
    <b v="1"/>
    <n v="5"/>
    <x v="51"/>
    <x v="3"/>
    <s v="07XWCYR8245B1Z5"/>
    <s v="IGST"/>
    <x v="1"/>
    <s v="XWCYR8245B"/>
    <x v="0"/>
  </r>
  <r>
    <n v="99"/>
    <d v="2024-08-03T00:00:00"/>
    <x v="4"/>
    <s v="Q3"/>
    <x v="33"/>
    <x v="0"/>
    <x v="3"/>
    <n v="1"/>
    <x v="96"/>
    <n v="2880"/>
    <x v="98"/>
    <x v="1"/>
    <b v="0"/>
    <x v="1"/>
    <b v="0"/>
    <b v="0"/>
    <x v="0"/>
    <x v="2"/>
    <s v="36DYFFS9316Q1Z5"/>
    <s v="CGST+SGST"/>
    <x v="3"/>
    <s v="DYFFS9316Q"/>
    <x v="0"/>
  </r>
  <r>
    <n v="100"/>
    <d v="2024-08-04T00:00:00"/>
    <x v="4"/>
    <s v="Q3"/>
    <x v="86"/>
    <x v="0"/>
    <x v="1"/>
    <n v="9"/>
    <x v="97"/>
    <n v="3840"/>
    <x v="99"/>
    <x v="1"/>
    <b v="0"/>
    <x v="1"/>
    <b v="1"/>
    <n v="1"/>
    <x v="52"/>
    <x v="3"/>
    <s v="07IXVRM7061P1Z5"/>
    <s v="IGST"/>
    <x v="3"/>
    <s v="IXVRM7061P"/>
    <x v="0"/>
  </r>
  <r>
    <n v="101"/>
    <d v="2024-08-05T00:00:00"/>
    <x v="4"/>
    <s v="Q3"/>
    <x v="34"/>
    <x v="1"/>
    <x v="0"/>
    <n v="7"/>
    <x v="98"/>
    <n v="2298"/>
    <x v="100"/>
    <x v="0"/>
    <n v="12"/>
    <x v="56"/>
    <b v="0"/>
    <b v="0"/>
    <x v="0"/>
    <x v="3"/>
    <s v="29TOQVP3784H1Z5"/>
    <s v="IGST"/>
    <x v="2"/>
    <s v="TOQVP3784H"/>
    <x v="0"/>
  </r>
  <r>
    <n v="102"/>
    <d v="2024-08-06T00:00:00"/>
    <x v="4"/>
    <s v="Q3"/>
    <x v="33"/>
    <x v="1"/>
    <x v="3"/>
    <n v="5"/>
    <x v="99"/>
    <n v="1454"/>
    <x v="101"/>
    <x v="1"/>
    <b v="0"/>
    <x v="1"/>
    <b v="1"/>
    <n v="10"/>
    <x v="53"/>
    <x v="0"/>
    <s v="36MIGGU5080W1Z5"/>
    <s v="CGST+SGST"/>
    <x v="1"/>
    <s v="MIGGU5080W"/>
    <x v="0"/>
  </r>
  <r>
    <n v="103"/>
    <d v="2024-08-07T00:00:00"/>
    <x v="4"/>
    <s v="Q3"/>
    <x v="8"/>
    <x v="0"/>
    <x v="2"/>
    <n v="1"/>
    <x v="100"/>
    <n v="8970"/>
    <x v="102"/>
    <x v="1"/>
    <b v="0"/>
    <x v="1"/>
    <b v="0"/>
    <b v="0"/>
    <x v="0"/>
    <x v="3"/>
    <s v="27WVUZH4767V1Z5"/>
    <s v="IGST"/>
    <x v="4"/>
    <s v="WVUZH4767V"/>
    <x v="0"/>
  </r>
  <r>
    <n v="104"/>
    <d v="2024-08-08T00:00:00"/>
    <x v="4"/>
    <s v="Q3"/>
    <x v="87"/>
    <x v="1"/>
    <x v="1"/>
    <n v="10"/>
    <x v="101"/>
    <n v="855"/>
    <x v="103"/>
    <x v="1"/>
    <b v="0"/>
    <x v="1"/>
    <b v="0"/>
    <b v="0"/>
    <x v="0"/>
    <x v="2"/>
    <s v="07POLOQ5277Y1Z5"/>
    <s v="IGST"/>
    <x v="3"/>
    <s v="POLOQ5277Y"/>
    <x v="0"/>
  </r>
  <r>
    <n v="105"/>
    <d v="2024-08-09T00:00:00"/>
    <x v="4"/>
    <s v="Q3"/>
    <x v="34"/>
    <x v="0"/>
    <x v="3"/>
    <n v="2"/>
    <x v="102"/>
    <n v="7068"/>
    <x v="104"/>
    <x v="1"/>
    <b v="0"/>
    <x v="1"/>
    <b v="0"/>
    <b v="0"/>
    <x v="0"/>
    <x v="2"/>
    <s v="36UVHAM1726U1Z5"/>
    <s v="CGST+SGST"/>
    <x v="2"/>
    <s v="UVHAM1726U"/>
    <x v="0"/>
  </r>
  <r>
    <n v="106"/>
    <d v="2024-08-10T00:00:00"/>
    <x v="4"/>
    <s v="Q3"/>
    <x v="88"/>
    <x v="1"/>
    <x v="1"/>
    <n v="8"/>
    <x v="103"/>
    <n v="2550"/>
    <x v="105"/>
    <x v="0"/>
    <n v="12"/>
    <x v="57"/>
    <b v="0"/>
    <b v="0"/>
    <x v="0"/>
    <x v="0"/>
    <s v="07IKLBA6069U1Z5"/>
    <s v="IGST"/>
    <x v="2"/>
    <s v="IKLBA6069U"/>
    <x v="0"/>
  </r>
  <r>
    <n v="107"/>
    <d v="2024-08-11T00:00:00"/>
    <x v="4"/>
    <s v="Q3"/>
    <x v="82"/>
    <x v="1"/>
    <x v="0"/>
    <n v="9"/>
    <x v="104"/>
    <n v="1047"/>
    <x v="106"/>
    <x v="1"/>
    <b v="0"/>
    <x v="1"/>
    <b v="0"/>
    <b v="0"/>
    <x v="0"/>
    <x v="2"/>
    <s v="29VSXNX6304P1Z5"/>
    <s v="IGST"/>
    <x v="3"/>
    <s v="VSXNX6304P"/>
    <x v="0"/>
  </r>
  <r>
    <n v="108"/>
    <d v="2024-08-12T00:00:00"/>
    <x v="4"/>
    <s v="Q3"/>
    <x v="89"/>
    <x v="1"/>
    <x v="1"/>
    <n v="2"/>
    <x v="105"/>
    <n v="8233"/>
    <x v="107"/>
    <x v="0"/>
    <n v="12"/>
    <x v="58"/>
    <b v="1"/>
    <n v="5"/>
    <x v="54"/>
    <x v="1"/>
    <s v="07ZDXSQ7422L1Z5"/>
    <s v="IGST"/>
    <x v="1"/>
    <s v="ZDXSQ7422L"/>
    <x v="0"/>
  </r>
  <r>
    <n v="109"/>
    <d v="2024-08-13T00:00:00"/>
    <x v="4"/>
    <s v="Q3"/>
    <x v="90"/>
    <x v="0"/>
    <x v="1"/>
    <n v="10"/>
    <x v="106"/>
    <n v="3209"/>
    <x v="108"/>
    <x v="1"/>
    <b v="0"/>
    <x v="1"/>
    <b v="0"/>
    <b v="0"/>
    <x v="0"/>
    <x v="2"/>
    <s v="07DXLXI9650U1Z5"/>
    <s v="IGST"/>
    <x v="1"/>
    <s v="DXLXI9650U"/>
    <x v="0"/>
  </r>
  <r>
    <n v="110"/>
    <d v="2024-08-14T00:00:00"/>
    <x v="4"/>
    <s v="Q3"/>
    <x v="91"/>
    <x v="1"/>
    <x v="3"/>
    <n v="10"/>
    <x v="107"/>
    <n v="9627"/>
    <x v="109"/>
    <x v="0"/>
    <n v="18"/>
    <x v="59"/>
    <b v="1"/>
    <n v="10"/>
    <x v="55"/>
    <x v="2"/>
    <s v="36GWQGL4812E1Z5"/>
    <s v="CGST+SGST"/>
    <x v="3"/>
    <s v="GWQGL4812E"/>
    <x v="1"/>
  </r>
  <r>
    <n v="111"/>
    <d v="2024-08-15T00:00:00"/>
    <x v="4"/>
    <s v="Q3"/>
    <x v="59"/>
    <x v="0"/>
    <x v="0"/>
    <n v="2"/>
    <x v="108"/>
    <n v="1741"/>
    <x v="110"/>
    <x v="0"/>
    <n v="18"/>
    <x v="60"/>
    <b v="0"/>
    <b v="0"/>
    <x v="0"/>
    <x v="3"/>
    <s v="29MUYZS5232K1Z5"/>
    <s v="IGST"/>
    <x v="4"/>
    <s v="MUYZS5232K"/>
    <x v="0"/>
  </r>
  <r>
    <n v="112"/>
    <d v="2024-08-16T00:00:00"/>
    <x v="4"/>
    <s v="Q3"/>
    <x v="92"/>
    <x v="0"/>
    <x v="1"/>
    <n v="10"/>
    <x v="109"/>
    <n v="2030"/>
    <x v="111"/>
    <x v="1"/>
    <b v="0"/>
    <x v="1"/>
    <b v="0"/>
    <b v="0"/>
    <x v="0"/>
    <x v="2"/>
    <s v="07UBOYM1611X1Z5"/>
    <s v="IGST"/>
    <x v="2"/>
    <s v="UBOYM1611X"/>
    <x v="0"/>
  </r>
  <r>
    <n v="113"/>
    <d v="2024-08-17T00:00:00"/>
    <x v="4"/>
    <s v="Q3"/>
    <x v="93"/>
    <x v="0"/>
    <x v="0"/>
    <n v="4"/>
    <x v="110"/>
    <n v="6113"/>
    <x v="112"/>
    <x v="0"/>
    <n v="5"/>
    <x v="61"/>
    <b v="1"/>
    <n v="1"/>
    <x v="56"/>
    <x v="1"/>
    <s v="29PCACQ6602T1Z5"/>
    <s v="IGST"/>
    <x v="2"/>
    <s v="PCACQ6602T"/>
    <x v="0"/>
  </r>
  <r>
    <n v="114"/>
    <d v="2024-08-18T00:00:00"/>
    <x v="4"/>
    <s v="Q3"/>
    <x v="94"/>
    <x v="0"/>
    <x v="3"/>
    <n v="5"/>
    <x v="111"/>
    <n v="3202"/>
    <x v="113"/>
    <x v="0"/>
    <n v="28"/>
    <x v="62"/>
    <b v="1"/>
    <n v="10"/>
    <x v="57"/>
    <x v="1"/>
    <s v="36DZEXW2833H1Z5"/>
    <s v="CGST+SGST"/>
    <x v="2"/>
    <s v="DZEXW2833H"/>
    <x v="0"/>
  </r>
  <r>
    <n v="115"/>
    <d v="2024-08-19T00:00:00"/>
    <x v="4"/>
    <s v="Q3"/>
    <x v="95"/>
    <x v="1"/>
    <x v="1"/>
    <n v="8"/>
    <x v="112"/>
    <n v="830"/>
    <x v="114"/>
    <x v="0"/>
    <n v="5"/>
    <x v="63"/>
    <b v="0"/>
    <b v="0"/>
    <x v="0"/>
    <x v="3"/>
    <s v="07KGKWY7951J1Z5"/>
    <s v="IGST"/>
    <x v="4"/>
    <s v="KGKWY7951J"/>
    <x v="0"/>
  </r>
  <r>
    <n v="116"/>
    <d v="2024-08-20T00:00:00"/>
    <x v="4"/>
    <s v="Q3"/>
    <x v="96"/>
    <x v="0"/>
    <x v="0"/>
    <n v="9"/>
    <x v="113"/>
    <n v="2162"/>
    <x v="115"/>
    <x v="0"/>
    <n v="5"/>
    <x v="64"/>
    <b v="1"/>
    <n v="2"/>
    <x v="58"/>
    <x v="2"/>
    <s v="29WEMKA8942Z1Z5"/>
    <s v="IGST"/>
    <x v="3"/>
    <s v="WEMKA8942Z"/>
    <x v="1"/>
  </r>
  <r>
    <n v="117"/>
    <d v="2024-08-21T00:00:00"/>
    <x v="4"/>
    <s v="Q3"/>
    <x v="78"/>
    <x v="0"/>
    <x v="0"/>
    <n v="4"/>
    <x v="4"/>
    <n v="622"/>
    <x v="116"/>
    <x v="0"/>
    <n v="5"/>
    <x v="65"/>
    <b v="1"/>
    <n v="5"/>
    <x v="59"/>
    <x v="2"/>
    <s v="29PNMOO8005G1Z5"/>
    <s v="IGST"/>
    <x v="3"/>
    <s v="PNMOO8005G"/>
    <x v="1"/>
  </r>
  <r>
    <n v="118"/>
    <d v="2024-08-22T00:00:00"/>
    <x v="4"/>
    <s v="Q3"/>
    <x v="97"/>
    <x v="1"/>
    <x v="0"/>
    <n v="7"/>
    <x v="114"/>
    <n v="5625"/>
    <x v="117"/>
    <x v="0"/>
    <n v="5"/>
    <x v="66"/>
    <b v="1"/>
    <n v="10"/>
    <x v="60"/>
    <x v="3"/>
    <s v="29LTPXZ1028G1Z5"/>
    <s v="IGST"/>
    <x v="2"/>
    <s v="LTPXZ1028G"/>
    <x v="0"/>
  </r>
  <r>
    <n v="119"/>
    <d v="2024-08-23T00:00:00"/>
    <x v="4"/>
    <s v="Q3"/>
    <x v="98"/>
    <x v="0"/>
    <x v="3"/>
    <n v="10"/>
    <x v="64"/>
    <n v="2768"/>
    <x v="118"/>
    <x v="0"/>
    <n v="28"/>
    <x v="67"/>
    <b v="0"/>
    <b v="0"/>
    <x v="0"/>
    <x v="0"/>
    <s v="36GXOCN6887X1Z5"/>
    <s v="CGST+SGST"/>
    <x v="2"/>
    <s v="GXOCN6887X"/>
    <x v="0"/>
  </r>
  <r>
    <n v="120"/>
    <d v="2024-08-24T00:00:00"/>
    <x v="4"/>
    <s v="Q3"/>
    <x v="99"/>
    <x v="0"/>
    <x v="0"/>
    <n v="6"/>
    <x v="115"/>
    <n v="7692"/>
    <x v="119"/>
    <x v="1"/>
    <b v="0"/>
    <x v="1"/>
    <b v="0"/>
    <b v="0"/>
    <x v="0"/>
    <x v="2"/>
    <s v="29KRJDO1947V1Z5"/>
    <s v="IGST"/>
    <x v="3"/>
    <s v="KRJDO1947V"/>
    <x v="0"/>
  </r>
  <r>
    <n v="121"/>
    <d v="2024-08-25T00:00:00"/>
    <x v="4"/>
    <s v="Q3"/>
    <x v="100"/>
    <x v="0"/>
    <x v="3"/>
    <n v="7"/>
    <x v="115"/>
    <n v="8470"/>
    <x v="120"/>
    <x v="0"/>
    <n v="18"/>
    <x v="68"/>
    <b v="0"/>
    <b v="0"/>
    <x v="0"/>
    <x v="0"/>
    <s v="36WZYUZ7452X1Z5"/>
    <s v="CGST+SGST"/>
    <x v="1"/>
    <s v="WZYUZ7452X"/>
    <x v="0"/>
  </r>
  <r>
    <n v="122"/>
    <d v="2024-08-26T00:00:00"/>
    <x v="4"/>
    <s v="Q3"/>
    <x v="101"/>
    <x v="0"/>
    <x v="2"/>
    <n v="5"/>
    <x v="116"/>
    <n v="8279"/>
    <x v="121"/>
    <x v="1"/>
    <b v="0"/>
    <x v="1"/>
    <b v="0"/>
    <b v="0"/>
    <x v="0"/>
    <x v="0"/>
    <s v="27NBMZN7848U1Z5"/>
    <s v="IGST"/>
    <x v="3"/>
    <s v="NBMZN7848U"/>
    <x v="0"/>
  </r>
  <r>
    <n v="123"/>
    <d v="2024-08-27T00:00:00"/>
    <x v="4"/>
    <s v="Q3"/>
    <x v="102"/>
    <x v="0"/>
    <x v="3"/>
    <n v="2"/>
    <x v="117"/>
    <n v="8451"/>
    <x v="122"/>
    <x v="1"/>
    <b v="0"/>
    <x v="1"/>
    <b v="0"/>
    <b v="0"/>
    <x v="0"/>
    <x v="0"/>
    <s v="36FMXCO7353K1Z5"/>
    <s v="CGST+SGST"/>
    <x v="2"/>
    <s v="FMXCO7353K"/>
    <x v="0"/>
  </r>
  <r>
    <n v="124"/>
    <d v="2024-08-28T00:00:00"/>
    <x v="4"/>
    <s v="Q3"/>
    <x v="103"/>
    <x v="1"/>
    <x v="3"/>
    <n v="4"/>
    <x v="118"/>
    <n v="1787"/>
    <x v="123"/>
    <x v="0"/>
    <n v="5"/>
    <x v="69"/>
    <b v="0"/>
    <b v="0"/>
    <x v="0"/>
    <x v="0"/>
    <s v="36PNGTQ8211W1Z5"/>
    <s v="CGST+SGST"/>
    <x v="4"/>
    <s v="PNGTQ8211W"/>
    <x v="0"/>
  </r>
  <r>
    <n v="125"/>
    <d v="2024-08-29T00:00:00"/>
    <x v="4"/>
    <s v="Q3"/>
    <x v="104"/>
    <x v="1"/>
    <x v="3"/>
    <n v="6"/>
    <x v="119"/>
    <n v="3113"/>
    <x v="124"/>
    <x v="0"/>
    <n v="5"/>
    <x v="70"/>
    <b v="1"/>
    <n v="2"/>
    <x v="61"/>
    <x v="1"/>
    <s v="36YFKUO5077X1Z5"/>
    <s v="CGST+SGST"/>
    <x v="2"/>
    <s v="YFKUO5077X"/>
    <x v="0"/>
  </r>
  <r>
    <n v="126"/>
    <d v="2024-08-30T00:00:00"/>
    <x v="4"/>
    <s v="Q3"/>
    <x v="105"/>
    <x v="0"/>
    <x v="1"/>
    <n v="2"/>
    <x v="120"/>
    <n v="3441"/>
    <x v="125"/>
    <x v="0"/>
    <n v="18"/>
    <x v="71"/>
    <b v="0"/>
    <b v="0"/>
    <x v="0"/>
    <x v="3"/>
    <s v="07ABKMU3883F1Z5"/>
    <s v="IGST"/>
    <x v="1"/>
    <s v="ABKMU3883F"/>
    <x v="0"/>
  </r>
  <r>
    <n v="127"/>
    <d v="2024-08-31T00:00:00"/>
    <x v="4"/>
    <s v="Q3"/>
    <x v="106"/>
    <x v="0"/>
    <x v="2"/>
    <n v="3"/>
    <x v="121"/>
    <n v="5697"/>
    <x v="126"/>
    <x v="1"/>
    <b v="0"/>
    <x v="1"/>
    <b v="1"/>
    <n v="2"/>
    <x v="62"/>
    <x v="2"/>
    <s v="27ZNMNX1312C1Z5"/>
    <s v="IGST"/>
    <x v="0"/>
    <s v="ZNMNX1312C"/>
    <x v="0"/>
  </r>
  <r>
    <n v="128"/>
    <d v="2024-09-01T00:00:00"/>
    <x v="5"/>
    <s v="Q3"/>
    <x v="107"/>
    <x v="1"/>
    <x v="3"/>
    <n v="4"/>
    <x v="122"/>
    <n v="6767"/>
    <x v="127"/>
    <x v="1"/>
    <b v="0"/>
    <x v="1"/>
    <b v="1"/>
    <n v="5"/>
    <x v="63"/>
    <x v="1"/>
    <s v="36AWDNI6353F1Z5"/>
    <s v="CGST+SGST"/>
    <x v="3"/>
    <s v="AWDNI6353F"/>
    <x v="0"/>
  </r>
  <r>
    <n v="129"/>
    <d v="2024-09-02T00:00:00"/>
    <x v="5"/>
    <s v="Q3"/>
    <x v="108"/>
    <x v="0"/>
    <x v="3"/>
    <n v="6"/>
    <x v="123"/>
    <n v="8739"/>
    <x v="128"/>
    <x v="1"/>
    <b v="0"/>
    <x v="1"/>
    <b v="1"/>
    <n v="2"/>
    <x v="64"/>
    <x v="0"/>
    <s v="36NPRWZ2697T1Z5"/>
    <s v="CGST+SGST"/>
    <x v="4"/>
    <s v="NPRWZ2697T"/>
    <x v="0"/>
  </r>
  <r>
    <n v="130"/>
    <d v="2024-09-03T00:00:00"/>
    <x v="5"/>
    <s v="Q3"/>
    <x v="109"/>
    <x v="1"/>
    <x v="0"/>
    <n v="6"/>
    <x v="2"/>
    <n v="9934"/>
    <x v="129"/>
    <x v="0"/>
    <n v="5"/>
    <x v="72"/>
    <b v="0"/>
    <b v="0"/>
    <x v="0"/>
    <x v="0"/>
    <s v="29BUIMG4329E1Z5"/>
    <s v="IGST"/>
    <x v="1"/>
    <s v="BUIMG4329E"/>
    <x v="0"/>
  </r>
  <r>
    <n v="131"/>
    <d v="2024-09-04T00:00:00"/>
    <x v="5"/>
    <s v="Q3"/>
    <x v="77"/>
    <x v="1"/>
    <x v="2"/>
    <n v="2"/>
    <x v="124"/>
    <n v="9858"/>
    <x v="130"/>
    <x v="0"/>
    <n v="18"/>
    <x v="73"/>
    <b v="0"/>
    <b v="0"/>
    <x v="0"/>
    <x v="2"/>
    <s v="27ZXBHF4479E1Z5"/>
    <s v="IGST"/>
    <x v="0"/>
    <s v="ZXBHF4479E"/>
    <x v="1"/>
  </r>
  <r>
    <n v="132"/>
    <d v="2024-09-05T00:00:00"/>
    <x v="5"/>
    <s v="Q3"/>
    <x v="67"/>
    <x v="0"/>
    <x v="0"/>
    <n v="10"/>
    <x v="125"/>
    <n v="482"/>
    <x v="131"/>
    <x v="0"/>
    <n v="5"/>
    <x v="74"/>
    <b v="0"/>
    <b v="0"/>
    <x v="0"/>
    <x v="2"/>
    <s v="29PDADF1414B1Z5"/>
    <s v="IGST"/>
    <x v="4"/>
    <s v="PDADF1414B"/>
    <x v="1"/>
  </r>
  <r>
    <n v="133"/>
    <d v="2024-09-06T00:00:00"/>
    <x v="5"/>
    <s v="Q3"/>
    <x v="110"/>
    <x v="1"/>
    <x v="3"/>
    <n v="8"/>
    <x v="126"/>
    <n v="2937"/>
    <x v="132"/>
    <x v="1"/>
    <b v="0"/>
    <x v="1"/>
    <b v="1"/>
    <n v="2"/>
    <x v="65"/>
    <x v="2"/>
    <s v="36RLZGN8001D1Z5"/>
    <s v="CGST+SGST"/>
    <x v="3"/>
    <s v="RLZGN8001D"/>
    <x v="0"/>
  </r>
  <r>
    <n v="134"/>
    <d v="2024-09-07T00:00:00"/>
    <x v="5"/>
    <s v="Q3"/>
    <x v="111"/>
    <x v="1"/>
    <x v="3"/>
    <n v="5"/>
    <x v="127"/>
    <n v="4744"/>
    <x v="133"/>
    <x v="0"/>
    <n v="18"/>
    <x v="75"/>
    <b v="1"/>
    <n v="2"/>
    <x v="66"/>
    <x v="0"/>
    <s v="36YULZV9312I1Z5"/>
    <s v="CGST+SGST"/>
    <x v="1"/>
    <s v="YULZV9312I"/>
    <x v="0"/>
  </r>
  <r>
    <n v="135"/>
    <d v="2024-09-08T00:00:00"/>
    <x v="5"/>
    <s v="Q3"/>
    <x v="112"/>
    <x v="0"/>
    <x v="0"/>
    <n v="5"/>
    <x v="128"/>
    <n v="9834"/>
    <x v="134"/>
    <x v="1"/>
    <b v="0"/>
    <x v="1"/>
    <b v="0"/>
    <b v="0"/>
    <x v="0"/>
    <x v="0"/>
    <s v="29UVMMQ5543K1Z5"/>
    <s v="IGST"/>
    <x v="0"/>
    <s v="UVMMQ5543K"/>
    <x v="0"/>
  </r>
  <r>
    <n v="136"/>
    <d v="2024-09-09T00:00:00"/>
    <x v="5"/>
    <s v="Q3"/>
    <x v="113"/>
    <x v="0"/>
    <x v="3"/>
    <n v="4"/>
    <x v="129"/>
    <n v="6025"/>
    <x v="135"/>
    <x v="0"/>
    <n v="12"/>
    <x v="76"/>
    <b v="1"/>
    <n v="2"/>
    <x v="67"/>
    <x v="2"/>
    <s v="36AWCOV0998L1Z5"/>
    <s v="CGST+SGST"/>
    <x v="1"/>
    <s v="AWCOV0998L"/>
    <x v="1"/>
  </r>
  <r>
    <n v="137"/>
    <d v="2024-09-10T00:00:00"/>
    <x v="5"/>
    <s v="Q3"/>
    <x v="114"/>
    <x v="1"/>
    <x v="0"/>
    <n v="4"/>
    <x v="130"/>
    <n v="1788"/>
    <x v="136"/>
    <x v="1"/>
    <b v="0"/>
    <x v="1"/>
    <b v="0"/>
    <b v="0"/>
    <x v="0"/>
    <x v="2"/>
    <s v="29YHCNX3816U1Z5"/>
    <s v="IGST"/>
    <x v="0"/>
    <s v="YHCNX3816U"/>
    <x v="0"/>
  </r>
  <r>
    <n v="138"/>
    <d v="2024-09-11T00:00:00"/>
    <x v="5"/>
    <s v="Q3"/>
    <x v="115"/>
    <x v="0"/>
    <x v="0"/>
    <n v="6"/>
    <x v="131"/>
    <n v="2558"/>
    <x v="137"/>
    <x v="1"/>
    <b v="0"/>
    <x v="1"/>
    <b v="1"/>
    <n v="1"/>
    <x v="68"/>
    <x v="3"/>
    <s v="29IBBNZ2512G1Z5"/>
    <s v="IGST"/>
    <x v="0"/>
    <s v="IBBNZ2512G"/>
    <x v="0"/>
  </r>
  <r>
    <n v="139"/>
    <d v="2024-09-12T00:00:00"/>
    <x v="5"/>
    <s v="Q3"/>
    <x v="77"/>
    <x v="0"/>
    <x v="0"/>
    <n v="9"/>
    <x v="132"/>
    <n v="109"/>
    <x v="138"/>
    <x v="0"/>
    <n v="18"/>
    <x v="77"/>
    <b v="0"/>
    <b v="0"/>
    <x v="0"/>
    <x v="2"/>
    <s v="29BZJOD6698A1Z5"/>
    <s v="IGST"/>
    <x v="0"/>
    <s v="BZJOD6698A"/>
    <x v="1"/>
  </r>
  <r>
    <n v="140"/>
    <d v="2024-09-13T00:00:00"/>
    <x v="5"/>
    <s v="Q3"/>
    <x v="116"/>
    <x v="0"/>
    <x v="1"/>
    <n v="4"/>
    <x v="133"/>
    <n v="8795"/>
    <x v="139"/>
    <x v="0"/>
    <n v="28"/>
    <x v="78"/>
    <b v="1"/>
    <n v="10"/>
    <x v="69"/>
    <x v="2"/>
    <s v="07GRSNF2170G1Z5"/>
    <s v="IGST"/>
    <x v="2"/>
    <s v="GRSNF2170G"/>
    <x v="1"/>
  </r>
  <r>
    <n v="141"/>
    <d v="2024-09-14T00:00:00"/>
    <x v="5"/>
    <s v="Q3"/>
    <x v="117"/>
    <x v="1"/>
    <x v="2"/>
    <n v="2"/>
    <x v="134"/>
    <n v="1975"/>
    <x v="140"/>
    <x v="1"/>
    <b v="0"/>
    <x v="1"/>
    <b v="0"/>
    <b v="0"/>
    <x v="0"/>
    <x v="1"/>
    <s v="27ORLZT0967W1Z5"/>
    <s v="IGST"/>
    <x v="0"/>
    <s v="ORLZT0967W"/>
    <x v="0"/>
  </r>
  <r>
    <n v="142"/>
    <d v="2024-09-15T00:00:00"/>
    <x v="5"/>
    <s v="Q3"/>
    <x v="118"/>
    <x v="0"/>
    <x v="1"/>
    <n v="9"/>
    <x v="120"/>
    <n v="5836"/>
    <x v="141"/>
    <x v="1"/>
    <b v="0"/>
    <x v="1"/>
    <b v="1"/>
    <n v="1"/>
    <x v="70"/>
    <x v="1"/>
    <s v="07VTTNG0475N1Z5"/>
    <s v="IGST"/>
    <x v="2"/>
    <s v="VTTNG0475N"/>
    <x v="0"/>
  </r>
  <r>
    <n v="143"/>
    <d v="2024-09-16T00:00:00"/>
    <x v="5"/>
    <s v="Q3"/>
    <x v="119"/>
    <x v="1"/>
    <x v="1"/>
    <n v="9"/>
    <x v="135"/>
    <n v="7780"/>
    <x v="142"/>
    <x v="0"/>
    <n v="18"/>
    <x v="79"/>
    <b v="0"/>
    <b v="0"/>
    <x v="0"/>
    <x v="1"/>
    <s v="07DPJLZ2042O1Z5"/>
    <s v="IGST"/>
    <x v="4"/>
    <s v="DPJLZ2042O"/>
    <x v="0"/>
  </r>
  <r>
    <n v="144"/>
    <d v="2024-09-17T00:00:00"/>
    <x v="5"/>
    <s v="Q3"/>
    <x v="120"/>
    <x v="0"/>
    <x v="3"/>
    <n v="4"/>
    <x v="34"/>
    <n v="9945"/>
    <x v="143"/>
    <x v="0"/>
    <n v="12"/>
    <x v="80"/>
    <b v="1"/>
    <n v="1"/>
    <x v="71"/>
    <x v="3"/>
    <s v="36GJYQT4950Y1Z5"/>
    <s v="CGST+SGST"/>
    <x v="4"/>
    <s v="GJYQT4950Y"/>
    <x v="0"/>
  </r>
  <r>
    <n v="145"/>
    <d v="2024-09-18T00:00:00"/>
    <x v="5"/>
    <s v="Q3"/>
    <x v="121"/>
    <x v="1"/>
    <x v="3"/>
    <n v="10"/>
    <x v="136"/>
    <n v="9193"/>
    <x v="144"/>
    <x v="1"/>
    <b v="0"/>
    <x v="1"/>
    <b v="0"/>
    <b v="0"/>
    <x v="0"/>
    <x v="3"/>
    <s v="36TDUPV3907A1Z5"/>
    <s v="CGST+SGST"/>
    <x v="4"/>
    <s v="TDUPV3907A"/>
    <x v="0"/>
  </r>
  <r>
    <n v="146"/>
    <d v="2024-09-19T00:00:00"/>
    <x v="5"/>
    <s v="Q3"/>
    <x v="122"/>
    <x v="1"/>
    <x v="0"/>
    <n v="10"/>
    <x v="137"/>
    <n v="233"/>
    <x v="145"/>
    <x v="0"/>
    <n v="12"/>
    <x v="81"/>
    <b v="0"/>
    <b v="0"/>
    <x v="0"/>
    <x v="1"/>
    <s v="29DBVMA0598R1Z5"/>
    <s v="IGST"/>
    <x v="2"/>
    <s v="DBVMA0598R"/>
    <x v="0"/>
  </r>
  <r>
    <n v="147"/>
    <d v="2024-09-20T00:00:00"/>
    <x v="5"/>
    <s v="Q3"/>
    <x v="123"/>
    <x v="0"/>
    <x v="2"/>
    <n v="4"/>
    <x v="138"/>
    <n v="6183"/>
    <x v="146"/>
    <x v="0"/>
    <n v="12"/>
    <x v="82"/>
    <b v="1"/>
    <n v="5"/>
    <x v="72"/>
    <x v="1"/>
    <s v="27BRGPS2620V1Z5"/>
    <s v="IGST"/>
    <x v="0"/>
    <s v="BRGPS2620V"/>
    <x v="0"/>
  </r>
  <r>
    <n v="148"/>
    <d v="2024-09-21T00:00:00"/>
    <x v="5"/>
    <s v="Q3"/>
    <x v="124"/>
    <x v="0"/>
    <x v="0"/>
    <n v="9"/>
    <x v="139"/>
    <n v="5791"/>
    <x v="147"/>
    <x v="0"/>
    <n v="12"/>
    <x v="83"/>
    <b v="1"/>
    <n v="10"/>
    <x v="73"/>
    <x v="0"/>
    <s v="29DKCHQ4614Q1Z5"/>
    <s v="IGST"/>
    <x v="3"/>
    <s v="DKCHQ4614Q"/>
    <x v="0"/>
  </r>
  <r>
    <n v="149"/>
    <d v="2024-09-22T00:00:00"/>
    <x v="5"/>
    <s v="Q3"/>
    <x v="125"/>
    <x v="1"/>
    <x v="2"/>
    <n v="1"/>
    <x v="140"/>
    <n v="9407"/>
    <x v="148"/>
    <x v="0"/>
    <n v="12"/>
    <x v="84"/>
    <b v="1"/>
    <n v="2"/>
    <x v="74"/>
    <x v="3"/>
    <s v="27MDEQC3650K1Z5"/>
    <s v="IGST"/>
    <x v="0"/>
    <s v="MDEQC3650K"/>
    <x v="0"/>
  </r>
  <r>
    <n v="150"/>
    <d v="2024-09-23T00:00:00"/>
    <x v="5"/>
    <s v="Q3"/>
    <x v="36"/>
    <x v="0"/>
    <x v="3"/>
    <n v="7"/>
    <x v="141"/>
    <n v="5401"/>
    <x v="149"/>
    <x v="1"/>
    <b v="0"/>
    <x v="1"/>
    <b v="1"/>
    <n v="10"/>
    <x v="75"/>
    <x v="3"/>
    <s v="36EHZKC5490Y1Z5"/>
    <s v="CGST+SGST"/>
    <x v="0"/>
    <s v="EHZKC5490Y"/>
    <x v="0"/>
  </r>
  <r>
    <n v="151"/>
    <d v="2024-09-24T00:00:00"/>
    <x v="5"/>
    <s v="Q3"/>
    <x v="126"/>
    <x v="0"/>
    <x v="0"/>
    <n v="8"/>
    <x v="142"/>
    <n v="7414"/>
    <x v="150"/>
    <x v="0"/>
    <n v="12"/>
    <x v="85"/>
    <b v="1"/>
    <n v="5"/>
    <x v="76"/>
    <x v="1"/>
    <s v="29XSZMZ8573Z1Z5"/>
    <s v="IGST"/>
    <x v="4"/>
    <s v="XSZMZ8573Z"/>
    <x v="0"/>
  </r>
  <r>
    <n v="152"/>
    <d v="2024-09-25T00:00:00"/>
    <x v="5"/>
    <s v="Q3"/>
    <x v="2"/>
    <x v="0"/>
    <x v="2"/>
    <n v="9"/>
    <x v="143"/>
    <n v="644"/>
    <x v="151"/>
    <x v="0"/>
    <n v="18"/>
    <x v="86"/>
    <b v="0"/>
    <b v="0"/>
    <x v="0"/>
    <x v="3"/>
    <s v="27VONUY0302E1Z5"/>
    <s v="IGST"/>
    <x v="3"/>
    <s v="VONUY0302E"/>
    <x v="0"/>
  </r>
  <r>
    <n v="153"/>
    <d v="2024-09-26T00:00:00"/>
    <x v="5"/>
    <s v="Q3"/>
    <x v="127"/>
    <x v="0"/>
    <x v="2"/>
    <n v="4"/>
    <x v="144"/>
    <n v="5787"/>
    <x v="152"/>
    <x v="1"/>
    <b v="0"/>
    <x v="1"/>
    <b v="0"/>
    <b v="0"/>
    <x v="0"/>
    <x v="2"/>
    <s v="27BSHQG4805M1Z5"/>
    <s v="IGST"/>
    <x v="4"/>
    <s v="BSHQG4805M"/>
    <x v="0"/>
  </r>
  <r>
    <n v="154"/>
    <d v="2024-09-27T00:00:00"/>
    <x v="5"/>
    <s v="Q3"/>
    <x v="62"/>
    <x v="1"/>
    <x v="3"/>
    <n v="5"/>
    <x v="145"/>
    <n v="1302"/>
    <x v="153"/>
    <x v="0"/>
    <n v="18"/>
    <x v="87"/>
    <b v="1"/>
    <n v="10"/>
    <x v="77"/>
    <x v="1"/>
    <s v="36ZLZLR6542X1Z5"/>
    <s v="CGST+SGST"/>
    <x v="4"/>
    <s v="ZLZLR6542X"/>
    <x v="0"/>
  </r>
  <r>
    <n v="155"/>
    <d v="2024-09-28T00:00:00"/>
    <x v="5"/>
    <s v="Q3"/>
    <x v="128"/>
    <x v="1"/>
    <x v="2"/>
    <n v="9"/>
    <x v="146"/>
    <n v="7301"/>
    <x v="154"/>
    <x v="1"/>
    <b v="0"/>
    <x v="1"/>
    <b v="0"/>
    <b v="0"/>
    <x v="0"/>
    <x v="3"/>
    <s v="27EYLFI2008P1Z5"/>
    <s v="IGST"/>
    <x v="0"/>
    <s v="EYLFI2008P"/>
    <x v="0"/>
  </r>
  <r>
    <n v="156"/>
    <d v="2024-09-29T00:00:00"/>
    <x v="5"/>
    <s v="Q3"/>
    <x v="68"/>
    <x v="0"/>
    <x v="2"/>
    <n v="5"/>
    <x v="147"/>
    <n v="5501"/>
    <x v="155"/>
    <x v="0"/>
    <n v="18"/>
    <x v="88"/>
    <b v="1"/>
    <n v="2"/>
    <x v="78"/>
    <x v="3"/>
    <s v="27NMJVW8361G1Z5"/>
    <s v="IGST"/>
    <x v="0"/>
    <s v="NMJVW8361G"/>
    <x v="0"/>
  </r>
  <r>
    <n v="157"/>
    <d v="2024-09-30T00:00:00"/>
    <x v="5"/>
    <s v="Q3"/>
    <x v="129"/>
    <x v="0"/>
    <x v="3"/>
    <n v="7"/>
    <x v="148"/>
    <n v="8670"/>
    <x v="156"/>
    <x v="1"/>
    <b v="0"/>
    <x v="1"/>
    <b v="0"/>
    <b v="0"/>
    <x v="0"/>
    <x v="0"/>
    <s v="36DRFKC2715Z1Z5"/>
    <s v="CGST+SGST"/>
    <x v="2"/>
    <s v="DRFKC2715Z"/>
    <x v="0"/>
  </r>
  <r>
    <n v="158"/>
    <d v="2024-10-01T00:00:00"/>
    <x v="6"/>
    <s v="Q4"/>
    <x v="130"/>
    <x v="1"/>
    <x v="1"/>
    <n v="8"/>
    <x v="149"/>
    <n v="146"/>
    <x v="157"/>
    <x v="0"/>
    <n v="12"/>
    <x v="89"/>
    <b v="0"/>
    <b v="0"/>
    <x v="0"/>
    <x v="0"/>
    <s v="07XLQPC4192R1Z5"/>
    <s v="IGST"/>
    <x v="4"/>
    <s v="XLQPC4192R"/>
    <x v="0"/>
  </r>
  <r>
    <n v="159"/>
    <d v="2024-10-02T00:00:00"/>
    <x v="6"/>
    <s v="Q4"/>
    <x v="131"/>
    <x v="0"/>
    <x v="2"/>
    <n v="2"/>
    <x v="150"/>
    <n v="5810"/>
    <x v="158"/>
    <x v="1"/>
    <b v="0"/>
    <x v="1"/>
    <b v="1"/>
    <n v="10"/>
    <x v="79"/>
    <x v="2"/>
    <s v="27IFFAC0609D1Z5"/>
    <s v="IGST"/>
    <x v="3"/>
    <s v="IFFAC0609D"/>
    <x v="0"/>
  </r>
  <r>
    <n v="160"/>
    <d v="2024-10-03T00:00:00"/>
    <x v="6"/>
    <s v="Q4"/>
    <x v="125"/>
    <x v="0"/>
    <x v="3"/>
    <n v="3"/>
    <x v="151"/>
    <n v="2842"/>
    <x v="159"/>
    <x v="0"/>
    <n v="12"/>
    <x v="90"/>
    <b v="1"/>
    <n v="2"/>
    <x v="80"/>
    <x v="1"/>
    <s v="36JMVIO1546Q1Z5"/>
    <s v="CGST+SGST"/>
    <x v="1"/>
    <s v="JMVIO1546Q"/>
    <x v="0"/>
  </r>
  <r>
    <n v="161"/>
    <d v="2024-10-04T00:00:00"/>
    <x v="6"/>
    <s v="Q4"/>
    <x v="23"/>
    <x v="1"/>
    <x v="1"/>
    <n v="7"/>
    <x v="152"/>
    <n v="2532"/>
    <x v="160"/>
    <x v="0"/>
    <n v="18"/>
    <x v="91"/>
    <b v="1"/>
    <n v="1"/>
    <x v="81"/>
    <x v="2"/>
    <s v="07KLHLG9519K1Z5"/>
    <s v="IGST"/>
    <x v="0"/>
    <s v="KLHLG9519K"/>
    <x v="1"/>
  </r>
  <r>
    <n v="162"/>
    <d v="2024-10-05T00:00:00"/>
    <x v="6"/>
    <s v="Q4"/>
    <x v="90"/>
    <x v="1"/>
    <x v="0"/>
    <n v="9"/>
    <x v="153"/>
    <n v="5081"/>
    <x v="161"/>
    <x v="1"/>
    <b v="0"/>
    <x v="1"/>
    <b v="0"/>
    <b v="0"/>
    <x v="0"/>
    <x v="1"/>
    <s v="29PKUUQ0895T1Z5"/>
    <s v="IGST"/>
    <x v="3"/>
    <s v="PKUUQ0895T"/>
    <x v="0"/>
  </r>
  <r>
    <n v="163"/>
    <d v="2024-10-06T00:00:00"/>
    <x v="6"/>
    <s v="Q4"/>
    <x v="41"/>
    <x v="0"/>
    <x v="2"/>
    <n v="9"/>
    <x v="154"/>
    <n v="8465"/>
    <x v="162"/>
    <x v="1"/>
    <b v="0"/>
    <x v="1"/>
    <b v="0"/>
    <b v="0"/>
    <x v="0"/>
    <x v="1"/>
    <s v="27FHUWO1128G1Z5"/>
    <s v="IGST"/>
    <x v="0"/>
    <s v="FHUWO1128G"/>
    <x v="0"/>
  </r>
  <r>
    <n v="164"/>
    <d v="2024-10-07T00:00:00"/>
    <x v="6"/>
    <s v="Q4"/>
    <x v="132"/>
    <x v="0"/>
    <x v="1"/>
    <n v="3"/>
    <x v="155"/>
    <n v="5964"/>
    <x v="163"/>
    <x v="0"/>
    <n v="12"/>
    <x v="92"/>
    <b v="1"/>
    <n v="10"/>
    <x v="82"/>
    <x v="2"/>
    <s v="07KKWEO1683N1Z5"/>
    <s v="IGST"/>
    <x v="0"/>
    <s v="KKWEO1683N"/>
    <x v="1"/>
  </r>
  <r>
    <n v="165"/>
    <d v="2024-10-08T00:00:00"/>
    <x v="6"/>
    <s v="Q4"/>
    <x v="85"/>
    <x v="0"/>
    <x v="3"/>
    <n v="6"/>
    <x v="156"/>
    <n v="9619"/>
    <x v="164"/>
    <x v="1"/>
    <b v="0"/>
    <x v="1"/>
    <b v="0"/>
    <b v="0"/>
    <x v="0"/>
    <x v="2"/>
    <s v="36IQADU3981R1Z5"/>
    <s v="CGST+SGST"/>
    <x v="3"/>
    <s v="IQADU3981R"/>
    <x v="0"/>
  </r>
  <r>
    <n v="166"/>
    <d v="2024-10-09T00:00:00"/>
    <x v="6"/>
    <s v="Q4"/>
    <x v="15"/>
    <x v="0"/>
    <x v="3"/>
    <n v="5"/>
    <x v="157"/>
    <n v="5376"/>
    <x v="165"/>
    <x v="0"/>
    <n v="5"/>
    <x v="93"/>
    <b v="0"/>
    <b v="0"/>
    <x v="0"/>
    <x v="3"/>
    <s v="36UEKNL0902E1Z5"/>
    <s v="CGST+SGST"/>
    <x v="4"/>
    <s v="UEKNL0902E"/>
    <x v="0"/>
  </r>
  <r>
    <n v="167"/>
    <d v="2024-10-10T00:00:00"/>
    <x v="6"/>
    <s v="Q4"/>
    <x v="133"/>
    <x v="1"/>
    <x v="2"/>
    <n v="7"/>
    <x v="158"/>
    <n v="8448"/>
    <x v="166"/>
    <x v="0"/>
    <n v="12"/>
    <x v="94"/>
    <b v="1"/>
    <n v="10"/>
    <x v="83"/>
    <x v="0"/>
    <s v="27DMMAY0057M1Z5"/>
    <s v="IGST"/>
    <x v="4"/>
    <s v="DMMAY0057M"/>
    <x v="0"/>
  </r>
  <r>
    <n v="168"/>
    <d v="2024-10-11T00:00:00"/>
    <x v="6"/>
    <s v="Q4"/>
    <x v="134"/>
    <x v="0"/>
    <x v="0"/>
    <n v="1"/>
    <x v="159"/>
    <n v="6223"/>
    <x v="167"/>
    <x v="0"/>
    <n v="5"/>
    <x v="95"/>
    <b v="0"/>
    <b v="0"/>
    <x v="0"/>
    <x v="3"/>
    <s v="29NCRBM3328F1Z5"/>
    <s v="IGST"/>
    <x v="4"/>
    <s v="NCRBM3328F"/>
    <x v="0"/>
  </r>
  <r>
    <n v="169"/>
    <d v="2024-10-12T00:00:00"/>
    <x v="6"/>
    <s v="Q4"/>
    <x v="135"/>
    <x v="1"/>
    <x v="0"/>
    <n v="3"/>
    <x v="103"/>
    <n v="7281"/>
    <x v="168"/>
    <x v="1"/>
    <b v="0"/>
    <x v="1"/>
    <b v="1"/>
    <n v="10"/>
    <x v="84"/>
    <x v="2"/>
    <s v="29ROASL6394H1Z5"/>
    <s v="IGST"/>
    <x v="2"/>
    <s v="ROASL6394H"/>
    <x v="0"/>
  </r>
  <r>
    <n v="170"/>
    <d v="2024-10-13T00:00:00"/>
    <x v="6"/>
    <s v="Q4"/>
    <x v="136"/>
    <x v="0"/>
    <x v="0"/>
    <n v="4"/>
    <x v="160"/>
    <n v="7061"/>
    <x v="169"/>
    <x v="0"/>
    <n v="28"/>
    <x v="96"/>
    <b v="1"/>
    <n v="5"/>
    <x v="85"/>
    <x v="3"/>
    <s v="29BNOJR4398N1Z5"/>
    <s v="IGST"/>
    <x v="4"/>
    <s v="BNOJR4398N"/>
    <x v="0"/>
  </r>
  <r>
    <n v="171"/>
    <d v="2024-10-14T00:00:00"/>
    <x v="6"/>
    <s v="Q4"/>
    <x v="137"/>
    <x v="1"/>
    <x v="0"/>
    <n v="1"/>
    <x v="161"/>
    <n v="8177"/>
    <x v="170"/>
    <x v="0"/>
    <n v="18"/>
    <x v="97"/>
    <b v="0"/>
    <b v="0"/>
    <x v="0"/>
    <x v="2"/>
    <s v="29OITDP6733B1Z5"/>
    <s v="IGST"/>
    <x v="1"/>
    <s v="OITDP6733B"/>
    <x v="1"/>
  </r>
  <r>
    <n v="172"/>
    <d v="2024-10-15T00:00:00"/>
    <x v="6"/>
    <s v="Q4"/>
    <x v="138"/>
    <x v="0"/>
    <x v="1"/>
    <n v="5"/>
    <x v="162"/>
    <n v="3867"/>
    <x v="171"/>
    <x v="1"/>
    <b v="0"/>
    <x v="1"/>
    <b v="1"/>
    <n v="5"/>
    <x v="86"/>
    <x v="1"/>
    <s v="07HFZOI0856F1Z5"/>
    <s v="IGST"/>
    <x v="1"/>
    <s v="HFZOI0856F"/>
    <x v="0"/>
  </r>
  <r>
    <n v="173"/>
    <d v="2024-10-16T00:00:00"/>
    <x v="6"/>
    <s v="Q4"/>
    <x v="139"/>
    <x v="1"/>
    <x v="3"/>
    <n v="1"/>
    <x v="163"/>
    <n v="2409"/>
    <x v="172"/>
    <x v="1"/>
    <b v="0"/>
    <x v="1"/>
    <b v="0"/>
    <b v="0"/>
    <x v="0"/>
    <x v="2"/>
    <s v="36SFGZB5359W1Z5"/>
    <s v="CGST+SGST"/>
    <x v="3"/>
    <s v="SFGZB5359W"/>
    <x v="0"/>
  </r>
  <r>
    <n v="174"/>
    <d v="2024-10-17T00:00:00"/>
    <x v="6"/>
    <s v="Q4"/>
    <x v="140"/>
    <x v="1"/>
    <x v="3"/>
    <n v="4"/>
    <x v="164"/>
    <n v="3678"/>
    <x v="173"/>
    <x v="1"/>
    <b v="0"/>
    <x v="1"/>
    <b v="1"/>
    <n v="10"/>
    <x v="87"/>
    <x v="3"/>
    <s v="36PERYM6078Q1Z5"/>
    <s v="CGST+SGST"/>
    <x v="2"/>
    <s v="PERYM6078Q"/>
    <x v="0"/>
  </r>
  <r>
    <n v="175"/>
    <d v="2024-10-18T00:00:00"/>
    <x v="6"/>
    <s v="Q4"/>
    <x v="141"/>
    <x v="1"/>
    <x v="2"/>
    <n v="9"/>
    <x v="165"/>
    <n v="3443"/>
    <x v="174"/>
    <x v="1"/>
    <b v="0"/>
    <x v="1"/>
    <b v="0"/>
    <b v="0"/>
    <x v="0"/>
    <x v="1"/>
    <s v="27CEKJP5380E1Z5"/>
    <s v="IGST"/>
    <x v="1"/>
    <s v="CEKJP5380E"/>
    <x v="0"/>
  </r>
  <r>
    <n v="176"/>
    <d v="2024-10-19T00:00:00"/>
    <x v="6"/>
    <s v="Q4"/>
    <x v="142"/>
    <x v="1"/>
    <x v="2"/>
    <n v="10"/>
    <x v="166"/>
    <n v="6399"/>
    <x v="175"/>
    <x v="0"/>
    <n v="28"/>
    <x v="98"/>
    <b v="0"/>
    <b v="0"/>
    <x v="0"/>
    <x v="3"/>
    <s v="27JVOBR6625J1Z5"/>
    <s v="IGST"/>
    <x v="4"/>
    <s v="JVOBR6625J"/>
    <x v="0"/>
  </r>
  <r>
    <n v="177"/>
    <d v="2024-10-20T00:00:00"/>
    <x v="6"/>
    <s v="Q4"/>
    <x v="57"/>
    <x v="1"/>
    <x v="3"/>
    <n v="6"/>
    <x v="167"/>
    <n v="1870"/>
    <x v="176"/>
    <x v="1"/>
    <b v="0"/>
    <x v="1"/>
    <b v="1"/>
    <n v="5"/>
    <x v="88"/>
    <x v="0"/>
    <s v="36OQPST5238A1Z5"/>
    <s v="CGST+SGST"/>
    <x v="0"/>
    <s v="OQPST5238A"/>
    <x v="0"/>
  </r>
  <r>
    <n v="178"/>
    <d v="2024-10-21T00:00:00"/>
    <x v="6"/>
    <s v="Q4"/>
    <x v="4"/>
    <x v="0"/>
    <x v="1"/>
    <n v="8"/>
    <x v="168"/>
    <n v="2986"/>
    <x v="177"/>
    <x v="1"/>
    <b v="0"/>
    <x v="1"/>
    <b v="1"/>
    <n v="2"/>
    <x v="89"/>
    <x v="2"/>
    <s v="07YEWRT2547N1Z5"/>
    <s v="IGST"/>
    <x v="4"/>
    <s v="YEWRT2547N"/>
    <x v="0"/>
  </r>
  <r>
    <n v="179"/>
    <d v="2024-10-22T00:00:00"/>
    <x v="6"/>
    <s v="Q4"/>
    <x v="143"/>
    <x v="1"/>
    <x v="0"/>
    <n v="9"/>
    <x v="169"/>
    <n v="9189"/>
    <x v="178"/>
    <x v="0"/>
    <n v="12"/>
    <x v="99"/>
    <b v="0"/>
    <b v="0"/>
    <x v="0"/>
    <x v="2"/>
    <s v="29GLPIG4513G1Z5"/>
    <s v="IGST"/>
    <x v="4"/>
    <s v="GLPIG4513G"/>
    <x v="1"/>
  </r>
  <r>
    <n v="180"/>
    <d v="2024-10-23T00:00:00"/>
    <x v="6"/>
    <s v="Q4"/>
    <x v="133"/>
    <x v="1"/>
    <x v="1"/>
    <n v="5"/>
    <x v="170"/>
    <n v="5163"/>
    <x v="179"/>
    <x v="1"/>
    <b v="0"/>
    <x v="1"/>
    <b v="1"/>
    <n v="1"/>
    <x v="90"/>
    <x v="0"/>
    <s v="07LHCNY5241P1Z5"/>
    <s v="IGST"/>
    <x v="3"/>
    <s v="LHCNY5241P"/>
    <x v="0"/>
  </r>
  <r>
    <n v="181"/>
    <d v="2024-10-24T00:00:00"/>
    <x v="6"/>
    <s v="Q4"/>
    <x v="144"/>
    <x v="1"/>
    <x v="0"/>
    <n v="8"/>
    <x v="171"/>
    <n v="7115"/>
    <x v="180"/>
    <x v="1"/>
    <b v="0"/>
    <x v="1"/>
    <b v="0"/>
    <b v="0"/>
    <x v="0"/>
    <x v="1"/>
    <s v="29PHDKR3629Q1Z5"/>
    <s v="IGST"/>
    <x v="1"/>
    <s v="PHDKR3629Q"/>
    <x v="0"/>
  </r>
  <r>
    <n v="182"/>
    <d v="2024-10-25T00:00:00"/>
    <x v="6"/>
    <s v="Q4"/>
    <x v="103"/>
    <x v="1"/>
    <x v="3"/>
    <n v="7"/>
    <x v="172"/>
    <n v="2275"/>
    <x v="181"/>
    <x v="1"/>
    <b v="0"/>
    <x v="1"/>
    <b v="0"/>
    <b v="0"/>
    <x v="0"/>
    <x v="3"/>
    <s v="36OLBSY7225S1Z5"/>
    <s v="CGST+SGST"/>
    <x v="3"/>
    <s v="OLBSY7225S"/>
    <x v="0"/>
  </r>
  <r>
    <n v="183"/>
    <d v="2024-10-26T00:00:00"/>
    <x v="6"/>
    <s v="Q4"/>
    <x v="145"/>
    <x v="1"/>
    <x v="2"/>
    <n v="10"/>
    <x v="173"/>
    <n v="5159"/>
    <x v="182"/>
    <x v="1"/>
    <b v="0"/>
    <x v="1"/>
    <b v="1"/>
    <n v="10"/>
    <x v="91"/>
    <x v="2"/>
    <s v="27VBBGT0005K1Z5"/>
    <s v="IGST"/>
    <x v="3"/>
    <s v="VBBGT0005K"/>
    <x v="0"/>
  </r>
  <r>
    <n v="184"/>
    <d v="2024-10-27T00:00:00"/>
    <x v="6"/>
    <s v="Q4"/>
    <x v="136"/>
    <x v="0"/>
    <x v="0"/>
    <n v="7"/>
    <x v="174"/>
    <n v="8926"/>
    <x v="183"/>
    <x v="1"/>
    <b v="0"/>
    <x v="1"/>
    <b v="1"/>
    <n v="5"/>
    <x v="92"/>
    <x v="3"/>
    <s v="29JQYHT6177T1Z5"/>
    <s v="IGST"/>
    <x v="0"/>
    <s v="JQYHT6177T"/>
    <x v="0"/>
  </r>
  <r>
    <n v="185"/>
    <d v="2024-10-28T00:00:00"/>
    <x v="6"/>
    <s v="Q4"/>
    <x v="20"/>
    <x v="1"/>
    <x v="0"/>
    <n v="8"/>
    <x v="175"/>
    <n v="5472"/>
    <x v="184"/>
    <x v="1"/>
    <b v="0"/>
    <x v="1"/>
    <b v="0"/>
    <b v="0"/>
    <x v="0"/>
    <x v="3"/>
    <s v="29OCLFZ8014F1Z5"/>
    <s v="IGST"/>
    <x v="2"/>
    <s v="OCLFZ8014F"/>
    <x v="0"/>
  </r>
  <r>
    <n v="186"/>
    <d v="2024-10-29T00:00:00"/>
    <x v="6"/>
    <s v="Q4"/>
    <x v="109"/>
    <x v="0"/>
    <x v="0"/>
    <n v="6"/>
    <x v="176"/>
    <n v="9146"/>
    <x v="185"/>
    <x v="0"/>
    <n v="28"/>
    <x v="100"/>
    <b v="1"/>
    <n v="2"/>
    <x v="93"/>
    <x v="3"/>
    <s v="29QYMTZ2888Z1Z5"/>
    <s v="IGST"/>
    <x v="3"/>
    <s v="QYMTZ2888Z"/>
    <x v="0"/>
  </r>
  <r>
    <n v="187"/>
    <d v="2024-10-30T00:00:00"/>
    <x v="6"/>
    <s v="Q4"/>
    <x v="63"/>
    <x v="0"/>
    <x v="1"/>
    <n v="10"/>
    <x v="97"/>
    <n v="5752"/>
    <x v="186"/>
    <x v="1"/>
    <b v="0"/>
    <x v="1"/>
    <b v="1"/>
    <n v="2"/>
    <x v="94"/>
    <x v="0"/>
    <s v="07OBJWO6300S1Z5"/>
    <s v="IGST"/>
    <x v="1"/>
    <s v="OBJWO6300S"/>
    <x v="0"/>
  </r>
  <r>
    <n v="188"/>
    <d v="2024-10-31T00:00:00"/>
    <x v="6"/>
    <s v="Q4"/>
    <x v="8"/>
    <x v="1"/>
    <x v="0"/>
    <n v="9"/>
    <x v="177"/>
    <n v="1201"/>
    <x v="187"/>
    <x v="0"/>
    <n v="12"/>
    <x v="101"/>
    <b v="1"/>
    <n v="10"/>
    <x v="95"/>
    <x v="1"/>
    <s v="29BHRHT9003V1Z5"/>
    <s v="IGST"/>
    <x v="0"/>
    <s v="BHRHT9003V"/>
    <x v="0"/>
  </r>
  <r>
    <n v="189"/>
    <d v="2024-11-01T00:00:00"/>
    <x v="7"/>
    <s v="Q4"/>
    <x v="146"/>
    <x v="0"/>
    <x v="0"/>
    <n v="7"/>
    <x v="178"/>
    <n v="6787"/>
    <x v="188"/>
    <x v="0"/>
    <n v="12"/>
    <x v="102"/>
    <b v="1"/>
    <n v="10"/>
    <x v="96"/>
    <x v="2"/>
    <s v="29QKELU9279U1Z5"/>
    <s v="IGST"/>
    <x v="0"/>
    <s v="QKELU9279U"/>
    <x v="1"/>
  </r>
  <r>
    <n v="190"/>
    <d v="2024-11-02T00:00:00"/>
    <x v="7"/>
    <s v="Q4"/>
    <x v="51"/>
    <x v="1"/>
    <x v="1"/>
    <n v="9"/>
    <x v="179"/>
    <n v="8891"/>
    <x v="189"/>
    <x v="1"/>
    <b v="0"/>
    <x v="1"/>
    <b v="1"/>
    <n v="5"/>
    <x v="97"/>
    <x v="3"/>
    <s v="07DGJHI6502L1Z5"/>
    <s v="IGST"/>
    <x v="2"/>
    <s v="DGJHI6502L"/>
    <x v="0"/>
  </r>
  <r>
    <n v="191"/>
    <d v="2024-11-03T00:00:00"/>
    <x v="7"/>
    <s v="Q4"/>
    <x v="137"/>
    <x v="0"/>
    <x v="2"/>
    <n v="7"/>
    <x v="180"/>
    <n v="7386"/>
    <x v="190"/>
    <x v="0"/>
    <n v="12"/>
    <x v="103"/>
    <b v="0"/>
    <b v="0"/>
    <x v="0"/>
    <x v="1"/>
    <s v="27SXPIP2314Z1Z5"/>
    <s v="IGST"/>
    <x v="4"/>
    <s v="SXPIP2314Z"/>
    <x v="0"/>
  </r>
  <r>
    <n v="192"/>
    <d v="2024-11-04T00:00:00"/>
    <x v="7"/>
    <s v="Q4"/>
    <x v="105"/>
    <x v="0"/>
    <x v="1"/>
    <n v="6"/>
    <x v="181"/>
    <n v="4956"/>
    <x v="191"/>
    <x v="0"/>
    <n v="18"/>
    <x v="104"/>
    <b v="1"/>
    <n v="5"/>
    <x v="98"/>
    <x v="1"/>
    <s v="07CLJMQ7177Y1Z5"/>
    <s v="IGST"/>
    <x v="3"/>
    <s v="CLJMQ7177Y"/>
    <x v="0"/>
  </r>
  <r>
    <n v="193"/>
    <d v="2024-11-05T00:00:00"/>
    <x v="7"/>
    <s v="Q4"/>
    <x v="147"/>
    <x v="0"/>
    <x v="3"/>
    <n v="6"/>
    <x v="182"/>
    <n v="2856"/>
    <x v="192"/>
    <x v="0"/>
    <n v="5"/>
    <x v="105"/>
    <b v="0"/>
    <b v="0"/>
    <x v="0"/>
    <x v="3"/>
    <s v="36PUNML8311Z1Z5"/>
    <s v="CGST+SGST"/>
    <x v="2"/>
    <s v="PUNML8311Z"/>
    <x v="0"/>
  </r>
  <r>
    <n v="194"/>
    <d v="2024-11-06T00:00:00"/>
    <x v="7"/>
    <s v="Q4"/>
    <x v="148"/>
    <x v="0"/>
    <x v="0"/>
    <n v="3"/>
    <x v="183"/>
    <n v="6525"/>
    <x v="193"/>
    <x v="0"/>
    <n v="18"/>
    <x v="106"/>
    <b v="1"/>
    <n v="2"/>
    <x v="99"/>
    <x v="3"/>
    <s v="29IRTDM1126W1Z5"/>
    <s v="IGST"/>
    <x v="2"/>
    <s v="IRTDM1126W"/>
    <x v="0"/>
  </r>
  <r>
    <n v="195"/>
    <d v="2024-11-07T00:00:00"/>
    <x v="7"/>
    <s v="Q4"/>
    <x v="149"/>
    <x v="0"/>
    <x v="0"/>
    <n v="2"/>
    <x v="184"/>
    <n v="8853"/>
    <x v="194"/>
    <x v="1"/>
    <b v="0"/>
    <x v="1"/>
    <b v="1"/>
    <n v="2"/>
    <x v="100"/>
    <x v="3"/>
    <s v="29JAAWJ0826L1Z5"/>
    <s v="IGST"/>
    <x v="3"/>
    <s v="JAAWJ0826L"/>
    <x v="0"/>
  </r>
  <r>
    <n v="196"/>
    <d v="2024-11-08T00:00:00"/>
    <x v="7"/>
    <s v="Q4"/>
    <x v="150"/>
    <x v="1"/>
    <x v="1"/>
    <n v="9"/>
    <x v="185"/>
    <n v="3329"/>
    <x v="195"/>
    <x v="0"/>
    <n v="28"/>
    <x v="107"/>
    <b v="0"/>
    <b v="0"/>
    <x v="0"/>
    <x v="0"/>
    <s v="07MKUCU2240B1Z5"/>
    <s v="IGST"/>
    <x v="0"/>
    <s v="MKUCU2240B"/>
    <x v="0"/>
  </r>
  <r>
    <n v="197"/>
    <d v="2024-11-09T00:00:00"/>
    <x v="7"/>
    <s v="Q4"/>
    <x v="151"/>
    <x v="1"/>
    <x v="1"/>
    <n v="9"/>
    <x v="186"/>
    <n v="5754"/>
    <x v="196"/>
    <x v="1"/>
    <b v="0"/>
    <x v="1"/>
    <b v="0"/>
    <b v="0"/>
    <x v="0"/>
    <x v="3"/>
    <s v="07HRTMG9493I1Z5"/>
    <s v="IGST"/>
    <x v="4"/>
    <s v="HRTMG9493I"/>
    <x v="0"/>
  </r>
  <r>
    <n v="198"/>
    <d v="2024-11-10T00:00:00"/>
    <x v="7"/>
    <s v="Q4"/>
    <x v="138"/>
    <x v="0"/>
    <x v="0"/>
    <n v="7"/>
    <x v="187"/>
    <n v="342"/>
    <x v="197"/>
    <x v="1"/>
    <b v="0"/>
    <x v="1"/>
    <b v="1"/>
    <n v="2"/>
    <x v="101"/>
    <x v="0"/>
    <s v="29UHPJF6495W1Z5"/>
    <s v="IGST"/>
    <x v="3"/>
    <s v="UHPJF6495W"/>
    <x v="0"/>
  </r>
  <r>
    <n v="199"/>
    <d v="2024-11-11T00:00:00"/>
    <x v="7"/>
    <s v="Q4"/>
    <x v="152"/>
    <x v="1"/>
    <x v="1"/>
    <n v="9"/>
    <x v="188"/>
    <n v="9213"/>
    <x v="198"/>
    <x v="1"/>
    <b v="0"/>
    <x v="1"/>
    <b v="0"/>
    <b v="0"/>
    <x v="0"/>
    <x v="3"/>
    <s v="07OYUFY8056Z1Z5"/>
    <s v="IGST"/>
    <x v="3"/>
    <s v="OYUFY8056Z"/>
    <x v="0"/>
  </r>
  <r>
    <n v="200"/>
    <d v="2024-11-12T00:00:00"/>
    <x v="7"/>
    <s v="Q4"/>
    <x v="153"/>
    <x v="0"/>
    <x v="3"/>
    <n v="9"/>
    <x v="189"/>
    <n v="9558"/>
    <x v="199"/>
    <x v="1"/>
    <b v="0"/>
    <x v="1"/>
    <b v="1"/>
    <n v="2"/>
    <x v="102"/>
    <x v="3"/>
    <s v="36VOCNB4168Q1Z5"/>
    <s v="CGST+SGST"/>
    <x v="4"/>
    <s v="VOCNB4168Q"/>
    <x v="0"/>
  </r>
  <r>
    <n v="201"/>
    <d v="2024-11-13T00:00:00"/>
    <x v="7"/>
    <s v="Q4"/>
    <x v="53"/>
    <x v="0"/>
    <x v="2"/>
    <n v="6"/>
    <x v="190"/>
    <n v="4179"/>
    <x v="200"/>
    <x v="0"/>
    <n v="12"/>
    <x v="108"/>
    <b v="1"/>
    <n v="10"/>
    <x v="103"/>
    <x v="0"/>
    <s v="27VFTDK7976P1Z5"/>
    <s v="IGST"/>
    <x v="0"/>
    <s v="VFTDK7976P"/>
    <x v="0"/>
  </r>
  <r>
    <n v="202"/>
    <d v="2024-11-14T00:00:00"/>
    <x v="7"/>
    <s v="Q4"/>
    <x v="154"/>
    <x v="1"/>
    <x v="3"/>
    <n v="4"/>
    <x v="191"/>
    <n v="4506"/>
    <x v="201"/>
    <x v="0"/>
    <n v="28"/>
    <x v="109"/>
    <b v="0"/>
    <b v="0"/>
    <x v="0"/>
    <x v="1"/>
    <s v="36RNBYH7109E1Z5"/>
    <s v="CGST+SGST"/>
    <x v="4"/>
    <s v="RNBYH7109E"/>
    <x v="0"/>
  </r>
  <r>
    <n v="203"/>
    <d v="2024-11-15T00:00:00"/>
    <x v="7"/>
    <s v="Q4"/>
    <x v="87"/>
    <x v="1"/>
    <x v="1"/>
    <n v="9"/>
    <x v="192"/>
    <n v="5363"/>
    <x v="202"/>
    <x v="1"/>
    <b v="0"/>
    <x v="1"/>
    <b v="1"/>
    <n v="5"/>
    <x v="104"/>
    <x v="2"/>
    <s v="07NXGQO5963H1Z5"/>
    <s v="IGST"/>
    <x v="3"/>
    <s v="NXGQO5963H"/>
    <x v="0"/>
  </r>
  <r>
    <n v="204"/>
    <d v="2024-11-16T00:00:00"/>
    <x v="7"/>
    <s v="Q4"/>
    <x v="28"/>
    <x v="1"/>
    <x v="1"/>
    <n v="8"/>
    <x v="193"/>
    <n v="2347"/>
    <x v="203"/>
    <x v="0"/>
    <n v="18"/>
    <x v="110"/>
    <b v="1"/>
    <n v="5"/>
    <x v="105"/>
    <x v="2"/>
    <s v="07GFRNT3081Z1Z5"/>
    <s v="IGST"/>
    <x v="1"/>
    <s v="GFRNT3081Z"/>
    <x v="1"/>
  </r>
  <r>
    <n v="205"/>
    <d v="2024-11-17T00:00:00"/>
    <x v="7"/>
    <s v="Q4"/>
    <x v="155"/>
    <x v="0"/>
    <x v="3"/>
    <n v="2"/>
    <x v="194"/>
    <n v="2882"/>
    <x v="204"/>
    <x v="1"/>
    <b v="0"/>
    <x v="1"/>
    <b v="0"/>
    <b v="0"/>
    <x v="0"/>
    <x v="2"/>
    <s v="36FURIK9309Y1Z5"/>
    <s v="CGST+SGST"/>
    <x v="3"/>
    <s v="FURIK9309Y"/>
    <x v="0"/>
  </r>
  <r>
    <n v="206"/>
    <d v="2024-11-18T00:00:00"/>
    <x v="7"/>
    <s v="Q4"/>
    <x v="156"/>
    <x v="1"/>
    <x v="3"/>
    <n v="9"/>
    <x v="195"/>
    <n v="3234"/>
    <x v="205"/>
    <x v="0"/>
    <n v="12"/>
    <x v="111"/>
    <b v="1"/>
    <n v="2"/>
    <x v="106"/>
    <x v="3"/>
    <s v="36XCKWM2799W1Z5"/>
    <s v="CGST+SGST"/>
    <x v="4"/>
    <s v="XCKWM2799W"/>
    <x v="0"/>
  </r>
  <r>
    <n v="207"/>
    <d v="2024-11-19T00:00:00"/>
    <x v="7"/>
    <s v="Q4"/>
    <x v="48"/>
    <x v="1"/>
    <x v="0"/>
    <n v="2"/>
    <x v="196"/>
    <n v="5085"/>
    <x v="206"/>
    <x v="0"/>
    <n v="18"/>
    <x v="112"/>
    <b v="0"/>
    <b v="0"/>
    <x v="0"/>
    <x v="0"/>
    <s v="29ZJQEX1653P1Z5"/>
    <s v="IGST"/>
    <x v="2"/>
    <s v="ZJQEX1653P"/>
    <x v="0"/>
  </r>
  <r>
    <n v="208"/>
    <d v="2024-11-20T00:00:00"/>
    <x v="7"/>
    <s v="Q4"/>
    <x v="54"/>
    <x v="1"/>
    <x v="1"/>
    <n v="5"/>
    <x v="197"/>
    <n v="116"/>
    <x v="207"/>
    <x v="0"/>
    <n v="5"/>
    <x v="113"/>
    <b v="0"/>
    <b v="0"/>
    <x v="0"/>
    <x v="0"/>
    <s v="07FNFPI0083T1Z5"/>
    <s v="IGST"/>
    <x v="1"/>
    <s v="FNFPI0083T"/>
    <x v="0"/>
  </r>
  <r>
    <n v="209"/>
    <d v="2024-11-21T00:00:00"/>
    <x v="7"/>
    <s v="Q4"/>
    <x v="128"/>
    <x v="0"/>
    <x v="1"/>
    <n v="3"/>
    <x v="198"/>
    <n v="9879"/>
    <x v="208"/>
    <x v="1"/>
    <b v="0"/>
    <x v="1"/>
    <b v="1"/>
    <n v="5"/>
    <x v="107"/>
    <x v="0"/>
    <s v="07ZOOLL7211T1Z5"/>
    <s v="IGST"/>
    <x v="0"/>
    <s v="ZOOLL7211T"/>
    <x v="0"/>
  </r>
  <r>
    <n v="210"/>
    <d v="2024-11-22T00:00:00"/>
    <x v="7"/>
    <s v="Q4"/>
    <x v="101"/>
    <x v="1"/>
    <x v="3"/>
    <n v="9"/>
    <x v="199"/>
    <n v="2425"/>
    <x v="209"/>
    <x v="1"/>
    <b v="0"/>
    <x v="1"/>
    <b v="0"/>
    <b v="0"/>
    <x v="0"/>
    <x v="3"/>
    <s v="36OERXF0233Y1Z5"/>
    <s v="CGST+SGST"/>
    <x v="0"/>
    <s v="OERXF0233Y"/>
    <x v="0"/>
  </r>
  <r>
    <n v="211"/>
    <d v="2024-11-23T00:00:00"/>
    <x v="7"/>
    <s v="Q4"/>
    <x v="3"/>
    <x v="0"/>
    <x v="1"/>
    <n v="1"/>
    <x v="200"/>
    <n v="4114"/>
    <x v="210"/>
    <x v="1"/>
    <b v="0"/>
    <x v="1"/>
    <b v="1"/>
    <n v="1"/>
    <x v="108"/>
    <x v="2"/>
    <s v="07SVPHZ3036Q1Z5"/>
    <s v="IGST"/>
    <x v="3"/>
    <s v="SVPHZ3036Q"/>
    <x v="0"/>
  </r>
  <r>
    <n v="212"/>
    <d v="2024-11-24T00:00:00"/>
    <x v="7"/>
    <s v="Q4"/>
    <x v="157"/>
    <x v="1"/>
    <x v="3"/>
    <n v="2"/>
    <x v="201"/>
    <n v="6735"/>
    <x v="211"/>
    <x v="0"/>
    <n v="18"/>
    <x v="114"/>
    <b v="1"/>
    <n v="1"/>
    <x v="109"/>
    <x v="2"/>
    <s v="36PTUMM4996L1Z5"/>
    <s v="CGST+SGST"/>
    <x v="0"/>
    <s v="PTUMM4996L"/>
    <x v="1"/>
  </r>
  <r>
    <n v="213"/>
    <d v="2024-11-25T00:00:00"/>
    <x v="7"/>
    <s v="Q4"/>
    <x v="120"/>
    <x v="1"/>
    <x v="0"/>
    <n v="8"/>
    <x v="106"/>
    <n v="339"/>
    <x v="212"/>
    <x v="1"/>
    <b v="0"/>
    <x v="1"/>
    <b v="0"/>
    <b v="0"/>
    <x v="0"/>
    <x v="1"/>
    <s v="29HSTPL5339K1Z5"/>
    <s v="IGST"/>
    <x v="2"/>
    <s v="HSTPL5339K"/>
    <x v="0"/>
  </r>
  <r>
    <n v="214"/>
    <d v="2024-11-26T00:00:00"/>
    <x v="7"/>
    <s v="Q4"/>
    <x v="158"/>
    <x v="1"/>
    <x v="2"/>
    <n v="8"/>
    <x v="202"/>
    <n v="9116"/>
    <x v="213"/>
    <x v="0"/>
    <n v="12"/>
    <x v="115"/>
    <b v="0"/>
    <b v="0"/>
    <x v="0"/>
    <x v="2"/>
    <s v="27LIQFW4795Y1Z5"/>
    <s v="IGST"/>
    <x v="0"/>
    <s v="LIQFW4795Y"/>
    <x v="1"/>
  </r>
  <r>
    <n v="215"/>
    <d v="2024-11-27T00:00:00"/>
    <x v="7"/>
    <s v="Q4"/>
    <x v="159"/>
    <x v="1"/>
    <x v="1"/>
    <n v="5"/>
    <x v="203"/>
    <n v="4625"/>
    <x v="214"/>
    <x v="1"/>
    <b v="0"/>
    <x v="1"/>
    <b v="1"/>
    <n v="1"/>
    <x v="110"/>
    <x v="1"/>
    <s v="07PPACU6742E1Z5"/>
    <s v="IGST"/>
    <x v="4"/>
    <s v="PPACU6742E"/>
    <x v="0"/>
  </r>
  <r>
    <n v="216"/>
    <d v="2024-11-28T00:00:00"/>
    <x v="7"/>
    <s v="Q4"/>
    <x v="120"/>
    <x v="0"/>
    <x v="0"/>
    <n v="6"/>
    <x v="204"/>
    <n v="6108"/>
    <x v="215"/>
    <x v="0"/>
    <n v="12"/>
    <x v="116"/>
    <b v="0"/>
    <b v="0"/>
    <x v="0"/>
    <x v="1"/>
    <s v="29BNGSO7936X1Z5"/>
    <s v="IGST"/>
    <x v="3"/>
    <s v="BNGSO7936X"/>
    <x v="0"/>
  </r>
  <r>
    <n v="217"/>
    <d v="2024-11-29T00:00:00"/>
    <x v="7"/>
    <s v="Q4"/>
    <x v="160"/>
    <x v="0"/>
    <x v="1"/>
    <n v="6"/>
    <x v="205"/>
    <n v="8538"/>
    <x v="216"/>
    <x v="1"/>
    <b v="0"/>
    <x v="1"/>
    <b v="1"/>
    <n v="10"/>
    <x v="111"/>
    <x v="1"/>
    <s v="07EQQVO5474N1Z5"/>
    <s v="IGST"/>
    <x v="3"/>
    <s v="EQQVO5474N"/>
    <x v="0"/>
  </r>
  <r>
    <n v="218"/>
    <d v="2024-11-30T00:00:00"/>
    <x v="7"/>
    <s v="Q4"/>
    <x v="78"/>
    <x v="1"/>
    <x v="0"/>
    <n v="1"/>
    <x v="206"/>
    <n v="5270"/>
    <x v="217"/>
    <x v="0"/>
    <n v="5"/>
    <x v="117"/>
    <b v="0"/>
    <b v="0"/>
    <x v="0"/>
    <x v="2"/>
    <s v="29JHDHC4872K1Z5"/>
    <s v="IGST"/>
    <x v="2"/>
    <s v="JHDHC4872K"/>
    <x v="1"/>
  </r>
  <r>
    <n v="219"/>
    <d v="2024-12-01T00:00:00"/>
    <x v="8"/>
    <s v="Q4"/>
    <x v="161"/>
    <x v="0"/>
    <x v="2"/>
    <n v="3"/>
    <x v="207"/>
    <n v="3071"/>
    <x v="218"/>
    <x v="0"/>
    <n v="18"/>
    <x v="118"/>
    <b v="0"/>
    <b v="0"/>
    <x v="0"/>
    <x v="2"/>
    <s v="27KIGEO6904X1Z5"/>
    <s v="IGST"/>
    <x v="3"/>
    <s v="KIGEO6904X"/>
    <x v="1"/>
  </r>
  <r>
    <n v="220"/>
    <d v="2024-12-02T00:00:00"/>
    <x v="8"/>
    <s v="Q4"/>
    <x v="162"/>
    <x v="1"/>
    <x v="0"/>
    <n v="2"/>
    <x v="208"/>
    <n v="7285"/>
    <x v="219"/>
    <x v="0"/>
    <n v="18"/>
    <x v="119"/>
    <b v="1"/>
    <n v="1"/>
    <x v="112"/>
    <x v="3"/>
    <s v="29OPXUD6086Z1Z5"/>
    <s v="IGST"/>
    <x v="2"/>
    <s v="OPXUD6086Z"/>
    <x v="0"/>
  </r>
  <r>
    <n v="221"/>
    <d v="2024-12-03T00:00:00"/>
    <x v="8"/>
    <s v="Q4"/>
    <x v="163"/>
    <x v="0"/>
    <x v="2"/>
    <n v="9"/>
    <x v="209"/>
    <n v="4915"/>
    <x v="220"/>
    <x v="0"/>
    <n v="18"/>
    <x v="120"/>
    <b v="0"/>
    <b v="0"/>
    <x v="0"/>
    <x v="1"/>
    <s v="27ONGKO9563B1Z5"/>
    <s v="IGST"/>
    <x v="4"/>
    <s v="ONGKO9563B"/>
    <x v="0"/>
  </r>
  <r>
    <n v="222"/>
    <d v="2024-12-04T00:00:00"/>
    <x v="8"/>
    <s v="Q4"/>
    <x v="37"/>
    <x v="1"/>
    <x v="1"/>
    <n v="6"/>
    <x v="210"/>
    <n v="2601"/>
    <x v="221"/>
    <x v="1"/>
    <b v="0"/>
    <x v="1"/>
    <b v="0"/>
    <b v="0"/>
    <x v="0"/>
    <x v="0"/>
    <s v="07QBQXN1328H1Z5"/>
    <s v="IGST"/>
    <x v="3"/>
    <s v="QBQXN1328H"/>
    <x v="0"/>
  </r>
  <r>
    <n v="223"/>
    <d v="2024-12-05T00:00:00"/>
    <x v="8"/>
    <s v="Q4"/>
    <x v="164"/>
    <x v="0"/>
    <x v="1"/>
    <n v="2"/>
    <x v="211"/>
    <n v="4316"/>
    <x v="222"/>
    <x v="0"/>
    <n v="12"/>
    <x v="121"/>
    <b v="1"/>
    <n v="10"/>
    <x v="113"/>
    <x v="1"/>
    <s v="07TZKBO3634I1Z5"/>
    <s v="IGST"/>
    <x v="2"/>
    <s v="TZKBO3634I"/>
    <x v="0"/>
  </r>
  <r>
    <n v="224"/>
    <d v="2024-12-06T00:00:00"/>
    <x v="8"/>
    <s v="Q4"/>
    <x v="165"/>
    <x v="1"/>
    <x v="2"/>
    <n v="9"/>
    <x v="212"/>
    <n v="7013"/>
    <x v="223"/>
    <x v="1"/>
    <b v="0"/>
    <x v="1"/>
    <b v="0"/>
    <b v="0"/>
    <x v="0"/>
    <x v="0"/>
    <s v="27AAUXL2485A1Z5"/>
    <s v="IGST"/>
    <x v="3"/>
    <s v="AAUXL2485A"/>
    <x v="0"/>
  </r>
  <r>
    <n v="225"/>
    <d v="2024-12-07T00:00:00"/>
    <x v="8"/>
    <s v="Q4"/>
    <x v="100"/>
    <x v="1"/>
    <x v="3"/>
    <n v="7"/>
    <x v="69"/>
    <n v="2496"/>
    <x v="224"/>
    <x v="1"/>
    <b v="0"/>
    <x v="1"/>
    <b v="0"/>
    <b v="0"/>
    <x v="0"/>
    <x v="3"/>
    <s v="36AJLOS0826N1Z5"/>
    <s v="CGST+SGST"/>
    <x v="4"/>
    <s v="AJLOS0826N"/>
    <x v="0"/>
  </r>
  <r>
    <n v="226"/>
    <d v="2024-12-08T00:00:00"/>
    <x v="8"/>
    <s v="Q4"/>
    <x v="166"/>
    <x v="0"/>
    <x v="1"/>
    <n v="5"/>
    <x v="213"/>
    <n v="4986"/>
    <x v="225"/>
    <x v="1"/>
    <b v="0"/>
    <x v="1"/>
    <b v="0"/>
    <b v="0"/>
    <x v="0"/>
    <x v="2"/>
    <s v="07DWQNP3975S1Z5"/>
    <s v="IGST"/>
    <x v="1"/>
    <s v="DWQNP3975S"/>
    <x v="0"/>
  </r>
  <r>
    <n v="227"/>
    <d v="2024-12-09T00:00:00"/>
    <x v="8"/>
    <s v="Q4"/>
    <x v="88"/>
    <x v="1"/>
    <x v="1"/>
    <n v="3"/>
    <x v="214"/>
    <n v="6946"/>
    <x v="226"/>
    <x v="1"/>
    <b v="0"/>
    <x v="1"/>
    <b v="0"/>
    <b v="0"/>
    <x v="0"/>
    <x v="3"/>
    <s v="07NPJKP8587J1Z5"/>
    <s v="IGST"/>
    <x v="4"/>
    <s v="NPJKP8587J"/>
    <x v="0"/>
  </r>
  <r>
    <n v="228"/>
    <d v="2024-12-10T00:00:00"/>
    <x v="8"/>
    <s v="Q4"/>
    <x v="40"/>
    <x v="1"/>
    <x v="0"/>
    <n v="5"/>
    <x v="215"/>
    <n v="1684"/>
    <x v="227"/>
    <x v="0"/>
    <n v="18"/>
    <x v="122"/>
    <b v="0"/>
    <b v="0"/>
    <x v="0"/>
    <x v="1"/>
    <s v="29HQEEE7432P1Z5"/>
    <s v="IGST"/>
    <x v="4"/>
    <s v="HQEEE7432P"/>
    <x v="0"/>
  </r>
  <r>
    <n v="229"/>
    <d v="2024-12-11T00:00:00"/>
    <x v="8"/>
    <s v="Q4"/>
    <x v="11"/>
    <x v="0"/>
    <x v="1"/>
    <n v="9"/>
    <x v="216"/>
    <n v="189"/>
    <x v="228"/>
    <x v="0"/>
    <n v="18"/>
    <x v="123"/>
    <b v="1"/>
    <n v="2"/>
    <x v="114"/>
    <x v="0"/>
    <s v="07JTMNH3473C1Z5"/>
    <s v="IGST"/>
    <x v="3"/>
    <s v="JTMNH3473C"/>
    <x v="0"/>
  </r>
  <r>
    <n v="230"/>
    <d v="2024-12-12T00:00:00"/>
    <x v="8"/>
    <s v="Q4"/>
    <x v="167"/>
    <x v="1"/>
    <x v="3"/>
    <n v="9"/>
    <x v="217"/>
    <n v="4019"/>
    <x v="229"/>
    <x v="0"/>
    <n v="28"/>
    <x v="124"/>
    <b v="0"/>
    <b v="0"/>
    <x v="0"/>
    <x v="2"/>
    <s v="36QCKJE9019I1Z5"/>
    <s v="CGST+SGST"/>
    <x v="0"/>
    <s v="QCKJE9019I"/>
    <x v="1"/>
  </r>
  <r>
    <n v="231"/>
    <d v="2024-12-13T00:00:00"/>
    <x v="8"/>
    <s v="Q4"/>
    <x v="152"/>
    <x v="0"/>
    <x v="1"/>
    <n v="2"/>
    <x v="218"/>
    <n v="6795"/>
    <x v="230"/>
    <x v="0"/>
    <n v="28"/>
    <x v="125"/>
    <b v="0"/>
    <b v="0"/>
    <x v="0"/>
    <x v="2"/>
    <s v="07LGNKY6259W1Z5"/>
    <s v="IGST"/>
    <x v="4"/>
    <s v="LGNKY6259W"/>
    <x v="1"/>
  </r>
  <r>
    <n v="232"/>
    <d v="2024-12-14T00:00:00"/>
    <x v="8"/>
    <s v="Q4"/>
    <x v="50"/>
    <x v="1"/>
    <x v="3"/>
    <n v="8"/>
    <x v="219"/>
    <n v="3285"/>
    <x v="231"/>
    <x v="1"/>
    <b v="0"/>
    <x v="1"/>
    <b v="0"/>
    <b v="0"/>
    <x v="0"/>
    <x v="2"/>
    <s v="36GWDEW7197U1Z5"/>
    <s v="CGST+SGST"/>
    <x v="2"/>
    <s v="GWDEW7197U"/>
    <x v="0"/>
  </r>
  <r>
    <n v="233"/>
    <d v="2024-12-15T00:00:00"/>
    <x v="8"/>
    <s v="Q4"/>
    <x v="58"/>
    <x v="0"/>
    <x v="1"/>
    <n v="7"/>
    <x v="220"/>
    <n v="924"/>
    <x v="232"/>
    <x v="1"/>
    <b v="0"/>
    <x v="1"/>
    <b v="1"/>
    <n v="5"/>
    <x v="115"/>
    <x v="2"/>
    <s v="07SDRUP3876Z1Z5"/>
    <s v="IGST"/>
    <x v="1"/>
    <s v="SDRUP3876Z"/>
    <x v="0"/>
  </r>
  <r>
    <n v="234"/>
    <d v="2024-12-16T00:00:00"/>
    <x v="8"/>
    <s v="Q4"/>
    <x v="47"/>
    <x v="0"/>
    <x v="1"/>
    <n v="9"/>
    <x v="221"/>
    <n v="2273"/>
    <x v="233"/>
    <x v="1"/>
    <b v="0"/>
    <x v="1"/>
    <b v="1"/>
    <n v="1"/>
    <x v="116"/>
    <x v="1"/>
    <s v="07HNUII6447U1Z5"/>
    <s v="IGST"/>
    <x v="1"/>
    <s v="HNUII6447U"/>
    <x v="0"/>
  </r>
  <r>
    <n v="235"/>
    <d v="2024-12-17T00:00:00"/>
    <x v="8"/>
    <s v="Q4"/>
    <x v="168"/>
    <x v="0"/>
    <x v="1"/>
    <n v="9"/>
    <x v="222"/>
    <n v="9544"/>
    <x v="234"/>
    <x v="0"/>
    <n v="18"/>
    <x v="126"/>
    <b v="0"/>
    <b v="0"/>
    <x v="0"/>
    <x v="2"/>
    <s v="07FIQXZ3480V1Z5"/>
    <s v="IGST"/>
    <x v="4"/>
    <s v="FIQXZ3480V"/>
    <x v="1"/>
  </r>
  <r>
    <n v="236"/>
    <d v="2024-12-18T00:00:00"/>
    <x v="8"/>
    <s v="Q4"/>
    <x v="169"/>
    <x v="1"/>
    <x v="2"/>
    <n v="6"/>
    <x v="223"/>
    <n v="2160"/>
    <x v="235"/>
    <x v="0"/>
    <n v="28"/>
    <x v="127"/>
    <b v="1"/>
    <n v="5"/>
    <x v="117"/>
    <x v="0"/>
    <s v="27PTILV7858N1Z5"/>
    <s v="IGST"/>
    <x v="4"/>
    <s v="PTILV7858N"/>
    <x v="0"/>
  </r>
  <r>
    <n v="237"/>
    <d v="2024-12-19T00:00:00"/>
    <x v="8"/>
    <s v="Q4"/>
    <x v="170"/>
    <x v="0"/>
    <x v="3"/>
    <n v="9"/>
    <x v="224"/>
    <n v="7991"/>
    <x v="236"/>
    <x v="1"/>
    <b v="0"/>
    <x v="1"/>
    <b v="0"/>
    <b v="0"/>
    <x v="0"/>
    <x v="2"/>
    <s v="36ZHAZV0150E1Z5"/>
    <s v="CGST+SGST"/>
    <x v="2"/>
    <s v="ZHAZV0150E"/>
    <x v="0"/>
  </r>
  <r>
    <n v="238"/>
    <d v="2024-12-20T00:00:00"/>
    <x v="8"/>
    <s v="Q4"/>
    <x v="165"/>
    <x v="1"/>
    <x v="2"/>
    <n v="3"/>
    <x v="99"/>
    <n v="9749"/>
    <x v="237"/>
    <x v="0"/>
    <n v="5"/>
    <x v="128"/>
    <b v="1"/>
    <n v="1"/>
    <x v="118"/>
    <x v="0"/>
    <s v="27CUHCI8505O1Z5"/>
    <s v="IGST"/>
    <x v="4"/>
    <s v="CUHCI8505O"/>
    <x v="0"/>
  </r>
  <r>
    <n v="239"/>
    <d v="2024-12-21T00:00:00"/>
    <x v="8"/>
    <s v="Q4"/>
    <x v="171"/>
    <x v="1"/>
    <x v="0"/>
    <n v="6"/>
    <x v="225"/>
    <n v="6164"/>
    <x v="238"/>
    <x v="0"/>
    <n v="5"/>
    <x v="129"/>
    <b v="0"/>
    <b v="0"/>
    <x v="0"/>
    <x v="3"/>
    <s v="29DWDYD3554T1Z5"/>
    <s v="IGST"/>
    <x v="1"/>
    <s v="DWDYD3554T"/>
    <x v="0"/>
  </r>
  <r>
    <n v="240"/>
    <d v="2024-12-22T00:00:00"/>
    <x v="8"/>
    <s v="Q4"/>
    <x v="172"/>
    <x v="0"/>
    <x v="1"/>
    <n v="7"/>
    <x v="226"/>
    <n v="9392"/>
    <x v="239"/>
    <x v="0"/>
    <n v="5"/>
    <x v="130"/>
    <b v="0"/>
    <b v="0"/>
    <x v="0"/>
    <x v="1"/>
    <s v="07MRRLP9570A1Z5"/>
    <s v="IGST"/>
    <x v="4"/>
    <s v="MRRLP9570A"/>
    <x v="0"/>
  </r>
  <r>
    <n v="241"/>
    <d v="2024-12-23T00:00:00"/>
    <x v="8"/>
    <s v="Q4"/>
    <x v="173"/>
    <x v="1"/>
    <x v="3"/>
    <n v="3"/>
    <x v="155"/>
    <n v="180"/>
    <x v="240"/>
    <x v="1"/>
    <b v="0"/>
    <x v="1"/>
    <b v="1"/>
    <n v="10"/>
    <x v="119"/>
    <x v="3"/>
    <s v="36VRJJI1055W1Z5"/>
    <s v="CGST+SGST"/>
    <x v="4"/>
    <s v="VRJJI1055W"/>
    <x v="0"/>
  </r>
  <r>
    <n v="242"/>
    <d v="2024-12-24T00:00:00"/>
    <x v="8"/>
    <s v="Q4"/>
    <x v="174"/>
    <x v="0"/>
    <x v="3"/>
    <n v="9"/>
    <x v="227"/>
    <n v="6081"/>
    <x v="241"/>
    <x v="0"/>
    <n v="12"/>
    <x v="131"/>
    <b v="0"/>
    <b v="0"/>
    <x v="0"/>
    <x v="3"/>
    <s v="36MGEBW5322L1Z5"/>
    <s v="CGST+SGST"/>
    <x v="4"/>
    <s v="MGEBW5322L"/>
    <x v="0"/>
  </r>
  <r>
    <n v="243"/>
    <d v="2024-12-25T00:00:00"/>
    <x v="8"/>
    <s v="Q4"/>
    <x v="175"/>
    <x v="1"/>
    <x v="2"/>
    <n v="2"/>
    <x v="228"/>
    <n v="5485"/>
    <x v="242"/>
    <x v="1"/>
    <b v="0"/>
    <x v="1"/>
    <b v="0"/>
    <b v="0"/>
    <x v="0"/>
    <x v="3"/>
    <s v="27OBABO7392A1Z5"/>
    <s v="IGST"/>
    <x v="3"/>
    <s v="OBABO7392A"/>
    <x v="0"/>
  </r>
  <r>
    <n v="244"/>
    <d v="2024-12-26T00:00:00"/>
    <x v="8"/>
    <s v="Q4"/>
    <x v="169"/>
    <x v="1"/>
    <x v="0"/>
    <n v="7"/>
    <x v="229"/>
    <n v="4938"/>
    <x v="243"/>
    <x v="0"/>
    <n v="5"/>
    <x v="132"/>
    <b v="1"/>
    <n v="2"/>
    <x v="120"/>
    <x v="3"/>
    <s v="29IPGTY9110E1Z5"/>
    <s v="IGST"/>
    <x v="4"/>
    <s v="IPGTY9110E"/>
    <x v="0"/>
  </r>
  <r>
    <n v="245"/>
    <d v="2024-12-27T00:00:00"/>
    <x v="8"/>
    <s v="Q4"/>
    <x v="174"/>
    <x v="0"/>
    <x v="0"/>
    <n v="9"/>
    <x v="230"/>
    <n v="9095"/>
    <x v="244"/>
    <x v="0"/>
    <n v="5"/>
    <x v="133"/>
    <b v="0"/>
    <b v="0"/>
    <x v="0"/>
    <x v="3"/>
    <s v="29TNHRB7791I1Z5"/>
    <s v="IGST"/>
    <x v="3"/>
    <s v="TNHRB7791I"/>
    <x v="0"/>
  </r>
  <r>
    <n v="246"/>
    <d v="2024-12-28T00:00:00"/>
    <x v="8"/>
    <s v="Q4"/>
    <x v="71"/>
    <x v="1"/>
    <x v="3"/>
    <n v="9"/>
    <x v="231"/>
    <n v="6376"/>
    <x v="245"/>
    <x v="0"/>
    <n v="18"/>
    <x v="134"/>
    <b v="1"/>
    <n v="5"/>
    <x v="121"/>
    <x v="0"/>
    <s v="36RXFGH3219L1Z5"/>
    <s v="CGST+SGST"/>
    <x v="0"/>
    <s v="RXFGH3219L"/>
    <x v="0"/>
  </r>
  <r>
    <n v="247"/>
    <d v="2024-12-29T00:00:00"/>
    <x v="8"/>
    <s v="Q4"/>
    <x v="91"/>
    <x v="1"/>
    <x v="1"/>
    <n v="8"/>
    <x v="232"/>
    <n v="1827"/>
    <x v="246"/>
    <x v="1"/>
    <b v="0"/>
    <x v="1"/>
    <b v="0"/>
    <b v="0"/>
    <x v="0"/>
    <x v="1"/>
    <s v="07GFFFY1599U1Z5"/>
    <s v="IGST"/>
    <x v="1"/>
    <s v="GFFFY1599U"/>
    <x v="0"/>
  </r>
  <r>
    <n v="248"/>
    <d v="2024-12-30T00:00:00"/>
    <x v="8"/>
    <s v="Q4"/>
    <x v="3"/>
    <x v="0"/>
    <x v="0"/>
    <n v="8"/>
    <x v="69"/>
    <n v="6845"/>
    <x v="247"/>
    <x v="1"/>
    <b v="0"/>
    <x v="1"/>
    <b v="1"/>
    <n v="2"/>
    <x v="122"/>
    <x v="0"/>
    <s v="29UFMFT9409F1Z5"/>
    <s v="IGST"/>
    <x v="0"/>
    <s v="UFMFT9409F"/>
    <x v="0"/>
  </r>
  <r>
    <n v="249"/>
    <d v="2024-12-31T00:00:00"/>
    <x v="8"/>
    <s v="Q4"/>
    <x v="143"/>
    <x v="0"/>
    <x v="2"/>
    <n v="9"/>
    <x v="233"/>
    <n v="6303"/>
    <x v="248"/>
    <x v="1"/>
    <b v="0"/>
    <x v="1"/>
    <b v="1"/>
    <n v="5"/>
    <x v="123"/>
    <x v="0"/>
    <s v="27KHWDH7091I1Z5"/>
    <s v="IGST"/>
    <x v="2"/>
    <s v="KHWDH7091I"/>
    <x v="0"/>
  </r>
  <r>
    <n v="250"/>
    <d v="2025-01-01T00:00:00"/>
    <x v="9"/>
    <s v="Q1"/>
    <x v="176"/>
    <x v="0"/>
    <x v="2"/>
    <n v="2"/>
    <x v="234"/>
    <n v="7547"/>
    <x v="249"/>
    <x v="0"/>
    <n v="28"/>
    <x v="135"/>
    <b v="1"/>
    <n v="2"/>
    <x v="124"/>
    <x v="2"/>
    <s v="27OQKSR0214Q1Z5"/>
    <s v="IGST"/>
    <x v="1"/>
    <s v="OQKSR0214Q"/>
    <x v="1"/>
  </r>
  <r>
    <n v="251"/>
    <d v="2025-01-02T00:00:00"/>
    <x v="9"/>
    <s v="Q1"/>
    <x v="177"/>
    <x v="0"/>
    <x v="2"/>
    <n v="5"/>
    <x v="235"/>
    <n v="9861"/>
    <x v="250"/>
    <x v="0"/>
    <n v="18"/>
    <x v="136"/>
    <b v="0"/>
    <b v="0"/>
    <x v="0"/>
    <x v="3"/>
    <s v="27GWIED1630Q1Z5"/>
    <s v="IGST"/>
    <x v="1"/>
    <s v="GWIED1630Q"/>
    <x v="0"/>
  </r>
  <r>
    <n v="252"/>
    <d v="2025-01-03T00:00:00"/>
    <x v="9"/>
    <s v="Q1"/>
    <x v="178"/>
    <x v="1"/>
    <x v="2"/>
    <n v="8"/>
    <x v="236"/>
    <n v="2455"/>
    <x v="251"/>
    <x v="0"/>
    <n v="12"/>
    <x v="137"/>
    <b v="1"/>
    <n v="5"/>
    <x v="125"/>
    <x v="1"/>
    <s v="27CUHCQ0850A1Z5"/>
    <s v="IGST"/>
    <x v="1"/>
    <s v="CUHCQ0850A"/>
    <x v="0"/>
  </r>
  <r>
    <n v="253"/>
    <d v="2025-01-04T00:00:00"/>
    <x v="9"/>
    <s v="Q1"/>
    <x v="179"/>
    <x v="1"/>
    <x v="0"/>
    <n v="7"/>
    <x v="237"/>
    <n v="5922"/>
    <x v="252"/>
    <x v="0"/>
    <n v="12"/>
    <x v="138"/>
    <b v="1"/>
    <n v="5"/>
    <x v="126"/>
    <x v="0"/>
    <s v="29PUNCJ1218R1Z5"/>
    <s v="IGST"/>
    <x v="1"/>
    <s v="PUNCJ1218R"/>
    <x v="0"/>
  </r>
  <r>
    <n v="254"/>
    <d v="2025-01-05T00:00:00"/>
    <x v="9"/>
    <s v="Q1"/>
    <x v="180"/>
    <x v="1"/>
    <x v="3"/>
    <n v="6"/>
    <x v="238"/>
    <n v="950"/>
    <x v="253"/>
    <x v="0"/>
    <n v="28"/>
    <x v="139"/>
    <b v="0"/>
    <b v="0"/>
    <x v="0"/>
    <x v="2"/>
    <s v="36XPMTX3459D1Z5"/>
    <s v="CGST+SGST"/>
    <x v="3"/>
    <s v="XPMTX3459D"/>
    <x v="1"/>
  </r>
  <r>
    <n v="255"/>
    <d v="2025-01-06T00:00:00"/>
    <x v="9"/>
    <s v="Q1"/>
    <x v="82"/>
    <x v="0"/>
    <x v="0"/>
    <n v="5"/>
    <x v="239"/>
    <n v="5619"/>
    <x v="254"/>
    <x v="0"/>
    <n v="18"/>
    <x v="140"/>
    <b v="1"/>
    <n v="10"/>
    <x v="127"/>
    <x v="3"/>
    <s v="29NIKUH6414K1Z5"/>
    <s v="IGST"/>
    <x v="2"/>
    <s v="NIKUH6414K"/>
    <x v="0"/>
  </r>
  <r>
    <n v="256"/>
    <d v="2025-01-07T00:00:00"/>
    <x v="9"/>
    <s v="Q1"/>
    <x v="181"/>
    <x v="0"/>
    <x v="1"/>
    <n v="4"/>
    <x v="35"/>
    <n v="2174"/>
    <x v="255"/>
    <x v="1"/>
    <b v="0"/>
    <x v="1"/>
    <b v="1"/>
    <n v="10"/>
    <x v="128"/>
    <x v="1"/>
    <s v="07LMZMG6418P1Z5"/>
    <s v="IGST"/>
    <x v="4"/>
    <s v="LMZMG6418P"/>
    <x v="0"/>
  </r>
  <r>
    <n v="257"/>
    <d v="2025-01-08T00:00:00"/>
    <x v="9"/>
    <s v="Q1"/>
    <x v="182"/>
    <x v="1"/>
    <x v="0"/>
    <n v="5"/>
    <x v="240"/>
    <n v="8756"/>
    <x v="256"/>
    <x v="0"/>
    <n v="12"/>
    <x v="141"/>
    <b v="0"/>
    <b v="0"/>
    <x v="0"/>
    <x v="0"/>
    <s v="29UALPT9466R1Z5"/>
    <s v="IGST"/>
    <x v="3"/>
    <s v="UALPT9466R"/>
    <x v="0"/>
  </r>
  <r>
    <n v="258"/>
    <d v="2025-01-09T00:00:00"/>
    <x v="9"/>
    <s v="Q1"/>
    <x v="89"/>
    <x v="1"/>
    <x v="3"/>
    <n v="4"/>
    <x v="241"/>
    <n v="9114"/>
    <x v="257"/>
    <x v="1"/>
    <b v="0"/>
    <x v="1"/>
    <b v="0"/>
    <b v="0"/>
    <x v="0"/>
    <x v="3"/>
    <s v="36NRQWQ9833O1Z5"/>
    <s v="CGST+SGST"/>
    <x v="3"/>
    <s v="NRQWQ9833O"/>
    <x v="0"/>
  </r>
  <r>
    <n v="259"/>
    <d v="2025-01-10T00:00:00"/>
    <x v="9"/>
    <s v="Q1"/>
    <x v="122"/>
    <x v="0"/>
    <x v="0"/>
    <n v="9"/>
    <x v="242"/>
    <n v="9384"/>
    <x v="258"/>
    <x v="1"/>
    <b v="0"/>
    <x v="1"/>
    <b v="0"/>
    <b v="0"/>
    <x v="0"/>
    <x v="3"/>
    <s v="29RBRXK4812C1Z5"/>
    <s v="IGST"/>
    <x v="4"/>
    <s v="RBRXK4812C"/>
    <x v="0"/>
  </r>
  <r>
    <n v="260"/>
    <d v="2025-01-11T00:00:00"/>
    <x v="9"/>
    <s v="Q1"/>
    <x v="183"/>
    <x v="0"/>
    <x v="3"/>
    <n v="7"/>
    <x v="243"/>
    <n v="8580"/>
    <x v="259"/>
    <x v="1"/>
    <b v="0"/>
    <x v="1"/>
    <b v="1"/>
    <n v="5"/>
    <x v="129"/>
    <x v="1"/>
    <s v="36WGUQE5716H1Z5"/>
    <s v="CGST+SGST"/>
    <x v="1"/>
    <s v="WGUQE5716H"/>
    <x v="0"/>
  </r>
  <r>
    <n v="261"/>
    <d v="2025-01-12T00:00:00"/>
    <x v="9"/>
    <s v="Q1"/>
    <x v="184"/>
    <x v="1"/>
    <x v="3"/>
    <n v="7"/>
    <x v="244"/>
    <n v="1696"/>
    <x v="260"/>
    <x v="0"/>
    <n v="12"/>
    <x v="142"/>
    <b v="0"/>
    <b v="0"/>
    <x v="0"/>
    <x v="0"/>
    <s v="36PLQLW0449O1Z5"/>
    <s v="CGST+SGST"/>
    <x v="4"/>
    <s v="PLQLW0449O"/>
    <x v="0"/>
  </r>
  <r>
    <n v="262"/>
    <d v="2025-01-13T00:00:00"/>
    <x v="9"/>
    <s v="Q1"/>
    <x v="141"/>
    <x v="0"/>
    <x v="3"/>
    <n v="3"/>
    <x v="245"/>
    <n v="6821"/>
    <x v="261"/>
    <x v="1"/>
    <b v="0"/>
    <x v="1"/>
    <b v="0"/>
    <b v="0"/>
    <x v="0"/>
    <x v="3"/>
    <s v="36DOWEV5572T1Z5"/>
    <s v="CGST+SGST"/>
    <x v="3"/>
    <s v="DOWEV5572T"/>
    <x v="0"/>
  </r>
  <r>
    <n v="263"/>
    <d v="2025-01-14T00:00:00"/>
    <x v="9"/>
    <s v="Q1"/>
    <x v="185"/>
    <x v="0"/>
    <x v="0"/>
    <n v="3"/>
    <x v="246"/>
    <n v="8118"/>
    <x v="262"/>
    <x v="0"/>
    <n v="5"/>
    <x v="143"/>
    <b v="0"/>
    <b v="0"/>
    <x v="0"/>
    <x v="2"/>
    <s v="29HRWCI5277A1Z5"/>
    <s v="IGST"/>
    <x v="1"/>
    <s v="HRWCI5277A"/>
    <x v="1"/>
  </r>
  <r>
    <n v="264"/>
    <d v="2025-01-15T00:00:00"/>
    <x v="9"/>
    <s v="Q1"/>
    <x v="39"/>
    <x v="0"/>
    <x v="0"/>
    <n v="9"/>
    <x v="247"/>
    <n v="1784"/>
    <x v="263"/>
    <x v="0"/>
    <n v="28"/>
    <x v="144"/>
    <b v="0"/>
    <b v="0"/>
    <x v="0"/>
    <x v="1"/>
    <s v="29HPOIW6373K1Z5"/>
    <s v="IGST"/>
    <x v="4"/>
    <s v="HPOIW6373K"/>
    <x v="0"/>
  </r>
  <r>
    <n v="265"/>
    <d v="2025-01-16T00:00:00"/>
    <x v="9"/>
    <s v="Q1"/>
    <x v="143"/>
    <x v="0"/>
    <x v="3"/>
    <n v="4"/>
    <x v="248"/>
    <n v="2219"/>
    <x v="264"/>
    <x v="1"/>
    <b v="0"/>
    <x v="1"/>
    <b v="0"/>
    <b v="0"/>
    <x v="0"/>
    <x v="0"/>
    <s v="36UORPD6711U1Z5"/>
    <s v="CGST+SGST"/>
    <x v="3"/>
    <s v="UORPD6711U"/>
    <x v="0"/>
  </r>
  <r>
    <n v="266"/>
    <d v="2025-01-17T00:00:00"/>
    <x v="9"/>
    <s v="Q1"/>
    <x v="186"/>
    <x v="1"/>
    <x v="2"/>
    <n v="5"/>
    <x v="249"/>
    <n v="5416"/>
    <x v="265"/>
    <x v="1"/>
    <b v="0"/>
    <x v="1"/>
    <b v="1"/>
    <n v="5"/>
    <x v="130"/>
    <x v="1"/>
    <s v="27JKNJP7401S1Z5"/>
    <s v="IGST"/>
    <x v="2"/>
    <s v="JKNJP7401S"/>
    <x v="0"/>
  </r>
  <r>
    <n v="267"/>
    <d v="2025-01-18T00:00:00"/>
    <x v="9"/>
    <s v="Q1"/>
    <x v="55"/>
    <x v="0"/>
    <x v="1"/>
    <n v="6"/>
    <x v="250"/>
    <n v="9209"/>
    <x v="266"/>
    <x v="1"/>
    <b v="0"/>
    <x v="1"/>
    <b v="0"/>
    <b v="0"/>
    <x v="0"/>
    <x v="3"/>
    <s v="07BQSST1084Q1Z5"/>
    <s v="IGST"/>
    <x v="2"/>
    <s v="BQSST1084Q"/>
    <x v="0"/>
  </r>
  <r>
    <n v="268"/>
    <d v="2025-01-19T00:00:00"/>
    <x v="9"/>
    <s v="Q1"/>
    <x v="187"/>
    <x v="1"/>
    <x v="2"/>
    <n v="2"/>
    <x v="251"/>
    <n v="5982"/>
    <x v="267"/>
    <x v="1"/>
    <b v="0"/>
    <x v="1"/>
    <b v="1"/>
    <n v="10"/>
    <x v="131"/>
    <x v="1"/>
    <s v="27EHVXU9865C1Z5"/>
    <s v="IGST"/>
    <x v="0"/>
    <s v="EHVXU9865C"/>
    <x v="0"/>
  </r>
  <r>
    <n v="269"/>
    <d v="2025-01-20T00:00:00"/>
    <x v="9"/>
    <s v="Q1"/>
    <x v="188"/>
    <x v="0"/>
    <x v="1"/>
    <n v="1"/>
    <x v="252"/>
    <n v="7725"/>
    <x v="268"/>
    <x v="0"/>
    <n v="18"/>
    <x v="145"/>
    <b v="0"/>
    <b v="0"/>
    <x v="0"/>
    <x v="2"/>
    <s v="07UGHFC7183H1Z5"/>
    <s v="IGST"/>
    <x v="0"/>
    <s v="UGHFC7183H"/>
    <x v="1"/>
  </r>
  <r>
    <n v="270"/>
    <d v="2025-01-21T00:00:00"/>
    <x v="9"/>
    <s v="Q1"/>
    <x v="189"/>
    <x v="0"/>
    <x v="1"/>
    <n v="9"/>
    <x v="253"/>
    <n v="7878"/>
    <x v="269"/>
    <x v="0"/>
    <n v="12"/>
    <x v="146"/>
    <b v="1"/>
    <n v="2"/>
    <x v="132"/>
    <x v="1"/>
    <s v="07KTVHS7771L1Z5"/>
    <s v="IGST"/>
    <x v="3"/>
    <s v="KTVHS7771L"/>
    <x v="0"/>
  </r>
  <r>
    <n v="271"/>
    <d v="2025-01-22T00:00:00"/>
    <x v="9"/>
    <s v="Q1"/>
    <x v="108"/>
    <x v="1"/>
    <x v="2"/>
    <n v="1"/>
    <x v="254"/>
    <n v="4770"/>
    <x v="270"/>
    <x v="1"/>
    <b v="0"/>
    <x v="1"/>
    <b v="0"/>
    <b v="0"/>
    <x v="0"/>
    <x v="0"/>
    <s v="27GBSMF3375U1Z5"/>
    <s v="IGST"/>
    <x v="3"/>
    <s v="GBSMF3375U"/>
    <x v="0"/>
  </r>
  <r>
    <n v="272"/>
    <d v="2025-01-23T00:00:00"/>
    <x v="9"/>
    <s v="Q1"/>
    <x v="24"/>
    <x v="0"/>
    <x v="0"/>
    <n v="8"/>
    <x v="255"/>
    <n v="6543"/>
    <x v="271"/>
    <x v="1"/>
    <b v="0"/>
    <x v="1"/>
    <b v="0"/>
    <b v="0"/>
    <x v="0"/>
    <x v="0"/>
    <s v="29ETEXW1078O1Z5"/>
    <s v="IGST"/>
    <x v="0"/>
    <s v="ETEXW1078O"/>
    <x v="0"/>
  </r>
  <r>
    <n v="273"/>
    <d v="2025-01-24T00:00:00"/>
    <x v="9"/>
    <s v="Q1"/>
    <x v="190"/>
    <x v="1"/>
    <x v="0"/>
    <n v="2"/>
    <x v="256"/>
    <n v="9458"/>
    <x v="272"/>
    <x v="1"/>
    <b v="0"/>
    <x v="1"/>
    <b v="0"/>
    <b v="0"/>
    <x v="0"/>
    <x v="0"/>
    <s v="29ULVED7053H1Z5"/>
    <s v="IGST"/>
    <x v="3"/>
    <s v="ULVED7053H"/>
    <x v="0"/>
  </r>
  <r>
    <n v="274"/>
    <d v="2025-01-25T00:00:00"/>
    <x v="9"/>
    <s v="Q1"/>
    <x v="53"/>
    <x v="0"/>
    <x v="1"/>
    <n v="1"/>
    <x v="257"/>
    <n v="4555"/>
    <x v="273"/>
    <x v="0"/>
    <n v="5"/>
    <x v="147"/>
    <b v="1"/>
    <n v="5"/>
    <x v="133"/>
    <x v="1"/>
    <s v="07SKAUH5463N1Z5"/>
    <s v="IGST"/>
    <x v="3"/>
    <s v="SKAUH5463N"/>
    <x v="0"/>
  </r>
  <r>
    <n v="275"/>
    <d v="2025-01-26T00:00:00"/>
    <x v="9"/>
    <s v="Q1"/>
    <x v="191"/>
    <x v="1"/>
    <x v="0"/>
    <n v="7"/>
    <x v="258"/>
    <n v="5102"/>
    <x v="274"/>
    <x v="1"/>
    <b v="0"/>
    <x v="1"/>
    <b v="1"/>
    <n v="2"/>
    <x v="134"/>
    <x v="1"/>
    <s v="29CLUBJ0496P1Z5"/>
    <s v="IGST"/>
    <x v="0"/>
    <s v="CLUBJ0496P"/>
    <x v="0"/>
  </r>
  <r>
    <n v="276"/>
    <d v="2025-01-27T00:00:00"/>
    <x v="9"/>
    <s v="Q1"/>
    <x v="192"/>
    <x v="1"/>
    <x v="0"/>
    <n v="1"/>
    <x v="248"/>
    <n v="3341"/>
    <x v="275"/>
    <x v="0"/>
    <n v="18"/>
    <x v="148"/>
    <b v="0"/>
    <b v="0"/>
    <x v="0"/>
    <x v="1"/>
    <s v="29DOEQD6470D1Z5"/>
    <s v="IGST"/>
    <x v="4"/>
    <s v="DOEQD6470D"/>
    <x v="0"/>
  </r>
  <r>
    <n v="277"/>
    <d v="2025-01-28T00:00:00"/>
    <x v="9"/>
    <s v="Q1"/>
    <x v="193"/>
    <x v="0"/>
    <x v="3"/>
    <n v="5"/>
    <x v="259"/>
    <n v="1866"/>
    <x v="276"/>
    <x v="1"/>
    <b v="0"/>
    <x v="1"/>
    <b v="0"/>
    <b v="0"/>
    <x v="0"/>
    <x v="3"/>
    <s v="36LNGVQ2152H1Z5"/>
    <s v="CGST+SGST"/>
    <x v="0"/>
    <s v="LNGVQ2152H"/>
    <x v="0"/>
  </r>
  <r>
    <n v="278"/>
    <d v="2025-01-29T00:00:00"/>
    <x v="9"/>
    <s v="Q1"/>
    <x v="194"/>
    <x v="0"/>
    <x v="2"/>
    <n v="1"/>
    <x v="260"/>
    <n v="6918"/>
    <x v="277"/>
    <x v="0"/>
    <n v="5"/>
    <x v="149"/>
    <b v="1"/>
    <n v="10"/>
    <x v="135"/>
    <x v="2"/>
    <s v="27OYUZP3121X1Z5"/>
    <s v="IGST"/>
    <x v="0"/>
    <s v="OYUZP3121X"/>
    <x v="1"/>
  </r>
  <r>
    <n v="279"/>
    <d v="2025-01-30T00:00:00"/>
    <x v="9"/>
    <s v="Q1"/>
    <x v="22"/>
    <x v="0"/>
    <x v="1"/>
    <n v="9"/>
    <x v="261"/>
    <n v="6154"/>
    <x v="278"/>
    <x v="1"/>
    <b v="0"/>
    <x v="1"/>
    <b v="1"/>
    <n v="5"/>
    <x v="136"/>
    <x v="0"/>
    <s v="07KGSJS8295W1Z5"/>
    <s v="IGST"/>
    <x v="0"/>
    <s v="KGSJS8295W"/>
    <x v="0"/>
  </r>
  <r>
    <n v="280"/>
    <d v="2025-01-31T00:00:00"/>
    <x v="9"/>
    <s v="Q1"/>
    <x v="195"/>
    <x v="0"/>
    <x v="2"/>
    <n v="5"/>
    <x v="262"/>
    <n v="6898"/>
    <x v="279"/>
    <x v="1"/>
    <b v="0"/>
    <x v="1"/>
    <b v="1"/>
    <n v="5"/>
    <x v="137"/>
    <x v="0"/>
    <s v="27WCRVY8355S1Z5"/>
    <s v="IGST"/>
    <x v="4"/>
    <s v="WCRVY8355S"/>
    <x v="0"/>
  </r>
  <r>
    <n v="281"/>
    <d v="2025-02-01T00:00:00"/>
    <x v="10"/>
    <s v="Q1"/>
    <x v="196"/>
    <x v="0"/>
    <x v="2"/>
    <n v="9"/>
    <x v="263"/>
    <n v="4602"/>
    <x v="280"/>
    <x v="1"/>
    <b v="0"/>
    <x v="1"/>
    <b v="0"/>
    <b v="0"/>
    <x v="0"/>
    <x v="3"/>
    <s v="27QVIMU7008A1Z5"/>
    <s v="IGST"/>
    <x v="3"/>
    <s v="QVIMU7008A"/>
    <x v="0"/>
  </r>
  <r>
    <n v="282"/>
    <d v="2025-02-02T00:00:00"/>
    <x v="10"/>
    <s v="Q1"/>
    <x v="17"/>
    <x v="1"/>
    <x v="0"/>
    <n v="10"/>
    <x v="264"/>
    <n v="5331"/>
    <x v="281"/>
    <x v="1"/>
    <b v="0"/>
    <x v="1"/>
    <b v="0"/>
    <b v="0"/>
    <x v="0"/>
    <x v="1"/>
    <s v="29VBKRC4730X1Z5"/>
    <s v="IGST"/>
    <x v="1"/>
    <s v="VBKRC4730X"/>
    <x v="0"/>
  </r>
  <r>
    <n v="283"/>
    <d v="2025-02-03T00:00:00"/>
    <x v="10"/>
    <s v="Q1"/>
    <x v="197"/>
    <x v="0"/>
    <x v="0"/>
    <n v="4"/>
    <x v="118"/>
    <n v="7465"/>
    <x v="282"/>
    <x v="1"/>
    <b v="0"/>
    <x v="1"/>
    <b v="0"/>
    <b v="0"/>
    <x v="0"/>
    <x v="0"/>
    <s v="29LGMTS8761N1Z5"/>
    <s v="IGST"/>
    <x v="4"/>
    <s v="LGMTS8761N"/>
    <x v="0"/>
  </r>
  <r>
    <n v="284"/>
    <d v="2025-02-04T00:00:00"/>
    <x v="10"/>
    <s v="Q1"/>
    <x v="198"/>
    <x v="0"/>
    <x v="3"/>
    <n v="10"/>
    <x v="265"/>
    <n v="1074"/>
    <x v="283"/>
    <x v="1"/>
    <b v="0"/>
    <x v="1"/>
    <b v="0"/>
    <b v="0"/>
    <x v="0"/>
    <x v="1"/>
    <s v="36LMIQC3222P1Z5"/>
    <s v="CGST+SGST"/>
    <x v="3"/>
    <s v="LMIQC3222P"/>
    <x v="0"/>
  </r>
  <r>
    <n v="285"/>
    <d v="2025-02-05T00:00:00"/>
    <x v="10"/>
    <s v="Q1"/>
    <x v="199"/>
    <x v="0"/>
    <x v="3"/>
    <n v="1"/>
    <x v="266"/>
    <n v="1772"/>
    <x v="284"/>
    <x v="1"/>
    <b v="0"/>
    <x v="1"/>
    <b v="0"/>
    <b v="0"/>
    <x v="0"/>
    <x v="3"/>
    <s v="36OEDLS3839R1Z5"/>
    <s v="CGST+SGST"/>
    <x v="2"/>
    <s v="OEDLS3839R"/>
    <x v="0"/>
  </r>
  <r>
    <n v="286"/>
    <d v="2025-02-06T00:00:00"/>
    <x v="10"/>
    <s v="Q1"/>
    <x v="40"/>
    <x v="1"/>
    <x v="1"/>
    <n v="4"/>
    <x v="267"/>
    <n v="7743"/>
    <x v="285"/>
    <x v="0"/>
    <n v="12"/>
    <x v="150"/>
    <b v="0"/>
    <b v="0"/>
    <x v="0"/>
    <x v="0"/>
    <s v="07HDEPJ1750J1Z5"/>
    <s v="IGST"/>
    <x v="1"/>
    <s v="HDEPJ1750J"/>
    <x v="0"/>
  </r>
  <r>
    <n v="287"/>
    <d v="2025-02-07T00:00:00"/>
    <x v="10"/>
    <s v="Q1"/>
    <x v="115"/>
    <x v="1"/>
    <x v="0"/>
    <n v="1"/>
    <x v="268"/>
    <n v="9046"/>
    <x v="286"/>
    <x v="0"/>
    <n v="18"/>
    <x v="151"/>
    <b v="1"/>
    <n v="5"/>
    <x v="138"/>
    <x v="2"/>
    <s v="29AHHHX4220S1Z5"/>
    <s v="IGST"/>
    <x v="3"/>
    <s v="AHHHX4220S"/>
    <x v="1"/>
  </r>
  <r>
    <n v="288"/>
    <d v="2025-02-08T00:00:00"/>
    <x v="10"/>
    <s v="Q1"/>
    <x v="200"/>
    <x v="1"/>
    <x v="1"/>
    <n v="6"/>
    <x v="27"/>
    <n v="1422"/>
    <x v="287"/>
    <x v="1"/>
    <b v="0"/>
    <x v="1"/>
    <b v="0"/>
    <b v="0"/>
    <x v="0"/>
    <x v="0"/>
    <s v="07JEMRF4975M1Z5"/>
    <s v="IGST"/>
    <x v="3"/>
    <s v="JEMRF4975M"/>
    <x v="0"/>
  </r>
  <r>
    <n v="289"/>
    <d v="2025-02-09T00:00:00"/>
    <x v="10"/>
    <s v="Q1"/>
    <x v="89"/>
    <x v="1"/>
    <x v="2"/>
    <n v="10"/>
    <x v="269"/>
    <n v="3842"/>
    <x v="288"/>
    <x v="0"/>
    <n v="5"/>
    <x v="152"/>
    <b v="0"/>
    <b v="0"/>
    <x v="0"/>
    <x v="0"/>
    <s v="27BNSCS4824B1Z5"/>
    <s v="IGST"/>
    <x v="0"/>
    <s v="BNSCS4824B"/>
    <x v="0"/>
  </r>
  <r>
    <n v="290"/>
    <d v="2025-02-10T00:00:00"/>
    <x v="10"/>
    <s v="Q1"/>
    <x v="201"/>
    <x v="0"/>
    <x v="1"/>
    <n v="3"/>
    <x v="270"/>
    <n v="3961"/>
    <x v="289"/>
    <x v="0"/>
    <n v="12"/>
    <x v="153"/>
    <b v="1"/>
    <n v="5"/>
    <x v="139"/>
    <x v="1"/>
    <s v="07LVXFF8918F1Z5"/>
    <s v="IGST"/>
    <x v="3"/>
    <s v="LVXFF8918F"/>
    <x v="0"/>
  </r>
  <r>
    <n v="291"/>
    <d v="2025-02-11T00:00:00"/>
    <x v="10"/>
    <s v="Q1"/>
    <x v="202"/>
    <x v="0"/>
    <x v="0"/>
    <n v="9"/>
    <x v="271"/>
    <n v="193"/>
    <x v="290"/>
    <x v="1"/>
    <b v="0"/>
    <x v="1"/>
    <b v="0"/>
    <b v="0"/>
    <x v="0"/>
    <x v="1"/>
    <s v="29PNARA9835T1Z5"/>
    <s v="IGST"/>
    <x v="0"/>
    <s v="PNARA9835T"/>
    <x v="0"/>
  </r>
  <r>
    <n v="292"/>
    <d v="2025-02-12T00:00:00"/>
    <x v="10"/>
    <s v="Q1"/>
    <x v="57"/>
    <x v="1"/>
    <x v="3"/>
    <n v="5"/>
    <x v="272"/>
    <n v="175"/>
    <x v="291"/>
    <x v="1"/>
    <b v="0"/>
    <x v="1"/>
    <b v="1"/>
    <n v="2"/>
    <x v="140"/>
    <x v="3"/>
    <s v="36LTHES5693J1Z5"/>
    <s v="CGST+SGST"/>
    <x v="1"/>
    <s v="LTHES5693J"/>
    <x v="0"/>
  </r>
  <r>
    <n v="293"/>
    <d v="2025-02-13T00:00:00"/>
    <x v="10"/>
    <s v="Q1"/>
    <x v="163"/>
    <x v="1"/>
    <x v="2"/>
    <n v="8"/>
    <x v="273"/>
    <n v="888"/>
    <x v="292"/>
    <x v="0"/>
    <n v="5"/>
    <x v="154"/>
    <b v="0"/>
    <b v="0"/>
    <x v="0"/>
    <x v="0"/>
    <s v="27BLLOJ1033S1Z5"/>
    <s v="IGST"/>
    <x v="3"/>
    <s v="BLLOJ1033S"/>
    <x v="0"/>
  </r>
  <r>
    <n v="294"/>
    <d v="2025-02-14T00:00:00"/>
    <x v="10"/>
    <s v="Q1"/>
    <x v="107"/>
    <x v="0"/>
    <x v="2"/>
    <n v="5"/>
    <x v="249"/>
    <n v="1995"/>
    <x v="293"/>
    <x v="1"/>
    <b v="0"/>
    <x v="1"/>
    <b v="1"/>
    <n v="1"/>
    <x v="141"/>
    <x v="0"/>
    <s v="27BYEPU2874Y1Z5"/>
    <s v="IGST"/>
    <x v="1"/>
    <s v="BYEPU2874Y"/>
    <x v="0"/>
  </r>
  <r>
    <n v="295"/>
    <d v="2025-02-15T00:00:00"/>
    <x v="10"/>
    <s v="Q1"/>
    <x v="203"/>
    <x v="0"/>
    <x v="3"/>
    <n v="2"/>
    <x v="274"/>
    <n v="2138"/>
    <x v="294"/>
    <x v="1"/>
    <b v="0"/>
    <x v="1"/>
    <b v="1"/>
    <n v="10"/>
    <x v="142"/>
    <x v="0"/>
    <s v="36DRHFE1226G1Z5"/>
    <s v="CGST+SGST"/>
    <x v="3"/>
    <s v="DRHFE1226G"/>
    <x v="0"/>
  </r>
  <r>
    <n v="296"/>
    <d v="2025-02-16T00:00:00"/>
    <x v="10"/>
    <s v="Q1"/>
    <x v="23"/>
    <x v="0"/>
    <x v="1"/>
    <n v="9"/>
    <x v="275"/>
    <n v="7661"/>
    <x v="295"/>
    <x v="1"/>
    <b v="0"/>
    <x v="1"/>
    <b v="1"/>
    <n v="5"/>
    <x v="143"/>
    <x v="1"/>
    <s v="07RBLCR6287E1Z5"/>
    <s v="IGST"/>
    <x v="2"/>
    <s v="RBLCR6287E"/>
    <x v="0"/>
  </r>
  <r>
    <n v="297"/>
    <d v="2025-02-17T00:00:00"/>
    <x v="10"/>
    <s v="Q1"/>
    <x v="204"/>
    <x v="0"/>
    <x v="0"/>
    <n v="3"/>
    <x v="276"/>
    <n v="6857"/>
    <x v="296"/>
    <x v="1"/>
    <b v="0"/>
    <x v="1"/>
    <b v="1"/>
    <n v="2"/>
    <x v="144"/>
    <x v="0"/>
    <s v="29YHKOB2586L1Z5"/>
    <s v="IGST"/>
    <x v="4"/>
    <s v="YHKOB2586L"/>
    <x v="0"/>
  </r>
  <r>
    <n v="298"/>
    <d v="2025-02-18T00:00:00"/>
    <x v="10"/>
    <s v="Q1"/>
    <x v="205"/>
    <x v="0"/>
    <x v="1"/>
    <n v="3"/>
    <x v="277"/>
    <n v="6911"/>
    <x v="297"/>
    <x v="1"/>
    <b v="0"/>
    <x v="1"/>
    <b v="1"/>
    <n v="5"/>
    <x v="145"/>
    <x v="1"/>
    <s v="07MNZGA0100T1Z5"/>
    <s v="IGST"/>
    <x v="2"/>
    <s v="MNZGA0100T"/>
    <x v="0"/>
  </r>
  <r>
    <n v="299"/>
    <d v="2025-02-19T00:00:00"/>
    <x v="10"/>
    <s v="Q1"/>
    <x v="206"/>
    <x v="1"/>
    <x v="0"/>
    <n v="6"/>
    <x v="278"/>
    <n v="192"/>
    <x v="298"/>
    <x v="0"/>
    <n v="5"/>
    <x v="155"/>
    <b v="1"/>
    <n v="1"/>
    <x v="146"/>
    <x v="1"/>
    <s v="29TRGCZ0753Z1Z5"/>
    <s v="IGST"/>
    <x v="1"/>
    <s v="TRGCZ0753Z"/>
    <x v="0"/>
  </r>
  <r>
    <n v="300"/>
    <d v="2025-02-20T00:00:00"/>
    <x v="10"/>
    <s v="Q1"/>
    <x v="207"/>
    <x v="1"/>
    <x v="1"/>
    <n v="5"/>
    <x v="279"/>
    <n v="8028"/>
    <x v="299"/>
    <x v="1"/>
    <b v="0"/>
    <x v="1"/>
    <b v="0"/>
    <b v="0"/>
    <x v="0"/>
    <x v="2"/>
    <s v="07OFALJ5117I1Z5"/>
    <s v="IGST"/>
    <x v="1"/>
    <s v="OFALJ5117I"/>
    <x v="0"/>
  </r>
  <r>
    <n v="301"/>
    <d v="2025-02-21T00:00:00"/>
    <x v="10"/>
    <s v="Q1"/>
    <x v="208"/>
    <x v="0"/>
    <x v="3"/>
    <n v="7"/>
    <x v="280"/>
    <n v="1446"/>
    <x v="300"/>
    <x v="1"/>
    <b v="0"/>
    <x v="1"/>
    <b v="0"/>
    <b v="0"/>
    <x v="0"/>
    <x v="3"/>
    <s v="36XBSFP7273J1Z5"/>
    <s v="CGST+SGST"/>
    <x v="0"/>
    <s v="XBSFP7273J"/>
    <x v="0"/>
  </r>
  <r>
    <n v="302"/>
    <d v="2025-02-22T00:00:00"/>
    <x v="10"/>
    <s v="Q1"/>
    <x v="209"/>
    <x v="1"/>
    <x v="1"/>
    <n v="8"/>
    <x v="281"/>
    <n v="4774"/>
    <x v="301"/>
    <x v="0"/>
    <n v="5"/>
    <x v="156"/>
    <b v="0"/>
    <b v="0"/>
    <x v="0"/>
    <x v="0"/>
    <s v="07EIGYE5722Q1Z5"/>
    <s v="IGST"/>
    <x v="3"/>
    <s v="EIGYE5722Q"/>
    <x v="0"/>
  </r>
  <r>
    <n v="303"/>
    <d v="2025-02-23T00:00:00"/>
    <x v="10"/>
    <s v="Q1"/>
    <x v="210"/>
    <x v="0"/>
    <x v="1"/>
    <n v="7"/>
    <x v="282"/>
    <n v="1024"/>
    <x v="302"/>
    <x v="0"/>
    <n v="5"/>
    <x v="157"/>
    <b v="0"/>
    <b v="0"/>
    <x v="0"/>
    <x v="0"/>
    <s v="07YZPET6853E1Z5"/>
    <s v="IGST"/>
    <x v="3"/>
    <s v="YZPET6853E"/>
    <x v="0"/>
  </r>
  <r>
    <n v="304"/>
    <d v="2025-02-24T00:00:00"/>
    <x v="10"/>
    <s v="Q1"/>
    <x v="125"/>
    <x v="1"/>
    <x v="1"/>
    <n v="3"/>
    <x v="283"/>
    <n v="8899"/>
    <x v="303"/>
    <x v="0"/>
    <n v="5"/>
    <x v="158"/>
    <b v="0"/>
    <b v="0"/>
    <x v="0"/>
    <x v="0"/>
    <s v="07JCSWR7421D1Z5"/>
    <s v="IGST"/>
    <x v="2"/>
    <s v="JCSWR7421D"/>
    <x v="0"/>
  </r>
  <r>
    <n v="305"/>
    <d v="2025-02-25T00:00:00"/>
    <x v="10"/>
    <s v="Q1"/>
    <x v="211"/>
    <x v="0"/>
    <x v="3"/>
    <n v="7"/>
    <x v="284"/>
    <n v="9649"/>
    <x v="304"/>
    <x v="1"/>
    <b v="0"/>
    <x v="1"/>
    <b v="1"/>
    <n v="2"/>
    <x v="147"/>
    <x v="3"/>
    <s v="36RRFWO5880R1Z5"/>
    <s v="CGST+SGST"/>
    <x v="0"/>
    <s v="RRFWO5880R"/>
    <x v="0"/>
  </r>
  <r>
    <n v="306"/>
    <d v="2025-02-26T00:00:00"/>
    <x v="10"/>
    <s v="Q1"/>
    <x v="212"/>
    <x v="0"/>
    <x v="2"/>
    <n v="10"/>
    <x v="285"/>
    <n v="8103"/>
    <x v="305"/>
    <x v="0"/>
    <n v="28"/>
    <x v="159"/>
    <b v="0"/>
    <b v="0"/>
    <x v="0"/>
    <x v="0"/>
    <s v="27PRIFF9085U1Z5"/>
    <s v="IGST"/>
    <x v="2"/>
    <s v="PRIFF9085U"/>
    <x v="0"/>
  </r>
  <r>
    <n v="307"/>
    <d v="2025-02-27T00:00:00"/>
    <x v="10"/>
    <s v="Q1"/>
    <x v="191"/>
    <x v="0"/>
    <x v="0"/>
    <n v="7"/>
    <x v="286"/>
    <n v="8405"/>
    <x v="306"/>
    <x v="1"/>
    <b v="0"/>
    <x v="1"/>
    <b v="0"/>
    <b v="0"/>
    <x v="0"/>
    <x v="0"/>
    <s v="29XQDME8933T1Z5"/>
    <s v="IGST"/>
    <x v="2"/>
    <s v="XQDME8933T"/>
    <x v="0"/>
  </r>
  <r>
    <n v="308"/>
    <d v="2025-02-28T00:00:00"/>
    <x v="10"/>
    <s v="Q1"/>
    <x v="188"/>
    <x v="1"/>
    <x v="2"/>
    <n v="6"/>
    <x v="215"/>
    <n v="3051"/>
    <x v="307"/>
    <x v="0"/>
    <n v="28"/>
    <x v="160"/>
    <b v="0"/>
    <b v="0"/>
    <x v="0"/>
    <x v="3"/>
    <s v="27KXNIA2811H1Z5"/>
    <s v="IGST"/>
    <x v="0"/>
    <s v="KXNIA2811H"/>
    <x v="0"/>
  </r>
  <r>
    <n v="309"/>
    <d v="2025-03-01T00:00:00"/>
    <x v="11"/>
    <s v="Q1"/>
    <x v="213"/>
    <x v="1"/>
    <x v="1"/>
    <n v="7"/>
    <x v="287"/>
    <n v="7969"/>
    <x v="308"/>
    <x v="1"/>
    <b v="0"/>
    <x v="1"/>
    <b v="1"/>
    <n v="10"/>
    <x v="148"/>
    <x v="0"/>
    <s v="07NEWOH0801M1Z5"/>
    <s v="IGST"/>
    <x v="3"/>
    <s v="NEWOH0801M"/>
    <x v="0"/>
  </r>
  <r>
    <n v="310"/>
    <d v="2025-03-02T00:00:00"/>
    <x v="11"/>
    <s v="Q1"/>
    <x v="187"/>
    <x v="0"/>
    <x v="1"/>
    <n v="9"/>
    <x v="288"/>
    <n v="4626"/>
    <x v="309"/>
    <x v="0"/>
    <n v="12"/>
    <x v="161"/>
    <b v="0"/>
    <b v="0"/>
    <x v="0"/>
    <x v="2"/>
    <s v="07SAMSW8328E1Z5"/>
    <s v="IGST"/>
    <x v="2"/>
    <s v="SAMSW8328E"/>
    <x v="1"/>
  </r>
  <r>
    <n v="311"/>
    <d v="2025-03-03T00:00:00"/>
    <x v="11"/>
    <s v="Q1"/>
    <x v="214"/>
    <x v="1"/>
    <x v="0"/>
    <n v="6"/>
    <x v="289"/>
    <n v="3475"/>
    <x v="310"/>
    <x v="0"/>
    <n v="12"/>
    <x v="162"/>
    <b v="0"/>
    <b v="0"/>
    <x v="0"/>
    <x v="0"/>
    <s v="29WMTYX1251C1Z5"/>
    <s v="IGST"/>
    <x v="0"/>
    <s v="WMTYX1251C"/>
    <x v="0"/>
  </r>
  <r>
    <n v="312"/>
    <d v="2025-03-04T00:00:00"/>
    <x v="11"/>
    <s v="Q1"/>
    <x v="215"/>
    <x v="0"/>
    <x v="3"/>
    <n v="6"/>
    <x v="79"/>
    <n v="9337"/>
    <x v="311"/>
    <x v="1"/>
    <b v="0"/>
    <x v="1"/>
    <b v="1"/>
    <n v="10"/>
    <x v="149"/>
    <x v="0"/>
    <s v="36YSXCN7757M1Z5"/>
    <s v="CGST+SGST"/>
    <x v="3"/>
    <s v="YSXCN7757M"/>
    <x v="0"/>
  </r>
  <r>
    <n v="313"/>
    <d v="2025-03-05T00:00:00"/>
    <x v="11"/>
    <s v="Q1"/>
    <x v="108"/>
    <x v="1"/>
    <x v="1"/>
    <n v="9"/>
    <x v="220"/>
    <n v="8402"/>
    <x v="312"/>
    <x v="1"/>
    <b v="0"/>
    <x v="1"/>
    <b v="1"/>
    <n v="2"/>
    <x v="150"/>
    <x v="3"/>
    <s v="07AUYNF4364N1Z5"/>
    <s v="IGST"/>
    <x v="1"/>
    <s v="AUYNF4364N"/>
    <x v="0"/>
  </r>
  <r>
    <n v="314"/>
    <d v="2025-03-06T00:00:00"/>
    <x v="11"/>
    <s v="Q1"/>
    <x v="216"/>
    <x v="0"/>
    <x v="2"/>
    <n v="8"/>
    <x v="290"/>
    <n v="9328"/>
    <x v="313"/>
    <x v="1"/>
    <b v="0"/>
    <x v="1"/>
    <b v="0"/>
    <b v="0"/>
    <x v="0"/>
    <x v="0"/>
    <s v="27OEFNV2754D1Z5"/>
    <s v="IGST"/>
    <x v="2"/>
    <s v="OEFNV2754D"/>
    <x v="0"/>
  </r>
  <r>
    <n v="315"/>
    <d v="2025-03-07T00:00:00"/>
    <x v="11"/>
    <s v="Q1"/>
    <x v="217"/>
    <x v="1"/>
    <x v="2"/>
    <n v="9"/>
    <x v="291"/>
    <n v="7331"/>
    <x v="314"/>
    <x v="0"/>
    <n v="5"/>
    <x v="163"/>
    <b v="0"/>
    <b v="0"/>
    <x v="0"/>
    <x v="1"/>
    <s v="27VSTCS7895J1Z5"/>
    <s v="IGST"/>
    <x v="2"/>
    <s v="VSTCS7895J"/>
    <x v="0"/>
  </r>
  <r>
    <n v="316"/>
    <d v="2025-03-08T00:00:00"/>
    <x v="11"/>
    <s v="Q1"/>
    <x v="45"/>
    <x v="1"/>
    <x v="1"/>
    <n v="5"/>
    <x v="292"/>
    <n v="5358"/>
    <x v="315"/>
    <x v="0"/>
    <n v="18"/>
    <x v="164"/>
    <b v="1"/>
    <n v="2"/>
    <x v="151"/>
    <x v="1"/>
    <s v="07LHPOS3384U1Z5"/>
    <s v="IGST"/>
    <x v="0"/>
    <s v="LHPOS3384U"/>
    <x v="0"/>
  </r>
  <r>
    <n v="317"/>
    <d v="2025-03-09T00:00:00"/>
    <x v="11"/>
    <s v="Q1"/>
    <x v="13"/>
    <x v="0"/>
    <x v="0"/>
    <n v="8"/>
    <x v="249"/>
    <n v="4922"/>
    <x v="316"/>
    <x v="1"/>
    <b v="0"/>
    <x v="1"/>
    <b v="0"/>
    <b v="0"/>
    <x v="0"/>
    <x v="0"/>
    <s v="29WEQMA1265Z1Z5"/>
    <s v="IGST"/>
    <x v="3"/>
    <s v="WEQMA1265Z"/>
    <x v="0"/>
  </r>
  <r>
    <n v="318"/>
    <d v="2025-03-10T00:00:00"/>
    <x v="11"/>
    <s v="Q1"/>
    <x v="44"/>
    <x v="0"/>
    <x v="3"/>
    <n v="9"/>
    <x v="293"/>
    <n v="9137"/>
    <x v="317"/>
    <x v="1"/>
    <b v="0"/>
    <x v="1"/>
    <b v="1"/>
    <n v="1"/>
    <x v="152"/>
    <x v="3"/>
    <s v="36KRLFC4230J1Z5"/>
    <s v="CGST+SGST"/>
    <x v="0"/>
    <s v="KRLFC4230J"/>
    <x v="0"/>
  </r>
  <r>
    <n v="319"/>
    <d v="2025-03-11T00:00:00"/>
    <x v="11"/>
    <s v="Q1"/>
    <x v="180"/>
    <x v="0"/>
    <x v="2"/>
    <n v="2"/>
    <x v="294"/>
    <n v="3633"/>
    <x v="318"/>
    <x v="0"/>
    <n v="5"/>
    <x v="165"/>
    <b v="0"/>
    <b v="0"/>
    <x v="0"/>
    <x v="0"/>
    <s v="27HEHXH4339W1Z5"/>
    <s v="IGST"/>
    <x v="3"/>
    <s v="HEHXH4339W"/>
    <x v="0"/>
  </r>
  <r>
    <n v="320"/>
    <d v="2025-03-12T00:00:00"/>
    <x v="11"/>
    <s v="Q1"/>
    <x v="76"/>
    <x v="1"/>
    <x v="1"/>
    <n v="3"/>
    <x v="295"/>
    <n v="3639"/>
    <x v="319"/>
    <x v="1"/>
    <b v="0"/>
    <x v="1"/>
    <b v="1"/>
    <n v="2"/>
    <x v="153"/>
    <x v="3"/>
    <s v="07YBFUH0115L1Z5"/>
    <s v="IGST"/>
    <x v="4"/>
    <s v="YBFUH0115L"/>
    <x v="0"/>
  </r>
  <r>
    <n v="321"/>
    <d v="2025-03-13T00:00:00"/>
    <x v="11"/>
    <s v="Q1"/>
    <x v="218"/>
    <x v="1"/>
    <x v="3"/>
    <n v="10"/>
    <x v="296"/>
    <n v="9377"/>
    <x v="320"/>
    <x v="0"/>
    <n v="5"/>
    <x v="166"/>
    <b v="1"/>
    <n v="5"/>
    <x v="154"/>
    <x v="2"/>
    <s v="36OMONJ4978C1Z5"/>
    <s v="CGST+SGST"/>
    <x v="2"/>
    <s v="OMONJ4978C"/>
    <x v="1"/>
  </r>
  <r>
    <n v="322"/>
    <d v="2025-03-14T00:00:00"/>
    <x v="11"/>
    <s v="Q1"/>
    <x v="219"/>
    <x v="0"/>
    <x v="1"/>
    <n v="5"/>
    <x v="297"/>
    <n v="5120"/>
    <x v="97"/>
    <x v="1"/>
    <b v="0"/>
    <x v="1"/>
    <b v="0"/>
    <b v="0"/>
    <x v="0"/>
    <x v="2"/>
    <s v="07IOTJT3446J1Z5"/>
    <s v="IGST"/>
    <x v="2"/>
    <s v="IOTJT3446J"/>
    <x v="0"/>
  </r>
  <r>
    <n v="323"/>
    <d v="2025-03-15T00:00:00"/>
    <x v="11"/>
    <s v="Q1"/>
    <x v="220"/>
    <x v="1"/>
    <x v="2"/>
    <n v="4"/>
    <x v="298"/>
    <n v="6161"/>
    <x v="321"/>
    <x v="1"/>
    <b v="0"/>
    <x v="1"/>
    <b v="1"/>
    <n v="1"/>
    <x v="155"/>
    <x v="3"/>
    <s v="27HIJYJ6210V1Z5"/>
    <s v="IGST"/>
    <x v="0"/>
    <s v="HIJYJ6210V"/>
    <x v="0"/>
  </r>
  <r>
    <n v="324"/>
    <d v="2025-03-16T00:00:00"/>
    <x v="11"/>
    <s v="Q1"/>
    <x v="221"/>
    <x v="1"/>
    <x v="0"/>
    <n v="7"/>
    <x v="299"/>
    <n v="3120"/>
    <x v="322"/>
    <x v="0"/>
    <n v="12"/>
    <x v="167"/>
    <b v="0"/>
    <b v="0"/>
    <x v="0"/>
    <x v="2"/>
    <s v="29CWAOQ2562L1Z5"/>
    <s v="IGST"/>
    <x v="2"/>
    <s v="CWAOQ2562L"/>
    <x v="1"/>
  </r>
  <r>
    <n v="325"/>
    <d v="2025-03-17T00:00:00"/>
    <x v="11"/>
    <s v="Q1"/>
    <x v="117"/>
    <x v="0"/>
    <x v="3"/>
    <n v="6"/>
    <x v="300"/>
    <n v="1060"/>
    <x v="323"/>
    <x v="1"/>
    <b v="0"/>
    <x v="1"/>
    <b v="1"/>
    <n v="2"/>
    <x v="156"/>
    <x v="2"/>
    <s v="36YDNFT4544Q1Z5"/>
    <s v="CGST+SGST"/>
    <x v="0"/>
    <s v="YDNFT4544Q"/>
    <x v="0"/>
  </r>
  <r>
    <n v="326"/>
    <d v="2025-03-18T00:00:00"/>
    <x v="11"/>
    <s v="Q1"/>
    <x v="16"/>
    <x v="0"/>
    <x v="3"/>
    <n v="3"/>
    <x v="301"/>
    <n v="496"/>
    <x v="324"/>
    <x v="1"/>
    <b v="0"/>
    <x v="1"/>
    <b v="1"/>
    <n v="2"/>
    <x v="157"/>
    <x v="2"/>
    <s v="36LTMOK4309L1Z5"/>
    <s v="CGST+SGST"/>
    <x v="3"/>
    <s v="LTMOK4309L"/>
    <x v="0"/>
  </r>
  <r>
    <n v="327"/>
    <d v="2025-03-19T00:00:00"/>
    <x v="11"/>
    <s v="Q1"/>
    <x v="211"/>
    <x v="0"/>
    <x v="3"/>
    <n v="8"/>
    <x v="302"/>
    <n v="3228"/>
    <x v="325"/>
    <x v="1"/>
    <b v="0"/>
    <x v="1"/>
    <b v="1"/>
    <n v="1"/>
    <x v="158"/>
    <x v="2"/>
    <s v="36FYSNM8791R1Z5"/>
    <s v="CGST+SGST"/>
    <x v="3"/>
    <s v="FYSNM8791R"/>
    <x v="0"/>
  </r>
  <r>
    <n v="328"/>
    <d v="2025-03-20T00:00:00"/>
    <x v="11"/>
    <s v="Q1"/>
    <x v="83"/>
    <x v="0"/>
    <x v="1"/>
    <n v="8"/>
    <x v="303"/>
    <n v="9867"/>
    <x v="326"/>
    <x v="1"/>
    <b v="0"/>
    <x v="1"/>
    <b v="0"/>
    <b v="0"/>
    <x v="0"/>
    <x v="2"/>
    <s v="07SKXZD4351R1Z5"/>
    <s v="IGST"/>
    <x v="3"/>
    <s v="SKXZD4351R"/>
    <x v="0"/>
  </r>
  <r>
    <n v="329"/>
    <d v="2025-03-21T00:00:00"/>
    <x v="11"/>
    <s v="Q1"/>
    <x v="121"/>
    <x v="1"/>
    <x v="1"/>
    <n v="10"/>
    <x v="304"/>
    <n v="1164"/>
    <x v="327"/>
    <x v="1"/>
    <b v="0"/>
    <x v="1"/>
    <b v="1"/>
    <n v="1"/>
    <x v="159"/>
    <x v="3"/>
    <s v="07PPRAF4821D1Z5"/>
    <s v="IGST"/>
    <x v="1"/>
    <s v="PPRAF4821D"/>
    <x v="0"/>
  </r>
  <r>
    <n v="330"/>
    <d v="2025-03-22T00:00:00"/>
    <x v="11"/>
    <s v="Q1"/>
    <x v="194"/>
    <x v="1"/>
    <x v="3"/>
    <n v="7"/>
    <x v="305"/>
    <n v="6503"/>
    <x v="328"/>
    <x v="0"/>
    <n v="5"/>
    <x v="168"/>
    <b v="0"/>
    <b v="0"/>
    <x v="0"/>
    <x v="3"/>
    <s v="36BQLVB4564C1Z5"/>
    <s v="CGST+SGST"/>
    <x v="1"/>
    <s v="BQLVB4564C"/>
    <x v="0"/>
  </r>
  <r>
    <n v="331"/>
    <d v="2025-03-23T00:00:00"/>
    <x v="11"/>
    <s v="Q1"/>
    <x v="45"/>
    <x v="0"/>
    <x v="1"/>
    <n v="1"/>
    <x v="306"/>
    <n v="3107"/>
    <x v="329"/>
    <x v="1"/>
    <b v="0"/>
    <x v="1"/>
    <b v="1"/>
    <n v="10"/>
    <x v="160"/>
    <x v="3"/>
    <s v="07SMJEJ9290L1Z5"/>
    <s v="IGST"/>
    <x v="2"/>
    <s v="SMJEJ9290L"/>
    <x v="0"/>
  </r>
  <r>
    <n v="332"/>
    <d v="2025-03-24T00:00:00"/>
    <x v="11"/>
    <s v="Q1"/>
    <x v="222"/>
    <x v="1"/>
    <x v="0"/>
    <n v="1"/>
    <x v="115"/>
    <n v="9155"/>
    <x v="330"/>
    <x v="1"/>
    <b v="0"/>
    <x v="1"/>
    <b v="0"/>
    <b v="0"/>
    <x v="0"/>
    <x v="3"/>
    <s v="29AENZM7010Q1Z5"/>
    <s v="IGST"/>
    <x v="0"/>
    <s v="AENZM7010Q"/>
    <x v="0"/>
  </r>
  <r>
    <n v="333"/>
    <d v="2025-03-25T00:00:00"/>
    <x v="11"/>
    <s v="Q1"/>
    <x v="223"/>
    <x v="0"/>
    <x v="2"/>
    <n v="10"/>
    <x v="307"/>
    <n v="4574"/>
    <x v="331"/>
    <x v="0"/>
    <n v="28"/>
    <x v="169"/>
    <b v="1"/>
    <n v="1"/>
    <x v="161"/>
    <x v="3"/>
    <s v="27PQRYN8117U1Z5"/>
    <s v="IGST"/>
    <x v="0"/>
    <s v="PQRYN8117U"/>
    <x v="0"/>
  </r>
  <r>
    <n v="334"/>
    <d v="2025-03-26T00:00:00"/>
    <x v="11"/>
    <s v="Q1"/>
    <x v="122"/>
    <x v="0"/>
    <x v="0"/>
    <n v="2"/>
    <x v="308"/>
    <n v="5596"/>
    <x v="332"/>
    <x v="0"/>
    <n v="12"/>
    <x v="170"/>
    <b v="0"/>
    <b v="0"/>
    <x v="0"/>
    <x v="0"/>
    <s v="29RUXYO0605B1Z5"/>
    <s v="IGST"/>
    <x v="4"/>
    <s v="RUXYO0605B"/>
    <x v="0"/>
  </r>
  <r>
    <n v="335"/>
    <d v="2025-03-27T00:00:00"/>
    <x v="11"/>
    <s v="Q1"/>
    <x v="224"/>
    <x v="0"/>
    <x v="3"/>
    <n v="6"/>
    <x v="309"/>
    <n v="4233"/>
    <x v="333"/>
    <x v="0"/>
    <n v="28"/>
    <x v="171"/>
    <b v="0"/>
    <b v="0"/>
    <x v="0"/>
    <x v="0"/>
    <s v="36HFGAG9806N1Z5"/>
    <s v="CGST+SGST"/>
    <x v="3"/>
    <s v="HFGAG9806N"/>
    <x v="0"/>
  </r>
  <r>
    <n v="336"/>
    <d v="2025-03-28T00:00:00"/>
    <x v="11"/>
    <s v="Q1"/>
    <x v="225"/>
    <x v="1"/>
    <x v="2"/>
    <n v="2"/>
    <x v="310"/>
    <n v="6276"/>
    <x v="334"/>
    <x v="0"/>
    <n v="5"/>
    <x v="172"/>
    <b v="0"/>
    <b v="0"/>
    <x v="0"/>
    <x v="0"/>
    <s v="27JJZPW5610R1Z5"/>
    <s v="IGST"/>
    <x v="0"/>
    <s v="JJZPW5610R"/>
    <x v="0"/>
  </r>
  <r>
    <n v="337"/>
    <d v="2025-03-29T00:00:00"/>
    <x v="11"/>
    <s v="Q1"/>
    <x v="109"/>
    <x v="1"/>
    <x v="2"/>
    <n v="4"/>
    <x v="311"/>
    <n v="3490"/>
    <x v="335"/>
    <x v="1"/>
    <b v="0"/>
    <x v="1"/>
    <b v="1"/>
    <n v="5"/>
    <x v="162"/>
    <x v="3"/>
    <s v="27OYQOP0414S1Z5"/>
    <s v="IGST"/>
    <x v="2"/>
    <s v="OYQOP0414S"/>
    <x v="0"/>
  </r>
  <r>
    <n v="338"/>
    <d v="2025-03-30T00:00:00"/>
    <x v="11"/>
    <s v="Q1"/>
    <x v="116"/>
    <x v="1"/>
    <x v="1"/>
    <n v="6"/>
    <x v="312"/>
    <n v="1078"/>
    <x v="232"/>
    <x v="1"/>
    <b v="0"/>
    <x v="1"/>
    <b v="0"/>
    <b v="0"/>
    <x v="0"/>
    <x v="0"/>
    <s v="07MEBHE1866S1Z5"/>
    <s v="IGST"/>
    <x v="3"/>
    <s v="MEBHE1866S"/>
    <x v="0"/>
  </r>
  <r>
    <n v="339"/>
    <d v="2025-03-31T00:00:00"/>
    <x v="11"/>
    <s v="Q1"/>
    <x v="95"/>
    <x v="1"/>
    <x v="3"/>
    <n v="5"/>
    <x v="313"/>
    <n v="5969"/>
    <x v="336"/>
    <x v="0"/>
    <n v="5"/>
    <x v="173"/>
    <b v="0"/>
    <b v="0"/>
    <x v="0"/>
    <x v="3"/>
    <s v="36WMWXL7712T1Z5"/>
    <s v="CGST+SGST"/>
    <x v="0"/>
    <s v="WMWXL7712T"/>
    <x v="0"/>
  </r>
  <r>
    <n v="340"/>
    <d v="2025-04-01T00:00:00"/>
    <x v="0"/>
    <s v="Q2"/>
    <x v="226"/>
    <x v="0"/>
    <x v="2"/>
    <n v="6"/>
    <x v="314"/>
    <n v="8938"/>
    <x v="337"/>
    <x v="1"/>
    <b v="0"/>
    <x v="1"/>
    <b v="1"/>
    <n v="5"/>
    <x v="163"/>
    <x v="0"/>
    <s v="27TEVCD5099O1Z5"/>
    <s v="IGST"/>
    <x v="1"/>
    <s v="TEVCD5099O"/>
    <x v="0"/>
  </r>
  <r>
    <n v="341"/>
    <d v="2025-04-02T00:00:00"/>
    <x v="0"/>
    <s v="Q2"/>
    <x v="97"/>
    <x v="1"/>
    <x v="3"/>
    <n v="1"/>
    <x v="315"/>
    <n v="893"/>
    <x v="338"/>
    <x v="1"/>
    <b v="0"/>
    <x v="1"/>
    <b v="1"/>
    <n v="1"/>
    <x v="164"/>
    <x v="1"/>
    <s v="36CQLZL4756L1Z5"/>
    <s v="CGST+SGST"/>
    <x v="2"/>
    <s v="CQLZL4756L"/>
    <x v="0"/>
  </r>
  <r>
    <n v="342"/>
    <d v="2025-04-03T00:00:00"/>
    <x v="0"/>
    <s v="Q2"/>
    <x v="119"/>
    <x v="0"/>
    <x v="1"/>
    <n v="7"/>
    <x v="316"/>
    <n v="5097"/>
    <x v="339"/>
    <x v="1"/>
    <b v="0"/>
    <x v="1"/>
    <b v="1"/>
    <n v="5"/>
    <x v="165"/>
    <x v="0"/>
    <s v="07KFBGU3964O1Z5"/>
    <s v="IGST"/>
    <x v="1"/>
    <s v="KFBGU3964O"/>
    <x v="0"/>
  </r>
  <r>
    <n v="343"/>
    <d v="2025-04-04T00:00:00"/>
    <x v="0"/>
    <s v="Q2"/>
    <x v="227"/>
    <x v="0"/>
    <x v="3"/>
    <n v="3"/>
    <x v="127"/>
    <n v="7796"/>
    <x v="340"/>
    <x v="0"/>
    <n v="5"/>
    <x v="174"/>
    <b v="0"/>
    <b v="0"/>
    <x v="0"/>
    <x v="2"/>
    <s v="36LFMFJ4155Z1Z5"/>
    <s v="CGST+SGST"/>
    <x v="2"/>
    <s v="LFMFJ4155Z"/>
    <x v="1"/>
  </r>
  <r>
    <n v="344"/>
    <d v="2025-04-05T00:00:00"/>
    <x v="0"/>
    <s v="Q2"/>
    <x v="118"/>
    <x v="1"/>
    <x v="0"/>
    <n v="5"/>
    <x v="143"/>
    <n v="6186"/>
    <x v="341"/>
    <x v="0"/>
    <n v="28"/>
    <x v="175"/>
    <b v="0"/>
    <b v="0"/>
    <x v="0"/>
    <x v="2"/>
    <s v="29QWSFN6496A1Z5"/>
    <s v="IGST"/>
    <x v="4"/>
    <s v="QWSFN6496A"/>
    <x v="1"/>
  </r>
  <r>
    <n v="345"/>
    <d v="2025-04-06T00:00:00"/>
    <x v="0"/>
    <s v="Q2"/>
    <x v="163"/>
    <x v="0"/>
    <x v="1"/>
    <n v="5"/>
    <x v="317"/>
    <n v="6107"/>
    <x v="342"/>
    <x v="0"/>
    <n v="18"/>
    <x v="176"/>
    <b v="1"/>
    <n v="2"/>
    <x v="166"/>
    <x v="3"/>
    <s v="07IYGXE8787M1Z5"/>
    <s v="IGST"/>
    <x v="1"/>
    <s v="IYGXE8787M"/>
    <x v="0"/>
  </r>
  <r>
    <n v="346"/>
    <d v="2025-04-07T00:00:00"/>
    <x v="0"/>
    <s v="Q2"/>
    <x v="102"/>
    <x v="0"/>
    <x v="2"/>
    <n v="8"/>
    <x v="318"/>
    <n v="7533"/>
    <x v="343"/>
    <x v="1"/>
    <b v="0"/>
    <x v="1"/>
    <b v="1"/>
    <n v="10"/>
    <x v="167"/>
    <x v="1"/>
    <s v="27GDKML7782G1Z5"/>
    <s v="IGST"/>
    <x v="3"/>
    <s v="GDKML7782G"/>
    <x v="0"/>
  </r>
  <r>
    <n v="347"/>
    <d v="2025-04-08T00:00:00"/>
    <x v="0"/>
    <s v="Q2"/>
    <x v="22"/>
    <x v="0"/>
    <x v="2"/>
    <n v="5"/>
    <x v="319"/>
    <n v="8760"/>
    <x v="344"/>
    <x v="1"/>
    <b v="0"/>
    <x v="1"/>
    <b v="0"/>
    <b v="0"/>
    <x v="0"/>
    <x v="2"/>
    <s v="27XZIRP7384X1Z5"/>
    <s v="IGST"/>
    <x v="0"/>
    <s v="XZIRP7384X"/>
    <x v="0"/>
  </r>
  <r>
    <n v="348"/>
    <d v="2025-04-09T00:00:00"/>
    <x v="0"/>
    <s v="Q2"/>
    <x v="228"/>
    <x v="0"/>
    <x v="3"/>
    <n v="6"/>
    <x v="200"/>
    <n v="2348"/>
    <x v="345"/>
    <x v="1"/>
    <b v="0"/>
    <x v="1"/>
    <b v="1"/>
    <n v="1"/>
    <x v="168"/>
    <x v="2"/>
    <s v="36ICEEI2046A1Z5"/>
    <s v="CGST+SGST"/>
    <x v="0"/>
    <s v="ICEEI2046A"/>
    <x v="0"/>
  </r>
  <r>
    <n v="349"/>
    <d v="2025-04-10T00:00:00"/>
    <x v="0"/>
    <s v="Q2"/>
    <x v="229"/>
    <x v="0"/>
    <x v="0"/>
    <n v="9"/>
    <x v="320"/>
    <n v="1130"/>
    <x v="206"/>
    <x v="1"/>
    <b v="0"/>
    <x v="1"/>
    <b v="1"/>
    <n v="2"/>
    <x v="169"/>
    <x v="2"/>
    <s v="29KSWWV5531O1Z5"/>
    <s v="IGST"/>
    <x v="0"/>
    <s v="KSWWV5531O"/>
    <x v="0"/>
  </r>
  <r>
    <n v="350"/>
    <d v="2025-04-11T00:00:00"/>
    <x v="0"/>
    <s v="Q2"/>
    <x v="161"/>
    <x v="0"/>
    <x v="2"/>
    <n v="10"/>
    <x v="321"/>
    <n v="7225"/>
    <x v="346"/>
    <x v="0"/>
    <n v="18"/>
    <x v="177"/>
    <b v="1"/>
    <n v="1"/>
    <x v="170"/>
    <x v="2"/>
    <s v="27QRERZ9044S1Z5"/>
    <s v="IGST"/>
    <x v="0"/>
    <s v="QRERZ9044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C7DEB-012E-4D7D-9AFC-C9E437BF8A84}"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1:B374"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axis="axisRow" showAll="0">
      <items count="323">
        <item x="92"/>
        <item x="274"/>
        <item x="282"/>
        <item x="52"/>
        <item x="65"/>
        <item x="249"/>
        <item x="216"/>
        <item x="121"/>
        <item x="86"/>
        <item x="58"/>
        <item x="55"/>
        <item x="254"/>
        <item x="38"/>
        <item x="31"/>
        <item x="35"/>
        <item x="161"/>
        <item x="310"/>
        <item x="232"/>
        <item x="160"/>
        <item x="187"/>
        <item x="10"/>
        <item x="118"/>
        <item x="151"/>
        <item x="105"/>
        <item x="89"/>
        <item x="184"/>
        <item x="45"/>
        <item x="200"/>
        <item x="133"/>
        <item x="11"/>
        <item x="235"/>
        <item x="78"/>
        <item x="185"/>
        <item x="168"/>
        <item x="257"/>
        <item x="307"/>
        <item x="174"/>
        <item x="296"/>
        <item x="315"/>
        <item x="9"/>
        <item x="22"/>
        <item x="25"/>
        <item x="101"/>
        <item x="62"/>
        <item x="230"/>
        <item x="148"/>
        <item x="33"/>
        <item x="245"/>
        <item x="145"/>
        <item x="21"/>
        <item x="143"/>
        <item x="140"/>
        <item x="3"/>
        <item x="227"/>
        <item x="299"/>
        <item x="73"/>
        <item x="186"/>
        <item x="79"/>
        <item x="103"/>
        <item x="182"/>
        <item x="197"/>
        <item x="50"/>
        <item x="53"/>
        <item x="284"/>
        <item x="239"/>
        <item x="144"/>
        <item x="156"/>
        <item x="128"/>
        <item x="132"/>
        <item x="314"/>
        <item x="247"/>
        <item x="4"/>
        <item x="242"/>
        <item x="228"/>
        <item x="67"/>
        <item x="265"/>
        <item x="260"/>
        <item x="176"/>
        <item x="107"/>
        <item x="66"/>
        <item x="155"/>
        <item x="238"/>
        <item x="30"/>
        <item x="287"/>
        <item x="177"/>
        <item x="262"/>
        <item x="134"/>
        <item x="269"/>
        <item x="19"/>
        <item x="233"/>
        <item x="211"/>
        <item x="109"/>
        <item x="48"/>
        <item x="253"/>
        <item x="267"/>
        <item x="319"/>
        <item x="214"/>
        <item x="83"/>
        <item x="108"/>
        <item x="130"/>
        <item x="116"/>
        <item x="199"/>
        <item x="293"/>
        <item x="117"/>
        <item x="18"/>
        <item x="136"/>
        <item x="248"/>
        <item x="218"/>
        <item x="236"/>
        <item x="201"/>
        <item x="8"/>
        <item x="237"/>
        <item x="292"/>
        <item x="97"/>
        <item x="229"/>
        <item x="256"/>
        <item x="183"/>
        <item x="41"/>
        <item x="220"/>
        <item x="74"/>
        <item x="36"/>
        <item x="206"/>
        <item x="63"/>
        <item x="246"/>
        <item x="255"/>
        <item x="271"/>
        <item x="222"/>
        <item x="124"/>
        <item x="308"/>
        <item x="84"/>
        <item x="276"/>
        <item x="181"/>
        <item x="219"/>
        <item x="294"/>
        <item x="113"/>
        <item x="125"/>
        <item x="321"/>
        <item x="26"/>
        <item x="291"/>
        <item x="279"/>
        <item x="202"/>
        <item x="217"/>
        <item x="224"/>
        <item x="2"/>
        <item x="215"/>
        <item x="141"/>
        <item x="226"/>
        <item x="61"/>
        <item x="317"/>
        <item x="15"/>
        <item x="179"/>
        <item x="114"/>
        <item x="139"/>
        <item x="286"/>
        <item x="64"/>
        <item x="110"/>
        <item x="297"/>
        <item x="28"/>
        <item x="252"/>
        <item x="131"/>
        <item x="138"/>
        <item x="14"/>
        <item x="303"/>
        <item x="82"/>
        <item x="302"/>
        <item x="275"/>
        <item x="305"/>
        <item x="94"/>
        <item x="166"/>
        <item x="76"/>
        <item x="162"/>
        <item x="167"/>
        <item x="243"/>
        <item x="87"/>
        <item x="304"/>
        <item x="75"/>
        <item x="288"/>
        <item x="250"/>
        <item x="263"/>
        <item x="178"/>
        <item x="192"/>
        <item x="272"/>
        <item x="273"/>
        <item x="223"/>
        <item x="172"/>
        <item x="316"/>
        <item x="127"/>
        <item x="301"/>
        <item x="152"/>
        <item x="153"/>
        <item x="175"/>
        <item x="146"/>
        <item x="283"/>
        <item x="150"/>
        <item x="23"/>
        <item x="231"/>
        <item x="313"/>
        <item x="91"/>
        <item x="72"/>
        <item x="158"/>
        <item x="318"/>
        <item x="285"/>
        <item x="93"/>
        <item x="98"/>
        <item x="17"/>
        <item x="32"/>
        <item x="289"/>
        <item x="193"/>
        <item x="240"/>
        <item x="129"/>
        <item x="207"/>
        <item x="27"/>
        <item x="264"/>
        <item x="56"/>
        <item x="261"/>
        <item x="142"/>
        <item x="104"/>
        <item x="37"/>
        <item x="77"/>
        <item x="106"/>
        <item x="205"/>
        <item x="81"/>
        <item x="221"/>
        <item x="123"/>
        <item x="24"/>
        <item x="281"/>
        <item x="198"/>
        <item x="213"/>
        <item x="119"/>
        <item x="100"/>
        <item x="311"/>
        <item x="210"/>
        <item x="96"/>
        <item x="59"/>
        <item x="258"/>
        <item x="111"/>
        <item x="295"/>
        <item x="234"/>
        <item x="39"/>
        <item x="5"/>
        <item x="49"/>
        <item x="320"/>
        <item x="7"/>
        <item x="266"/>
        <item x="20"/>
        <item x="95"/>
        <item x="1"/>
        <item x="165"/>
        <item x="13"/>
        <item x="54"/>
        <item x="70"/>
        <item x="137"/>
        <item x="280"/>
        <item x="189"/>
        <item x="34"/>
        <item x="68"/>
        <item x="225"/>
        <item x="312"/>
        <item x="69"/>
        <item x="43"/>
        <item x="169"/>
        <item x="164"/>
        <item x="195"/>
        <item x="209"/>
        <item x="171"/>
        <item x="290"/>
        <item x="251"/>
        <item x="16"/>
        <item x="147"/>
        <item x="85"/>
        <item x="44"/>
        <item x="170"/>
        <item x="309"/>
        <item x="126"/>
        <item x="88"/>
        <item x="208"/>
        <item x="244"/>
        <item x="90"/>
        <item x="51"/>
        <item x="154"/>
        <item x="190"/>
        <item x="29"/>
        <item x="47"/>
        <item x="60"/>
        <item x="204"/>
        <item x="149"/>
        <item x="188"/>
        <item x="40"/>
        <item x="300"/>
        <item x="135"/>
        <item x="0"/>
        <item x="241"/>
        <item x="112"/>
        <item x="120"/>
        <item x="278"/>
        <item x="173"/>
        <item x="298"/>
        <item x="212"/>
        <item x="159"/>
        <item x="80"/>
        <item x="71"/>
        <item x="277"/>
        <item x="191"/>
        <item x="268"/>
        <item x="306"/>
        <item x="99"/>
        <item x="163"/>
        <item x="157"/>
        <item x="42"/>
        <item x="102"/>
        <item x="259"/>
        <item x="194"/>
        <item x="196"/>
        <item x="203"/>
        <item x="122"/>
        <item x="46"/>
        <item x="12"/>
        <item x="180"/>
        <item x="57"/>
        <item x="115"/>
        <item x="270"/>
        <item x="6"/>
        <item t="default"/>
      </items>
    </pivotField>
    <pivotField showAll="0"/>
    <pivotField numFmtId="165" showAll="0"/>
    <pivotField showAll="0">
      <items count="3">
        <item x="1"/>
        <item x="0"/>
        <item t="default"/>
      </items>
    </pivotField>
    <pivotField showAll="0"/>
    <pivotField dataField="1"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8"/>
  </rowFields>
  <rowItems count="3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t="grand">
      <x/>
    </i>
  </rowItems>
  <colItems count="1">
    <i/>
  </colItems>
  <dataFields count="1">
    <dataField name="Sum of GST_Amount" fld="1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957A1E-A209-4E4D-8835-49446A5226B4}"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axis="axisRow" showAll="0">
      <items count="3">
        <item x="1"/>
        <item x="0"/>
        <item t="default"/>
      </items>
    </pivotField>
  </pivotFields>
  <rowFields count="1">
    <field x="22"/>
  </rowFields>
  <rowItems count="3">
    <i>
      <x/>
    </i>
    <i>
      <x v="1"/>
    </i>
    <i t="grand">
      <x/>
    </i>
  </rowItems>
  <colItems count="1">
    <i/>
  </colItems>
  <dataFields count="1">
    <dataField name="Sum of Total_Amount" fld="10"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820282-C0ED-4CB9-BB19-489806CC074C}" name="PivotTable1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6:C79" firstHeaderRow="0" firstDataRow="1" firstDataCol="1"/>
  <pivotFields count="23">
    <pivotField dataField="1"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axis="axisRow" showAll="0">
      <items count="3">
        <item x="1"/>
        <item x="0"/>
        <item t="default"/>
      </items>
    </pivotField>
  </pivotFields>
  <rowFields count="1">
    <field x="22"/>
  </rowFields>
  <rowItems count="3">
    <i>
      <x/>
    </i>
    <i>
      <x v="1"/>
    </i>
    <i t="grand">
      <x/>
    </i>
  </rowItems>
  <colFields count="1">
    <field x="-2"/>
  </colFields>
  <colItems count="2">
    <i>
      <x/>
    </i>
    <i i="1">
      <x v="1"/>
    </i>
  </colItems>
  <dataFields count="2">
    <dataField name="Sum of Invoice_ID" fld="0" baseField="0" baseItem="0"/>
    <dataField name="Sum of Total_Amount" fld="10" baseField="0" baseItem="0" numFmtId="165"/>
  </dataFields>
  <formats count="1">
    <format dxfId="2">
      <pivotArea collapsedLevelsAreSubtotals="1" fieldPosition="0">
        <references count="2">
          <reference field="4294967294" count="1" selected="0">
            <x v="0"/>
          </reference>
          <reference field="22"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B09580-C9ED-4DD5-9DC6-29650D6ED8A9}" name="PivotTable1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8:B61"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5"/>
  </rowFields>
  <rowItems count="3">
    <i>
      <x/>
    </i>
    <i>
      <x v="1"/>
    </i>
    <i t="grand">
      <x/>
    </i>
  </rowItems>
  <colItems count="1">
    <i/>
  </colItems>
  <dataFields count="1">
    <dataField name="Sum of Total_Amount" fld="10" baseField="0" baseItem="0" numFmtId="165"/>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5" count="1" selected="0">
            <x v="0"/>
          </reference>
        </references>
      </pivotArea>
    </chartFormat>
    <chartFormat chart="4"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13E8C07-7558-4C2C-8B18-0B46C5BE5106}" name="PivotTable1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B49"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axis="axisRow" showAll="0" measureFilter="1">
      <items count="231">
        <item x="114"/>
        <item x="126"/>
        <item x="68"/>
        <item x="201"/>
        <item x="197"/>
        <item x="182"/>
        <item x="93"/>
        <item x="82"/>
        <item x="8"/>
        <item x="63"/>
        <item x="166"/>
        <item x="186"/>
        <item x="71"/>
        <item x="130"/>
        <item x="81"/>
        <item x="198"/>
        <item x="138"/>
        <item x="136"/>
        <item x="76"/>
        <item x="213"/>
        <item x="94"/>
        <item x="143"/>
        <item x="180"/>
        <item x="44"/>
        <item x="40"/>
        <item x="200"/>
        <item x="144"/>
        <item x="25"/>
        <item x="43"/>
        <item x="135"/>
        <item x="137"/>
        <item x="73"/>
        <item x="202"/>
        <item x="72"/>
        <item x="78"/>
        <item x="51"/>
        <item x="178"/>
        <item x="158"/>
        <item x="149"/>
        <item x="140"/>
        <item x="156"/>
        <item x="175"/>
        <item x="42"/>
        <item x="116"/>
        <item x="10"/>
        <item x="6"/>
        <item x="79"/>
        <item x="157"/>
        <item x="112"/>
        <item x="190"/>
        <item x="118"/>
        <item x="161"/>
        <item x="108"/>
        <item x="224"/>
        <item x="120"/>
        <item x="33"/>
        <item x="49"/>
        <item x="14"/>
        <item x="121"/>
        <item x="206"/>
        <item x="193"/>
        <item x="92"/>
        <item x="110"/>
        <item x="109"/>
        <item x="47"/>
        <item x="167"/>
        <item x="174"/>
        <item x="104"/>
        <item x="228"/>
        <item x="218"/>
        <item x="154"/>
        <item x="127"/>
        <item x="152"/>
        <item x="28"/>
        <item x="13"/>
        <item x="103"/>
        <item x="155"/>
        <item x="3"/>
        <item x="21"/>
        <item x="31"/>
        <item x="87"/>
        <item x="169"/>
        <item x="204"/>
        <item x="37"/>
        <item x="77"/>
        <item x="99"/>
        <item x="60"/>
        <item x="11"/>
        <item x="26"/>
        <item x="184"/>
        <item x="1"/>
        <item x="187"/>
        <item x="111"/>
        <item x="88"/>
        <item x="4"/>
        <item x="133"/>
        <item x="194"/>
        <item x="89"/>
        <item x="199"/>
        <item x="164"/>
        <item x="226"/>
        <item x="74"/>
        <item x="123"/>
        <item x="227"/>
        <item x="148"/>
        <item x="64"/>
        <item x="173"/>
        <item x="146"/>
        <item x="131"/>
        <item x="58"/>
        <item x="84"/>
        <item x="19"/>
        <item x="205"/>
        <item x="192"/>
        <item x="119"/>
        <item x="39"/>
        <item x="217"/>
        <item x="209"/>
        <item x="208"/>
        <item x="141"/>
        <item x="7"/>
        <item x="207"/>
        <item x="50"/>
        <item x="219"/>
        <item x="62"/>
        <item x="106"/>
        <item x="132"/>
        <item x="177"/>
        <item x="153"/>
        <item x="56"/>
        <item x="98"/>
        <item x="0"/>
        <item x="124"/>
        <item x="183"/>
        <item x="160"/>
        <item x="229"/>
        <item x="102"/>
        <item x="59"/>
        <item x="122"/>
        <item x="30"/>
        <item x="142"/>
        <item x="20"/>
        <item x="125"/>
        <item x="97"/>
        <item x="12"/>
        <item x="210"/>
        <item x="172"/>
        <item x="27"/>
        <item x="34"/>
        <item x="163"/>
        <item x="181"/>
        <item x="223"/>
        <item x="215"/>
        <item x="214"/>
        <item x="225"/>
        <item x="46"/>
        <item x="48"/>
        <item x="67"/>
        <item x="216"/>
        <item x="176"/>
        <item x="75"/>
        <item x="95"/>
        <item x="86"/>
        <item x="185"/>
        <item x="168"/>
        <item x="100"/>
        <item x="107"/>
        <item x="22"/>
        <item x="85"/>
        <item x="105"/>
        <item x="96"/>
        <item x="69"/>
        <item x="145"/>
        <item x="29"/>
        <item x="195"/>
        <item x="53"/>
        <item x="203"/>
        <item x="179"/>
        <item x="196"/>
        <item x="189"/>
        <item x="191"/>
        <item x="165"/>
        <item x="45"/>
        <item x="188"/>
        <item x="32"/>
        <item x="129"/>
        <item x="222"/>
        <item x="18"/>
        <item x="80"/>
        <item x="115"/>
        <item x="36"/>
        <item x="16"/>
        <item x="70"/>
        <item x="212"/>
        <item x="23"/>
        <item x="55"/>
        <item x="117"/>
        <item x="65"/>
        <item x="101"/>
        <item x="220"/>
        <item x="61"/>
        <item x="147"/>
        <item x="17"/>
        <item x="54"/>
        <item x="15"/>
        <item x="91"/>
        <item x="159"/>
        <item x="57"/>
        <item x="170"/>
        <item x="24"/>
        <item x="35"/>
        <item x="150"/>
        <item x="211"/>
        <item x="90"/>
        <item x="2"/>
        <item x="139"/>
        <item x="41"/>
        <item x="134"/>
        <item x="83"/>
        <item x="52"/>
        <item x="221"/>
        <item x="171"/>
        <item x="38"/>
        <item x="66"/>
        <item x="162"/>
        <item x="128"/>
        <item x="113"/>
        <item x="151"/>
        <item x="9"/>
        <item x="5"/>
        <item t="default"/>
      </items>
    </pivotField>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4"/>
  </rowFields>
  <rowItems count="6">
    <i>
      <x v="21"/>
    </i>
    <i>
      <x v="35"/>
    </i>
    <i>
      <x v="74"/>
    </i>
    <i>
      <x v="94"/>
    </i>
    <i>
      <x v="216"/>
    </i>
    <i t="grand">
      <x/>
    </i>
  </rowItems>
  <colItems count="1">
    <i/>
  </colItems>
  <dataFields count="1">
    <dataField name="Sum of Total_Amount" fld="10" baseField="0" baseItem="0"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A160015-B9E7-4B75-AC6B-915C99374F99}"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B35" firstHeaderRow="1" firstDataRow="1" firstDataCol="1"/>
  <pivotFields count="23">
    <pivotField showAll="0"/>
    <pivotField numFmtId="14" showAll="0"/>
    <pivotField axis="axisRow"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Total_Amount" fld="10" baseField="0"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90A1EED-51CE-4206-A0AF-274E549A5F73}"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axis="axisRow" showAll="0">
      <items count="5">
        <item x="1"/>
        <item x="0"/>
        <item x="2"/>
        <item x="3"/>
        <item t="default"/>
      </items>
    </pivotField>
    <pivotField showAll="0"/>
    <pivotField showAll="0"/>
    <pivotField showAll="0"/>
    <pivotField dataField="1" numFmtId="165" showAll="0">
      <items count="348">
        <item h="1" x="240"/>
        <item h="1" x="207"/>
        <item h="1" x="291"/>
        <item h="1" x="338"/>
        <item h="1" x="138"/>
        <item h="1" x="298"/>
        <item h="1" x="157"/>
        <item h="1" x="324"/>
        <item h="1" x="228"/>
        <item h="1" x="49"/>
        <item h="1" x="290"/>
        <item h="1" x="284"/>
        <item h="1" x="94"/>
        <item h="1" x="46"/>
        <item h="1" x="145"/>
        <item h="1" x="197"/>
        <item h="1" x="172"/>
        <item h="1" x="116"/>
        <item h="1" x="212"/>
        <item h="1" x="98"/>
        <item h="1" x="65"/>
        <item h="1" x="329"/>
        <item h="1" x="60"/>
        <item h="1" x="1"/>
        <item h="1" x="275"/>
        <item h="1" x="110"/>
        <item h="1" x="11"/>
        <item h="1" x="140"/>
        <item h="1" x="210"/>
        <item h="1" x="294"/>
        <item h="1" x="273"/>
        <item h="1" x="270"/>
        <item h="1" x="131"/>
        <item h="1" x="21"/>
        <item h="1" x="217"/>
        <item h="1" x="253"/>
        <item h="1" x="204"/>
        <item h="1" x="151"/>
        <item h="1" x="69"/>
        <item h="1" x="56"/>
        <item h="1" x="167"/>
        <item h="1" x="323"/>
        <item h="1" x="42"/>
        <item h="1" x="68"/>
        <item h="1" x="232"/>
        <item h="1" x="153"/>
        <item h="1" x="114"/>
        <item h="1" x="85"/>
        <item h="1" x="125"/>
        <item x="277"/>
        <item h="1" x="16"/>
        <item h="1" x="36"/>
        <item h="1" x="292"/>
        <item h="1" x="123"/>
        <item h="1" x="136"/>
        <item h="1" x="302"/>
        <item h="1" x="318"/>
        <item h="1" x="101"/>
        <item h="1" x="84"/>
        <item h="1" x="88"/>
        <item h="1" x="66"/>
        <item h="1" x="41"/>
        <item h="1" x="268"/>
        <item h="1" x="2"/>
        <item h="1" x="170"/>
        <item h="1" x="227"/>
        <item h="1" x="159"/>
        <item h="1" x="287"/>
        <item h="1" x="103"/>
        <item h="1" x="222"/>
        <item h="1" x="255"/>
        <item h="1" x="264"/>
        <item h="1" x="102"/>
        <item h="1" x="286"/>
        <item h="1" x="57"/>
        <item h="1" x="330"/>
        <item h="1" x="218"/>
        <item h="1" x="12"/>
        <item h="1" x="276"/>
        <item h="1" x="148"/>
        <item h="1" x="106"/>
        <item h="1" x="28"/>
        <item h="1" x="293"/>
        <item h="1" x="300"/>
        <item h="1" x="93"/>
        <item h="1" x="206"/>
        <item h="1" x="5"/>
        <item h="1" x="39"/>
        <item h="1" x="283"/>
        <item h="1" x="187"/>
        <item h="1" x="319"/>
        <item h="1" x="242"/>
        <item h="1" x="332"/>
        <item h="1" x="176"/>
        <item h="1" x="9"/>
        <item h="1" x="71"/>
        <item h="1" x="158"/>
        <item h="1" x="327"/>
        <item h="1" x="260"/>
        <item h="1" x="289"/>
        <item h="1" x="267"/>
        <item h="1" x="95"/>
        <item h="1" x="70"/>
        <item h="1" x="334"/>
        <item h="1" x="235"/>
        <item h="1" x="211"/>
        <item h="1" x="50"/>
        <item h="1" x="230"/>
        <item h="1" x="35"/>
        <item h="1" x="335"/>
        <item h="1" x="345"/>
        <item h="1" x="104"/>
        <item h="1" x="51"/>
        <item h="1" x="219"/>
        <item h="1" x="246"/>
        <item h="1" x="91"/>
        <item h="1" x="8"/>
        <item h="1" x="173"/>
        <item h="1" x="249"/>
        <item h="1" x="137"/>
        <item h="1" x="77"/>
        <item h="1" x="221"/>
        <item h="1" x="181"/>
        <item h="1" x="113"/>
        <item h="1" x="263"/>
        <item h="1" x="100"/>
        <item h="1" x="73"/>
        <item h="1" x="107"/>
        <item h="1" x="3"/>
        <item h="1" x="122"/>
        <item h="1" x="86"/>
        <item h="1" x="25"/>
        <item h="1" x="126"/>
        <item h="1" x="192"/>
        <item h="1" x="224"/>
        <item h="1" x="0"/>
        <item h="1" x="194"/>
        <item h="1" x="160"/>
        <item h="1" x="163"/>
        <item h="1" x="201"/>
        <item h="1" x="307"/>
        <item h="1" x="124"/>
        <item h="1" x="203"/>
        <item h="1" x="272"/>
        <item h="1" x="54"/>
        <item h="1" x="171"/>
        <item h="1" x="115"/>
        <item h="1" x="193"/>
        <item h="1" x="48"/>
        <item h="1" x="251"/>
        <item h="1" x="130"/>
        <item h="1" x="111"/>
        <item h="1" x="29"/>
        <item h="1" x="105"/>
        <item h="1" x="233"/>
        <item h="1" x="261"/>
        <item h="1" x="296"/>
        <item h="1" x="297"/>
        <item h="1" x="226"/>
        <item h="1" x="310"/>
        <item h="1" x="72"/>
        <item h="1" x="209"/>
        <item h="1" x="322"/>
        <item h="1" x="168"/>
        <item h="1" x="92"/>
        <item h="1" x="31"/>
        <item h="1" x="26"/>
        <item h="1" x="214"/>
        <item h="1" x="152"/>
        <item h="1" x="87"/>
        <item h="1" x="340"/>
        <item h="1" x="132"/>
        <item h="1" x="133"/>
        <item h="1" x="177"/>
        <item h="1" x="135"/>
        <item h="1" x="90"/>
        <item h="1" x="262"/>
        <item h="1" x="112"/>
        <item h="1" x="321"/>
        <item h="1" x="146"/>
        <item h="1" x="7"/>
        <item h="1" x="225"/>
        <item h="1" x="200"/>
        <item h="1" x="333"/>
        <item h="1" x="97"/>
        <item h="1" x="179"/>
        <item h="1" x="325"/>
        <item h="1" x="231"/>
        <item h="1" x="20"/>
        <item h="1" x="303"/>
        <item h="1" x="315"/>
        <item h="1" x="165"/>
        <item h="1" x="127"/>
        <item h="1" x="265"/>
        <item h="1" x="40"/>
        <item h="1" x="155"/>
        <item h="1" x="118"/>
        <item h="1" x="75"/>
        <item h="1" x="254"/>
        <item h="1" x="13"/>
        <item h="1" x="169"/>
        <item h="1" x="205"/>
        <item h="1" x="237"/>
        <item h="1" x="63"/>
        <item h="1" x="208"/>
        <item h="1" x="191"/>
        <item h="1" x="336"/>
        <item h="1" x="282"/>
        <item h="1" x="195"/>
        <item h="1" x="342"/>
        <item h="1" x="341"/>
        <item h="1" x="285"/>
        <item h="1" x="174"/>
        <item h="1" x="34"/>
        <item h="1" x="108"/>
        <item h="1" x="67"/>
        <item h="1" x="80"/>
        <item h="1" x="279"/>
        <item h="1" x="99"/>
        <item h="1" x="243"/>
        <item h="1" x="33"/>
        <item h="1" x="139"/>
        <item h="1" x="339"/>
        <item h="1" x="274"/>
        <item h="1" x="74"/>
        <item h="1" x="59"/>
        <item h="1" x="76"/>
        <item h="1" x="229"/>
        <item h="1" x="83"/>
        <item h="1" x="257"/>
        <item h="1" x="215"/>
        <item h="1" x="238"/>
        <item h="1" x="96"/>
        <item h="1" x="82"/>
        <item h="1" x="149"/>
        <item h="1" x="64"/>
        <item h="1" x="301"/>
        <item h="1" x="288"/>
        <item h="1" x="6"/>
        <item h="1" x="27"/>
        <item h="1" x="117"/>
        <item h="1" x="316"/>
        <item h="1" x="143"/>
        <item h="1" x="81"/>
        <item h="1" x="299"/>
        <item h="1" x="121"/>
        <item h="1" x="280"/>
        <item h="1" x="252"/>
        <item h="1" x="309"/>
        <item h="1" x="18"/>
        <item h="1" x="184"/>
        <item h="1" x="256"/>
        <item h="1" x="344"/>
        <item h="1" x="220"/>
        <item h="1" x="43"/>
        <item h="1" x="328"/>
        <item h="1" x="161"/>
        <item h="1" x="331"/>
        <item h="1" x="119"/>
        <item h="1" x="19"/>
        <item h="1" x="79"/>
        <item h="1" x="188"/>
        <item h="1" x="202"/>
        <item h="1" x="134"/>
        <item h="1" x="250"/>
        <item h="1" x="89"/>
        <item h="1" x="216"/>
        <item h="1" x="182"/>
        <item h="1" x="190"/>
        <item h="1" x="196"/>
        <item h="1" x="147"/>
        <item h="1" x="271"/>
        <item h="1" x="128"/>
        <item h="1" x="141"/>
        <item h="1" x="10"/>
        <item h="1" x="23"/>
        <item h="1" x="281"/>
        <item h="1" x="337"/>
        <item h="1" x="14"/>
        <item h="1" x="241"/>
        <item h="1" x="247"/>
        <item h="1" x="185"/>
        <item h="1" x="266"/>
        <item h="1" x="278"/>
        <item h="1" x="308"/>
        <item h="1" x="311"/>
        <item h="1" x="17"/>
        <item h="1" x="248"/>
        <item h="1" x="180"/>
        <item h="1" x="58"/>
        <item h="1" x="55"/>
        <item h="1" x="245"/>
        <item h="1" x="186"/>
        <item h="1" x="53"/>
        <item h="1" x="164"/>
        <item h="1" x="306"/>
        <item h="1" x="166"/>
        <item h="1" x="120"/>
        <item h="1" x="150"/>
        <item h="1" x="129"/>
        <item h="1" x="61"/>
        <item h="1" x="259"/>
        <item h="1" x="343"/>
        <item h="1" x="44"/>
        <item h="1" x="156"/>
        <item h="1" x="24"/>
        <item h="1" x="15"/>
        <item h="1" x="183"/>
        <item h="1" x="38"/>
        <item h="1" x="223"/>
        <item h="1" x="175"/>
        <item h="1" x="45"/>
        <item h="1" x="78"/>
        <item h="1" x="154"/>
        <item h="1" x="239"/>
        <item h="1" x="22"/>
        <item h="1" x="314"/>
        <item h="1" x="47"/>
        <item h="1" x="304"/>
        <item h="1" x="295"/>
        <item h="1" x="142"/>
        <item h="1" x="37"/>
        <item h="1" x="269"/>
        <item h="1" x="236"/>
        <item h="1" x="346"/>
        <item h="1" x="213"/>
        <item h="1" x="313"/>
        <item h="1" x="32"/>
        <item h="1" x="312"/>
        <item h="1" x="162"/>
        <item h="1" x="4"/>
        <item h="1" x="326"/>
        <item h="1" x="189"/>
        <item h="1" x="305"/>
        <item h="1" x="244"/>
        <item h="1" x="317"/>
        <item h="1" x="178"/>
        <item h="1" x="198"/>
        <item h="1" x="258"/>
        <item h="1" x="234"/>
        <item h="1" x="199"/>
        <item h="1" x="30"/>
        <item h="1" x="52"/>
        <item h="1" x="144"/>
        <item h="1" x="320"/>
        <item h="1" x="109"/>
        <item h="1" x="62"/>
        <item t="default"/>
      </items>
    </pivotField>
    <pivotField showAll="0">
      <items count="3">
        <item x="1"/>
        <item x="0"/>
        <item t="default"/>
      </items>
    </pivotField>
    <pivotField showAll="0"/>
    <pivotField showAll="0">
      <items count="179">
        <item x="1"/>
        <item x="113"/>
        <item x="155"/>
        <item x="65"/>
        <item x="89"/>
        <item x="77"/>
        <item x="147"/>
        <item x="74"/>
        <item x="117"/>
        <item x="81"/>
        <item x="123"/>
        <item x="95"/>
        <item x="63"/>
        <item x="149"/>
        <item x="154"/>
        <item x="69"/>
        <item x="157"/>
        <item x="165"/>
        <item x="28"/>
        <item x="29"/>
        <item x="148"/>
        <item x="60"/>
        <item x="7"/>
        <item x="172"/>
        <item x="40"/>
        <item x="32"/>
        <item x="49"/>
        <item x="105"/>
        <item x="38"/>
        <item x="70"/>
        <item x="2"/>
        <item x="64"/>
        <item x="90"/>
        <item x="121"/>
        <item x="86"/>
        <item x="84"/>
        <item x="174"/>
        <item x="87"/>
        <item x="143"/>
        <item x="61"/>
        <item x="71"/>
        <item x="101"/>
        <item x="158"/>
        <item x="170"/>
        <item x="93"/>
        <item x="25"/>
        <item x="24"/>
        <item x="145"/>
        <item x="142"/>
        <item x="153"/>
        <item x="128"/>
        <item x="97"/>
        <item x="37"/>
        <item x="173"/>
        <item x="122"/>
        <item x="139"/>
        <item x="151"/>
        <item x="33"/>
        <item x="118"/>
        <item x="39"/>
        <item x="46"/>
        <item x="132"/>
        <item x="26"/>
        <item x="54"/>
        <item x="112"/>
        <item x="23"/>
        <item x="129"/>
        <item x="156"/>
        <item x="152"/>
        <item x="56"/>
        <item x="11"/>
        <item x="44"/>
        <item x="66"/>
        <item x="58"/>
        <item x="47"/>
        <item x="92"/>
        <item x="41"/>
        <item x="168"/>
        <item x="137"/>
        <item x="114"/>
        <item x="57"/>
        <item x="162"/>
        <item x="43"/>
        <item x="167"/>
        <item x="119"/>
        <item x="52"/>
        <item x="9"/>
        <item x="34"/>
        <item x="31"/>
        <item x="76"/>
        <item x="82"/>
        <item x="72"/>
        <item x="108"/>
        <item x="16"/>
        <item x="5"/>
        <item x="14"/>
        <item x="91"/>
        <item x="42"/>
        <item x="130"/>
        <item x="15"/>
        <item x="163"/>
        <item x="110"/>
        <item x="111"/>
        <item x="106"/>
        <item x="73"/>
        <item x="127"/>
        <item x="150"/>
        <item x="125"/>
        <item x="53"/>
        <item x="18"/>
        <item x="133"/>
        <item x="50"/>
        <item x="135"/>
        <item x="75"/>
        <item x="116"/>
        <item x="62"/>
        <item x="144"/>
        <item x="3"/>
        <item x="166"/>
        <item x="80"/>
        <item x="164"/>
        <item x="0"/>
        <item x="88"/>
        <item x="138"/>
        <item x="161"/>
        <item x="109"/>
        <item x="140"/>
        <item x="160"/>
        <item x="141"/>
        <item x="104"/>
        <item x="176"/>
        <item x="21"/>
        <item x="102"/>
        <item x="103"/>
        <item x="83"/>
        <item x="20"/>
        <item x="131"/>
        <item x="12"/>
        <item x="51"/>
        <item x="30"/>
        <item x="4"/>
        <item x="17"/>
        <item x="94"/>
        <item x="171"/>
        <item x="85"/>
        <item x="35"/>
        <item x="10"/>
        <item x="22"/>
        <item x="67"/>
        <item x="8"/>
        <item x="96"/>
        <item x="120"/>
        <item x="107"/>
        <item x="146"/>
        <item x="175"/>
        <item x="115"/>
        <item x="136"/>
        <item x="6"/>
        <item x="78"/>
        <item x="99"/>
        <item x="124"/>
        <item x="134"/>
        <item x="55"/>
        <item x="48"/>
        <item x="68"/>
        <item x="45"/>
        <item x="79"/>
        <item x="27"/>
        <item x="169"/>
        <item x="177"/>
        <item x="13"/>
        <item x="100"/>
        <item x="126"/>
        <item x="59"/>
        <item x="98"/>
        <item x="19"/>
        <item x="159"/>
        <item x="36"/>
        <item t="default"/>
      </items>
    </pivotField>
    <pivotField showAll="0"/>
    <pivotField showAll="0"/>
    <pivotField showAll="0">
      <items count="172">
        <item x="0"/>
        <item x="164"/>
        <item x="146"/>
        <item x="140"/>
        <item x="157"/>
        <item x="114"/>
        <item x="108"/>
        <item x="101"/>
        <item x="12"/>
        <item x="119"/>
        <item x="35"/>
        <item x="1"/>
        <item x="26"/>
        <item x="15"/>
        <item x="141"/>
        <item x="159"/>
        <item x="59"/>
        <item x="156"/>
        <item x="109"/>
        <item x="168"/>
        <item x="112"/>
        <item x="32"/>
        <item x="68"/>
        <item x="2"/>
        <item x="80"/>
        <item x="81"/>
        <item x="74"/>
        <item x="48"/>
        <item x="47"/>
        <item x="169"/>
        <item x="116"/>
        <item x="153"/>
        <item x="133"/>
        <item x="110"/>
        <item x="56"/>
        <item x="155"/>
        <item x="90"/>
        <item x="158"/>
        <item x="118"/>
        <item x="124"/>
        <item x="160"/>
        <item x="19"/>
        <item x="29"/>
        <item x="115"/>
        <item x="62"/>
        <item x="52"/>
        <item x="7"/>
        <item x="100"/>
        <item x="36"/>
        <item x="61"/>
        <item x="58"/>
        <item x="99"/>
        <item x="71"/>
        <item x="40"/>
        <item x="144"/>
        <item x="142"/>
        <item x="138"/>
        <item x="161"/>
        <item x="8"/>
        <item x="65"/>
        <item x="66"/>
        <item x="89"/>
        <item x="67"/>
        <item x="4"/>
        <item x="70"/>
        <item x="6"/>
        <item x="151"/>
        <item x="78"/>
        <item x="88"/>
        <item x="27"/>
        <item x="106"/>
        <item x="139"/>
        <item x="24"/>
        <item x="49"/>
        <item x="13"/>
        <item x="166"/>
        <item x="21"/>
        <item x="117"/>
        <item x="77"/>
        <item x="39"/>
        <item x="120"/>
        <item x="135"/>
        <item x="162"/>
        <item x="20"/>
        <item x="134"/>
        <item x="170"/>
        <item x="53"/>
        <item x="41"/>
        <item x="5"/>
        <item x="42"/>
        <item x="44"/>
        <item x="33"/>
        <item x="152"/>
        <item x="54"/>
        <item x="113"/>
        <item x="128"/>
        <item x="23"/>
        <item x="105"/>
        <item x="86"/>
        <item x="125"/>
        <item x="16"/>
        <item x="3"/>
        <item x="22"/>
        <item x="145"/>
        <item x="64"/>
        <item x="95"/>
        <item x="122"/>
        <item x="93"/>
        <item x="46"/>
        <item x="94"/>
        <item x="79"/>
        <item x="131"/>
        <item x="72"/>
        <item x="51"/>
        <item x="11"/>
        <item x="147"/>
        <item x="63"/>
        <item x="130"/>
        <item x="85"/>
        <item x="132"/>
        <item x="87"/>
        <item x="31"/>
        <item x="107"/>
        <item x="98"/>
        <item x="150"/>
        <item x="37"/>
        <item x="57"/>
        <item x="14"/>
        <item x="102"/>
        <item x="137"/>
        <item x="18"/>
        <item x="165"/>
        <item x="82"/>
        <item x="28"/>
        <item x="126"/>
        <item x="84"/>
        <item x="43"/>
        <item x="104"/>
        <item x="103"/>
        <item x="45"/>
        <item x="163"/>
        <item x="136"/>
        <item x="127"/>
        <item x="10"/>
        <item x="123"/>
        <item x="121"/>
        <item x="76"/>
        <item x="30"/>
        <item x="129"/>
        <item x="92"/>
        <item x="25"/>
        <item x="34"/>
        <item x="143"/>
        <item x="69"/>
        <item x="50"/>
        <item x="17"/>
        <item x="75"/>
        <item x="60"/>
        <item x="97"/>
        <item x="154"/>
        <item x="96"/>
        <item x="111"/>
        <item x="91"/>
        <item x="73"/>
        <item x="9"/>
        <item x="148"/>
        <item x="149"/>
        <item x="83"/>
        <item x="167"/>
        <item x="38"/>
        <item x="55"/>
        <item t="default"/>
      </items>
    </pivotField>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6"/>
  </rowFields>
  <rowItems count="5">
    <i>
      <x/>
    </i>
    <i>
      <x v="1"/>
    </i>
    <i>
      <x v="2"/>
    </i>
    <i>
      <x v="3"/>
    </i>
    <i t="grand">
      <x/>
    </i>
  </rowItems>
  <colItems count="1">
    <i/>
  </colItems>
  <dataFields count="1">
    <dataField name="Sum of Total_Amount" fld="10" baseField="0" baseItem="0" numFmtId="165"/>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283F4-A8C7-4F3F-B869-91EE2F1893F3}"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B41"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dataField="1"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5"/>
  </rowFields>
  <rowItems count="3">
    <i>
      <x/>
    </i>
    <i>
      <x v="1"/>
    </i>
    <i t="grand">
      <x/>
    </i>
  </rowItems>
  <colItems count="1">
    <i/>
  </colItems>
  <dataFields count="1">
    <dataField name="Sum of GST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614533-014E-4DFC-A649-73F2335087DF}"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B30" firstHeaderRow="1" firstDataRow="1" firstDataCol="1"/>
  <pivotFields count="23">
    <pivotField showAll="0"/>
    <pivotField numFmtId="14" showAll="0"/>
    <pivotField axis="axisRow"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dataField="1"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GST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8DF892-2AFD-4FBF-97C1-C58A68D907D5}"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axis="axisRow"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dataField="1"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6"/>
  </rowFields>
  <rowItems count="5">
    <i>
      <x/>
    </i>
    <i>
      <x v="1"/>
    </i>
    <i>
      <x v="2"/>
    </i>
    <i>
      <x v="3"/>
    </i>
    <i t="grand">
      <x/>
    </i>
  </rowItems>
  <colItems count="1">
    <i/>
  </colItems>
  <dataFields count="1">
    <dataField name="Sum of GST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CFE4C5-7BAD-4850-A0BF-2A06DCB28010}"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B40"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showAll="0"/>
    <pivotField showAll="0"/>
    <pivotField showAll="0"/>
    <pivotField dataField="1" showAll="0"/>
    <pivotField axis="axisRow"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17"/>
  </rowFields>
  <rowItems count="5">
    <i>
      <x/>
    </i>
    <i>
      <x v="1"/>
    </i>
    <i>
      <x v="2"/>
    </i>
    <i>
      <x v="3"/>
    </i>
    <i t="grand">
      <x/>
    </i>
  </rowItems>
  <colItems count="1">
    <i/>
  </colItems>
  <dataFields count="1">
    <dataField name="Sum of TDS_Amount" fld="1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6E99BC-4E12-43E4-B716-22F7DA0FEB10}"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B25"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showAll="0"/>
    <pivotField showAll="0"/>
    <pivotField showAll="0"/>
    <pivotField dataField="1"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5"/>
  </rowFields>
  <rowItems count="3">
    <i>
      <x/>
    </i>
    <i>
      <x v="1"/>
    </i>
    <i t="grand">
      <x/>
    </i>
  </rowItems>
  <colItems count="1">
    <i/>
  </colItems>
  <dataFields count="1">
    <dataField name="Sum of TDS_Amount"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40096F-B9E4-4F8F-9255-62D16C96F091}"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showAll="0"/>
    <pivotField showAll="0"/>
    <pivotField showAll="0"/>
    <pivotField dataField="1" showAll="0"/>
    <pivotField showAll="0">
      <items count="5">
        <item x="3"/>
        <item x="2"/>
        <item x="0"/>
        <item x="1"/>
        <item t="default"/>
      </items>
    </pivotField>
    <pivotField showAll="0"/>
    <pivotField showAll="0"/>
    <pivotField axis="axisRow" showAll="0">
      <items count="6">
        <item x="3"/>
        <item x="0"/>
        <item x="1"/>
        <item x="4"/>
        <item x="2"/>
        <item t="default"/>
      </items>
    </pivotField>
    <pivotField showAll="0"/>
    <pivotField showAll="0">
      <items count="3">
        <item x="1"/>
        <item x="0"/>
        <item t="default"/>
      </items>
    </pivotField>
  </pivotFields>
  <rowFields count="1">
    <field x="20"/>
  </rowFields>
  <rowItems count="6">
    <i>
      <x/>
    </i>
    <i>
      <x v="1"/>
    </i>
    <i>
      <x v="2"/>
    </i>
    <i>
      <x v="3"/>
    </i>
    <i>
      <x v="4"/>
    </i>
    <i t="grand">
      <x/>
    </i>
  </rowItems>
  <colItems count="1">
    <i/>
  </colItems>
  <dataFields count="1">
    <dataField name="Sum of TDS_Amount"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6DD1E1-F61F-4431-BB3E-661D7393172C}"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B51" firstHeaderRow="1"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axis="axisRow" showAll="0" measureFilter="1">
      <items count="231">
        <item x="114"/>
        <item x="126"/>
        <item x="68"/>
        <item x="201"/>
        <item x="197"/>
        <item x="182"/>
        <item x="93"/>
        <item x="82"/>
        <item x="8"/>
        <item x="63"/>
        <item x="166"/>
        <item x="186"/>
        <item x="71"/>
        <item x="130"/>
        <item x="81"/>
        <item x="198"/>
        <item x="138"/>
        <item x="136"/>
        <item x="76"/>
        <item x="213"/>
        <item x="94"/>
        <item x="143"/>
        <item x="180"/>
        <item x="44"/>
        <item x="40"/>
        <item x="200"/>
        <item x="144"/>
        <item x="25"/>
        <item x="43"/>
        <item x="135"/>
        <item x="137"/>
        <item x="73"/>
        <item x="202"/>
        <item x="72"/>
        <item x="78"/>
        <item x="51"/>
        <item x="178"/>
        <item x="158"/>
        <item x="149"/>
        <item x="140"/>
        <item x="156"/>
        <item x="175"/>
        <item x="42"/>
        <item x="116"/>
        <item x="10"/>
        <item x="6"/>
        <item x="79"/>
        <item x="157"/>
        <item x="112"/>
        <item x="190"/>
        <item x="118"/>
        <item x="161"/>
        <item x="108"/>
        <item x="224"/>
        <item x="120"/>
        <item x="33"/>
        <item x="49"/>
        <item x="14"/>
        <item x="121"/>
        <item x="206"/>
        <item x="193"/>
        <item x="92"/>
        <item x="110"/>
        <item x="109"/>
        <item x="47"/>
        <item x="167"/>
        <item x="174"/>
        <item x="104"/>
        <item x="228"/>
        <item x="218"/>
        <item x="154"/>
        <item x="127"/>
        <item x="152"/>
        <item x="28"/>
        <item x="13"/>
        <item x="103"/>
        <item x="155"/>
        <item x="3"/>
        <item x="21"/>
        <item x="31"/>
        <item x="87"/>
        <item x="169"/>
        <item x="204"/>
        <item x="37"/>
        <item x="77"/>
        <item x="99"/>
        <item x="60"/>
        <item x="11"/>
        <item x="26"/>
        <item x="184"/>
        <item x="1"/>
        <item x="187"/>
        <item x="111"/>
        <item x="88"/>
        <item x="4"/>
        <item x="133"/>
        <item x="194"/>
        <item x="89"/>
        <item x="199"/>
        <item x="164"/>
        <item x="226"/>
        <item x="74"/>
        <item x="123"/>
        <item x="227"/>
        <item x="148"/>
        <item x="64"/>
        <item x="173"/>
        <item x="146"/>
        <item x="131"/>
        <item x="58"/>
        <item x="84"/>
        <item x="19"/>
        <item x="205"/>
        <item x="192"/>
        <item x="119"/>
        <item x="39"/>
        <item x="217"/>
        <item x="209"/>
        <item x="208"/>
        <item x="141"/>
        <item x="7"/>
        <item x="207"/>
        <item x="50"/>
        <item x="219"/>
        <item x="62"/>
        <item x="106"/>
        <item x="132"/>
        <item x="177"/>
        <item x="153"/>
        <item x="56"/>
        <item x="98"/>
        <item x="0"/>
        <item x="124"/>
        <item x="183"/>
        <item x="160"/>
        <item x="229"/>
        <item x="102"/>
        <item x="59"/>
        <item x="122"/>
        <item x="30"/>
        <item x="142"/>
        <item x="20"/>
        <item x="125"/>
        <item x="97"/>
        <item x="12"/>
        <item x="210"/>
        <item x="172"/>
        <item x="27"/>
        <item x="34"/>
        <item x="163"/>
        <item x="181"/>
        <item x="223"/>
        <item x="215"/>
        <item x="214"/>
        <item x="225"/>
        <item x="46"/>
        <item x="48"/>
        <item x="67"/>
        <item x="216"/>
        <item x="176"/>
        <item x="75"/>
        <item x="95"/>
        <item x="86"/>
        <item x="185"/>
        <item x="168"/>
        <item x="100"/>
        <item x="107"/>
        <item x="22"/>
        <item x="85"/>
        <item x="105"/>
        <item x="96"/>
        <item x="69"/>
        <item x="145"/>
        <item x="29"/>
        <item x="195"/>
        <item x="53"/>
        <item x="203"/>
        <item x="179"/>
        <item x="196"/>
        <item x="189"/>
        <item x="191"/>
        <item x="165"/>
        <item x="45"/>
        <item x="188"/>
        <item x="32"/>
        <item x="129"/>
        <item x="222"/>
        <item x="18"/>
        <item x="80"/>
        <item x="115"/>
        <item x="36"/>
        <item x="16"/>
        <item x="70"/>
        <item x="212"/>
        <item x="23"/>
        <item x="55"/>
        <item x="117"/>
        <item x="65"/>
        <item x="101"/>
        <item x="220"/>
        <item x="61"/>
        <item x="147"/>
        <item x="17"/>
        <item x="54"/>
        <item x="15"/>
        <item x="91"/>
        <item x="159"/>
        <item x="57"/>
        <item x="170"/>
        <item x="24"/>
        <item x="35"/>
        <item x="150"/>
        <item x="211"/>
        <item x="90"/>
        <item x="2"/>
        <item x="139"/>
        <item x="41"/>
        <item x="134"/>
        <item x="83"/>
        <item x="52"/>
        <item x="221"/>
        <item x="171"/>
        <item x="38"/>
        <item x="66"/>
        <item x="162"/>
        <item x="128"/>
        <item x="113"/>
        <item x="151"/>
        <item x="9"/>
        <item x="5"/>
        <item t="default"/>
      </items>
    </pivotField>
    <pivotField showAll="0">
      <items count="3">
        <item x="0"/>
        <item x="1"/>
        <item t="default"/>
      </items>
    </pivotField>
    <pivotField showAll="0">
      <items count="5">
        <item x="1"/>
        <item x="0"/>
        <item x="2"/>
        <item x="3"/>
        <item t="default"/>
      </items>
    </pivotField>
    <pivotField showAll="0"/>
    <pivotField showAll="0"/>
    <pivotField showAll="0"/>
    <pivotField dataField="1" numFmtId="165" showAll="0"/>
    <pivotField showAll="0">
      <items count="3">
        <item x="1"/>
        <item x="0"/>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showAll="0">
      <items count="3">
        <item x="1"/>
        <item x="0"/>
        <item t="default"/>
      </items>
    </pivotField>
  </pivotFields>
  <rowFields count="1">
    <field x="4"/>
  </rowFields>
  <rowItems count="11">
    <i>
      <x v="21"/>
    </i>
    <i>
      <x v="35"/>
    </i>
    <i>
      <x v="52"/>
    </i>
    <i>
      <x v="63"/>
    </i>
    <i>
      <x v="66"/>
    </i>
    <i>
      <x v="74"/>
    </i>
    <i>
      <x v="94"/>
    </i>
    <i>
      <x v="167"/>
    </i>
    <i>
      <x v="205"/>
    </i>
    <i>
      <x v="216"/>
    </i>
    <i t="grand">
      <x/>
    </i>
  </rowItems>
  <colItems count="1">
    <i/>
  </colItems>
  <dataFields count="1">
    <dataField name="Sum of Total_Amount" fld="10"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DB4017-10C8-419D-BC8C-6856E9C8AF56}"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C23" firstHeaderRow="0" firstDataRow="1" firstDataCol="1"/>
  <pivotFields count="23">
    <pivotField showAll="0"/>
    <pivotField numFmtId="14" showAll="0"/>
    <pivotField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1"/>
        <item x="0"/>
        <item x="2"/>
        <item x="3"/>
        <item t="default"/>
      </items>
    </pivotField>
    <pivotField showAll="0"/>
    <pivotField showAll="0"/>
    <pivotField showAll="0"/>
    <pivotField numFmtId="165" showAll="0"/>
    <pivotField showAll="0">
      <items count="3">
        <item x="1"/>
        <item x="0"/>
        <item t="default"/>
      </items>
    </pivotField>
    <pivotField showAll="0"/>
    <pivotField dataField="1" showAll="0"/>
    <pivotField showAll="0"/>
    <pivotField showAll="0"/>
    <pivotField dataField="1" showAll="0"/>
    <pivotField showAll="0">
      <items count="5">
        <item x="3"/>
        <item x="2"/>
        <item x="0"/>
        <item x="1"/>
        <item t="default"/>
      </items>
    </pivotField>
    <pivotField showAll="0"/>
    <pivotField showAll="0"/>
    <pivotField showAll="0"/>
    <pivotField showAll="0"/>
    <pivotField axis="axisRow" showAll="0">
      <items count="3">
        <item x="1"/>
        <item x="0"/>
        <item t="default"/>
      </items>
    </pivotField>
  </pivotFields>
  <rowFields count="1">
    <field x="22"/>
  </rowFields>
  <rowItems count="3">
    <i>
      <x/>
    </i>
    <i>
      <x v="1"/>
    </i>
    <i t="grand">
      <x/>
    </i>
  </rowItems>
  <colFields count="1">
    <field x="-2"/>
  </colFields>
  <colItems count="2">
    <i>
      <x/>
    </i>
    <i i="1">
      <x v="1"/>
    </i>
  </colItems>
  <dataFields count="2">
    <dataField name="Sum of GST_Amount" fld="13" baseField="0" baseItem="0"/>
    <dataField name="Sum of TDS_Amount" fld="1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Type" xr10:uid="{5E566A2F-78F7-4EDF-91ED-6CD4A759562E}" sourceName="Party_Type">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EC7ABFC-2039-450C-9655-CD6FA219E29D}" sourceName="State ">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8FE46D68-8F2F-40FC-A1D9-6DAB8A3ACC68}" sourceName="Payment_Mode">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dit_Flag" xr10:uid="{EB786E31-3448-4DB6-83A1-47BF08F9100B}" sourceName="Audit_Flag">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ST_Applicable" xr10:uid="{3F0BF491-7221-4EB2-9EFC-D2B704A4F737}" sourceName="GST_Applicable">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7BFF27D-247B-43EC-A4CF-2DF3D98E55A7}" sourceName="Month">
  <pivotTables>
    <pivotTable tabId="8" name="PivotTable11"/>
    <pivotTable tabId="5" name="PivotTable10"/>
    <pivotTable tabId="5" name="PivotTable8"/>
    <pivotTable tabId="5" name="PivotTable9"/>
    <pivotTable tabId="2" name="PivotTable1"/>
    <pivotTable tabId="2" name="PivotTable2"/>
    <pivotTable tabId="2" name="PivotTable3"/>
    <pivotTable tabId="2" name="PivotTable4"/>
    <pivotTable tabId="8" name="PivotTable12"/>
    <pivotTable tabId="8" name="PivotTable13"/>
    <pivotTable tabId="8" name="PivotTable14"/>
    <pivotTable tabId="8" name="PivotTable15"/>
    <pivotTable tabId="3" name="PivotTable5"/>
    <pivotTable tabId="3" name="PivotTable6"/>
    <pivotTable tabId="3" name="PivotTable7"/>
  </pivotTables>
  <data>
    <tabular pivotCacheId="1928709208">
      <items count="12">
        <i x="9" s="1"/>
        <i x="10" s="1"/>
        <i x="11" s="1"/>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_Type 1" xr10:uid="{7C1D329B-8117-41F5-B0FE-2C25F221609B}" cache="Slicer_Party_Type" caption="Party_Type" rowHeight="241300"/>
  <slicer name="State  1" xr10:uid="{0BB3B007-2C24-4BE5-B393-FCB1B95AD222}" cache="Slicer_State" caption="State " rowHeight="241300"/>
  <slicer name="Payment_Mode 1" xr10:uid="{013167D8-149A-4B63-B814-DF94C07D1ECE}" cache="Slicer_Payment_Mode" caption="Payment_Mode" rowHeight="241300"/>
  <slicer name="Audit_Flag 1" xr10:uid="{33F3B967-4363-4762-A9B2-22EE4F9FD620}" cache="Slicer_Audit_Flag" caption="Audit_Flag" rowHeight="241300"/>
  <slicer name="GST_Applicable 1" xr10:uid="{9397EF73-81CB-4F5C-9DA7-5F3BE46629BD}" cache="Slicer_GST_Applicable" caption="GST_Applicable" rowHeight="241300"/>
  <slicer name="Month 1" xr10:uid="{DC4BF6A9-8F58-497A-A629-4E99AC809889}"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4.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FAF1-0C51-4B9A-818E-9F87459E6309}">
  <dimension ref="A1:W351"/>
  <sheetViews>
    <sheetView topLeftCell="K1" zoomScale="94" workbookViewId="0">
      <selection activeCell="F24" sqref="F24"/>
    </sheetView>
  </sheetViews>
  <sheetFormatPr defaultRowHeight="15" x14ac:dyDescent="0.25"/>
  <cols>
    <col min="1" max="1" width="10.7109375" bestFit="1" customWidth="1"/>
    <col min="2" max="2" width="10.42578125" bestFit="1" customWidth="1"/>
    <col min="3" max="4" width="10.42578125" customWidth="1"/>
    <col min="5" max="5" width="14.5703125" bestFit="1" customWidth="1"/>
    <col min="6" max="6" width="11.42578125" bestFit="1" customWidth="1"/>
    <col min="7" max="7" width="12" bestFit="1" customWidth="1"/>
    <col min="8" max="8" width="9.42578125" bestFit="1" customWidth="1"/>
    <col min="9" max="9" width="36.42578125" bestFit="1" customWidth="1"/>
    <col min="10" max="11" width="14.42578125" bestFit="1" customWidth="1"/>
    <col min="12" max="12" width="15.5703125" bestFit="1" customWidth="1"/>
    <col min="13" max="13" width="16" bestFit="1" customWidth="1"/>
    <col min="14" max="14" width="13.140625" bestFit="1" customWidth="1"/>
    <col min="15" max="15" width="15.42578125" bestFit="1" customWidth="1"/>
    <col min="16" max="16" width="15.85546875" bestFit="1" customWidth="1"/>
    <col min="17" max="17" width="13" bestFit="1" customWidth="1"/>
    <col min="18" max="18" width="15.7109375" bestFit="1" customWidth="1"/>
    <col min="19" max="19" width="19.140625" bestFit="1" customWidth="1"/>
    <col min="20" max="20" width="10.7109375" bestFit="1" customWidth="1"/>
    <col min="21" max="21" width="10.7109375" customWidth="1"/>
    <col min="22" max="22" width="14" bestFit="1" customWidth="1"/>
    <col min="23" max="23" width="11.28515625" bestFit="1" customWidth="1"/>
  </cols>
  <sheetData>
    <row r="1" spans="1:23" x14ac:dyDescent="0.25">
      <c r="A1" s="4" t="s">
        <v>0</v>
      </c>
      <c r="B1" s="4" t="s">
        <v>1</v>
      </c>
      <c r="C1" s="4" t="s">
        <v>933</v>
      </c>
      <c r="D1" s="4" t="s">
        <v>934</v>
      </c>
      <c r="E1" s="4" t="s">
        <v>2</v>
      </c>
      <c r="F1" s="4" t="s">
        <v>3</v>
      </c>
      <c r="G1" s="4" t="s">
        <v>4</v>
      </c>
      <c r="H1" s="4" t="s">
        <v>5</v>
      </c>
      <c r="I1" s="4" t="s">
        <v>6</v>
      </c>
      <c r="J1" s="4" t="s">
        <v>7</v>
      </c>
      <c r="K1" s="4" t="s">
        <v>8</v>
      </c>
      <c r="L1" s="4" t="s">
        <v>9</v>
      </c>
      <c r="M1" s="4" t="s">
        <v>10</v>
      </c>
      <c r="N1" s="4" t="s">
        <v>929</v>
      </c>
      <c r="O1" s="4" t="s">
        <v>11</v>
      </c>
      <c r="P1" s="4" t="s">
        <v>12</v>
      </c>
      <c r="Q1" s="4" t="s">
        <v>930</v>
      </c>
      <c r="R1" s="4" t="s">
        <v>13</v>
      </c>
      <c r="S1" s="4" t="s">
        <v>14</v>
      </c>
      <c r="T1" s="4" t="s">
        <v>931</v>
      </c>
      <c r="U1" s="4" t="s">
        <v>932</v>
      </c>
      <c r="V1" s="4" t="s">
        <v>15</v>
      </c>
      <c r="W1" s="4" t="s">
        <v>16</v>
      </c>
    </row>
    <row r="2" spans="1:23" x14ac:dyDescent="0.25">
      <c r="A2">
        <v>1</v>
      </c>
      <c r="B2" s="1">
        <v>45409</v>
      </c>
      <c r="C2" s="1" t="str">
        <f>TEXT(B2,"mmmm")</f>
        <v>April</v>
      </c>
      <c r="D2" s="1" t="str">
        <f>"Q" &amp; INT((MONTH(B2)-1)/3)+1</f>
        <v>Q2</v>
      </c>
      <c r="E2" t="s">
        <v>17</v>
      </c>
      <c r="F2" t="s">
        <v>18</v>
      </c>
      <c r="G2" t="s">
        <v>19</v>
      </c>
      <c r="H2">
        <v>6</v>
      </c>
      <c r="I2" t="s">
        <v>20</v>
      </c>
      <c r="J2">
        <v>2944</v>
      </c>
      <c r="K2" s="2">
        <f>H2*J2</f>
        <v>17664</v>
      </c>
      <c r="L2" t="b">
        <v>1</v>
      </c>
      <c r="M2">
        <f ca="1">IF(L2=TRUE, CHOOSE(RANDBETWEEN(1,4), 5, 12, 18, 28, ""))</f>
        <v>12</v>
      </c>
      <c r="N2">
        <f ca="1">IF(L2=TRUE, K2 * M2 / 100, 0)</f>
        <v>2119.6799999999998</v>
      </c>
      <c r="O2" t="b">
        <v>0</v>
      </c>
      <c r="P2" t="b">
        <f ca="1">IF(O2=TRUE, CHOOSE(RANDBETWEEN(1,4), 1, 2, 5, 10, ""))</f>
        <v>0</v>
      </c>
      <c r="Q2">
        <f>IF(O2=TRUE, K2 * P2 / 100, 0)</f>
        <v>0</v>
      </c>
      <c r="R2" t="s">
        <v>21</v>
      </c>
      <c r="S2" t="str">
        <f>CHOOSE(MATCH(G2, {"Maharashtra","Karnataka","Delhi","Telangana"}, 0), "27", "29", "07", "36") &amp; V2 &amp; "1Z5"</f>
        <v>29NIQYY4442B1Z5</v>
      </c>
      <c r="T2" t="str">
        <f>IF(G2="Telangana", "CGST+SGST", "IGST")</f>
        <v>IGST</v>
      </c>
      <c r="U2" t="str">
        <f ca="1">CHOOSE(RANDBETWEEN(1,5), "194C", "194J", "194H", "194I", "No TDS")</f>
        <v>194J</v>
      </c>
      <c r="V2" t="s">
        <v>22</v>
      </c>
      <c r="W2" t="str">
        <f>IF(AND(L2=TRUE, R2="Cash"), "High Risk", "Normal")</f>
        <v>Normal</v>
      </c>
    </row>
    <row r="3" spans="1:23" x14ac:dyDescent="0.25">
      <c r="A3">
        <v>2</v>
      </c>
      <c r="B3" s="1">
        <v>45410</v>
      </c>
      <c r="C3" s="1" t="str">
        <f t="shared" ref="C3:C66" si="0">TEXT(B3,"mmmm")</f>
        <v>April</v>
      </c>
      <c r="D3" s="1" t="str">
        <f t="shared" ref="D3:D66" si="1">"Q" &amp; INT((MONTH(B3)-1)/3)+1</f>
        <v>Q2</v>
      </c>
      <c r="E3" t="s">
        <v>23</v>
      </c>
      <c r="F3" t="s">
        <v>18</v>
      </c>
      <c r="G3" t="s">
        <v>24</v>
      </c>
      <c r="H3">
        <v>5</v>
      </c>
      <c r="I3" t="s">
        <v>25</v>
      </c>
      <c r="J3">
        <v>641</v>
      </c>
      <c r="K3" s="2">
        <f t="shared" ref="K3:K66" si="2">H3*J3</f>
        <v>3205</v>
      </c>
      <c r="L3" t="b">
        <v>0</v>
      </c>
      <c r="M3" t="b">
        <f t="shared" ref="M3:M66" ca="1" si="3">IF(L3=TRUE, CHOOSE(RANDBETWEEN(1,4), 5, 12, 18, 28, ""))</f>
        <v>0</v>
      </c>
      <c r="N3">
        <f t="shared" ref="N3:N66" si="4">IF(L3=TRUE, K3 * M3 / 100, 0)</f>
        <v>0</v>
      </c>
      <c r="O3" t="b">
        <v>0</v>
      </c>
      <c r="P3" t="b">
        <f t="shared" ref="P3:P66" ca="1" si="5">IF(O3=TRUE, CHOOSE(RANDBETWEEN(1,4), 1, 2, 5, 10, ""))</f>
        <v>0</v>
      </c>
      <c r="Q3">
        <f t="shared" ref="Q3:Q66" si="6">IF(O3=TRUE, K3 * P3 / 100, 0)</f>
        <v>0</v>
      </c>
      <c r="R3" t="s">
        <v>26</v>
      </c>
      <c r="S3" t="str">
        <f>CHOOSE(MATCH(G3, {"Maharashtra","Karnataka","Delhi","Telangana"}, 0), "27", "29", "07", "36") &amp; V3 &amp; "1Z5"</f>
        <v>07WISSP4141X1Z5</v>
      </c>
      <c r="T3" t="str">
        <f t="shared" ref="T3:T66" si="7">IF(G3="Telangana", "CGST+SGST", "IGST")</f>
        <v>IGST</v>
      </c>
      <c r="U3" t="str">
        <f t="shared" ref="U3:U66" ca="1" si="8">CHOOSE(RANDBETWEEN(1,5), "194C", "194J", "194H", "194I", "No TDS")</f>
        <v>194J</v>
      </c>
      <c r="V3" t="s">
        <v>27</v>
      </c>
      <c r="W3" t="str">
        <f t="shared" ref="W3:W66" si="9">IF(AND(L3=TRUE, R3="Cash"), "High Risk", "Normal")</f>
        <v>Normal</v>
      </c>
    </row>
    <row r="4" spans="1:23" x14ac:dyDescent="0.25">
      <c r="A4">
        <v>3</v>
      </c>
      <c r="B4" s="1">
        <v>45411</v>
      </c>
      <c r="C4" s="1" t="str">
        <f t="shared" si="0"/>
        <v>April</v>
      </c>
      <c r="D4" s="1" t="str">
        <f t="shared" si="1"/>
        <v>Q2</v>
      </c>
      <c r="E4" t="s">
        <v>28</v>
      </c>
      <c r="F4" t="s">
        <v>29</v>
      </c>
      <c r="G4" t="s">
        <v>24</v>
      </c>
      <c r="H4">
        <v>1</v>
      </c>
      <c r="I4" t="s">
        <v>30</v>
      </c>
      <c r="J4">
        <v>8096</v>
      </c>
      <c r="K4" s="2">
        <f t="shared" si="2"/>
        <v>8096</v>
      </c>
      <c r="L4" t="b">
        <v>1</v>
      </c>
      <c r="M4">
        <f t="shared" ca="1" si="3"/>
        <v>28</v>
      </c>
      <c r="N4">
        <f t="shared" ca="1" si="4"/>
        <v>2266.88</v>
      </c>
      <c r="O4" t="b">
        <v>1</v>
      </c>
      <c r="P4">
        <f t="shared" ca="1" si="5"/>
        <v>2</v>
      </c>
      <c r="Q4">
        <f t="shared" ca="1" si="6"/>
        <v>161.91999999999999</v>
      </c>
      <c r="R4" t="s">
        <v>31</v>
      </c>
      <c r="S4" t="str">
        <f>CHOOSE(MATCH(G4, {"Maharashtra","Karnataka","Delhi","Telangana"}, 0), "27", "29", "07", "36") &amp; V4 &amp; "1Z5"</f>
        <v>07VANHH5965K1Z5</v>
      </c>
      <c r="T4" t="str">
        <f t="shared" si="7"/>
        <v>IGST</v>
      </c>
      <c r="U4" t="str">
        <f t="shared" ca="1" si="8"/>
        <v>194J</v>
      </c>
      <c r="V4" t="s">
        <v>32</v>
      </c>
      <c r="W4" t="str">
        <f t="shared" si="9"/>
        <v>High Risk</v>
      </c>
    </row>
    <row r="5" spans="1:23" x14ac:dyDescent="0.25">
      <c r="A5">
        <v>4</v>
      </c>
      <c r="B5" s="1">
        <v>45412</v>
      </c>
      <c r="C5" s="1" t="str">
        <f t="shared" si="0"/>
        <v>April</v>
      </c>
      <c r="D5" s="1" t="str">
        <f t="shared" si="1"/>
        <v>Q2</v>
      </c>
      <c r="E5" t="s">
        <v>33</v>
      </c>
      <c r="F5" t="s">
        <v>18</v>
      </c>
      <c r="G5" t="s">
        <v>24</v>
      </c>
      <c r="H5">
        <v>3</v>
      </c>
      <c r="I5" t="s">
        <v>34</v>
      </c>
      <c r="J5">
        <v>5528</v>
      </c>
      <c r="K5" s="2">
        <f t="shared" si="2"/>
        <v>16584</v>
      </c>
      <c r="L5" t="b">
        <v>0</v>
      </c>
      <c r="M5" t="b">
        <f t="shared" ca="1" si="3"/>
        <v>0</v>
      </c>
      <c r="N5">
        <f t="shared" si="4"/>
        <v>0</v>
      </c>
      <c r="O5" t="b">
        <v>1</v>
      </c>
      <c r="P5">
        <f t="shared" ca="1" si="5"/>
        <v>2</v>
      </c>
      <c r="Q5">
        <f t="shared" ca="1" si="6"/>
        <v>331.68</v>
      </c>
      <c r="R5" t="s">
        <v>21</v>
      </c>
      <c r="S5" t="str">
        <f>CHOOSE(MATCH(G5, {"Maharashtra","Karnataka","Delhi","Telangana"}, 0), "27", "29", "07", "36") &amp; V5 &amp; "1Z5"</f>
        <v>07FILXQ5068C1Z5</v>
      </c>
      <c r="T5" t="str">
        <f t="shared" si="7"/>
        <v>IGST</v>
      </c>
      <c r="U5" t="str">
        <f t="shared" ca="1" si="8"/>
        <v>194C</v>
      </c>
      <c r="V5" t="s">
        <v>35</v>
      </c>
      <c r="W5" t="str">
        <f t="shared" si="9"/>
        <v>Normal</v>
      </c>
    </row>
    <row r="6" spans="1:23" x14ac:dyDescent="0.25">
      <c r="A6">
        <v>5</v>
      </c>
      <c r="B6" s="1">
        <v>45413</v>
      </c>
      <c r="C6" s="1" t="str">
        <f t="shared" si="0"/>
        <v>May</v>
      </c>
      <c r="D6" s="1" t="str">
        <f t="shared" si="1"/>
        <v>Q2</v>
      </c>
      <c r="E6" t="s">
        <v>36</v>
      </c>
      <c r="F6" t="s">
        <v>18</v>
      </c>
      <c r="G6" t="s">
        <v>37</v>
      </c>
      <c r="H6">
        <v>10</v>
      </c>
      <c r="I6" t="s">
        <v>38</v>
      </c>
      <c r="J6">
        <v>7871</v>
      </c>
      <c r="K6" s="2">
        <f t="shared" si="2"/>
        <v>78710</v>
      </c>
      <c r="L6" t="b">
        <v>0</v>
      </c>
      <c r="M6" t="b">
        <f t="shared" ca="1" si="3"/>
        <v>0</v>
      </c>
      <c r="N6">
        <f t="shared" si="4"/>
        <v>0</v>
      </c>
      <c r="O6" t="b">
        <v>0</v>
      </c>
      <c r="P6" t="b">
        <f t="shared" ca="1" si="5"/>
        <v>0</v>
      </c>
      <c r="Q6">
        <f t="shared" si="6"/>
        <v>0</v>
      </c>
      <c r="R6" t="s">
        <v>21</v>
      </c>
      <c r="S6" t="str">
        <f>CHOOSE(MATCH(G6, {"Maharashtra","Karnataka","Delhi","Telangana"}, 0), "27", "29", "07", "36") &amp; V6 &amp; "1Z5"</f>
        <v>27NKFSF9357G1Z5</v>
      </c>
      <c r="T6" t="str">
        <f t="shared" si="7"/>
        <v>IGST</v>
      </c>
      <c r="U6" t="str">
        <f t="shared" ca="1" si="8"/>
        <v>194C</v>
      </c>
      <c r="V6" t="s">
        <v>39</v>
      </c>
      <c r="W6" t="str">
        <f t="shared" si="9"/>
        <v>Normal</v>
      </c>
    </row>
    <row r="7" spans="1:23" x14ac:dyDescent="0.25">
      <c r="A7">
        <v>6</v>
      </c>
      <c r="B7" s="1">
        <v>45414</v>
      </c>
      <c r="C7" s="1" t="str">
        <f t="shared" si="0"/>
        <v>May</v>
      </c>
      <c r="D7" s="1" t="str">
        <f t="shared" si="1"/>
        <v>Q2</v>
      </c>
      <c r="E7" t="s">
        <v>40</v>
      </c>
      <c r="F7" t="s">
        <v>29</v>
      </c>
      <c r="G7" t="s">
        <v>24</v>
      </c>
      <c r="H7">
        <v>2</v>
      </c>
      <c r="I7" t="s">
        <v>41</v>
      </c>
      <c r="J7">
        <v>5098</v>
      </c>
      <c r="K7" s="2">
        <f t="shared" si="2"/>
        <v>10196</v>
      </c>
      <c r="L7" t="b">
        <v>0</v>
      </c>
      <c r="M7" t="b">
        <f t="shared" ca="1" si="3"/>
        <v>0</v>
      </c>
      <c r="N7">
        <f t="shared" si="4"/>
        <v>0</v>
      </c>
      <c r="O7" t="b">
        <v>1</v>
      </c>
      <c r="P7">
        <f t="shared" ca="1" si="5"/>
        <v>5</v>
      </c>
      <c r="Q7">
        <f t="shared" ca="1" si="6"/>
        <v>509.8</v>
      </c>
      <c r="R7" t="s">
        <v>42</v>
      </c>
      <c r="S7" t="str">
        <f>CHOOSE(MATCH(G7, {"Maharashtra","Karnataka","Delhi","Telangana"}, 0), "27", "29", "07", "36") &amp; V7 &amp; "1Z5"</f>
        <v>07LRTHN1055T1Z5</v>
      </c>
      <c r="T7" t="str">
        <f t="shared" si="7"/>
        <v>IGST</v>
      </c>
      <c r="U7" t="str">
        <f t="shared" ca="1" si="8"/>
        <v>194C</v>
      </c>
      <c r="V7" t="s">
        <v>43</v>
      </c>
      <c r="W7" t="str">
        <f t="shared" si="9"/>
        <v>Normal</v>
      </c>
    </row>
    <row r="8" spans="1:23" x14ac:dyDescent="0.25">
      <c r="A8">
        <v>7</v>
      </c>
      <c r="B8" s="1">
        <v>45415</v>
      </c>
      <c r="C8" s="1" t="str">
        <f t="shared" si="0"/>
        <v>May</v>
      </c>
      <c r="D8" s="1" t="str">
        <f t="shared" si="1"/>
        <v>Q2</v>
      </c>
      <c r="E8" t="s">
        <v>44</v>
      </c>
      <c r="F8" t="s">
        <v>18</v>
      </c>
      <c r="G8" t="s">
        <v>45</v>
      </c>
      <c r="H8">
        <v>9</v>
      </c>
      <c r="I8" t="s">
        <v>46</v>
      </c>
      <c r="J8">
        <v>4292</v>
      </c>
      <c r="K8" s="2">
        <f t="shared" si="2"/>
        <v>38628</v>
      </c>
      <c r="L8" t="b">
        <v>1</v>
      </c>
      <c r="M8">
        <f t="shared" ca="1" si="3"/>
        <v>5</v>
      </c>
      <c r="N8">
        <f t="shared" ca="1" si="4"/>
        <v>1931.4</v>
      </c>
      <c r="O8" t="b">
        <v>0</v>
      </c>
      <c r="P8" t="b">
        <f t="shared" ca="1" si="5"/>
        <v>0</v>
      </c>
      <c r="Q8">
        <f t="shared" si="6"/>
        <v>0</v>
      </c>
      <c r="R8" t="s">
        <v>31</v>
      </c>
      <c r="S8" t="str">
        <f>CHOOSE(MATCH(G8, {"Maharashtra","Karnataka","Delhi","Telangana"}, 0), "27", "29", "07", "36") &amp; V8 &amp; "1Z5"</f>
        <v>36HDGCX6182U1Z5</v>
      </c>
      <c r="T8" t="str">
        <f t="shared" si="7"/>
        <v>CGST+SGST</v>
      </c>
      <c r="U8" t="str">
        <f t="shared" ca="1" si="8"/>
        <v>194J</v>
      </c>
      <c r="V8" t="s">
        <v>47</v>
      </c>
      <c r="W8" t="str">
        <f t="shared" si="9"/>
        <v>High Risk</v>
      </c>
    </row>
    <row r="9" spans="1:23" x14ac:dyDescent="0.25">
      <c r="A9">
        <v>8</v>
      </c>
      <c r="B9" s="1">
        <v>45416</v>
      </c>
      <c r="C9" s="1" t="str">
        <f t="shared" si="0"/>
        <v>May</v>
      </c>
      <c r="D9" s="1" t="str">
        <f t="shared" si="1"/>
        <v>Q2</v>
      </c>
      <c r="E9" t="s">
        <v>48</v>
      </c>
      <c r="F9" t="s">
        <v>18</v>
      </c>
      <c r="G9" t="s">
        <v>37</v>
      </c>
      <c r="H9">
        <v>9</v>
      </c>
      <c r="I9" t="s">
        <v>49</v>
      </c>
      <c r="J9">
        <v>2752</v>
      </c>
      <c r="K9" s="2">
        <f t="shared" si="2"/>
        <v>24768</v>
      </c>
      <c r="L9" t="b">
        <v>1</v>
      </c>
      <c r="M9">
        <f t="shared" ca="1" si="3"/>
        <v>18</v>
      </c>
      <c r="N9">
        <f t="shared" ca="1" si="4"/>
        <v>4458.24</v>
      </c>
      <c r="O9" t="b">
        <v>1</v>
      </c>
      <c r="P9">
        <f t="shared" ca="1" si="5"/>
        <v>10</v>
      </c>
      <c r="Q9">
        <f t="shared" ca="1" si="6"/>
        <v>2476.8000000000002</v>
      </c>
      <c r="R9" t="s">
        <v>21</v>
      </c>
      <c r="S9" t="str">
        <f>CHOOSE(MATCH(G9, {"Maharashtra","Karnataka","Delhi","Telangana"}, 0), "27", "29", "07", "36") &amp; V9 &amp; "1Z5"</f>
        <v>27YIEUI4227S1Z5</v>
      </c>
      <c r="T9" t="str">
        <f t="shared" si="7"/>
        <v>IGST</v>
      </c>
      <c r="U9" t="str">
        <f t="shared" ca="1" si="8"/>
        <v>194C</v>
      </c>
      <c r="V9" t="s">
        <v>50</v>
      </c>
      <c r="W9" t="str">
        <f t="shared" si="9"/>
        <v>Normal</v>
      </c>
    </row>
    <row r="10" spans="1:23" x14ac:dyDescent="0.25">
      <c r="A10">
        <v>9</v>
      </c>
      <c r="B10" s="1">
        <v>45417</v>
      </c>
      <c r="C10" s="1" t="str">
        <f t="shared" si="0"/>
        <v>May</v>
      </c>
      <c r="D10" s="1" t="str">
        <f t="shared" si="1"/>
        <v>Q2</v>
      </c>
      <c r="E10" t="s">
        <v>51</v>
      </c>
      <c r="F10" t="s">
        <v>29</v>
      </c>
      <c r="G10" t="s">
        <v>37</v>
      </c>
      <c r="H10">
        <v>4</v>
      </c>
      <c r="I10" t="s">
        <v>52</v>
      </c>
      <c r="J10">
        <v>3672</v>
      </c>
      <c r="K10" s="2">
        <f t="shared" si="2"/>
        <v>14688</v>
      </c>
      <c r="L10" t="b">
        <v>0</v>
      </c>
      <c r="M10" t="b">
        <f t="shared" ca="1" si="3"/>
        <v>0</v>
      </c>
      <c r="N10">
        <f t="shared" si="4"/>
        <v>0</v>
      </c>
      <c r="O10" t="b">
        <v>1</v>
      </c>
      <c r="P10">
        <f t="shared" ca="1" si="5"/>
        <v>10</v>
      </c>
      <c r="Q10">
        <f t="shared" ca="1" si="6"/>
        <v>1468.8</v>
      </c>
      <c r="R10" t="s">
        <v>42</v>
      </c>
      <c r="S10" t="str">
        <f>CHOOSE(MATCH(G10, {"Maharashtra","Karnataka","Delhi","Telangana"}, 0), "27", "29", "07", "36") &amp; V10 &amp; "1Z5"</f>
        <v>27WERIP9398O1Z5</v>
      </c>
      <c r="T10" t="str">
        <f t="shared" si="7"/>
        <v>IGST</v>
      </c>
      <c r="U10" t="str">
        <f t="shared" ca="1" si="8"/>
        <v>194J</v>
      </c>
      <c r="V10" t="s">
        <v>53</v>
      </c>
      <c r="W10" t="str">
        <f t="shared" si="9"/>
        <v>Normal</v>
      </c>
    </row>
    <row r="11" spans="1:23" x14ac:dyDescent="0.25">
      <c r="A11">
        <v>10</v>
      </c>
      <c r="B11" s="1">
        <v>45418</v>
      </c>
      <c r="C11" s="1" t="str">
        <f t="shared" si="0"/>
        <v>May</v>
      </c>
      <c r="D11" s="1" t="str">
        <f t="shared" si="1"/>
        <v>Q2</v>
      </c>
      <c r="E11" t="s">
        <v>54</v>
      </c>
      <c r="F11" t="s">
        <v>18</v>
      </c>
      <c r="G11" t="s">
        <v>45</v>
      </c>
      <c r="H11">
        <v>3</v>
      </c>
      <c r="I11" t="s">
        <v>55</v>
      </c>
      <c r="J11">
        <v>3766</v>
      </c>
      <c r="K11" s="2">
        <f t="shared" si="2"/>
        <v>11298</v>
      </c>
      <c r="L11" t="b">
        <v>1</v>
      </c>
      <c r="M11">
        <f t="shared" ca="1" si="3"/>
        <v>28</v>
      </c>
      <c r="N11">
        <f t="shared" ca="1" si="4"/>
        <v>3163.44</v>
      </c>
      <c r="O11" t="b">
        <v>0</v>
      </c>
      <c r="P11" t="b">
        <f t="shared" ca="1" si="5"/>
        <v>0</v>
      </c>
      <c r="Q11">
        <f t="shared" si="6"/>
        <v>0</v>
      </c>
      <c r="R11" t="s">
        <v>31</v>
      </c>
      <c r="S11" t="str">
        <f>CHOOSE(MATCH(G11, {"Maharashtra","Karnataka","Delhi","Telangana"}, 0), "27", "29", "07", "36") &amp; V11 &amp; "1Z5"</f>
        <v>36EQWLG1921U1Z5</v>
      </c>
      <c r="T11" t="str">
        <f t="shared" si="7"/>
        <v>CGST+SGST</v>
      </c>
      <c r="U11" t="str">
        <f t="shared" ca="1" si="8"/>
        <v>No TDS</v>
      </c>
      <c r="V11" t="s">
        <v>56</v>
      </c>
      <c r="W11" t="str">
        <f t="shared" si="9"/>
        <v>High Risk</v>
      </c>
    </row>
    <row r="12" spans="1:23" x14ac:dyDescent="0.25">
      <c r="A12">
        <v>11</v>
      </c>
      <c r="B12" s="1">
        <v>45419</v>
      </c>
      <c r="C12" s="1" t="str">
        <f t="shared" si="0"/>
        <v>May</v>
      </c>
      <c r="D12" s="1" t="str">
        <f t="shared" si="1"/>
        <v>Q2</v>
      </c>
      <c r="E12" t="s">
        <v>57</v>
      </c>
      <c r="F12" t="s">
        <v>29</v>
      </c>
      <c r="G12" t="s">
        <v>19</v>
      </c>
      <c r="H12">
        <v>6</v>
      </c>
      <c r="I12" t="s">
        <v>58</v>
      </c>
      <c r="J12">
        <v>8757</v>
      </c>
      <c r="K12" s="2">
        <f t="shared" si="2"/>
        <v>52542</v>
      </c>
      <c r="L12" t="b">
        <v>1</v>
      </c>
      <c r="M12">
        <f t="shared" ca="1" si="3"/>
        <v>5</v>
      </c>
      <c r="N12">
        <f t="shared" ca="1" si="4"/>
        <v>2627.1</v>
      </c>
      <c r="O12" t="b">
        <v>1</v>
      </c>
      <c r="P12">
        <f t="shared" ca="1" si="5"/>
        <v>2</v>
      </c>
      <c r="Q12">
        <f t="shared" ca="1" si="6"/>
        <v>1050.8399999999999</v>
      </c>
      <c r="R12" t="s">
        <v>21</v>
      </c>
      <c r="S12" t="str">
        <f>CHOOSE(MATCH(G12, {"Maharashtra","Karnataka","Delhi","Telangana"}, 0), "27", "29", "07", "36") &amp; V12 &amp; "1Z5"</f>
        <v>29MFKBZ5430H1Z5</v>
      </c>
      <c r="T12" t="str">
        <f t="shared" si="7"/>
        <v>IGST</v>
      </c>
      <c r="U12" t="str">
        <f t="shared" ca="1" si="8"/>
        <v>194C</v>
      </c>
      <c r="V12" t="s">
        <v>59</v>
      </c>
      <c r="W12" t="str">
        <f t="shared" si="9"/>
        <v>Normal</v>
      </c>
    </row>
    <row r="13" spans="1:23" x14ac:dyDescent="0.25">
      <c r="A13">
        <v>12</v>
      </c>
      <c r="B13" s="1">
        <v>45420</v>
      </c>
      <c r="C13" s="1" t="str">
        <f t="shared" si="0"/>
        <v>May</v>
      </c>
      <c r="D13" s="1" t="str">
        <f t="shared" si="1"/>
        <v>Q2</v>
      </c>
      <c r="E13" t="s">
        <v>60</v>
      </c>
      <c r="F13" t="s">
        <v>18</v>
      </c>
      <c r="G13" t="s">
        <v>24</v>
      </c>
      <c r="H13">
        <v>9</v>
      </c>
      <c r="I13" t="s">
        <v>61</v>
      </c>
      <c r="J13">
        <v>387</v>
      </c>
      <c r="K13" s="2">
        <f t="shared" si="2"/>
        <v>3483</v>
      </c>
      <c r="L13" t="b">
        <v>1</v>
      </c>
      <c r="M13">
        <f t="shared" ca="1" si="3"/>
        <v>28</v>
      </c>
      <c r="N13">
        <f t="shared" ca="1" si="4"/>
        <v>975.24</v>
      </c>
      <c r="O13" t="b">
        <v>1</v>
      </c>
      <c r="P13">
        <f t="shared" ca="1" si="5"/>
        <v>5</v>
      </c>
      <c r="Q13">
        <f t="shared" ca="1" si="6"/>
        <v>174.15</v>
      </c>
      <c r="R13" t="s">
        <v>42</v>
      </c>
      <c r="S13" t="str">
        <f>CHOOSE(MATCH(G13, {"Maharashtra","Karnataka","Delhi","Telangana"}, 0), "27", "29", "07", "36") &amp; V13 &amp; "1Z5"</f>
        <v>07TMIND8941Q1Z5</v>
      </c>
      <c r="T13" t="str">
        <f t="shared" si="7"/>
        <v>IGST</v>
      </c>
      <c r="U13" t="str">
        <f t="shared" ca="1" si="8"/>
        <v>No TDS</v>
      </c>
      <c r="V13" t="s">
        <v>62</v>
      </c>
      <c r="W13" t="str">
        <f t="shared" si="9"/>
        <v>Normal</v>
      </c>
    </row>
    <row r="14" spans="1:23" x14ac:dyDescent="0.25">
      <c r="A14">
        <v>13</v>
      </c>
      <c r="B14" s="1">
        <v>45421</v>
      </c>
      <c r="C14" s="1" t="str">
        <f t="shared" si="0"/>
        <v>May</v>
      </c>
      <c r="D14" s="1" t="str">
        <f t="shared" si="1"/>
        <v>Q2</v>
      </c>
      <c r="E14" t="s">
        <v>57</v>
      </c>
      <c r="F14" t="s">
        <v>29</v>
      </c>
      <c r="G14" t="s">
        <v>19</v>
      </c>
      <c r="H14">
        <v>3</v>
      </c>
      <c r="I14" t="s">
        <v>63</v>
      </c>
      <c r="J14">
        <v>3108</v>
      </c>
      <c r="K14" s="2">
        <f t="shared" si="2"/>
        <v>9324</v>
      </c>
      <c r="L14" t="b">
        <v>0</v>
      </c>
      <c r="M14" t="b">
        <f t="shared" ca="1" si="3"/>
        <v>0</v>
      </c>
      <c r="N14">
        <f t="shared" si="4"/>
        <v>0</v>
      </c>
      <c r="O14" t="b">
        <v>1</v>
      </c>
      <c r="P14">
        <f t="shared" ca="1" si="5"/>
        <v>2</v>
      </c>
      <c r="Q14">
        <f t="shared" ca="1" si="6"/>
        <v>186.48</v>
      </c>
      <c r="R14" t="s">
        <v>31</v>
      </c>
      <c r="S14" t="str">
        <f>CHOOSE(MATCH(G14, {"Maharashtra","Karnataka","Delhi","Telangana"}, 0), "27", "29", "07", "36") &amp; V14 &amp; "1Z5"</f>
        <v>29HHZKH1710U1Z5</v>
      </c>
      <c r="T14" t="str">
        <f t="shared" si="7"/>
        <v>IGST</v>
      </c>
      <c r="U14" t="str">
        <f t="shared" ca="1" si="8"/>
        <v>194J</v>
      </c>
      <c r="V14" t="s">
        <v>64</v>
      </c>
      <c r="W14" t="str">
        <f t="shared" si="9"/>
        <v>Normal</v>
      </c>
    </row>
    <row r="15" spans="1:23" x14ac:dyDescent="0.25">
      <c r="A15">
        <v>14</v>
      </c>
      <c r="B15" s="1">
        <v>45422</v>
      </c>
      <c r="C15" s="1" t="str">
        <f t="shared" si="0"/>
        <v>May</v>
      </c>
      <c r="D15" s="1" t="str">
        <f t="shared" si="1"/>
        <v>Q2</v>
      </c>
      <c r="E15" t="s">
        <v>65</v>
      </c>
      <c r="F15" t="s">
        <v>18</v>
      </c>
      <c r="G15" t="s">
        <v>37</v>
      </c>
      <c r="H15">
        <v>7</v>
      </c>
      <c r="I15" t="s">
        <v>66</v>
      </c>
      <c r="J15">
        <v>4027</v>
      </c>
      <c r="K15" s="2">
        <f t="shared" si="2"/>
        <v>28189</v>
      </c>
      <c r="L15" t="b">
        <v>1</v>
      </c>
      <c r="M15">
        <f t="shared" ca="1" si="3"/>
        <v>5</v>
      </c>
      <c r="N15">
        <f t="shared" ca="1" si="4"/>
        <v>1409.45</v>
      </c>
      <c r="O15" t="b">
        <v>0</v>
      </c>
      <c r="P15" t="b">
        <f t="shared" ca="1" si="5"/>
        <v>0</v>
      </c>
      <c r="Q15">
        <f t="shared" si="6"/>
        <v>0</v>
      </c>
      <c r="R15" t="s">
        <v>42</v>
      </c>
      <c r="S15" t="str">
        <f>CHOOSE(MATCH(G15, {"Maharashtra","Karnataka","Delhi","Telangana"}, 0), "27", "29", "07", "36") &amp; V15 &amp; "1Z5"</f>
        <v>27HERWU1565W1Z5</v>
      </c>
      <c r="T15" t="str">
        <f t="shared" si="7"/>
        <v>IGST</v>
      </c>
      <c r="U15" t="str">
        <f t="shared" ca="1" si="8"/>
        <v>No TDS</v>
      </c>
      <c r="V15" t="s">
        <v>67</v>
      </c>
      <c r="W15" t="str">
        <f t="shared" si="9"/>
        <v>Normal</v>
      </c>
    </row>
    <row r="16" spans="1:23" x14ac:dyDescent="0.25">
      <c r="A16">
        <v>15</v>
      </c>
      <c r="B16" s="1">
        <v>45423</v>
      </c>
      <c r="C16" s="1" t="str">
        <f t="shared" si="0"/>
        <v>May</v>
      </c>
      <c r="D16" s="1" t="str">
        <f t="shared" si="1"/>
        <v>Q2</v>
      </c>
      <c r="E16" t="s">
        <v>68</v>
      </c>
      <c r="F16" t="s">
        <v>29</v>
      </c>
      <c r="G16" t="s">
        <v>19</v>
      </c>
      <c r="H16">
        <v>8</v>
      </c>
      <c r="I16" t="s">
        <v>69</v>
      </c>
      <c r="J16">
        <v>6818</v>
      </c>
      <c r="K16" s="2">
        <f t="shared" si="2"/>
        <v>54544</v>
      </c>
      <c r="L16" t="b">
        <v>1</v>
      </c>
      <c r="M16">
        <f t="shared" ca="1" si="3"/>
        <v>28</v>
      </c>
      <c r="N16">
        <f t="shared" ca="1" si="4"/>
        <v>15272.32</v>
      </c>
      <c r="O16" t="b">
        <v>1</v>
      </c>
      <c r="P16">
        <f t="shared" ca="1" si="5"/>
        <v>5</v>
      </c>
      <c r="Q16">
        <f t="shared" ca="1" si="6"/>
        <v>2727.2</v>
      </c>
      <c r="R16" t="s">
        <v>26</v>
      </c>
      <c r="S16" t="str">
        <f>CHOOSE(MATCH(G16, {"Maharashtra","Karnataka","Delhi","Telangana"}, 0), "27", "29", "07", "36") &amp; V16 &amp; "1Z5"</f>
        <v>29NUFXL8321V1Z5</v>
      </c>
      <c r="T16" t="str">
        <f t="shared" si="7"/>
        <v>IGST</v>
      </c>
      <c r="U16" t="str">
        <f t="shared" ca="1" si="8"/>
        <v>194H</v>
      </c>
      <c r="V16" t="s">
        <v>70</v>
      </c>
      <c r="W16" t="str">
        <f t="shared" si="9"/>
        <v>Normal</v>
      </c>
    </row>
    <row r="17" spans="1:23" x14ac:dyDescent="0.25">
      <c r="A17">
        <v>16</v>
      </c>
      <c r="B17" s="1">
        <v>45424</v>
      </c>
      <c r="C17" s="1" t="str">
        <f t="shared" si="0"/>
        <v>May</v>
      </c>
      <c r="D17" s="1" t="str">
        <f t="shared" si="1"/>
        <v>Q2</v>
      </c>
      <c r="E17" t="s">
        <v>71</v>
      </c>
      <c r="F17" t="s">
        <v>18</v>
      </c>
      <c r="G17" t="s">
        <v>37</v>
      </c>
      <c r="H17">
        <v>9</v>
      </c>
      <c r="I17" t="s">
        <v>72</v>
      </c>
      <c r="J17">
        <v>6871</v>
      </c>
      <c r="K17" s="2">
        <f t="shared" si="2"/>
        <v>61839</v>
      </c>
      <c r="L17" t="b">
        <v>1</v>
      </c>
      <c r="M17">
        <f t="shared" ca="1" si="3"/>
        <v>12</v>
      </c>
      <c r="N17">
        <f t="shared" ca="1" si="4"/>
        <v>7420.68</v>
      </c>
      <c r="O17" t="b">
        <v>0</v>
      </c>
      <c r="P17" t="b">
        <f t="shared" ca="1" si="5"/>
        <v>0</v>
      </c>
      <c r="Q17">
        <f t="shared" si="6"/>
        <v>0</v>
      </c>
      <c r="R17" t="s">
        <v>26</v>
      </c>
      <c r="S17" t="str">
        <f>CHOOSE(MATCH(G17, {"Maharashtra","Karnataka","Delhi","Telangana"}, 0), "27", "29", "07", "36") &amp; V17 &amp; "1Z5"</f>
        <v>27WTNPQ9099V1Z5</v>
      </c>
      <c r="T17" t="str">
        <f t="shared" si="7"/>
        <v>IGST</v>
      </c>
      <c r="U17" t="str">
        <f t="shared" ca="1" si="8"/>
        <v>No TDS</v>
      </c>
      <c r="V17" t="s">
        <v>73</v>
      </c>
      <c r="W17" t="str">
        <f t="shared" si="9"/>
        <v>Normal</v>
      </c>
    </row>
    <row r="18" spans="1:23" x14ac:dyDescent="0.25">
      <c r="A18">
        <v>17</v>
      </c>
      <c r="B18" s="1">
        <v>45425</v>
      </c>
      <c r="C18" s="1" t="str">
        <f t="shared" si="0"/>
        <v>May</v>
      </c>
      <c r="D18" s="1" t="str">
        <f t="shared" si="1"/>
        <v>Q2</v>
      </c>
      <c r="E18" t="s">
        <v>74</v>
      </c>
      <c r="F18" t="s">
        <v>29</v>
      </c>
      <c r="G18" t="s">
        <v>45</v>
      </c>
      <c r="H18">
        <v>8</v>
      </c>
      <c r="I18" t="s">
        <v>75</v>
      </c>
      <c r="J18">
        <v>866</v>
      </c>
      <c r="K18" s="2">
        <f t="shared" si="2"/>
        <v>6928</v>
      </c>
      <c r="L18" t="b">
        <v>1</v>
      </c>
      <c r="M18">
        <f t="shared" ca="1" si="3"/>
        <v>18</v>
      </c>
      <c r="N18">
        <f t="shared" ca="1" si="4"/>
        <v>1247.04</v>
      </c>
      <c r="O18" t="b">
        <v>0</v>
      </c>
      <c r="P18" t="b">
        <f t="shared" ca="1" si="5"/>
        <v>0</v>
      </c>
      <c r="Q18">
        <f t="shared" si="6"/>
        <v>0</v>
      </c>
      <c r="R18" t="s">
        <v>42</v>
      </c>
      <c r="S18" t="str">
        <f>CHOOSE(MATCH(G18, {"Maharashtra","Karnataka","Delhi","Telangana"}, 0), "27", "29", "07", "36") &amp; V18 &amp; "1Z5"</f>
        <v>36DSPPZ9394X1Z5</v>
      </c>
      <c r="T18" t="str">
        <f t="shared" si="7"/>
        <v>CGST+SGST</v>
      </c>
      <c r="U18" t="str">
        <f t="shared" ca="1" si="8"/>
        <v>194H</v>
      </c>
      <c r="V18" t="s">
        <v>76</v>
      </c>
      <c r="W18" t="str">
        <f t="shared" si="9"/>
        <v>Normal</v>
      </c>
    </row>
    <row r="19" spans="1:23" x14ac:dyDescent="0.25">
      <c r="A19">
        <v>18</v>
      </c>
      <c r="B19" s="1">
        <v>45426</v>
      </c>
      <c r="C19" s="1" t="str">
        <f t="shared" si="0"/>
        <v>May</v>
      </c>
      <c r="D19" s="1" t="str">
        <f t="shared" si="1"/>
        <v>Q2</v>
      </c>
      <c r="E19" t="s">
        <v>68</v>
      </c>
      <c r="F19" t="s">
        <v>29</v>
      </c>
      <c r="G19" t="s">
        <v>19</v>
      </c>
      <c r="H19">
        <v>8</v>
      </c>
      <c r="I19" t="s">
        <v>77</v>
      </c>
      <c r="J19">
        <v>7030</v>
      </c>
      <c r="K19" s="2">
        <f t="shared" si="2"/>
        <v>56240</v>
      </c>
      <c r="L19" t="b">
        <v>1</v>
      </c>
      <c r="M19">
        <f t="shared" ca="1" si="3"/>
        <v>28</v>
      </c>
      <c r="N19">
        <f t="shared" ca="1" si="4"/>
        <v>15747.2</v>
      </c>
      <c r="O19" t="b">
        <v>1</v>
      </c>
      <c r="P19">
        <f t="shared" ca="1" si="5"/>
        <v>2</v>
      </c>
      <c r="Q19">
        <f t="shared" ca="1" si="6"/>
        <v>1124.8</v>
      </c>
      <c r="R19" t="s">
        <v>21</v>
      </c>
      <c r="S19" t="str">
        <f>CHOOSE(MATCH(G19, {"Maharashtra","Karnataka","Delhi","Telangana"}, 0), "27", "29", "07", "36") &amp; V19 &amp; "1Z5"</f>
        <v>29HSITZ3323G1Z5</v>
      </c>
      <c r="T19" t="str">
        <f t="shared" si="7"/>
        <v>IGST</v>
      </c>
      <c r="U19" t="str">
        <f t="shared" ca="1" si="8"/>
        <v>194H</v>
      </c>
      <c r="V19" t="s">
        <v>78</v>
      </c>
      <c r="W19" t="str">
        <f t="shared" si="9"/>
        <v>Normal</v>
      </c>
    </row>
    <row r="20" spans="1:23" x14ac:dyDescent="0.25">
      <c r="A20">
        <v>19</v>
      </c>
      <c r="B20" s="1">
        <v>45427</v>
      </c>
      <c r="C20" s="1" t="str">
        <f t="shared" si="0"/>
        <v>May</v>
      </c>
      <c r="D20" s="1" t="str">
        <f t="shared" si="1"/>
        <v>Q2</v>
      </c>
      <c r="E20" t="s">
        <v>79</v>
      </c>
      <c r="F20" t="s">
        <v>29</v>
      </c>
      <c r="G20" t="s">
        <v>19</v>
      </c>
      <c r="H20">
        <v>5</v>
      </c>
      <c r="I20" t="s">
        <v>80</v>
      </c>
      <c r="J20">
        <v>8337</v>
      </c>
      <c r="K20" s="2">
        <f t="shared" si="2"/>
        <v>41685</v>
      </c>
      <c r="L20" t="b">
        <v>0</v>
      </c>
      <c r="M20" t="b">
        <f t="shared" ca="1" si="3"/>
        <v>0</v>
      </c>
      <c r="N20">
        <f t="shared" si="4"/>
        <v>0</v>
      </c>
      <c r="O20" t="b">
        <v>0</v>
      </c>
      <c r="P20" t="b">
        <f t="shared" ca="1" si="5"/>
        <v>0</v>
      </c>
      <c r="Q20">
        <f t="shared" si="6"/>
        <v>0</v>
      </c>
      <c r="R20" t="s">
        <v>21</v>
      </c>
      <c r="S20" t="str">
        <f>CHOOSE(MATCH(G20, {"Maharashtra","Karnataka","Delhi","Telangana"}, 0), "27", "29", "07", "36") &amp; V20 &amp; "1Z5"</f>
        <v>29YIFAU6768O1Z5</v>
      </c>
      <c r="T20" t="str">
        <f t="shared" si="7"/>
        <v>IGST</v>
      </c>
      <c r="U20" t="str">
        <f t="shared" ca="1" si="8"/>
        <v>194J</v>
      </c>
      <c r="V20" t="s">
        <v>81</v>
      </c>
      <c r="W20" t="str">
        <f t="shared" si="9"/>
        <v>Normal</v>
      </c>
    </row>
    <row r="21" spans="1:23" x14ac:dyDescent="0.25">
      <c r="A21">
        <v>20</v>
      </c>
      <c r="B21" s="1">
        <v>45428</v>
      </c>
      <c r="C21" s="1" t="str">
        <f t="shared" si="0"/>
        <v>May</v>
      </c>
      <c r="D21" s="1" t="str">
        <f t="shared" si="1"/>
        <v>Q2</v>
      </c>
      <c r="E21" t="s">
        <v>82</v>
      </c>
      <c r="F21" t="s">
        <v>18</v>
      </c>
      <c r="G21" t="s">
        <v>24</v>
      </c>
      <c r="H21">
        <v>7</v>
      </c>
      <c r="I21" t="s">
        <v>83</v>
      </c>
      <c r="J21">
        <v>6644</v>
      </c>
      <c r="K21" s="2">
        <f t="shared" si="2"/>
        <v>46508</v>
      </c>
      <c r="L21" t="b">
        <v>1</v>
      </c>
      <c r="M21">
        <f t="shared" ca="1" si="3"/>
        <v>18</v>
      </c>
      <c r="N21">
        <f t="shared" ca="1" si="4"/>
        <v>8371.44</v>
      </c>
      <c r="O21" t="b">
        <v>0</v>
      </c>
      <c r="P21" t="b">
        <f t="shared" ca="1" si="5"/>
        <v>0</v>
      </c>
      <c r="Q21">
        <f t="shared" si="6"/>
        <v>0</v>
      </c>
      <c r="R21" t="s">
        <v>26</v>
      </c>
      <c r="S21" t="str">
        <f>CHOOSE(MATCH(G21, {"Maharashtra","Karnataka","Delhi","Telangana"}, 0), "27", "29", "07", "36") &amp; V21 &amp; "1Z5"</f>
        <v>07PULFK8460K1Z5</v>
      </c>
      <c r="T21" t="str">
        <f t="shared" si="7"/>
        <v>IGST</v>
      </c>
      <c r="U21" t="str">
        <f t="shared" ca="1" si="8"/>
        <v>194I</v>
      </c>
      <c r="V21" t="s">
        <v>84</v>
      </c>
      <c r="W21" t="str">
        <f t="shared" si="9"/>
        <v>Normal</v>
      </c>
    </row>
    <row r="22" spans="1:23" x14ac:dyDescent="0.25">
      <c r="A22">
        <v>21</v>
      </c>
      <c r="B22" s="1">
        <v>45429</v>
      </c>
      <c r="C22" s="1" t="str">
        <f t="shared" si="0"/>
        <v>May</v>
      </c>
      <c r="D22" s="1" t="str">
        <f t="shared" si="1"/>
        <v>Q2</v>
      </c>
      <c r="E22" t="s">
        <v>85</v>
      </c>
      <c r="F22" t="s">
        <v>29</v>
      </c>
      <c r="G22" t="s">
        <v>19</v>
      </c>
      <c r="H22">
        <v>6</v>
      </c>
      <c r="I22" t="s">
        <v>86</v>
      </c>
      <c r="J22">
        <v>4428</v>
      </c>
      <c r="K22" s="2">
        <f t="shared" si="2"/>
        <v>26568</v>
      </c>
      <c r="L22" t="b">
        <v>1</v>
      </c>
      <c r="M22">
        <f t="shared" ca="1" si="3"/>
        <v>18</v>
      </c>
      <c r="N22">
        <f t="shared" ca="1" si="4"/>
        <v>4782.24</v>
      </c>
      <c r="O22" t="b">
        <v>1</v>
      </c>
      <c r="P22">
        <f t="shared" ca="1" si="5"/>
        <v>5</v>
      </c>
      <c r="Q22">
        <f t="shared" ca="1" si="6"/>
        <v>1328.4</v>
      </c>
      <c r="R22" t="s">
        <v>21</v>
      </c>
      <c r="S22" t="str">
        <f>CHOOSE(MATCH(G22, {"Maharashtra","Karnataka","Delhi","Telangana"}, 0), "27", "29", "07", "36") &amp; V22 &amp; "1Z5"</f>
        <v>29NILBR0715R1Z5</v>
      </c>
      <c r="T22" t="str">
        <f t="shared" si="7"/>
        <v>IGST</v>
      </c>
      <c r="U22" t="str">
        <f t="shared" ca="1" si="8"/>
        <v>No TDS</v>
      </c>
      <c r="V22" t="s">
        <v>87</v>
      </c>
      <c r="W22" t="str">
        <f t="shared" si="9"/>
        <v>Normal</v>
      </c>
    </row>
    <row r="23" spans="1:23" x14ac:dyDescent="0.25">
      <c r="A23">
        <v>22</v>
      </c>
      <c r="B23" s="1">
        <v>45430</v>
      </c>
      <c r="C23" s="1" t="str">
        <f t="shared" si="0"/>
        <v>May</v>
      </c>
      <c r="D23" s="1" t="str">
        <f t="shared" si="1"/>
        <v>Q2</v>
      </c>
      <c r="E23" t="s">
        <v>88</v>
      </c>
      <c r="F23" t="s">
        <v>29</v>
      </c>
      <c r="G23" t="s">
        <v>37</v>
      </c>
      <c r="H23">
        <v>2</v>
      </c>
      <c r="I23" t="s">
        <v>89</v>
      </c>
      <c r="J23">
        <v>2448</v>
      </c>
      <c r="K23" s="2">
        <f t="shared" si="2"/>
        <v>4896</v>
      </c>
      <c r="L23" t="b">
        <v>0</v>
      </c>
      <c r="M23" t="b">
        <f t="shared" ca="1" si="3"/>
        <v>0</v>
      </c>
      <c r="N23">
        <f t="shared" si="4"/>
        <v>0</v>
      </c>
      <c r="O23" t="b">
        <v>1</v>
      </c>
      <c r="P23">
        <f t="shared" ca="1" si="5"/>
        <v>10</v>
      </c>
      <c r="Q23">
        <f t="shared" ca="1" si="6"/>
        <v>489.6</v>
      </c>
      <c r="R23" t="s">
        <v>21</v>
      </c>
      <c r="S23" t="str">
        <f>CHOOSE(MATCH(G23, {"Maharashtra","Karnataka","Delhi","Telangana"}, 0), "27", "29", "07", "36") &amp; V23 &amp; "1Z5"</f>
        <v>27PKGVX1683R1Z5</v>
      </c>
      <c r="T23" t="str">
        <f t="shared" si="7"/>
        <v>IGST</v>
      </c>
      <c r="U23" t="str">
        <f t="shared" ca="1" si="8"/>
        <v>194H</v>
      </c>
      <c r="V23" t="s">
        <v>90</v>
      </c>
      <c r="W23" t="str">
        <f t="shared" si="9"/>
        <v>Normal</v>
      </c>
    </row>
    <row r="24" spans="1:23" x14ac:dyDescent="0.25">
      <c r="A24">
        <v>23</v>
      </c>
      <c r="B24" s="1">
        <v>45431</v>
      </c>
      <c r="C24" s="1" t="str">
        <f t="shared" si="0"/>
        <v>May</v>
      </c>
      <c r="D24" s="1" t="str">
        <f t="shared" si="1"/>
        <v>Q2</v>
      </c>
      <c r="E24" t="s">
        <v>91</v>
      </c>
      <c r="F24" t="s">
        <v>29</v>
      </c>
      <c r="G24" t="s">
        <v>37</v>
      </c>
      <c r="H24">
        <v>7</v>
      </c>
      <c r="I24" t="s">
        <v>92</v>
      </c>
      <c r="J24">
        <v>9418</v>
      </c>
      <c r="K24" s="2">
        <f t="shared" si="2"/>
        <v>65926</v>
      </c>
      <c r="L24" t="b">
        <v>1</v>
      </c>
      <c r="M24">
        <f t="shared" ca="1" si="3"/>
        <v>18</v>
      </c>
      <c r="N24">
        <f t="shared" ca="1" si="4"/>
        <v>11866.68</v>
      </c>
      <c r="O24" t="b">
        <v>0</v>
      </c>
      <c r="P24" t="b">
        <f t="shared" ca="1" si="5"/>
        <v>0</v>
      </c>
      <c r="Q24">
        <f t="shared" si="6"/>
        <v>0</v>
      </c>
      <c r="R24" t="s">
        <v>31</v>
      </c>
      <c r="S24" t="str">
        <f>CHOOSE(MATCH(G24, {"Maharashtra","Karnataka","Delhi","Telangana"}, 0), "27", "29", "07", "36") &amp; V24 &amp; "1Z5"</f>
        <v>27WPCZB6918D1Z5</v>
      </c>
      <c r="T24" t="str">
        <f t="shared" si="7"/>
        <v>IGST</v>
      </c>
      <c r="U24" t="str">
        <f t="shared" ca="1" si="8"/>
        <v>194H</v>
      </c>
      <c r="V24" t="s">
        <v>93</v>
      </c>
      <c r="W24" t="str">
        <f t="shared" si="9"/>
        <v>High Risk</v>
      </c>
    </row>
    <row r="25" spans="1:23" x14ac:dyDescent="0.25">
      <c r="A25">
        <v>24</v>
      </c>
      <c r="B25" s="1">
        <v>45432</v>
      </c>
      <c r="C25" s="1" t="str">
        <f t="shared" si="0"/>
        <v>May</v>
      </c>
      <c r="D25" s="1" t="str">
        <f t="shared" si="1"/>
        <v>Q2</v>
      </c>
      <c r="E25" t="s">
        <v>36</v>
      </c>
      <c r="F25" t="s">
        <v>29</v>
      </c>
      <c r="G25" t="s">
        <v>37</v>
      </c>
      <c r="H25">
        <v>10</v>
      </c>
      <c r="I25" t="s">
        <v>94</v>
      </c>
      <c r="J25">
        <v>5313</v>
      </c>
      <c r="K25" s="2">
        <f t="shared" si="2"/>
        <v>53130</v>
      </c>
      <c r="L25" t="b">
        <v>0</v>
      </c>
      <c r="M25" t="b">
        <f t="shared" ca="1" si="3"/>
        <v>0</v>
      </c>
      <c r="N25">
        <f t="shared" si="4"/>
        <v>0</v>
      </c>
      <c r="O25" t="b">
        <v>0</v>
      </c>
      <c r="P25" t="b">
        <f t="shared" ca="1" si="5"/>
        <v>0</v>
      </c>
      <c r="Q25">
        <f t="shared" si="6"/>
        <v>0</v>
      </c>
      <c r="R25" t="s">
        <v>31</v>
      </c>
      <c r="S25" t="str">
        <f>CHOOSE(MATCH(G25, {"Maharashtra","Karnataka","Delhi","Telangana"}, 0), "27", "29", "07", "36") &amp; V25 &amp; "1Z5"</f>
        <v>27BUNSG9677M1Z5</v>
      </c>
      <c r="T25" t="str">
        <f t="shared" si="7"/>
        <v>IGST</v>
      </c>
      <c r="U25" t="str">
        <f t="shared" ca="1" si="8"/>
        <v>194H</v>
      </c>
      <c r="V25" t="s">
        <v>95</v>
      </c>
      <c r="W25" t="str">
        <f t="shared" si="9"/>
        <v>Normal</v>
      </c>
    </row>
    <row r="26" spans="1:23" x14ac:dyDescent="0.25">
      <c r="A26">
        <v>25</v>
      </c>
      <c r="B26" s="1">
        <v>45433</v>
      </c>
      <c r="C26" s="1" t="str">
        <f t="shared" si="0"/>
        <v>May</v>
      </c>
      <c r="D26" s="1" t="str">
        <f t="shared" si="1"/>
        <v>Q2</v>
      </c>
      <c r="E26" t="s">
        <v>96</v>
      </c>
      <c r="F26" t="s">
        <v>29</v>
      </c>
      <c r="G26" t="s">
        <v>19</v>
      </c>
      <c r="H26">
        <v>10</v>
      </c>
      <c r="I26" t="s">
        <v>97</v>
      </c>
      <c r="J26">
        <v>6076</v>
      </c>
      <c r="K26" s="2">
        <f t="shared" si="2"/>
        <v>60760</v>
      </c>
      <c r="L26" t="b">
        <v>0</v>
      </c>
      <c r="M26" t="b">
        <f t="shared" ca="1" si="3"/>
        <v>0</v>
      </c>
      <c r="N26">
        <f t="shared" si="4"/>
        <v>0</v>
      </c>
      <c r="O26" t="b">
        <v>1</v>
      </c>
      <c r="P26">
        <f t="shared" ca="1" si="5"/>
        <v>10</v>
      </c>
      <c r="Q26">
        <f t="shared" ca="1" si="6"/>
        <v>6076</v>
      </c>
      <c r="R26" t="s">
        <v>31</v>
      </c>
      <c r="S26" t="str">
        <f>CHOOSE(MATCH(G26, {"Maharashtra","Karnataka","Delhi","Telangana"}, 0), "27", "29", "07", "36") &amp; V26 &amp; "1Z5"</f>
        <v>29AFMOY6265E1Z5</v>
      </c>
      <c r="T26" t="str">
        <f t="shared" si="7"/>
        <v>IGST</v>
      </c>
      <c r="U26" t="str">
        <f t="shared" ca="1" si="8"/>
        <v>194H</v>
      </c>
      <c r="V26" t="s">
        <v>98</v>
      </c>
      <c r="W26" t="str">
        <f t="shared" si="9"/>
        <v>Normal</v>
      </c>
    </row>
    <row r="27" spans="1:23" x14ac:dyDescent="0.25">
      <c r="A27">
        <v>26</v>
      </c>
      <c r="B27" s="1">
        <v>45434</v>
      </c>
      <c r="C27" s="1" t="str">
        <f t="shared" si="0"/>
        <v>May</v>
      </c>
      <c r="D27" s="1" t="str">
        <f t="shared" si="1"/>
        <v>Q2</v>
      </c>
      <c r="E27" t="s">
        <v>99</v>
      </c>
      <c r="F27" t="s">
        <v>18</v>
      </c>
      <c r="G27" t="s">
        <v>45</v>
      </c>
      <c r="H27">
        <v>2</v>
      </c>
      <c r="I27" t="s">
        <v>100</v>
      </c>
      <c r="J27">
        <v>8506</v>
      </c>
      <c r="K27" s="2">
        <f t="shared" si="2"/>
        <v>17012</v>
      </c>
      <c r="L27" t="b">
        <v>1</v>
      </c>
      <c r="M27">
        <f t="shared" ca="1" si="3"/>
        <v>18</v>
      </c>
      <c r="N27">
        <f t="shared" ca="1" si="4"/>
        <v>3062.16</v>
      </c>
      <c r="O27" t="b">
        <v>1</v>
      </c>
      <c r="P27">
        <f t="shared" ca="1" si="5"/>
        <v>1</v>
      </c>
      <c r="Q27">
        <f t="shared" ca="1" si="6"/>
        <v>170.12</v>
      </c>
      <c r="R27" t="s">
        <v>31</v>
      </c>
      <c r="S27" t="str">
        <f>CHOOSE(MATCH(G27, {"Maharashtra","Karnataka","Delhi","Telangana"}, 0), "27", "29", "07", "36") &amp; V27 &amp; "1Z5"</f>
        <v>36UYQHM5868V1Z5</v>
      </c>
      <c r="T27" t="str">
        <f t="shared" si="7"/>
        <v>CGST+SGST</v>
      </c>
      <c r="U27" t="str">
        <f t="shared" ca="1" si="8"/>
        <v>194H</v>
      </c>
      <c r="V27" t="s">
        <v>101</v>
      </c>
      <c r="W27" t="str">
        <f t="shared" si="9"/>
        <v>High Risk</v>
      </c>
    </row>
    <row r="28" spans="1:23" x14ac:dyDescent="0.25">
      <c r="A28">
        <v>27</v>
      </c>
      <c r="B28" s="1">
        <v>45435</v>
      </c>
      <c r="C28" s="1" t="str">
        <f t="shared" si="0"/>
        <v>May</v>
      </c>
      <c r="D28" s="1" t="str">
        <f t="shared" si="1"/>
        <v>Q2</v>
      </c>
      <c r="E28" t="s">
        <v>102</v>
      </c>
      <c r="F28" t="s">
        <v>29</v>
      </c>
      <c r="G28" t="s">
        <v>24</v>
      </c>
      <c r="H28">
        <v>4</v>
      </c>
      <c r="I28" t="s">
        <v>103</v>
      </c>
      <c r="J28">
        <v>5772</v>
      </c>
      <c r="K28" s="2">
        <f t="shared" si="2"/>
        <v>23088</v>
      </c>
      <c r="L28" t="b">
        <v>0</v>
      </c>
      <c r="M28" t="b">
        <f t="shared" ca="1" si="3"/>
        <v>0</v>
      </c>
      <c r="N28">
        <f t="shared" si="4"/>
        <v>0</v>
      </c>
      <c r="O28" t="b">
        <v>0</v>
      </c>
      <c r="P28" t="b">
        <f t="shared" ca="1" si="5"/>
        <v>0</v>
      </c>
      <c r="Q28">
        <f t="shared" si="6"/>
        <v>0</v>
      </c>
      <c r="R28" t="s">
        <v>31</v>
      </c>
      <c r="S28" t="str">
        <f>CHOOSE(MATCH(G28, {"Maharashtra","Karnataka","Delhi","Telangana"}, 0), "27", "29", "07", "36") &amp; V28 &amp; "1Z5"</f>
        <v>07YFOKY1703U1Z5</v>
      </c>
      <c r="T28" t="str">
        <f t="shared" si="7"/>
        <v>IGST</v>
      </c>
      <c r="U28" t="str">
        <f t="shared" ca="1" si="8"/>
        <v>194J</v>
      </c>
      <c r="V28" t="s">
        <v>104</v>
      </c>
      <c r="W28" t="str">
        <f t="shared" si="9"/>
        <v>Normal</v>
      </c>
    </row>
    <row r="29" spans="1:23" x14ac:dyDescent="0.25">
      <c r="A29">
        <v>28</v>
      </c>
      <c r="B29" s="1">
        <v>45436</v>
      </c>
      <c r="C29" s="1" t="str">
        <f t="shared" si="0"/>
        <v>May</v>
      </c>
      <c r="D29" s="1" t="str">
        <f t="shared" si="1"/>
        <v>Q2</v>
      </c>
      <c r="E29" t="s">
        <v>105</v>
      </c>
      <c r="F29" t="s">
        <v>29</v>
      </c>
      <c r="G29" t="s">
        <v>37</v>
      </c>
      <c r="H29">
        <v>9</v>
      </c>
      <c r="I29" t="s">
        <v>106</v>
      </c>
      <c r="J29">
        <v>4354</v>
      </c>
      <c r="K29" s="2">
        <f t="shared" si="2"/>
        <v>39186</v>
      </c>
      <c r="L29" t="b">
        <v>1</v>
      </c>
      <c r="M29">
        <f t="shared" ca="1" si="3"/>
        <v>18</v>
      </c>
      <c r="N29">
        <f t="shared" ca="1" si="4"/>
        <v>7053.48</v>
      </c>
      <c r="O29" t="b">
        <v>0</v>
      </c>
      <c r="P29" t="b">
        <f t="shared" ca="1" si="5"/>
        <v>0</v>
      </c>
      <c r="Q29">
        <f t="shared" si="6"/>
        <v>0</v>
      </c>
      <c r="R29" t="s">
        <v>21</v>
      </c>
      <c r="S29" t="str">
        <f>CHOOSE(MATCH(G29, {"Maharashtra","Karnataka","Delhi","Telangana"}, 0), "27", "29", "07", "36") &amp; V29 &amp; "1Z5"</f>
        <v>27YJZQX3515D1Z5</v>
      </c>
      <c r="T29" t="str">
        <f t="shared" si="7"/>
        <v>IGST</v>
      </c>
      <c r="U29" t="str">
        <f t="shared" ca="1" si="8"/>
        <v>194I</v>
      </c>
      <c r="V29" t="s">
        <v>107</v>
      </c>
      <c r="W29" t="str">
        <f t="shared" si="9"/>
        <v>Normal</v>
      </c>
    </row>
    <row r="30" spans="1:23" x14ac:dyDescent="0.25">
      <c r="A30">
        <v>29</v>
      </c>
      <c r="B30" s="1">
        <v>45437</v>
      </c>
      <c r="C30" s="1" t="str">
        <f t="shared" si="0"/>
        <v>May</v>
      </c>
      <c r="D30" s="1" t="str">
        <f t="shared" si="1"/>
        <v>Q2</v>
      </c>
      <c r="E30" t="s">
        <v>108</v>
      </c>
      <c r="F30" t="s">
        <v>29</v>
      </c>
      <c r="G30" t="s">
        <v>19</v>
      </c>
      <c r="H30">
        <v>1</v>
      </c>
      <c r="I30" t="s">
        <v>109</v>
      </c>
      <c r="J30">
        <v>9729</v>
      </c>
      <c r="K30" s="2">
        <f t="shared" si="2"/>
        <v>9729</v>
      </c>
      <c r="L30" t="b">
        <v>0</v>
      </c>
      <c r="M30" t="b">
        <f t="shared" ca="1" si="3"/>
        <v>0</v>
      </c>
      <c r="N30">
        <f t="shared" si="4"/>
        <v>0</v>
      </c>
      <c r="O30" t="b">
        <v>1</v>
      </c>
      <c r="P30">
        <f t="shared" ca="1" si="5"/>
        <v>10</v>
      </c>
      <c r="Q30">
        <f t="shared" ca="1" si="6"/>
        <v>972.9</v>
      </c>
      <c r="R30" t="s">
        <v>21</v>
      </c>
      <c r="S30" t="str">
        <f>CHOOSE(MATCH(G30, {"Maharashtra","Karnataka","Delhi","Telangana"}, 0), "27", "29", "07", "36") &amp; V30 &amp; "1Z5"</f>
        <v>29PFDHY7213T1Z5</v>
      </c>
      <c r="T30" t="str">
        <f t="shared" si="7"/>
        <v>IGST</v>
      </c>
      <c r="U30" t="str">
        <f t="shared" ca="1" si="8"/>
        <v>No TDS</v>
      </c>
      <c r="V30" t="s">
        <v>110</v>
      </c>
      <c r="W30" t="str">
        <f t="shared" si="9"/>
        <v>Normal</v>
      </c>
    </row>
    <row r="31" spans="1:23" x14ac:dyDescent="0.25">
      <c r="A31">
        <v>30</v>
      </c>
      <c r="B31" s="1">
        <v>45438</v>
      </c>
      <c r="C31" s="1" t="str">
        <f t="shared" si="0"/>
        <v>May</v>
      </c>
      <c r="D31" s="1" t="str">
        <f t="shared" si="1"/>
        <v>Q2</v>
      </c>
      <c r="E31" t="s">
        <v>111</v>
      </c>
      <c r="F31" t="s">
        <v>29</v>
      </c>
      <c r="G31" t="s">
        <v>24</v>
      </c>
      <c r="H31">
        <v>3</v>
      </c>
      <c r="I31" t="s">
        <v>112</v>
      </c>
      <c r="J31">
        <v>6782</v>
      </c>
      <c r="K31" s="2">
        <f t="shared" si="2"/>
        <v>20346</v>
      </c>
      <c r="L31" t="b">
        <v>0</v>
      </c>
      <c r="M31" t="b">
        <f t="shared" ca="1" si="3"/>
        <v>0</v>
      </c>
      <c r="N31">
        <f t="shared" si="4"/>
        <v>0</v>
      </c>
      <c r="O31" t="b">
        <v>1</v>
      </c>
      <c r="P31">
        <f t="shared" ca="1" si="5"/>
        <v>10</v>
      </c>
      <c r="Q31">
        <f t="shared" ca="1" si="6"/>
        <v>2034.6</v>
      </c>
      <c r="R31" t="s">
        <v>21</v>
      </c>
      <c r="S31" t="str">
        <f>CHOOSE(MATCH(G31, {"Maharashtra","Karnataka","Delhi","Telangana"}, 0), "27", "29", "07", "36") &amp; V31 &amp; "1Z5"</f>
        <v>07TPMBC8202L1Z5</v>
      </c>
      <c r="T31" t="str">
        <f t="shared" si="7"/>
        <v>IGST</v>
      </c>
      <c r="U31" t="str">
        <f t="shared" ca="1" si="8"/>
        <v>194I</v>
      </c>
      <c r="V31" t="s">
        <v>113</v>
      </c>
      <c r="W31" t="str">
        <f t="shared" si="9"/>
        <v>Normal</v>
      </c>
    </row>
    <row r="32" spans="1:23" x14ac:dyDescent="0.25">
      <c r="A32">
        <v>31</v>
      </c>
      <c r="B32" s="1">
        <v>45439</v>
      </c>
      <c r="C32" s="1" t="str">
        <f t="shared" si="0"/>
        <v>May</v>
      </c>
      <c r="D32" s="1" t="str">
        <f t="shared" si="1"/>
        <v>Q2</v>
      </c>
      <c r="E32" t="s">
        <v>114</v>
      </c>
      <c r="F32" t="s">
        <v>18</v>
      </c>
      <c r="G32" t="s">
        <v>19</v>
      </c>
      <c r="H32">
        <v>10</v>
      </c>
      <c r="I32" t="s">
        <v>115</v>
      </c>
      <c r="J32">
        <v>8661</v>
      </c>
      <c r="K32" s="2">
        <f t="shared" si="2"/>
        <v>86610</v>
      </c>
      <c r="L32" t="b">
        <v>0</v>
      </c>
      <c r="M32" t="b">
        <f t="shared" ca="1" si="3"/>
        <v>0</v>
      </c>
      <c r="N32">
        <f t="shared" si="4"/>
        <v>0</v>
      </c>
      <c r="O32" t="b">
        <v>0</v>
      </c>
      <c r="P32" t="b">
        <f t="shared" ca="1" si="5"/>
        <v>0</v>
      </c>
      <c r="Q32">
        <f t="shared" si="6"/>
        <v>0</v>
      </c>
      <c r="R32" t="s">
        <v>26</v>
      </c>
      <c r="S32" t="str">
        <f>CHOOSE(MATCH(G32, {"Maharashtra","Karnataka","Delhi","Telangana"}, 0), "27", "29", "07", "36") &amp; V32 &amp; "1Z5"</f>
        <v>29HDTCT2425O1Z5</v>
      </c>
      <c r="T32" t="str">
        <f t="shared" si="7"/>
        <v>IGST</v>
      </c>
      <c r="U32" t="str">
        <f t="shared" ca="1" si="8"/>
        <v>194J</v>
      </c>
      <c r="V32" t="s">
        <v>116</v>
      </c>
      <c r="W32" t="str">
        <f t="shared" si="9"/>
        <v>Normal</v>
      </c>
    </row>
    <row r="33" spans="1:23" x14ac:dyDescent="0.25">
      <c r="A33">
        <v>32</v>
      </c>
      <c r="B33" s="1">
        <v>45440</v>
      </c>
      <c r="C33" s="1" t="str">
        <f t="shared" si="0"/>
        <v>May</v>
      </c>
      <c r="D33" s="1" t="str">
        <f t="shared" si="1"/>
        <v>Q2</v>
      </c>
      <c r="E33" t="s">
        <v>117</v>
      </c>
      <c r="F33" t="s">
        <v>18</v>
      </c>
      <c r="G33" t="s">
        <v>45</v>
      </c>
      <c r="H33">
        <v>4</v>
      </c>
      <c r="I33" t="s">
        <v>118</v>
      </c>
      <c r="J33">
        <v>5665</v>
      </c>
      <c r="K33" s="2">
        <f t="shared" si="2"/>
        <v>22660</v>
      </c>
      <c r="L33" t="b">
        <v>1</v>
      </c>
      <c r="M33">
        <f t="shared" ca="1" si="3"/>
        <v>18</v>
      </c>
      <c r="N33">
        <f t="shared" ca="1" si="4"/>
        <v>4078.8</v>
      </c>
      <c r="O33" t="b">
        <v>0</v>
      </c>
      <c r="P33" t="b">
        <f t="shared" ca="1" si="5"/>
        <v>0</v>
      </c>
      <c r="Q33">
        <f t="shared" si="6"/>
        <v>0</v>
      </c>
      <c r="R33" t="s">
        <v>21</v>
      </c>
      <c r="S33" t="str">
        <f>CHOOSE(MATCH(G33, {"Maharashtra","Karnataka","Delhi","Telangana"}, 0), "27", "29", "07", "36") &amp; V33 &amp; "1Z5"</f>
        <v>36XFNAR3161Y1Z5</v>
      </c>
      <c r="T33" t="str">
        <f t="shared" si="7"/>
        <v>CGST+SGST</v>
      </c>
      <c r="U33" t="str">
        <f t="shared" ca="1" si="8"/>
        <v>194J</v>
      </c>
      <c r="V33" t="s">
        <v>119</v>
      </c>
      <c r="W33" t="str">
        <f t="shared" si="9"/>
        <v>Normal</v>
      </c>
    </row>
    <row r="34" spans="1:23" x14ac:dyDescent="0.25">
      <c r="A34">
        <v>33</v>
      </c>
      <c r="B34" s="1">
        <v>45441</v>
      </c>
      <c r="C34" s="1" t="str">
        <f t="shared" si="0"/>
        <v>May</v>
      </c>
      <c r="D34" s="1" t="str">
        <f t="shared" si="1"/>
        <v>Q2</v>
      </c>
      <c r="E34" t="s">
        <v>120</v>
      </c>
      <c r="F34" t="s">
        <v>29</v>
      </c>
      <c r="G34" t="s">
        <v>24</v>
      </c>
      <c r="H34">
        <v>10</v>
      </c>
      <c r="I34" t="s">
        <v>121</v>
      </c>
      <c r="J34">
        <v>7539</v>
      </c>
      <c r="K34" s="2">
        <f t="shared" si="2"/>
        <v>75390</v>
      </c>
      <c r="L34" t="b">
        <v>1</v>
      </c>
      <c r="M34">
        <f t="shared" ca="1" si="3"/>
        <v>18</v>
      </c>
      <c r="N34">
        <f t="shared" ca="1" si="4"/>
        <v>13570.2</v>
      </c>
      <c r="O34" t="b">
        <v>1</v>
      </c>
      <c r="P34">
        <f t="shared" ca="1" si="5"/>
        <v>10</v>
      </c>
      <c r="Q34">
        <f t="shared" ca="1" si="6"/>
        <v>7539</v>
      </c>
      <c r="R34" t="s">
        <v>42</v>
      </c>
      <c r="S34" t="str">
        <f>CHOOSE(MATCH(G34, {"Maharashtra","Karnataka","Delhi","Telangana"}, 0), "27", "29", "07", "36") &amp; V34 &amp; "1Z5"</f>
        <v>07CUKPB3999Y1Z5</v>
      </c>
      <c r="T34" t="str">
        <f t="shared" si="7"/>
        <v>IGST</v>
      </c>
      <c r="U34" t="str">
        <f t="shared" ca="1" si="8"/>
        <v>194H</v>
      </c>
      <c r="V34" t="s">
        <v>122</v>
      </c>
      <c r="W34" t="str">
        <f t="shared" si="9"/>
        <v>Normal</v>
      </c>
    </row>
    <row r="35" spans="1:23" x14ac:dyDescent="0.25">
      <c r="A35">
        <v>34</v>
      </c>
      <c r="B35" s="1">
        <v>45442</v>
      </c>
      <c r="C35" s="1" t="str">
        <f t="shared" si="0"/>
        <v>May</v>
      </c>
      <c r="D35" s="1" t="str">
        <f t="shared" si="1"/>
        <v>Q2</v>
      </c>
      <c r="E35" t="s">
        <v>123</v>
      </c>
      <c r="F35" t="s">
        <v>18</v>
      </c>
      <c r="G35" t="s">
        <v>37</v>
      </c>
      <c r="H35">
        <v>7</v>
      </c>
      <c r="I35" t="s">
        <v>124</v>
      </c>
      <c r="J35">
        <v>4981</v>
      </c>
      <c r="K35" s="2">
        <f t="shared" si="2"/>
        <v>34867</v>
      </c>
      <c r="L35" t="b">
        <v>1</v>
      </c>
      <c r="M35">
        <f t="shared" ca="1" si="3"/>
        <v>12</v>
      </c>
      <c r="N35">
        <f t="shared" ca="1" si="4"/>
        <v>4184.04</v>
      </c>
      <c r="O35" t="b">
        <v>1</v>
      </c>
      <c r="P35">
        <f t="shared" ca="1" si="5"/>
        <v>1</v>
      </c>
      <c r="Q35">
        <f t="shared" ca="1" si="6"/>
        <v>348.67</v>
      </c>
      <c r="R35" t="s">
        <v>21</v>
      </c>
      <c r="S35" t="str">
        <f>CHOOSE(MATCH(G35, {"Maharashtra","Karnataka","Delhi","Telangana"}, 0), "27", "29", "07", "36") &amp; V35 &amp; "1Z5"</f>
        <v>27RYBZA2906A1Z5</v>
      </c>
      <c r="T35" t="str">
        <f t="shared" si="7"/>
        <v>IGST</v>
      </c>
      <c r="U35" t="str">
        <f t="shared" ca="1" si="8"/>
        <v>194I</v>
      </c>
      <c r="V35" t="s">
        <v>125</v>
      </c>
      <c r="W35" t="str">
        <f t="shared" si="9"/>
        <v>Normal</v>
      </c>
    </row>
    <row r="36" spans="1:23" x14ac:dyDescent="0.25">
      <c r="A36">
        <v>35</v>
      </c>
      <c r="B36" s="1">
        <v>45443</v>
      </c>
      <c r="C36" s="1" t="str">
        <f t="shared" si="0"/>
        <v>May</v>
      </c>
      <c r="D36" s="1" t="str">
        <f t="shared" si="1"/>
        <v>Q2</v>
      </c>
      <c r="E36" t="s">
        <v>126</v>
      </c>
      <c r="F36" t="s">
        <v>18</v>
      </c>
      <c r="G36" t="s">
        <v>19</v>
      </c>
      <c r="H36">
        <v>7</v>
      </c>
      <c r="I36" t="s">
        <v>127</v>
      </c>
      <c r="J36">
        <v>4439</v>
      </c>
      <c r="K36" s="2">
        <f t="shared" si="2"/>
        <v>31073</v>
      </c>
      <c r="L36" t="b">
        <v>1</v>
      </c>
      <c r="M36">
        <f t="shared" ca="1" si="3"/>
        <v>5</v>
      </c>
      <c r="N36">
        <f t="shared" ca="1" si="4"/>
        <v>1553.65</v>
      </c>
      <c r="O36" t="b">
        <v>1</v>
      </c>
      <c r="P36">
        <f t="shared" ca="1" si="5"/>
        <v>5</v>
      </c>
      <c r="Q36">
        <f t="shared" ca="1" si="6"/>
        <v>1553.65</v>
      </c>
      <c r="R36" t="s">
        <v>31</v>
      </c>
      <c r="S36" t="str">
        <f>CHOOSE(MATCH(G36, {"Maharashtra","Karnataka","Delhi","Telangana"}, 0), "27", "29", "07", "36") &amp; V36 &amp; "1Z5"</f>
        <v>29ZQYOR5777I1Z5</v>
      </c>
      <c r="T36" t="str">
        <f t="shared" si="7"/>
        <v>IGST</v>
      </c>
      <c r="U36" t="str">
        <f t="shared" ca="1" si="8"/>
        <v>194C</v>
      </c>
      <c r="V36" t="s">
        <v>128</v>
      </c>
      <c r="W36" t="str">
        <f t="shared" si="9"/>
        <v>High Risk</v>
      </c>
    </row>
    <row r="37" spans="1:23" x14ac:dyDescent="0.25">
      <c r="A37">
        <v>36</v>
      </c>
      <c r="B37" s="1">
        <v>45444</v>
      </c>
      <c r="C37" s="1" t="str">
        <f t="shared" si="0"/>
        <v>June</v>
      </c>
      <c r="D37" s="1" t="str">
        <f t="shared" si="1"/>
        <v>Q2</v>
      </c>
      <c r="E37" t="s">
        <v>129</v>
      </c>
      <c r="F37" t="s">
        <v>18</v>
      </c>
      <c r="G37" t="s">
        <v>19</v>
      </c>
      <c r="H37">
        <v>4</v>
      </c>
      <c r="I37" t="s">
        <v>130</v>
      </c>
      <c r="J37">
        <v>3416</v>
      </c>
      <c r="K37" s="2">
        <f t="shared" si="2"/>
        <v>13664</v>
      </c>
      <c r="L37" t="b">
        <v>0</v>
      </c>
      <c r="M37" t="b">
        <f t="shared" ca="1" si="3"/>
        <v>0</v>
      </c>
      <c r="N37">
        <f t="shared" si="4"/>
        <v>0</v>
      </c>
      <c r="O37" t="b">
        <v>0</v>
      </c>
      <c r="P37" t="b">
        <f t="shared" ca="1" si="5"/>
        <v>0</v>
      </c>
      <c r="Q37">
        <f t="shared" si="6"/>
        <v>0</v>
      </c>
      <c r="R37" t="s">
        <v>21</v>
      </c>
      <c r="S37" t="str">
        <f>CHOOSE(MATCH(G37, {"Maharashtra","Karnataka","Delhi","Telangana"}, 0), "27", "29", "07", "36") &amp; V37 &amp; "1Z5"</f>
        <v>29CUEFF5572I1Z5</v>
      </c>
      <c r="T37" t="str">
        <f t="shared" si="7"/>
        <v>IGST</v>
      </c>
      <c r="U37" t="str">
        <f t="shared" ca="1" si="8"/>
        <v>194I</v>
      </c>
      <c r="V37" t="s">
        <v>131</v>
      </c>
      <c r="W37" t="str">
        <f t="shared" si="9"/>
        <v>Normal</v>
      </c>
    </row>
    <row r="38" spans="1:23" x14ac:dyDescent="0.25">
      <c r="A38">
        <v>37</v>
      </c>
      <c r="B38" s="1">
        <v>45445</v>
      </c>
      <c r="C38" s="1" t="str">
        <f t="shared" si="0"/>
        <v>June</v>
      </c>
      <c r="D38" s="1" t="str">
        <f t="shared" si="1"/>
        <v>Q2</v>
      </c>
      <c r="E38" t="s">
        <v>132</v>
      </c>
      <c r="F38" t="s">
        <v>29</v>
      </c>
      <c r="G38" t="s">
        <v>45</v>
      </c>
      <c r="H38">
        <v>3</v>
      </c>
      <c r="I38" t="s">
        <v>133</v>
      </c>
      <c r="J38">
        <v>2316</v>
      </c>
      <c r="K38" s="2">
        <f t="shared" si="2"/>
        <v>6948</v>
      </c>
      <c r="L38" t="b">
        <v>0</v>
      </c>
      <c r="M38" t="b">
        <f t="shared" ca="1" si="3"/>
        <v>0</v>
      </c>
      <c r="N38">
        <f t="shared" si="4"/>
        <v>0</v>
      </c>
      <c r="O38" t="b">
        <v>0</v>
      </c>
      <c r="P38" t="b">
        <f t="shared" ca="1" si="5"/>
        <v>0</v>
      </c>
      <c r="Q38">
        <f t="shared" si="6"/>
        <v>0</v>
      </c>
      <c r="R38" t="s">
        <v>21</v>
      </c>
      <c r="S38" t="str">
        <f>CHOOSE(MATCH(G38, {"Maharashtra","Karnataka","Delhi","Telangana"}, 0), "27", "29", "07", "36") &amp; V38 &amp; "1Z5"</f>
        <v>36PIPUB7528Z1Z5</v>
      </c>
      <c r="T38" t="str">
        <f t="shared" si="7"/>
        <v>CGST+SGST</v>
      </c>
      <c r="U38" t="str">
        <f t="shared" ca="1" si="8"/>
        <v>194C</v>
      </c>
      <c r="V38" t="s">
        <v>134</v>
      </c>
      <c r="W38" t="str">
        <f t="shared" si="9"/>
        <v>Normal</v>
      </c>
    </row>
    <row r="39" spans="1:23" x14ac:dyDescent="0.25">
      <c r="A39">
        <v>38</v>
      </c>
      <c r="B39" s="1">
        <v>45446</v>
      </c>
      <c r="C39" s="1" t="str">
        <f t="shared" si="0"/>
        <v>June</v>
      </c>
      <c r="D39" s="1" t="str">
        <f t="shared" si="1"/>
        <v>Q2</v>
      </c>
      <c r="E39" t="s">
        <v>135</v>
      </c>
      <c r="F39" t="s">
        <v>29</v>
      </c>
      <c r="G39" t="s">
        <v>45</v>
      </c>
      <c r="H39">
        <v>10</v>
      </c>
      <c r="I39" t="s">
        <v>136</v>
      </c>
      <c r="J39">
        <v>7031</v>
      </c>
      <c r="K39" s="2">
        <f t="shared" si="2"/>
        <v>70310</v>
      </c>
      <c r="L39" t="b">
        <v>0</v>
      </c>
      <c r="M39" t="b">
        <f t="shared" ca="1" si="3"/>
        <v>0</v>
      </c>
      <c r="N39">
        <f t="shared" si="4"/>
        <v>0</v>
      </c>
      <c r="O39" t="b">
        <v>1</v>
      </c>
      <c r="P39">
        <f t="shared" ca="1" si="5"/>
        <v>5</v>
      </c>
      <c r="Q39">
        <f t="shared" ca="1" si="6"/>
        <v>3515.5</v>
      </c>
      <c r="R39" t="s">
        <v>21</v>
      </c>
      <c r="S39" t="str">
        <f>CHOOSE(MATCH(G39, {"Maharashtra","Karnataka","Delhi","Telangana"}, 0), "27", "29", "07", "36") &amp; V39 &amp; "1Z5"</f>
        <v>36DWACI7617K1Z5</v>
      </c>
      <c r="T39" t="str">
        <f t="shared" si="7"/>
        <v>CGST+SGST</v>
      </c>
      <c r="U39" t="str">
        <f t="shared" ca="1" si="8"/>
        <v>No TDS</v>
      </c>
      <c r="V39" t="s">
        <v>137</v>
      </c>
      <c r="W39" t="str">
        <f t="shared" si="9"/>
        <v>Normal</v>
      </c>
    </row>
    <row r="40" spans="1:23" x14ac:dyDescent="0.25">
      <c r="A40">
        <v>39</v>
      </c>
      <c r="B40" s="1">
        <v>45447</v>
      </c>
      <c r="C40" s="1" t="str">
        <f t="shared" si="0"/>
        <v>June</v>
      </c>
      <c r="D40" s="1" t="str">
        <f t="shared" si="1"/>
        <v>Q2</v>
      </c>
      <c r="E40" t="s">
        <v>138</v>
      </c>
      <c r="F40" t="s">
        <v>29</v>
      </c>
      <c r="G40" t="s">
        <v>45</v>
      </c>
      <c r="H40">
        <v>10</v>
      </c>
      <c r="I40" t="s">
        <v>139</v>
      </c>
      <c r="J40">
        <v>6267</v>
      </c>
      <c r="K40" s="2">
        <f t="shared" si="2"/>
        <v>62670</v>
      </c>
      <c r="L40" t="b">
        <v>1</v>
      </c>
      <c r="M40">
        <f t="shared" ca="1" si="3"/>
        <v>18</v>
      </c>
      <c r="N40">
        <f t="shared" ca="1" si="4"/>
        <v>11280.6</v>
      </c>
      <c r="O40" t="b">
        <v>1</v>
      </c>
      <c r="P40">
        <f t="shared" ca="1" si="5"/>
        <v>1</v>
      </c>
      <c r="Q40">
        <f t="shared" ca="1" si="6"/>
        <v>626.70000000000005</v>
      </c>
      <c r="R40" t="s">
        <v>21</v>
      </c>
      <c r="S40" t="str">
        <f>CHOOSE(MATCH(G40, {"Maharashtra","Karnataka","Delhi","Telangana"}, 0), "27", "29", "07", "36") &amp; V40 &amp; "1Z5"</f>
        <v>36GKSSC1505I1Z5</v>
      </c>
      <c r="T40" t="str">
        <f t="shared" si="7"/>
        <v>CGST+SGST</v>
      </c>
      <c r="U40" t="str">
        <f t="shared" ca="1" si="8"/>
        <v>194J</v>
      </c>
      <c r="V40" t="s">
        <v>140</v>
      </c>
      <c r="W40" t="str">
        <f t="shared" si="9"/>
        <v>Normal</v>
      </c>
    </row>
    <row r="41" spans="1:23" x14ac:dyDescent="0.25">
      <c r="A41">
        <v>40</v>
      </c>
      <c r="B41" s="1">
        <v>45448</v>
      </c>
      <c r="C41" s="1" t="str">
        <f t="shared" si="0"/>
        <v>June</v>
      </c>
      <c r="D41" s="1" t="str">
        <f t="shared" si="1"/>
        <v>Q2</v>
      </c>
      <c r="E41" t="s">
        <v>141</v>
      </c>
      <c r="F41" t="s">
        <v>18</v>
      </c>
      <c r="G41" t="s">
        <v>45</v>
      </c>
      <c r="H41">
        <v>6</v>
      </c>
      <c r="I41" t="s">
        <v>142</v>
      </c>
      <c r="J41">
        <v>1712</v>
      </c>
      <c r="K41" s="2">
        <f t="shared" si="2"/>
        <v>10272</v>
      </c>
      <c r="L41" t="b">
        <v>1</v>
      </c>
      <c r="M41">
        <f t="shared" ca="1" si="3"/>
        <v>18</v>
      </c>
      <c r="N41">
        <f t="shared" ca="1" si="4"/>
        <v>1848.96</v>
      </c>
      <c r="O41" t="b">
        <v>1</v>
      </c>
      <c r="P41">
        <f t="shared" ca="1" si="5"/>
        <v>2</v>
      </c>
      <c r="Q41">
        <f t="shared" ca="1" si="6"/>
        <v>205.44</v>
      </c>
      <c r="R41" t="s">
        <v>42</v>
      </c>
      <c r="S41" t="str">
        <f>CHOOSE(MATCH(G41, {"Maharashtra","Karnataka","Delhi","Telangana"}, 0), "27", "29", "07", "36") &amp; V41 &amp; "1Z5"</f>
        <v>36ZIZBT4008F1Z5</v>
      </c>
      <c r="T41" t="str">
        <f t="shared" si="7"/>
        <v>CGST+SGST</v>
      </c>
      <c r="U41" t="str">
        <f t="shared" ca="1" si="8"/>
        <v>194J</v>
      </c>
      <c r="V41" t="s">
        <v>143</v>
      </c>
      <c r="W41" t="str">
        <f t="shared" si="9"/>
        <v>Normal</v>
      </c>
    </row>
    <row r="42" spans="1:23" x14ac:dyDescent="0.25">
      <c r="A42">
        <v>41</v>
      </c>
      <c r="B42" s="1">
        <v>45449</v>
      </c>
      <c r="C42" s="1" t="str">
        <f t="shared" si="0"/>
        <v>June</v>
      </c>
      <c r="D42" s="1" t="str">
        <f t="shared" si="1"/>
        <v>Q2</v>
      </c>
      <c r="E42" t="s">
        <v>28</v>
      </c>
      <c r="F42" t="s">
        <v>18</v>
      </c>
      <c r="G42" t="s">
        <v>45</v>
      </c>
      <c r="H42">
        <v>6</v>
      </c>
      <c r="I42" t="s">
        <v>144</v>
      </c>
      <c r="J42">
        <v>4565</v>
      </c>
      <c r="K42" s="2">
        <f t="shared" si="2"/>
        <v>27390</v>
      </c>
      <c r="L42" t="b">
        <v>1</v>
      </c>
      <c r="M42">
        <f t="shared" ca="1" si="3"/>
        <v>28</v>
      </c>
      <c r="N42">
        <f t="shared" ca="1" si="4"/>
        <v>7669.2</v>
      </c>
      <c r="O42" t="b">
        <v>0</v>
      </c>
      <c r="P42" t="b">
        <f t="shared" ca="1" si="5"/>
        <v>0</v>
      </c>
      <c r="Q42">
        <f t="shared" si="6"/>
        <v>0</v>
      </c>
      <c r="R42" t="s">
        <v>26</v>
      </c>
      <c r="S42" t="str">
        <f>CHOOSE(MATCH(G42, {"Maharashtra","Karnataka","Delhi","Telangana"}, 0), "27", "29", "07", "36") &amp; V42 &amp; "1Z5"</f>
        <v>36EPVVL8620D1Z5</v>
      </c>
      <c r="T42" t="str">
        <f t="shared" si="7"/>
        <v>CGST+SGST</v>
      </c>
      <c r="U42" t="str">
        <f t="shared" ca="1" si="8"/>
        <v>No TDS</v>
      </c>
      <c r="V42" t="s">
        <v>145</v>
      </c>
      <c r="W42" t="str">
        <f t="shared" si="9"/>
        <v>Normal</v>
      </c>
    </row>
    <row r="43" spans="1:23" x14ac:dyDescent="0.25">
      <c r="A43">
        <v>42</v>
      </c>
      <c r="B43" s="1">
        <v>45450</v>
      </c>
      <c r="C43" s="1" t="str">
        <f t="shared" si="0"/>
        <v>June</v>
      </c>
      <c r="D43" s="1" t="str">
        <f t="shared" si="1"/>
        <v>Q2</v>
      </c>
      <c r="E43" t="s">
        <v>146</v>
      </c>
      <c r="F43" t="s">
        <v>18</v>
      </c>
      <c r="G43" t="s">
        <v>19</v>
      </c>
      <c r="H43">
        <v>2</v>
      </c>
      <c r="I43" t="s">
        <v>147</v>
      </c>
      <c r="J43">
        <v>3734</v>
      </c>
      <c r="K43" s="2">
        <f t="shared" si="2"/>
        <v>7468</v>
      </c>
      <c r="L43" t="b">
        <v>1</v>
      </c>
      <c r="M43">
        <f t="shared" ca="1" si="3"/>
        <v>18</v>
      </c>
      <c r="N43">
        <f t="shared" ca="1" si="4"/>
        <v>1344.24</v>
      </c>
      <c r="O43" t="b">
        <v>0</v>
      </c>
      <c r="P43" t="b">
        <f t="shared" ca="1" si="5"/>
        <v>0</v>
      </c>
      <c r="Q43">
        <f t="shared" si="6"/>
        <v>0</v>
      </c>
      <c r="R43" t="s">
        <v>26</v>
      </c>
      <c r="S43" t="str">
        <f>CHOOSE(MATCH(G43, {"Maharashtra","Karnataka","Delhi","Telangana"}, 0), "27", "29", "07", "36") &amp; V43 &amp; "1Z5"</f>
        <v>29SENEI8062E1Z5</v>
      </c>
      <c r="T43" t="str">
        <f t="shared" si="7"/>
        <v>IGST</v>
      </c>
      <c r="U43" t="str">
        <f t="shared" ca="1" si="8"/>
        <v>194C</v>
      </c>
      <c r="V43" t="s">
        <v>148</v>
      </c>
      <c r="W43" t="str">
        <f t="shared" si="9"/>
        <v>Normal</v>
      </c>
    </row>
    <row r="44" spans="1:23" x14ac:dyDescent="0.25">
      <c r="A44">
        <v>43</v>
      </c>
      <c r="B44" s="1">
        <v>45451</v>
      </c>
      <c r="C44" s="1" t="str">
        <f t="shared" si="0"/>
        <v>June</v>
      </c>
      <c r="D44" s="1" t="str">
        <f t="shared" si="1"/>
        <v>Q2</v>
      </c>
      <c r="E44" t="s">
        <v>149</v>
      </c>
      <c r="F44" t="s">
        <v>29</v>
      </c>
      <c r="G44" t="s">
        <v>37</v>
      </c>
      <c r="H44">
        <v>3</v>
      </c>
      <c r="I44" t="s">
        <v>150</v>
      </c>
      <c r="J44">
        <v>2128</v>
      </c>
      <c r="K44" s="2">
        <f t="shared" si="2"/>
        <v>6384</v>
      </c>
      <c r="L44" t="b">
        <v>1</v>
      </c>
      <c r="M44">
        <f t="shared" ca="1" si="3"/>
        <v>18</v>
      </c>
      <c r="N44">
        <f t="shared" ca="1" si="4"/>
        <v>1149.1199999999999</v>
      </c>
      <c r="O44" t="b">
        <v>0</v>
      </c>
      <c r="P44" t="b">
        <f t="shared" ca="1" si="5"/>
        <v>0</v>
      </c>
      <c r="Q44">
        <f t="shared" si="6"/>
        <v>0</v>
      </c>
      <c r="R44" t="s">
        <v>42</v>
      </c>
      <c r="S44" t="str">
        <f>CHOOSE(MATCH(G44, {"Maharashtra","Karnataka","Delhi","Telangana"}, 0), "27", "29", "07", "36") &amp; V44 &amp; "1Z5"</f>
        <v>27SHJYY0726O1Z5</v>
      </c>
      <c r="T44" t="str">
        <f t="shared" si="7"/>
        <v>IGST</v>
      </c>
      <c r="U44" t="str">
        <f t="shared" ca="1" si="8"/>
        <v>194I</v>
      </c>
      <c r="V44" t="s">
        <v>151</v>
      </c>
      <c r="W44" t="str">
        <f t="shared" si="9"/>
        <v>Normal</v>
      </c>
    </row>
    <row r="45" spans="1:23" x14ac:dyDescent="0.25">
      <c r="A45">
        <v>44</v>
      </c>
      <c r="B45" s="1">
        <v>45452</v>
      </c>
      <c r="C45" s="1" t="str">
        <f t="shared" si="0"/>
        <v>June</v>
      </c>
      <c r="D45" s="1" t="str">
        <f t="shared" si="1"/>
        <v>Q2</v>
      </c>
      <c r="E45" t="s">
        <v>152</v>
      </c>
      <c r="F45" t="s">
        <v>29</v>
      </c>
      <c r="G45" t="s">
        <v>37</v>
      </c>
      <c r="H45">
        <v>6</v>
      </c>
      <c r="I45" t="s">
        <v>153</v>
      </c>
      <c r="J45">
        <v>7541</v>
      </c>
      <c r="K45" s="2">
        <f t="shared" si="2"/>
        <v>45246</v>
      </c>
      <c r="L45" t="b">
        <v>1</v>
      </c>
      <c r="M45">
        <f t="shared" ca="1" si="3"/>
        <v>12</v>
      </c>
      <c r="N45">
        <f t="shared" ca="1" si="4"/>
        <v>5429.52</v>
      </c>
      <c r="O45" t="b">
        <v>1</v>
      </c>
      <c r="P45">
        <f t="shared" ca="1" si="5"/>
        <v>2</v>
      </c>
      <c r="Q45">
        <f t="shared" ca="1" si="6"/>
        <v>904.92</v>
      </c>
      <c r="R45" t="s">
        <v>31</v>
      </c>
      <c r="S45" t="str">
        <f>CHOOSE(MATCH(G45, {"Maharashtra","Karnataka","Delhi","Telangana"}, 0), "27", "29", "07", "36") &amp; V45 &amp; "1Z5"</f>
        <v>27JWNVE6648K1Z5</v>
      </c>
      <c r="T45" t="str">
        <f t="shared" si="7"/>
        <v>IGST</v>
      </c>
      <c r="U45" t="str">
        <f t="shared" ca="1" si="8"/>
        <v>194H</v>
      </c>
      <c r="V45" t="s">
        <v>154</v>
      </c>
      <c r="W45" t="str">
        <f t="shared" si="9"/>
        <v>High Risk</v>
      </c>
    </row>
    <row r="46" spans="1:23" x14ac:dyDescent="0.25">
      <c r="A46">
        <v>45</v>
      </c>
      <c r="B46" s="1">
        <v>45453</v>
      </c>
      <c r="C46" s="1" t="str">
        <f t="shared" si="0"/>
        <v>June</v>
      </c>
      <c r="D46" s="1" t="str">
        <f t="shared" si="1"/>
        <v>Q2</v>
      </c>
      <c r="E46" t="s">
        <v>155</v>
      </c>
      <c r="F46" t="s">
        <v>29</v>
      </c>
      <c r="G46" t="s">
        <v>45</v>
      </c>
      <c r="H46">
        <v>7</v>
      </c>
      <c r="I46" t="s">
        <v>156</v>
      </c>
      <c r="J46">
        <v>8628</v>
      </c>
      <c r="K46" s="2">
        <f t="shared" si="2"/>
        <v>60396</v>
      </c>
      <c r="L46" t="b">
        <v>0</v>
      </c>
      <c r="M46" t="b">
        <f t="shared" ca="1" si="3"/>
        <v>0</v>
      </c>
      <c r="N46">
        <f t="shared" si="4"/>
        <v>0</v>
      </c>
      <c r="O46" t="b">
        <v>1</v>
      </c>
      <c r="P46">
        <f t="shared" ca="1" si="5"/>
        <v>2</v>
      </c>
      <c r="Q46">
        <f t="shared" ca="1" si="6"/>
        <v>1207.92</v>
      </c>
      <c r="R46" t="s">
        <v>31</v>
      </c>
      <c r="S46" t="str">
        <f>CHOOSE(MATCH(G46, {"Maharashtra","Karnataka","Delhi","Telangana"}, 0), "27", "29", "07", "36") &amp; V46 &amp; "1Z5"</f>
        <v>36FVRYK4152B1Z5</v>
      </c>
      <c r="T46" t="str">
        <f t="shared" si="7"/>
        <v>CGST+SGST</v>
      </c>
      <c r="U46" t="str">
        <f t="shared" ca="1" si="8"/>
        <v>194J</v>
      </c>
      <c r="V46" t="s">
        <v>157</v>
      </c>
      <c r="W46" t="str">
        <f t="shared" si="9"/>
        <v>Normal</v>
      </c>
    </row>
    <row r="47" spans="1:23" x14ac:dyDescent="0.25">
      <c r="A47">
        <v>46</v>
      </c>
      <c r="B47" s="1">
        <v>45454</v>
      </c>
      <c r="C47" s="1" t="str">
        <f t="shared" si="0"/>
        <v>June</v>
      </c>
      <c r="D47" s="1" t="str">
        <f t="shared" si="1"/>
        <v>Q2</v>
      </c>
      <c r="E47" t="s">
        <v>158</v>
      </c>
      <c r="F47" t="s">
        <v>29</v>
      </c>
      <c r="G47" t="s">
        <v>19</v>
      </c>
      <c r="H47">
        <v>8</v>
      </c>
      <c r="I47" t="s">
        <v>159</v>
      </c>
      <c r="J47">
        <v>8077</v>
      </c>
      <c r="K47" s="2">
        <f t="shared" si="2"/>
        <v>64616</v>
      </c>
      <c r="L47" t="b">
        <v>0</v>
      </c>
      <c r="M47" t="b">
        <f t="shared" ca="1" si="3"/>
        <v>0</v>
      </c>
      <c r="N47">
        <f t="shared" si="4"/>
        <v>0</v>
      </c>
      <c r="O47" t="b">
        <v>1</v>
      </c>
      <c r="P47">
        <f t="shared" ca="1" si="5"/>
        <v>2</v>
      </c>
      <c r="Q47">
        <f t="shared" ca="1" si="6"/>
        <v>1292.32</v>
      </c>
      <c r="R47" t="s">
        <v>42</v>
      </c>
      <c r="S47" t="str">
        <f>CHOOSE(MATCH(G47, {"Maharashtra","Karnataka","Delhi","Telangana"}, 0), "27", "29", "07", "36") &amp; V47 &amp; "1Z5"</f>
        <v>29HHIAE8756Y1Z5</v>
      </c>
      <c r="T47" t="str">
        <f t="shared" si="7"/>
        <v>IGST</v>
      </c>
      <c r="U47" t="str">
        <f t="shared" ca="1" si="8"/>
        <v>194I</v>
      </c>
      <c r="V47" t="s">
        <v>160</v>
      </c>
      <c r="W47" t="str">
        <f t="shared" si="9"/>
        <v>Normal</v>
      </c>
    </row>
    <row r="48" spans="1:23" x14ac:dyDescent="0.25">
      <c r="A48">
        <v>47</v>
      </c>
      <c r="B48" s="1">
        <v>45455</v>
      </c>
      <c r="C48" s="1" t="str">
        <f t="shared" si="0"/>
        <v>June</v>
      </c>
      <c r="D48" s="1" t="str">
        <f t="shared" si="1"/>
        <v>Q2</v>
      </c>
      <c r="E48" t="s">
        <v>161</v>
      </c>
      <c r="F48" t="s">
        <v>18</v>
      </c>
      <c r="G48" t="s">
        <v>45</v>
      </c>
      <c r="H48">
        <v>1</v>
      </c>
      <c r="I48" t="s">
        <v>162</v>
      </c>
      <c r="J48">
        <v>2043</v>
      </c>
      <c r="K48" s="2">
        <f t="shared" si="2"/>
        <v>2043</v>
      </c>
      <c r="L48" t="b">
        <v>1</v>
      </c>
      <c r="M48">
        <f t="shared" ca="1" si="3"/>
        <v>12</v>
      </c>
      <c r="N48">
        <f t="shared" ca="1" si="4"/>
        <v>245.16</v>
      </c>
      <c r="O48" t="b">
        <v>0</v>
      </c>
      <c r="P48" t="b">
        <f t="shared" ca="1" si="5"/>
        <v>0</v>
      </c>
      <c r="Q48">
        <f t="shared" si="6"/>
        <v>0</v>
      </c>
      <c r="R48" t="s">
        <v>21</v>
      </c>
      <c r="S48" t="str">
        <f>CHOOSE(MATCH(G48, {"Maharashtra","Karnataka","Delhi","Telangana"}, 0), "27", "29", "07", "36") &amp; V48 &amp; "1Z5"</f>
        <v>36DWPET6631B1Z5</v>
      </c>
      <c r="T48" t="str">
        <f t="shared" si="7"/>
        <v>CGST+SGST</v>
      </c>
      <c r="U48" t="str">
        <f t="shared" ca="1" si="8"/>
        <v>No TDS</v>
      </c>
      <c r="V48" t="s">
        <v>163</v>
      </c>
      <c r="W48" t="str">
        <f t="shared" si="9"/>
        <v>Normal</v>
      </c>
    </row>
    <row r="49" spans="1:23" x14ac:dyDescent="0.25">
      <c r="A49">
        <v>48</v>
      </c>
      <c r="B49" s="1">
        <v>45456</v>
      </c>
      <c r="C49" s="1" t="str">
        <f t="shared" si="0"/>
        <v>June</v>
      </c>
      <c r="D49" s="1" t="str">
        <f t="shared" si="1"/>
        <v>Q2</v>
      </c>
      <c r="E49" t="s">
        <v>164</v>
      </c>
      <c r="F49" t="s">
        <v>29</v>
      </c>
      <c r="G49" t="s">
        <v>45</v>
      </c>
      <c r="H49">
        <v>9</v>
      </c>
      <c r="I49" t="s">
        <v>165</v>
      </c>
      <c r="J49">
        <v>7366</v>
      </c>
      <c r="K49" s="2">
        <f t="shared" si="2"/>
        <v>66294</v>
      </c>
      <c r="L49" t="b">
        <v>0</v>
      </c>
      <c r="M49" t="b">
        <f t="shared" ca="1" si="3"/>
        <v>0</v>
      </c>
      <c r="N49">
        <f t="shared" si="4"/>
        <v>0</v>
      </c>
      <c r="O49" t="b">
        <v>0</v>
      </c>
      <c r="P49" t="b">
        <f t="shared" ca="1" si="5"/>
        <v>0</v>
      </c>
      <c r="Q49">
        <f t="shared" si="6"/>
        <v>0</v>
      </c>
      <c r="R49" t="s">
        <v>42</v>
      </c>
      <c r="S49" t="str">
        <f>CHOOSE(MATCH(G49, {"Maharashtra","Karnataka","Delhi","Telangana"}, 0), "27", "29", "07", "36") &amp; V49 &amp; "1Z5"</f>
        <v>36ZFKTO7423U1Z5</v>
      </c>
      <c r="T49" t="str">
        <f t="shared" si="7"/>
        <v>CGST+SGST</v>
      </c>
      <c r="U49" t="str">
        <f t="shared" ca="1" si="8"/>
        <v>194I</v>
      </c>
      <c r="V49" t="s">
        <v>166</v>
      </c>
      <c r="W49" t="str">
        <f t="shared" si="9"/>
        <v>Normal</v>
      </c>
    </row>
    <row r="50" spans="1:23" x14ac:dyDescent="0.25">
      <c r="A50">
        <v>49</v>
      </c>
      <c r="B50" s="1">
        <v>45457</v>
      </c>
      <c r="C50" s="1" t="str">
        <f t="shared" si="0"/>
        <v>June</v>
      </c>
      <c r="D50" s="1" t="str">
        <f t="shared" si="1"/>
        <v>Q2</v>
      </c>
      <c r="E50" t="s">
        <v>167</v>
      </c>
      <c r="F50" t="s">
        <v>18</v>
      </c>
      <c r="G50" t="s">
        <v>24</v>
      </c>
      <c r="H50">
        <v>3</v>
      </c>
      <c r="I50" t="s">
        <v>168</v>
      </c>
      <c r="J50">
        <v>6528</v>
      </c>
      <c r="K50" s="2">
        <f t="shared" si="2"/>
        <v>19584</v>
      </c>
      <c r="L50" t="b">
        <v>0</v>
      </c>
      <c r="M50" t="b">
        <f t="shared" ca="1" si="3"/>
        <v>0</v>
      </c>
      <c r="N50">
        <f t="shared" si="4"/>
        <v>0</v>
      </c>
      <c r="O50" t="b">
        <v>0</v>
      </c>
      <c r="P50" t="b">
        <f t="shared" ca="1" si="5"/>
        <v>0</v>
      </c>
      <c r="Q50">
        <f t="shared" si="6"/>
        <v>0</v>
      </c>
      <c r="R50" t="s">
        <v>21</v>
      </c>
      <c r="S50" t="str">
        <f>CHOOSE(MATCH(G50, {"Maharashtra","Karnataka","Delhi","Telangana"}, 0), "27", "29", "07", "36") &amp; V50 &amp; "1Z5"</f>
        <v>07HOGOJ7414E1Z5</v>
      </c>
      <c r="T50" t="str">
        <f t="shared" si="7"/>
        <v>IGST</v>
      </c>
      <c r="U50" t="str">
        <f t="shared" ca="1" si="8"/>
        <v>No TDS</v>
      </c>
      <c r="V50" t="s">
        <v>169</v>
      </c>
      <c r="W50" t="str">
        <f t="shared" si="9"/>
        <v>Normal</v>
      </c>
    </row>
    <row r="51" spans="1:23" x14ac:dyDescent="0.25">
      <c r="A51">
        <v>50</v>
      </c>
      <c r="B51" s="1">
        <v>45458</v>
      </c>
      <c r="C51" s="1" t="str">
        <f t="shared" si="0"/>
        <v>June</v>
      </c>
      <c r="D51" s="1" t="str">
        <f t="shared" si="1"/>
        <v>Q2</v>
      </c>
      <c r="E51" t="s">
        <v>170</v>
      </c>
      <c r="F51" t="s">
        <v>18</v>
      </c>
      <c r="G51" t="s">
        <v>37</v>
      </c>
      <c r="H51">
        <v>1</v>
      </c>
      <c r="I51" t="s">
        <v>171</v>
      </c>
      <c r="J51">
        <v>1726</v>
      </c>
      <c r="K51" s="2">
        <f t="shared" si="2"/>
        <v>1726</v>
      </c>
      <c r="L51" t="b">
        <v>1</v>
      </c>
      <c r="M51">
        <f t="shared" ca="1" si="3"/>
        <v>5</v>
      </c>
      <c r="N51">
        <f t="shared" ca="1" si="4"/>
        <v>86.3</v>
      </c>
      <c r="O51" t="b">
        <v>1</v>
      </c>
      <c r="P51">
        <f t="shared" ca="1" si="5"/>
        <v>10</v>
      </c>
      <c r="Q51">
        <f t="shared" ca="1" si="6"/>
        <v>172.6</v>
      </c>
      <c r="R51" t="s">
        <v>42</v>
      </c>
      <c r="S51" t="str">
        <f>CHOOSE(MATCH(G51, {"Maharashtra","Karnataka","Delhi","Telangana"}, 0), "27", "29", "07", "36") &amp; V51 &amp; "1Z5"</f>
        <v>27KFNLC6944M1Z5</v>
      </c>
      <c r="T51" t="str">
        <f t="shared" si="7"/>
        <v>IGST</v>
      </c>
      <c r="U51" t="str">
        <f t="shared" ca="1" si="8"/>
        <v>194C</v>
      </c>
      <c r="V51" t="s">
        <v>172</v>
      </c>
      <c r="W51" t="str">
        <f t="shared" si="9"/>
        <v>Normal</v>
      </c>
    </row>
    <row r="52" spans="1:23" x14ac:dyDescent="0.25">
      <c r="A52">
        <v>51</v>
      </c>
      <c r="B52" s="1">
        <v>45459</v>
      </c>
      <c r="C52" s="1" t="str">
        <f t="shared" si="0"/>
        <v>June</v>
      </c>
      <c r="D52" s="1" t="str">
        <f t="shared" si="1"/>
        <v>Q2</v>
      </c>
      <c r="E52" t="s">
        <v>173</v>
      </c>
      <c r="F52" t="s">
        <v>18</v>
      </c>
      <c r="G52" t="s">
        <v>24</v>
      </c>
      <c r="H52">
        <v>3</v>
      </c>
      <c r="I52" t="s">
        <v>174</v>
      </c>
      <c r="J52">
        <v>4525</v>
      </c>
      <c r="K52" s="2">
        <f t="shared" si="2"/>
        <v>13575</v>
      </c>
      <c r="L52" t="b">
        <v>0</v>
      </c>
      <c r="M52" t="b">
        <f t="shared" ca="1" si="3"/>
        <v>0</v>
      </c>
      <c r="N52">
        <f t="shared" si="4"/>
        <v>0</v>
      </c>
      <c r="O52" t="b">
        <v>0</v>
      </c>
      <c r="P52" t="b">
        <f t="shared" ca="1" si="5"/>
        <v>0</v>
      </c>
      <c r="Q52">
        <f t="shared" si="6"/>
        <v>0</v>
      </c>
      <c r="R52" t="s">
        <v>42</v>
      </c>
      <c r="S52" t="str">
        <f>CHOOSE(MATCH(G52, {"Maharashtra","Karnataka","Delhi","Telangana"}, 0), "27", "29", "07", "36") &amp; V52 &amp; "1Z5"</f>
        <v>07JLPQV3717H1Z5</v>
      </c>
      <c r="T52" t="str">
        <f t="shared" si="7"/>
        <v>IGST</v>
      </c>
      <c r="U52" t="str">
        <f t="shared" ca="1" si="8"/>
        <v>194C</v>
      </c>
      <c r="V52" t="s">
        <v>175</v>
      </c>
      <c r="W52" t="str">
        <f t="shared" si="9"/>
        <v>Normal</v>
      </c>
    </row>
    <row r="53" spans="1:23" x14ac:dyDescent="0.25">
      <c r="A53">
        <v>52</v>
      </c>
      <c r="B53" s="1">
        <v>45460</v>
      </c>
      <c r="C53" s="1" t="str">
        <f t="shared" si="0"/>
        <v>June</v>
      </c>
      <c r="D53" s="1" t="str">
        <f t="shared" si="1"/>
        <v>Q2</v>
      </c>
      <c r="E53" t="s">
        <v>176</v>
      </c>
      <c r="F53" t="s">
        <v>29</v>
      </c>
      <c r="G53" t="s">
        <v>19</v>
      </c>
      <c r="H53">
        <v>2</v>
      </c>
      <c r="I53" t="s">
        <v>177</v>
      </c>
      <c r="J53">
        <v>7126</v>
      </c>
      <c r="K53" s="2">
        <f t="shared" si="2"/>
        <v>14252</v>
      </c>
      <c r="L53" t="b">
        <v>0</v>
      </c>
      <c r="M53" t="b">
        <f t="shared" ca="1" si="3"/>
        <v>0</v>
      </c>
      <c r="N53">
        <f t="shared" si="4"/>
        <v>0</v>
      </c>
      <c r="O53" t="b">
        <v>0</v>
      </c>
      <c r="P53" t="b">
        <f t="shared" ca="1" si="5"/>
        <v>0</v>
      </c>
      <c r="Q53">
        <f t="shared" si="6"/>
        <v>0</v>
      </c>
      <c r="R53" t="s">
        <v>21</v>
      </c>
      <c r="S53" t="str">
        <f>CHOOSE(MATCH(G53, {"Maharashtra","Karnataka","Delhi","Telangana"}, 0), "27", "29", "07", "36") &amp; V53 &amp; "1Z5"</f>
        <v>29ZGBHW5662W1Z5</v>
      </c>
      <c r="T53" t="str">
        <f t="shared" si="7"/>
        <v>IGST</v>
      </c>
      <c r="U53" t="str">
        <f t="shared" ca="1" si="8"/>
        <v>194J</v>
      </c>
      <c r="V53" t="s">
        <v>178</v>
      </c>
      <c r="W53" t="str">
        <f t="shared" si="9"/>
        <v>Normal</v>
      </c>
    </row>
    <row r="54" spans="1:23" x14ac:dyDescent="0.25">
      <c r="A54">
        <v>53</v>
      </c>
      <c r="B54" s="1">
        <v>45461</v>
      </c>
      <c r="C54" s="1" t="str">
        <f t="shared" si="0"/>
        <v>June</v>
      </c>
      <c r="D54" s="1" t="str">
        <f t="shared" si="1"/>
        <v>Q2</v>
      </c>
      <c r="E54" t="s">
        <v>179</v>
      </c>
      <c r="F54" t="s">
        <v>18</v>
      </c>
      <c r="G54" t="s">
        <v>24</v>
      </c>
      <c r="H54">
        <v>9</v>
      </c>
      <c r="I54" t="s">
        <v>180</v>
      </c>
      <c r="J54">
        <v>9745</v>
      </c>
      <c r="K54" s="2">
        <f t="shared" si="2"/>
        <v>87705</v>
      </c>
      <c r="L54" t="b">
        <v>0</v>
      </c>
      <c r="M54" t="b">
        <f t="shared" ca="1" si="3"/>
        <v>0</v>
      </c>
      <c r="N54">
        <f t="shared" si="4"/>
        <v>0</v>
      </c>
      <c r="O54" t="b">
        <v>0</v>
      </c>
      <c r="P54" t="b">
        <f t="shared" ca="1" si="5"/>
        <v>0</v>
      </c>
      <c r="Q54">
        <f t="shared" si="6"/>
        <v>0</v>
      </c>
      <c r="R54" t="s">
        <v>26</v>
      </c>
      <c r="S54" t="str">
        <f>CHOOSE(MATCH(G54, {"Maharashtra","Karnataka","Delhi","Telangana"}, 0), "27", "29", "07", "36") &amp; V54 &amp; "1Z5"</f>
        <v>07CXILK2295Z1Z5</v>
      </c>
      <c r="T54" t="str">
        <f t="shared" si="7"/>
        <v>IGST</v>
      </c>
      <c r="U54" t="str">
        <f t="shared" ca="1" si="8"/>
        <v>194C</v>
      </c>
      <c r="V54" t="s">
        <v>181</v>
      </c>
      <c r="W54" t="str">
        <f t="shared" si="9"/>
        <v>Normal</v>
      </c>
    </row>
    <row r="55" spans="1:23" x14ac:dyDescent="0.25">
      <c r="A55">
        <v>54</v>
      </c>
      <c r="B55" s="1">
        <v>45462</v>
      </c>
      <c r="C55" s="1" t="str">
        <f t="shared" si="0"/>
        <v>June</v>
      </c>
      <c r="D55" s="1" t="str">
        <f t="shared" si="1"/>
        <v>Q2</v>
      </c>
      <c r="E55" t="s">
        <v>182</v>
      </c>
      <c r="F55" t="s">
        <v>18</v>
      </c>
      <c r="G55" t="s">
        <v>45</v>
      </c>
      <c r="H55">
        <v>6</v>
      </c>
      <c r="I55" t="s">
        <v>183</v>
      </c>
      <c r="J55">
        <v>9602</v>
      </c>
      <c r="K55" s="2">
        <f t="shared" si="2"/>
        <v>57612</v>
      </c>
      <c r="L55" t="b">
        <v>1</v>
      </c>
      <c r="M55">
        <f t="shared" ca="1" si="3"/>
        <v>18</v>
      </c>
      <c r="N55">
        <f t="shared" ca="1" si="4"/>
        <v>10370.16</v>
      </c>
      <c r="O55" t="b">
        <v>1</v>
      </c>
      <c r="P55">
        <f t="shared" ca="1" si="5"/>
        <v>10</v>
      </c>
      <c r="Q55">
        <f t="shared" ca="1" si="6"/>
        <v>5761.2</v>
      </c>
      <c r="R55" t="s">
        <v>26</v>
      </c>
      <c r="S55" t="str">
        <f>CHOOSE(MATCH(G55, {"Maharashtra","Karnataka","Delhi","Telangana"}, 0), "27", "29", "07", "36") &amp; V55 &amp; "1Z5"</f>
        <v>36FAEHC5102F1Z5</v>
      </c>
      <c r="T55" t="str">
        <f t="shared" si="7"/>
        <v>CGST+SGST</v>
      </c>
      <c r="U55" t="str">
        <f t="shared" ca="1" si="8"/>
        <v>194I</v>
      </c>
      <c r="V55" t="s">
        <v>184</v>
      </c>
      <c r="W55" t="str">
        <f t="shared" si="9"/>
        <v>Normal</v>
      </c>
    </row>
    <row r="56" spans="1:23" x14ac:dyDescent="0.25">
      <c r="A56">
        <v>55</v>
      </c>
      <c r="B56" s="1">
        <v>45463</v>
      </c>
      <c r="C56" s="1" t="str">
        <f t="shared" si="0"/>
        <v>June</v>
      </c>
      <c r="D56" s="1" t="str">
        <f t="shared" si="1"/>
        <v>Q2</v>
      </c>
      <c r="E56" t="s">
        <v>185</v>
      </c>
      <c r="F56" t="s">
        <v>18</v>
      </c>
      <c r="G56" t="s">
        <v>45</v>
      </c>
      <c r="H56">
        <v>3</v>
      </c>
      <c r="I56" t="s">
        <v>186</v>
      </c>
      <c r="J56">
        <v>6344</v>
      </c>
      <c r="K56" s="2">
        <f t="shared" si="2"/>
        <v>19032</v>
      </c>
      <c r="L56" t="b">
        <v>0</v>
      </c>
      <c r="M56" t="b">
        <f t="shared" ca="1" si="3"/>
        <v>0</v>
      </c>
      <c r="N56">
        <f t="shared" si="4"/>
        <v>0</v>
      </c>
      <c r="O56" t="b">
        <v>1</v>
      </c>
      <c r="P56">
        <f t="shared" ca="1" si="5"/>
        <v>5</v>
      </c>
      <c r="Q56">
        <f t="shared" ca="1" si="6"/>
        <v>951.6</v>
      </c>
      <c r="R56" t="s">
        <v>42</v>
      </c>
      <c r="S56" t="str">
        <f>CHOOSE(MATCH(G56, {"Maharashtra","Karnataka","Delhi","Telangana"}, 0), "27", "29", "07", "36") &amp; V56 &amp; "1Z5"</f>
        <v>36KZUZL4068R1Z5</v>
      </c>
      <c r="T56" t="str">
        <f t="shared" si="7"/>
        <v>CGST+SGST</v>
      </c>
      <c r="U56" t="str">
        <f t="shared" ca="1" si="8"/>
        <v>194I</v>
      </c>
      <c r="V56" t="s">
        <v>187</v>
      </c>
      <c r="W56" t="str">
        <f t="shared" si="9"/>
        <v>Normal</v>
      </c>
    </row>
    <row r="57" spans="1:23" x14ac:dyDescent="0.25">
      <c r="A57">
        <v>56</v>
      </c>
      <c r="B57" s="1">
        <v>45464</v>
      </c>
      <c r="C57" s="1" t="str">
        <f t="shared" si="0"/>
        <v>June</v>
      </c>
      <c r="D57" s="1" t="str">
        <f t="shared" si="1"/>
        <v>Q2</v>
      </c>
      <c r="E57" t="s">
        <v>188</v>
      </c>
      <c r="F57" t="s">
        <v>29</v>
      </c>
      <c r="G57" t="s">
        <v>37</v>
      </c>
      <c r="H57">
        <v>6</v>
      </c>
      <c r="I57" t="s">
        <v>189</v>
      </c>
      <c r="J57">
        <v>9511</v>
      </c>
      <c r="K57" s="2">
        <f t="shared" si="2"/>
        <v>57066</v>
      </c>
      <c r="L57" t="b">
        <v>1</v>
      </c>
      <c r="M57">
        <f t="shared" ca="1" si="3"/>
        <v>28</v>
      </c>
      <c r="N57">
        <f t="shared" ca="1" si="4"/>
        <v>15978.48</v>
      </c>
      <c r="O57" t="b">
        <v>0</v>
      </c>
      <c r="P57" t="b">
        <f t="shared" ca="1" si="5"/>
        <v>0</v>
      </c>
      <c r="Q57">
        <f t="shared" si="6"/>
        <v>0</v>
      </c>
      <c r="R57" t="s">
        <v>21</v>
      </c>
      <c r="S57" t="str">
        <f>CHOOSE(MATCH(G57, {"Maharashtra","Karnataka","Delhi","Telangana"}, 0), "27", "29", "07", "36") &amp; V57 &amp; "1Z5"</f>
        <v>27FBSCM4172A1Z5</v>
      </c>
      <c r="T57" t="str">
        <f t="shared" si="7"/>
        <v>IGST</v>
      </c>
      <c r="U57" t="str">
        <f t="shared" ca="1" si="8"/>
        <v>194C</v>
      </c>
      <c r="V57" t="s">
        <v>190</v>
      </c>
      <c r="W57" t="str">
        <f t="shared" si="9"/>
        <v>Normal</v>
      </c>
    </row>
    <row r="58" spans="1:23" x14ac:dyDescent="0.25">
      <c r="A58">
        <v>57</v>
      </c>
      <c r="B58" s="1">
        <v>45465</v>
      </c>
      <c r="C58" s="1" t="str">
        <f t="shared" si="0"/>
        <v>June</v>
      </c>
      <c r="D58" s="1" t="str">
        <f t="shared" si="1"/>
        <v>Q2</v>
      </c>
      <c r="E58" t="s">
        <v>191</v>
      </c>
      <c r="F58" t="s">
        <v>18</v>
      </c>
      <c r="G58" t="s">
        <v>24</v>
      </c>
      <c r="H58">
        <v>9</v>
      </c>
      <c r="I58" t="s">
        <v>192</v>
      </c>
      <c r="J58">
        <v>679</v>
      </c>
      <c r="K58" s="2">
        <f t="shared" si="2"/>
        <v>6111</v>
      </c>
      <c r="L58" t="b">
        <v>1</v>
      </c>
      <c r="M58">
        <f t="shared" ca="1" si="3"/>
        <v>18</v>
      </c>
      <c r="N58">
        <f t="shared" ca="1" si="4"/>
        <v>1099.98</v>
      </c>
      <c r="O58" t="b">
        <v>0</v>
      </c>
      <c r="P58" t="b">
        <f t="shared" ca="1" si="5"/>
        <v>0</v>
      </c>
      <c r="Q58">
        <f t="shared" si="6"/>
        <v>0</v>
      </c>
      <c r="R58" t="s">
        <v>26</v>
      </c>
      <c r="S58" t="str">
        <f>CHOOSE(MATCH(G58, {"Maharashtra","Karnataka","Delhi","Telangana"}, 0), "27", "29", "07", "36") &amp; V58 &amp; "1Z5"</f>
        <v>07XAOLL8301G1Z5</v>
      </c>
      <c r="T58" t="str">
        <f t="shared" si="7"/>
        <v>IGST</v>
      </c>
      <c r="U58" t="str">
        <f t="shared" ca="1" si="8"/>
        <v>194H</v>
      </c>
      <c r="V58" t="s">
        <v>193</v>
      </c>
      <c r="W58" t="str">
        <f t="shared" si="9"/>
        <v>Normal</v>
      </c>
    </row>
    <row r="59" spans="1:23" x14ac:dyDescent="0.25">
      <c r="A59">
        <v>58</v>
      </c>
      <c r="B59" s="1">
        <v>45466</v>
      </c>
      <c r="C59" s="1" t="str">
        <f t="shared" si="0"/>
        <v>June</v>
      </c>
      <c r="D59" s="1" t="str">
        <f t="shared" si="1"/>
        <v>Q2</v>
      </c>
      <c r="E59" t="s">
        <v>23</v>
      </c>
      <c r="F59" t="s">
        <v>18</v>
      </c>
      <c r="G59" t="s">
        <v>24</v>
      </c>
      <c r="H59">
        <v>3</v>
      </c>
      <c r="I59" t="s">
        <v>194</v>
      </c>
      <c r="J59">
        <v>3040</v>
      </c>
      <c r="K59" s="2">
        <f t="shared" si="2"/>
        <v>9120</v>
      </c>
      <c r="L59" t="b">
        <v>1</v>
      </c>
      <c r="M59">
        <f t="shared" ca="1" si="3"/>
        <v>28</v>
      </c>
      <c r="N59">
        <f t="shared" ca="1" si="4"/>
        <v>2553.6</v>
      </c>
      <c r="O59" t="b">
        <v>0</v>
      </c>
      <c r="P59" t="b">
        <f t="shared" ca="1" si="5"/>
        <v>0</v>
      </c>
      <c r="Q59">
        <f t="shared" si="6"/>
        <v>0</v>
      </c>
      <c r="R59" t="s">
        <v>26</v>
      </c>
      <c r="S59" t="str">
        <f>CHOOSE(MATCH(G59, {"Maharashtra","Karnataka","Delhi","Telangana"}, 0), "27", "29", "07", "36") &amp; V59 &amp; "1Z5"</f>
        <v>07FWBVN9229H1Z5</v>
      </c>
      <c r="T59" t="str">
        <f t="shared" si="7"/>
        <v>IGST</v>
      </c>
      <c r="U59" t="str">
        <f t="shared" ca="1" si="8"/>
        <v>194H</v>
      </c>
      <c r="V59" t="s">
        <v>195</v>
      </c>
      <c r="W59" t="str">
        <f t="shared" si="9"/>
        <v>Normal</v>
      </c>
    </row>
    <row r="60" spans="1:23" x14ac:dyDescent="0.25">
      <c r="A60">
        <v>59</v>
      </c>
      <c r="B60" s="1">
        <v>45467</v>
      </c>
      <c r="C60" s="1" t="str">
        <f t="shared" si="0"/>
        <v>June</v>
      </c>
      <c r="D60" s="1" t="str">
        <f t="shared" si="1"/>
        <v>Q2</v>
      </c>
      <c r="E60" t="s">
        <v>196</v>
      </c>
      <c r="F60" t="s">
        <v>18</v>
      </c>
      <c r="G60" t="s">
        <v>19</v>
      </c>
      <c r="H60">
        <v>7</v>
      </c>
      <c r="I60" t="s">
        <v>197</v>
      </c>
      <c r="J60">
        <v>8152</v>
      </c>
      <c r="K60" s="2">
        <f t="shared" si="2"/>
        <v>57064</v>
      </c>
      <c r="L60" t="b">
        <v>1</v>
      </c>
      <c r="M60">
        <f t="shared" ca="1" si="3"/>
        <v>18</v>
      </c>
      <c r="N60">
        <f t="shared" ca="1" si="4"/>
        <v>10271.52</v>
      </c>
      <c r="O60" t="b">
        <v>0</v>
      </c>
      <c r="P60" t="b">
        <f t="shared" ca="1" si="5"/>
        <v>0</v>
      </c>
      <c r="Q60">
        <f t="shared" si="6"/>
        <v>0</v>
      </c>
      <c r="R60" t="s">
        <v>42</v>
      </c>
      <c r="S60" t="str">
        <f>CHOOSE(MATCH(G60, {"Maharashtra","Karnataka","Delhi","Telangana"}, 0), "27", "29", "07", "36") &amp; V60 &amp; "1Z5"</f>
        <v>29RAQSY1554Y1Z5</v>
      </c>
      <c r="T60" t="str">
        <f t="shared" si="7"/>
        <v>IGST</v>
      </c>
      <c r="U60" t="str">
        <f t="shared" ca="1" si="8"/>
        <v>194C</v>
      </c>
      <c r="V60" t="s">
        <v>198</v>
      </c>
      <c r="W60" t="str">
        <f t="shared" si="9"/>
        <v>Normal</v>
      </c>
    </row>
    <row r="61" spans="1:23" x14ac:dyDescent="0.25">
      <c r="A61">
        <v>60</v>
      </c>
      <c r="B61" s="1">
        <v>45468</v>
      </c>
      <c r="C61" s="1" t="str">
        <f t="shared" si="0"/>
        <v>June</v>
      </c>
      <c r="D61" s="1" t="str">
        <f t="shared" si="1"/>
        <v>Q2</v>
      </c>
      <c r="E61" t="s">
        <v>199</v>
      </c>
      <c r="F61" t="s">
        <v>18</v>
      </c>
      <c r="G61" t="s">
        <v>19</v>
      </c>
      <c r="H61">
        <v>6</v>
      </c>
      <c r="I61" t="s">
        <v>200</v>
      </c>
      <c r="J61">
        <v>5991</v>
      </c>
      <c r="K61" s="2">
        <f t="shared" si="2"/>
        <v>35946</v>
      </c>
      <c r="L61" t="b">
        <v>0</v>
      </c>
      <c r="M61" t="b">
        <f t="shared" ca="1" si="3"/>
        <v>0</v>
      </c>
      <c r="N61">
        <f t="shared" si="4"/>
        <v>0</v>
      </c>
      <c r="O61" t="b">
        <v>0</v>
      </c>
      <c r="P61" t="b">
        <f t="shared" ca="1" si="5"/>
        <v>0</v>
      </c>
      <c r="Q61">
        <f t="shared" si="6"/>
        <v>0</v>
      </c>
      <c r="R61" t="s">
        <v>26</v>
      </c>
      <c r="S61" t="str">
        <f>CHOOSE(MATCH(G61, {"Maharashtra","Karnataka","Delhi","Telangana"}, 0), "27", "29", "07", "36") &amp; V61 &amp; "1Z5"</f>
        <v>29HYWUQ0331K1Z5</v>
      </c>
      <c r="T61" t="str">
        <f t="shared" si="7"/>
        <v>IGST</v>
      </c>
      <c r="U61" t="str">
        <f t="shared" ca="1" si="8"/>
        <v>No TDS</v>
      </c>
      <c r="V61" t="s">
        <v>201</v>
      </c>
      <c r="W61" t="str">
        <f t="shared" si="9"/>
        <v>Normal</v>
      </c>
    </row>
    <row r="62" spans="1:23" x14ac:dyDescent="0.25">
      <c r="A62">
        <v>61</v>
      </c>
      <c r="B62" s="1">
        <v>45469</v>
      </c>
      <c r="C62" s="1" t="str">
        <f t="shared" si="0"/>
        <v>June</v>
      </c>
      <c r="D62" s="1" t="str">
        <f t="shared" si="1"/>
        <v>Q2</v>
      </c>
      <c r="E62" t="s">
        <v>202</v>
      </c>
      <c r="F62" t="s">
        <v>29</v>
      </c>
      <c r="G62" t="s">
        <v>19</v>
      </c>
      <c r="H62">
        <v>1</v>
      </c>
      <c r="I62" t="s">
        <v>203</v>
      </c>
      <c r="J62">
        <v>3179</v>
      </c>
      <c r="K62" s="2">
        <f t="shared" si="2"/>
        <v>3179</v>
      </c>
      <c r="L62" t="b">
        <v>0</v>
      </c>
      <c r="M62" t="b">
        <f t="shared" ca="1" si="3"/>
        <v>0</v>
      </c>
      <c r="N62">
        <f t="shared" si="4"/>
        <v>0</v>
      </c>
      <c r="O62" t="b">
        <v>1</v>
      </c>
      <c r="P62">
        <f t="shared" ca="1" si="5"/>
        <v>5</v>
      </c>
      <c r="Q62">
        <f t="shared" ca="1" si="6"/>
        <v>158.94999999999999</v>
      </c>
      <c r="R62" t="s">
        <v>26</v>
      </c>
      <c r="S62" t="str">
        <f>CHOOSE(MATCH(G62, {"Maharashtra","Karnataka","Delhi","Telangana"}, 0), "27", "29", "07", "36") &amp; V62 &amp; "1Z5"</f>
        <v>29SUDMJ3961Y1Z5</v>
      </c>
      <c r="T62" t="str">
        <f t="shared" si="7"/>
        <v>IGST</v>
      </c>
      <c r="U62" t="str">
        <f t="shared" ca="1" si="8"/>
        <v>194I</v>
      </c>
      <c r="V62" t="s">
        <v>204</v>
      </c>
      <c r="W62" t="str">
        <f t="shared" si="9"/>
        <v>Normal</v>
      </c>
    </row>
    <row r="63" spans="1:23" x14ac:dyDescent="0.25">
      <c r="A63">
        <v>62</v>
      </c>
      <c r="B63" s="1">
        <v>45470</v>
      </c>
      <c r="C63" s="1" t="str">
        <f t="shared" si="0"/>
        <v>June</v>
      </c>
      <c r="D63" s="1" t="str">
        <f t="shared" si="1"/>
        <v>Q2</v>
      </c>
      <c r="E63" t="s">
        <v>205</v>
      </c>
      <c r="F63" t="s">
        <v>29</v>
      </c>
      <c r="G63" t="s">
        <v>45</v>
      </c>
      <c r="H63">
        <v>8</v>
      </c>
      <c r="I63" t="s">
        <v>206</v>
      </c>
      <c r="J63">
        <v>7459</v>
      </c>
      <c r="K63" s="2">
        <f t="shared" si="2"/>
        <v>59672</v>
      </c>
      <c r="L63" t="b">
        <v>1</v>
      </c>
      <c r="M63">
        <f t="shared" ca="1" si="3"/>
        <v>5</v>
      </c>
      <c r="N63">
        <f t="shared" ca="1" si="4"/>
        <v>2983.6</v>
      </c>
      <c r="O63" t="b">
        <v>1</v>
      </c>
      <c r="P63">
        <f t="shared" ca="1" si="5"/>
        <v>1</v>
      </c>
      <c r="Q63">
        <f t="shared" ca="1" si="6"/>
        <v>596.72</v>
      </c>
      <c r="R63" t="s">
        <v>31</v>
      </c>
      <c r="S63" t="str">
        <f>CHOOSE(MATCH(G63, {"Maharashtra","Karnataka","Delhi","Telangana"}, 0), "27", "29", "07", "36") &amp; V63 &amp; "1Z5"</f>
        <v>36YPXUY8489S1Z5</v>
      </c>
      <c r="T63" t="str">
        <f t="shared" si="7"/>
        <v>CGST+SGST</v>
      </c>
      <c r="U63" t="str">
        <f t="shared" ca="1" si="8"/>
        <v>194J</v>
      </c>
      <c r="V63" t="s">
        <v>207</v>
      </c>
      <c r="W63" t="str">
        <f t="shared" si="9"/>
        <v>High Risk</v>
      </c>
    </row>
    <row r="64" spans="1:23" x14ac:dyDescent="0.25">
      <c r="A64">
        <v>63</v>
      </c>
      <c r="B64" s="1">
        <v>45471</v>
      </c>
      <c r="C64" s="1" t="str">
        <f t="shared" si="0"/>
        <v>June</v>
      </c>
      <c r="D64" s="1" t="str">
        <f t="shared" si="1"/>
        <v>Q2</v>
      </c>
      <c r="E64" t="s">
        <v>208</v>
      </c>
      <c r="F64" t="s">
        <v>18</v>
      </c>
      <c r="G64" t="s">
        <v>37</v>
      </c>
      <c r="H64">
        <v>10</v>
      </c>
      <c r="I64" t="s">
        <v>209</v>
      </c>
      <c r="J64">
        <v>9839</v>
      </c>
      <c r="K64" s="2">
        <f t="shared" si="2"/>
        <v>98390</v>
      </c>
      <c r="L64" t="b">
        <v>1</v>
      </c>
      <c r="M64">
        <f t="shared" ca="1" si="3"/>
        <v>5</v>
      </c>
      <c r="N64">
        <f t="shared" ca="1" si="4"/>
        <v>4919.5</v>
      </c>
      <c r="O64" t="b">
        <v>0</v>
      </c>
      <c r="P64" t="b">
        <f t="shared" ca="1" si="5"/>
        <v>0</v>
      </c>
      <c r="Q64">
        <f t="shared" si="6"/>
        <v>0</v>
      </c>
      <c r="R64" t="s">
        <v>26</v>
      </c>
      <c r="S64" t="str">
        <f>CHOOSE(MATCH(G64, {"Maharashtra","Karnataka","Delhi","Telangana"}, 0), "27", "29", "07", "36") &amp; V64 &amp; "1Z5"</f>
        <v>27GBMPB2882Z1Z5</v>
      </c>
      <c r="T64" t="str">
        <f t="shared" si="7"/>
        <v>IGST</v>
      </c>
      <c r="U64" t="str">
        <f t="shared" ca="1" si="8"/>
        <v>194J</v>
      </c>
      <c r="V64" t="s">
        <v>210</v>
      </c>
      <c r="W64" t="str">
        <f t="shared" si="9"/>
        <v>Normal</v>
      </c>
    </row>
    <row r="65" spans="1:23" x14ac:dyDescent="0.25">
      <c r="A65">
        <v>64</v>
      </c>
      <c r="B65" s="1">
        <v>45472</v>
      </c>
      <c r="C65" s="1" t="str">
        <f t="shared" si="0"/>
        <v>June</v>
      </c>
      <c r="D65" s="1" t="str">
        <f t="shared" si="1"/>
        <v>Q2</v>
      </c>
      <c r="E65" t="s">
        <v>211</v>
      </c>
      <c r="F65" t="s">
        <v>29</v>
      </c>
      <c r="G65" t="s">
        <v>37</v>
      </c>
      <c r="H65">
        <v>9</v>
      </c>
      <c r="I65" t="s">
        <v>212</v>
      </c>
      <c r="J65">
        <v>3282</v>
      </c>
      <c r="K65" s="2">
        <f t="shared" si="2"/>
        <v>29538</v>
      </c>
      <c r="L65" t="b">
        <v>1</v>
      </c>
      <c r="M65">
        <f t="shared" ca="1" si="3"/>
        <v>18</v>
      </c>
      <c r="N65">
        <f t="shared" ca="1" si="4"/>
        <v>5316.84</v>
      </c>
      <c r="O65" t="b">
        <v>1</v>
      </c>
      <c r="P65">
        <f t="shared" ca="1" si="5"/>
        <v>2</v>
      </c>
      <c r="Q65">
        <f t="shared" ca="1" si="6"/>
        <v>590.76</v>
      </c>
      <c r="R65" t="s">
        <v>42</v>
      </c>
      <c r="S65" t="str">
        <f>CHOOSE(MATCH(G65, {"Maharashtra","Karnataka","Delhi","Telangana"}, 0), "27", "29", "07", "36") &amp; V65 &amp; "1Z5"</f>
        <v>27JKISQ0625W1Z5</v>
      </c>
      <c r="T65" t="str">
        <f t="shared" si="7"/>
        <v>IGST</v>
      </c>
      <c r="U65" t="str">
        <f t="shared" ca="1" si="8"/>
        <v>194I</v>
      </c>
      <c r="V65" t="s">
        <v>213</v>
      </c>
      <c r="W65" t="str">
        <f t="shared" si="9"/>
        <v>Normal</v>
      </c>
    </row>
    <row r="66" spans="1:23" x14ac:dyDescent="0.25">
      <c r="A66">
        <v>65</v>
      </c>
      <c r="B66" s="1">
        <v>45473</v>
      </c>
      <c r="C66" s="1" t="str">
        <f t="shared" si="0"/>
        <v>June</v>
      </c>
      <c r="D66" s="1" t="str">
        <f t="shared" si="1"/>
        <v>Q2</v>
      </c>
      <c r="E66" t="s">
        <v>214</v>
      </c>
      <c r="F66" t="s">
        <v>18</v>
      </c>
      <c r="G66" t="s">
        <v>24</v>
      </c>
      <c r="H66">
        <v>4</v>
      </c>
      <c r="I66" t="s">
        <v>25</v>
      </c>
      <c r="J66">
        <v>9521</v>
      </c>
      <c r="K66" s="2">
        <f t="shared" si="2"/>
        <v>38084</v>
      </c>
      <c r="L66" t="b">
        <v>0</v>
      </c>
      <c r="M66" t="b">
        <f t="shared" ca="1" si="3"/>
        <v>0</v>
      </c>
      <c r="N66">
        <f t="shared" si="4"/>
        <v>0</v>
      </c>
      <c r="O66" t="b">
        <v>0</v>
      </c>
      <c r="P66" t="b">
        <f t="shared" ca="1" si="5"/>
        <v>0</v>
      </c>
      <c r="Q66">
        <f t="shared" si="6"/>
        <v>0</v>
      </c>
      <c r="R66" t="s">
        <v>31</v>
      </c>
      <c r="S66" t="str">
        <f>CHOOSE(MATCH(G66, {"Maharashtra","Karnataka","Delhi","Telangana"}, 0), "27", "29", "07", "36") &amp; V66 &amp; "1Z5"</f>
        <v>07WFHMB5861Y1Z5</v>
      </c>
      <c r="T66" t="str">
        <f t="shared" si="7"/>
        <v>IGST</v>
      </c>
      <c r="U66" t="str">
        <f t="shared" ca="1" si="8"/>
        <v>194H</v>
      </c>
      <c r="V66" t="s">
        <v>215</v>
      </c>
      <c r="W66" t="str">
        <f t="shared" si="9"/>
        <v>Normal</v>
      </c>
    </row>
    <row r="67" spans="1:23" x14ac:dyDescent="0.25">
      <c r="A67">
        <v>66</v>
      </c>
      <c r="B67" s="1">
        <v>45474</v>
      </c>
      <c r="C67" s="1" t="str">
        <f t="shared" ref="C67:C130" si="10">TEXT(B67,"mmmm")</f>
        <v>July</v>
      </c>
      <c r="D67" s="1" t="str">
        <f t="shared" ref="D67:D130" si="11">"Q" &amp; INT((MONTH(B67)-1)/3)+1</f>
        <v>Q3</v>
      </c>
      <c r="E67" t="s">
        <v>82</v>
      </c>
      <c r="F67" t="s">
        <v>18</v>
      </c>
      <c r="G67" t="s">
        <v>37</v>
      </c>
      <c r="H67">
        <v>3</v>
      </c>
      <c r="I67" t="s">
        <v>216</v>
      </c>
      <c r="J67">
        <v>989</v>
      </c>
      <c r="K67" s="2">
        <f t="shared" ref="K67:K130" si="12">H67*J67</f>
        <v>2967</v>
      </c>
      <c r="L67" t="b">
        <v>0</v>
      </c>
      <c r="M67" t="b">
        <f t="shared" ref="M67:M130" ca="1" si="13">IF(L67=TRUE, CHOOSE(RANDBETWEEN(1,4), 5, 12, 18, 28, ""))</f>
        <v>0</v>
      </c>
      <c r="N67">
        <f t="shared" ref="N67:N130" si="14">IF(L67=TRUE, K67 * M67 / 100, 0)</f>
        <v>0</v>
      </c>
      <c r="O67" t="b">
        <v>1</v>
      </c>
      <c r="P67">
        <f t="shared" ref="P67:P130" ca="1" si="15">IF(O67=TRUE, CHOOSE(RANDBETWEEN(1,4), 1, 2, 5, 10, ""))</f>
        <v>10</v>
      </c>
      <c r="Q67">
        <f t="shared" ref="Q67:Q130" ca="1" si="16">IF(O67=TRUE, K67 * P67 / 100, 0)</f>
        <v>296.7</v>
      </c>
      <c r="R67" t="s">
        <v>42</v>
      </c>
      <c r="S67" t="str">
        <f>CHOOSE(MATCH(G67, {"Maharashtra","Karnataka","Delhi","Telangana"}, 0), "27", "29", "07", "36") &amp; V67 &amp; "1Z5"</f>
        <v>27FPONJ1007E1Z5</v>
      </c>
      <c r="T67" t="str">
        <f t="shared" ref="T67:T130" si="17">IF(G67="Telangana", "CGST+SGST", "IGST")</f>
        <v>IGST</v>
      </c>
      <c r="U67" t="str">
        <f t="shared" ref="U67:U130" ca="1" si="18">CHOOSE(RANDBETWEEN(1,5), "194C", "194J", "194H", "194I", "No TDS")</f>
        <v>194H</v>
      </c>
      <c r="V67" t="s">
        <v>217</v>
      </c>
      <c r="W67" t="str">
        <f t="shared" ref="W67:W130" si="19">IF(AND(L67=TRUE, R67="Cash"), "High Risk", "Normal")</f>
        <v>Normal</v>
      </c>
    </row>
    <row r="68" spans="1:23" x14ac:dyDescent="0.25">
      <c r="A68">
        <v>67</v>
      </c>
      <c r="B68" s="1">
        <v>45475</v>
      </c>
      <c r="C68" s="1" t="str">
        <f t="shared" si="10"/>
        <v>July</v>
      </c>
      <c r="D68" s="1" t="str">
        <f t="shared" si="11"/>
        <v>Q3</v>
      </c>
      <c r="E68" t="s">
        <v>218</v>
      </c>
      <c r="F68" t="s">
        <v>29</v>
      </c>
      <c r="G68" t="s">
        <v>24</v>
      </c>
      <c r="H68">
        <v>2</v>
      </c>
      <c r="I68" t="s">
        <v>219</v>
      </c>
      <c r="J68">
        <v>3731</v>
      </c>
      <c r="K68" s="2">
        <f t="shared" si="12"/>
        <v>7462</v>
      </c>
      <c r="L68" t="b">
        <v>1</v>
      </c>
      <c r="M68">
        <f t="shared" ca="1" si="13"/>
        <v>28</v>
      </c>
      <c r="N68">
        <f t="shared" ca="1" si="14"/>
        <v>2089.36</v>
      </c>
      <c r="O68" t="b">
        <v>1</v>
      </c>
      <c r="P68">
        <f t="shared" ca="1" si="15"/>
        <v>1</v>
      </c>
      <c r="Q68">
        <f t="shared" ca="1" si="16"/>
        <v>74.62</v>
      </c>
      <c r="R68" t="s">
        <v>21</v>
      </c>
      <c r="S68" t="str">
        <f>CHOOSE(MATCH(G68, {"Maharashtra","Karnataka","Delhi","Telangana"}, 0), "27", "29", "07", "36") &amp; V68 &amp; "1Z5"</f>
        <v>07ILBJC8855J1Z5</v>
      </c>
      <c r="T68" t="str">
        <f t="shared" si="17"/>
        <v>IGST</v>
      </c>
      <c r="U68" t="str">
        <f t="shared" ca="1" si="18"/>
        <v>194C</v>
      </c>
      <c r="V68" t="s">
        <v>220</v>
      </c>
      <c r="W68" t="str">
        <f t="shared" si="19"/>
        <v>Normal</v>
      </c>
    </row>
    <row r="69" spans="1:23" x14ac:dyDescent="0.25">
      <c r="A69">
        <v>68</v>
      </c>
      <c r="B69" s="1">
        <v>45476</v>
      </c>
      <c r="C69" s="1" t="str">
        <f t="shared" si="10"/>
        <v>July</v>
      </c>
      <c r="D69" s="1" t="str">
        <f t="shared" si="11"/>
        <v>Q3</v>
      </c>
      <c r="E69" t="s">
        <v>221</v>
      </c>
      <c r="F69" t="s">
        <v>29</v>
      </c>
      <c r="G69" t="s">
        <v>45</v>
      </c>
      <c r="H69">
        <v>5</v>
      </c>
      <c r="I69" t="s">
        <v>222</v>
      </c>
      <c r="J69">
        <v>6708</v>
      </c>
      <c r="K69" s="2">
        <f t="shared" si="12"/>
        <v>33540</v>
      </c>
      <c r="L69" t="b">
        <v>1</v>
      </c>
      <c r="M69">
        <f t="shared" ca="1" si="13"/>
        <v>28</v>
      </c>
      <c r="N69">
        <f t="shared" ca="1" si="14"/>
        <v>9391.2000000000007</v>
      </c>
      <c r="O69" t="b">
        <v>1</v>
      </c>
      <c r="P69">
        <f t="shared" ca="1" si="15"/>
        <v>10</v>
      </c>
      <c r="Q69">
        <f t="shared" ca="1" si="16"/>
        <v>3354</v>
      </c>
      <c r="R69" t="s">
        <v>26</v>
      </c>
      <c r="S69" t="str">
        <f>CHOOSE(MATCH(G69, {"Maharashtra","Karnataka","Delhi","Telangana"}, 0), "27", "29", "07", "36") &amp; V69 &amp; "1Z5"</f>
        <v>36LLCSD1249U1Z5</v>
      </c>
      <c r="T69" t="str">
        <f t="shared" si="17"/>
        <v>CGST+SGST</v>
      </c>
      <c r="U69" t="str">
        <f t="shared" ca="1" si="18"/>
        <v>No TDS</v>
      </c>
      <c r="V69" t="s">
        <v>223</v>
      </c>
      <c r="W69" t="str">
        <f t="shared" si="19"/>
        <v>Normal</v>
      </c>
    </row>
    <row r="70" spans="1:23" x14ac:dyDescent="0.25">
      <c r="A70">
        <v>69</v>
      </c>
      <c r="B70" s="1">
        <v>45477</v>
      </c>
      <c r="C70" s="1" t="str">
        <f t="shared" si="10"/>
        <v>July</v>
      </c>
      <c r="D70" s="1" t="str">
        <f t="shared" si="11"/>
        <v>Q3</v>
      </c>
      <c r="E70" t="s">
        <v>224</v>
      </c>
      <c r="F70" t="s">
        <v>18</v>
      </c>
      <c r="G70" t="s">
        <v>19</v>
      </c>
      <c r="H70">
        <v>10</v>
      </c>
      <c r="I70" t="s">
        <v>225</v>
      </c>
      <c r="J70">
        <v>643</v>
      </c>
      <c r="K70" s="2">
        <f t="shared" si="12"/>
        <v>6430</v>
      </c>
      <c r="L70" t="b">
        <v>0</v>
      </c>
      <c r="M70" t="b">
        <f t="shared" ca="1" si="13"/>
        <v>0</v>
      </c>
      <c r="N70">
        <f t="shared" si="14"/>
        <v>0</v>
      </c>
      <c r="O70" t="b">
        <v>0</v>
      </c>
      <c r="P70" t="b">
        <f t="shared" ca="1" si="15"/>
        <v>0</v>
      </c>
      <c r="Q70">
        <f t="shared" si="16"/>
        <v>0</v>
      </c>
      <c r="R70" t="s">
        <v>21</v>
      </c>
      <c r="S70" t="str">
        <f>CHOOSE(MATCH(G70, {"Maharashtra","Karnataka","Delhi","Telangana"}, 0), "27", "29", "07", "36") &amp; V70 &amp; "1Z5"</f>
        <v>29EVFPT3618F1Z5</v>
      </c>
      <c r="T70" t="str">
        <f t="shared" si="17"/>
        <v>IGST</v>
      </c>
      <c r="U70" t="str">
        <f t="shared" ca="1" si="18"/>
        <v>194J</v>
      </c>
      <c r="V70" t="s">
        <v>226</v>
      </c>
      <c r="W70" t="str">
        <f t="shared" si="19"/>
        <v>Normal</v>
      </c>
    </row>
    <row r="71" spans="1:23" x14ac:dyDescent="0.25">
      <c r="A71">
        <v>70</v>
      </c>
      <c r="B71" s="1">
        <v>45478</v>
      </c>
      <c r="C71" s="1" t="str">
        <f t="shared" si="10"/>
        <v>July</v>
      </c>
      <c r="D71" s="1" t="str">
        <f t="shared" si="11"/>
        <v>Q3</v>
      </c>
      <c r="E71" t="s">
        <v>227</v>
      </c>
      <c r="F71" t="s">
        <v>29</v>
      </c>
      <c r="G71" t="s">
        <v>19</v>
      </c>
      <c r="H71">
        <v>4</v>
      </c>
      <c r="I71" t="s">
        <v>130</v>
      </c>
      <c r="J71">
        <v>1450</v>
      </c>
      <c r="K71" s="2">
        <f t="shared" si="12"/>
        <v>5800</v>
      </c>
      <c r="L71" t="b">
        <v>1</v>
      </c>
      <c r="M71">
        <f t="shared" ca="1" si="13"/>
        <v>5</v>
      </c>
      <c r="N71">
        <f t="shared" ca="1" si="14"/>
        <v>290</v>
      </c>
      <c r="O71" t="b">
        <v>1</v>
      </c>
      <c r="P71">
        <f t="shared" ca="1" si="15"/>
        <v>5</v>
      </c>
      <c r="Q71">
        <f t="shared" ca="1" si="16"/>
        <v>290</v>
      </c>
      <c r="R71" t="s">
        <v>31</v>
      </c>
      <c r="S71" t="str">
        <f>CHOOSE(MATCH(G71, {"Maharashtra","Karnataka","Delhi","Telangana"}, 0), "27", "29", "07", "36") &amp; V71 &amp; "1Z5"</f>
        <v>29RBWKP2519S1Z5</v>
      </c>
      <c r="T71" t="str">
        <f t="shared" si="17"/>
        <v>IGST</v>
      </c>
      <c r="U71" t="str">
        <f t="shared" ca="1" si="18"/>
        <v>194I</v>
      </c>
      <c r="V71" t="s">
        <v>228</v>
      </c>
      <c r="W71" t="str">
        <f t="shared" si="19"/>
        <v>High Risk</v>
      </c>
    </row>
    <row r="72" spans="1:23" x14ac:dyDescent="0.25">
      <c r="A72">
        <v>71</v>
      </c>
      <c r="B72" s="1">
        <v>45479</v>
      </c>
      <c r="C72" s="1" t="str">
        <f t="shared" si="10"/>
        <v>July</v>
      </c>
      <c r="D72" s="1" t="str">
        <f t="shared" si="11"/>
        <v>Q3</v>
      </c>
      <c r="E72" t="s">
        <v>229</v>
      </c>
      <c r="F72" t="s">
        <v>18</v>
      </c>
      <c r="G72" t="s">
        <v>45</v>
      </c>
      <c r="H72">
        <v>5</v>
      </c>
      <c r="I72" t="s">
        <v>230</v>
      </c>
      <c r="J72">
        <v>2478</v>
      </c>
      <c r="K72" s="2">
        <f t="shared" si="12"/>
        <v>12390</v>
      </c>
      <c r="L72" t="b">
        <v>1</v>
      </c>
      <c r="M72">
        <f t="shared" ca="1" si="13"/>
        <v>12</v>
      </c>
      <c r="N72">
        <f t="shared" ca="1" si="14"/>
        <v>1486.8</v>
      </c>
      <c r="O72" t="b">
        <v>0</v>
      </c>
      <c r="P72" t="b">
        <f t="shared" ca="1" si="15"/>
        <v>0</v>
      </c>
      <c r="Q72">
        <f t="shared" si="16"/>
        <v>0</v>
      </c>
      <c r="R72" t="s">
        <v>31</v>
      </c>
      <c r="S72" t="str">
        <f>CHOOSE(MATCH(G72, {"Maharashtra","Karnataka","Delhi","Telangana"}, 0), "27", "29", "07", "36") &amp; V72 &amp; "1Z5"</f>
        <v>36HUNJH6171I1Z5</v>
      </c>
      <c r="T72" t="str">
        <f t="shared" si="17"/>
        <v>CGST+SGST</v>
      </c>
      <c r="U72" t="str">
        <f t="shared" ca="1" si="18"/>
        <v>194C</v>
      </c>
      <c r="V72" t="s">
        <v>231</v>
      </c>
      <c r="W72" t="str">
        <f t="shared" si="19"/>
        <v>High Risk</v>
      </c>
    </row>
    <row r="73" spans="1:23" x14ac:dyDescent="0.25">
      <c r="A73">
        <v>72</v>
      </c>
      <c r="B73" s="1">
        <v>45480</v>
      </c>
      <c r="C73" s="1" t="str">
        <f t="shared" si="10"/>
        <v>July</v>
      </c>
      <c r="D73" s="1" t="str">
        <f t="shared" si="11"/>
        <v>Q3</v>
      </c>
      <c r="E73" t="s">
        <v>176</v>
      </c>
      <c r="F73" t="s">
        <v>18</v>
      </c>
      <c r="G73" t="s">
        <v>24</v>
      </c>
      <c r="H73">
        <v>3</v>
      </c>
      <c r="I73" t="s">
        <v>232</v>
      </c>
      <c r="J73">
        <v>3828</v>
      </c>
      <c r="K73" s="2">
        <f t="shared" si="12"/>
        <v>11484</v>
      </c>
      <c r="L73" t="b">
        <v>1</v>
      </c>
      <c r="M73">
        <f t="shared" ca="1" si="13"/>
        <v>18</v>
      </c>
      <c r="N73">
        <f t="shared" ca="1" si="14"/>
        <v>2067.12</v>
      </c>
      <c r="O73" t="b">
        <v>0</v>
      </c>
      <c r="P73" t="b">
        <f t="shared" ca="1" si="15"/>
        <v>0</v>
      </c>
      <c r="Q73">
        <f t="shared" si="16"/>
        <v>0</v>
      </c>
      <c r="R73" t="s">
        <v>42</v>
      </c>
      <c r="S73" t="str">
        <f>CHOOSE(MATCH(G73, {"Maharashtra","Karnataka","Delhi","Telangana"}, 0), "27", "29", "07", "36") &amp; V73 &amp; "1Z5"</f>
        <v>07PMQFF0004I1Z5</v>
      </c>
      <c r="T73" t="str">
        <f t="shared" si="17"/>
        <v>IGST</v>
      </c>
      <c r="U73" t="str">
        <f t="shared" ca="1" si="18"/>
        <v>No TDS</v>
      </c>
      <c r="V73" t="s">
        <v>233</v>
      </c>
      <c r="W73" t="str">
        <f t="shared" si="19"/>
        <v>Normal</v>
      </c>
    </row>
    <row r="74" spans="1:23" x14ac:dyDescent="0.25">
      <c r="A74">
        <v>73</v>
      </c>
      <c r="B74" s="1">
        <v>45481</v>
      </c>
      <c r="C74" s="1" t="str">
        <f t="shared" si="10"/>
        <v>July</v>
      </c>
      <c r="D74" s="1" t="str">
        <f t="shared" si="11"/>
        <v>Q3</v>
      </c>
      <c r="E74" t="s">
        <v>234</v>
      </c>
      <c r="F74" t="s">
        <v>29</v>
      </c>
      <c r="G74" t="s">
        <v>24</v>
      </c>
      <c r="H74">
        <v>7</v>
      </c>
      <c r="I74" t="s">
        <v>235</v>
      </c>
      <c r="J74">
        <v>2999</v>
      </c>
      <c r="K74" s="2">
        <f t="shared" si="12"/>
        <v>20993</v>
      </c>
      <c r="L74" t="b">
        <v>1</v>
      </c>
      <c r="M74">
        <f t="shared" ca="1" si="13"/>
        <v>5</v>
      </c>
      <c r="N74">
        <f t="shared" ca="1" si="14"/>
        <v>1049.6500000000001</v>
      </c>
      <c r="O74" t="b">
        <v>0</v>
      </c>
      <c r="P74" t="b">
        <f t="shared" ca="1" si="15"/>
        <v>0</v>
      </c>
      <c r="Q74">
        <f t="shared" si="16"/>
        <v>0</v>
      </c>
      <c r="R74" t="s">
        <v>31</v>
      </c>
      <c r="S74" t="str">
        <f>CHOOSE(MATCH(G74, {"Maharashtra","Karnataka","Delhi","Telangana"}, 0), "27", "29", "07", "36") &amp; V74 &amp; "1Z5"</f>
        <v>07GWFLJ4208I1Z5</v>
      </c>
      <c r="T74" t="str">
        <f t="shared" si="17"/>
        <v>IGST</v>
      </c>
      <c r="U74" t="str">
        <f t="shared" ca="1" si="18"/>
        <v>194H</v>
      </c>
      <c r="V74" t="s">
        <v>236</v>
      </c>
      <c r="W74" t="str">
        <f t="shared" si="19"/>
        <v>High Risk</v>
      </c>
    </row>
    <row r="75" spans="1:23" x14ac:dyDescent="0.25">
      <c r="A75">
        <v>74</v>
      </c>
      <c r="B75" s="1">
        <v>45482</v>
      </c>
      <c r="C75" s="1" t="str">
        <f t="shared" si="10"/>
        <v>July</v>
      </c>
      <c r="D75" s="1" t="str">
        <f t="shared" si="11"/>
        <v>Q3</v>
      </c>
      <c r="E75" t="s">
        <v>237</v>
      </c>
      <c r="F75" t="s">
        <v>18</v>
      </c>
      <c r="G75" t="s">
        <v>24</v>
      </c>
      <c r="H75">
        <v>8</v>
      </c>
      <c r="I75" t="s">
        <v>238</v>
      </c>
      <c r="J75">
        <v>2024</v>
      </c>
      <c r="K75" s="2">
        <f t="shared" si="12"/>
        <v>16192</v>
      </c>
      <c r="L75" t="b">
        <v>1</v>
      </c>
      <c r="M75">
        <f t="shared" ca="1" si="13"/>
        <v>28</v>
      </c>
      <c r="N75">
        <f t="shared" ca="1" si="14"/>
        <v>4533.76</v>
      </c>
      <c r="O75" t="b">
        <v>0</v>
      </c>
      <c r="P75" t="b">
        <f t="shared" ca="1" si="15"/>
        <v>0</v>
      </c>
      <c r="Q75">
        <f t="shared" si="16"/>
        <v>0</v>
      </c>
      <c r="R75" t="s">
        <v>42</v>
      </c>
      <c r="S75" t="str">
        <f>CHOOSE(MATCH(G75, {"Maharashtra","Karnataka","Delhi","Telangana"}, 0), "27", "29", "07", "36") &amp; V75 &amp; "1Z5"</f>
        <v>07ZAKIU2916U1Z5</v>
      </c>
      <c r="T75" t="str">
        <f t="shared" si="17"/>
        <v>IGST</v>
      </c>
      <c r="U75" t="str">
        <f t="shared" ca="1" si="18"/>
        <v>194H</v>
      </c>
      <c r="V75" t="s">
        <v>239</v>
      </c>
      <c r="W75" t="str">
        <f t="shared" si="19"/>
        <v>Normal</v>
      </c>
    </row>
    <row r="76" spans="1:23" x14ac:dyDescent="0.25">
      <c r="A76">
        <v>75</v>
      </c>
      <c r="B76" s="1">
        <v>45483</v>
      </c>
      <c r="C76" s="1" t="str">
        <f t="shared" si="10"/>
        <v>July</v>
      </c>
      <c r="D76" s="1" t="str">
        <f t="shared" si="11"/>
        <v>Q3</v>
      </c>
      <c r="E76" t="s">
        <v>240</v>
      </c>
      <c r="F76" t="s">
        <v>29</v>
      </c>
      <c r="G76" t="s">
        <v>37</v>
      </c>
      <c r="H76">
        <v>10</v>
      </c>
      <c r="I76" t="s">
        <v>241</v>
      </c>
      <c r="J76">
        <v>3582</v>
      </c>
      <c r="K76" s="2">
        <f t="shared" si="12"/>
        <v>35820</v>
      </c>
      <c r="L76" t="b">
        <v>0</v>
      </c>
      <c r="M76" t="b">
        <f t="shared" ca="1" si="13"/>
        <v>0</v>
      </c>
      <c r="N76">
        <f t="shared" si="14"/>
        <v>0</v>
      </c>
      <c r="O76" t="b">
        <v>0</v>
      </c>
      <c r="P76" t="b">
        <f t="shared" ca="1" si="15"/>
        <v>0</v>
      </c>
      <c r="Q76">
        <f t="shared" si="16"/>
        <v>0</v>
      </c>
      <c r="R76" t="s">
        <v>21</v>
      </c>
      <c r="S76" t="str">
        <f>CHOOSE(MATCH(G76, {"Maharashtra","Karnataka","Delhi","Telangana"}, 0), "27", "29", "07", "36") &amp; V76 &amp; "1Z5"</f>
        <v>27GBJMM3822C1Z5</v>
      </c>
      <c r="T76" t="str">
        <f t="shared" si="17"/>
        <v>IGST</v>
      </c>
      <c r="U76" t="str">
        <f t="shared" ca="1" si="18"/>
        <v>194I</v>
      </c>
      <c r="V76" t="s">
        <v>242</v>
      </c>
      <c r="W76" t="str">
        <f t="shared" si="19"/>
        <v>Normal</v>
      </c>
    </row>
    <row r="77" spans="1:23" x14ac:dyDescent="0.25">
      <c r="A77">
        <v>76</v>
      </c>
      <c r="B77" s="1">
        <v>45484</v>
      </c>
      <c r="C77" s="1" t="str">
        <f t="shared" si="10"/>
        <v>July</v>
      </c>
      <c r="D77" s="1" t="str">
        <f t="shared" si="11"/>
        <v>Q3</v>
      </c>
      <c r="E77" t="s">
        <v>185</v>
      </c>
      <c r="F77" t="s">
        <v>18</v>
      </c>
      <c r="G77" t="s">
        <v>19</v>
      </c>
      <c r="H77">
        <v>4</v>
      </c>
      <c r="I77" t="s">
        <v>243</v>
      </c>
      <c r="J77">
        <v>6987</v>
      </c>
      <c r="K77" s="2">
        <f t="shared" si="12"/>
        <v>27948</v>
      </c>
      <c r="L77" t="b">
        <v>0</v>
      </c>
      <c r="M77" t="b">
        <f t="shared" ca="1" si="13"/>
        <v>0</v>
      </c>
      <c r="N77">
        <f t="shared" si="14"/>
        <v>0</v>
      </c>
      <c r="O77" t="b">
        <v>0</v>
      </c>
      <c r="P77" t="b">
        <f t="shared" ca="1" si="15"/>
        <v>0</v>
      </c>
      <c r="Q77">
        <f t="shared" si="16"/>
        <v>0</v>
      </c>
      <c r="R77" t="s">
        <v>21</v>
      </c>
      <c r="S77" t="str">
        <f>CHOOSE(MATCH(G77, {"Maharashtra","Karnataka","Delhi","Telangana"}, 0), "27", "29", "07", "36") &amp; V77 &amp; "1Z5"</f>
        <v>29ZRFBL4542A1Z5</v>
      </c>
      <c r="T77" t="str">
        <f t="shared" si="17"/>
        <v>IGST</v>
      </c>
      <c r="U77" t="str">
        <f t="shared" ca="1" si="18"/>
        <v>194I</v>
      </c>
      <c r="V77" t="s">
        <v>244</v>
      </c>
      <c r="W77" t="str">
        <f t="shared" si="19"/>
        <v>Normal</v>
      </c>
    </row>
    <row r="78" spans="1:23" x14ac:dyDescent="0.25">
      <c r="A78">
        <v>77</v>
      </c>
      <c r="B78" s="1">
        <v>45485</v>
      </c>
      <c r="C78" s="1" t="str">
        <f t="shared" si="10"/>
        <v>July</v>
      </c>
      <c r="D78" s="1" t="str">
        <f t="shared" si="11"/>
        <v>Q3</v>
      </c>
      <c r="E78" t="s">
        <v>245</v>
      </c>
      <c r="F78" t="s">
        <v>29</v>
      </c>
      <c r="G78" t="s">
        <v>45</v>
      </c>
      <c r="H78">
        <v>4</v>
      </c>
      <c r="I78" t="s">
        <v>246</v>
      </c>
      <c r="J78">
        <v>9004</v>
      </c>
      <c r="K78" s="2">
        <f t="shared" si="12"/>
        <v>36016</v>
      </c>
      <c r="L78" t="b">
        <v>0</v>
      </c>
      <c r="M78" t="b">
        <f t="shared" ca="1" si="13"/>
        <v>0</v>
      </c>
      <c r="N78">
        <f t="shared" si="14"/>
        <v>0</v>
      </c>
      <c r="O78" t="b">
        <v>1</v>
      </c>
      <c r="P78">
        <f t="shared" ca="1" si="15"/>
        <v>2</v>
      </c>
      <c r="Q78">
        <f t="shared" ca="1" si="16"/>
        <v>720.32</v>
      </c>
      <c r="R78" t="s">
        <v>42</v>
      </c>
      <c r="S78" t="str">
        <f>CHOOSE(MATCH(G78, {"Maharashtra","Karnataka","Delhi","Telangana"}, 0), "27", "29", "07", "36") &amp; V78 &amp; "1Z5"</f>
        <v>36GDXPA9021I1Z5</v>
      </c>
      <c r="T78" t="str">
        <f t="shared" si="17"/>
        <v>CGST+SGST</v>
      </c>
      <c r="U78" t="str">
        <f t="shared" ca="1" si="18"/>
        <v>194H</v>
      </c>
      <c r="V78" t="s">
        <v>247</v>
      </c>
      <c r="W78" t="str">
        <f t="shared" si="19"/>
        <v>Normal</v>
      </c>
    </row>
    <row r="79" spans="1:23" x14ac:dyDescent="0.25">
      <c r="A79">
        <v>78</v>
      </c>
      <c r="B79" s="1">
        <v>45486</v>
      </c>
      <c r="C79" s="1" t="str">
        <f t="shared" si="10"/>
        <v>July</v>
      </c>
      <c r="D79" s="1" t="str">
        <f t="shared" si="11"/>
        <v>Q3</v>
      </c>
      <c r="E79" t="s">
        <v>248</v>
      </c>
      <c r="F79" t="s">
        <v>18</v>
      </c>
      <c r="G79" t="s">
        <v>19</v>
      </c>
      <c r="H79">
        <v>6</v>
      </c>
      <c r="I79" t="s">
        <v>249</v>
      </c>
      <c r="J79">
        <v>2588</v>
      </c>
      <c r="K79" s="2">
        <f t="shared" si="12"/>
        <v>15528</v>
      </c>
      <c r="L79" t="b">
        <v>0</v>
      </c>
      <c r="M79" t="b">
        <f t="shared" ca="1" si="13"/>
        <v>0</v>
      </c>
      <c r="N79">
        <f t="shared" si="14"/>
        <v>0</v>
      </c>
      <c r="O79" t="b">
        <v>1</v>
      </c>
      <c r="P79">
        <f t="shared" ca="1" si="15"/>
        <v>1</v>
      </c>
      <c r="Q79">
        <f t="shared" ca="1" si="16"/>
        <v>155.28</v>
      </c>
      <c r="R79" t="s">
        <v>42</v>
      </c>
      <c r="S79" t="str">
        <f>CHOOSE(MATCH(G79, {"Maharashtra","Karnataka","Delhi","Telangana"}, 0), "27", "29", "07", "36") &amp; V79 &amp; "1Z5"</f>
        <v>29BPPXA2139E1Z5</v>
      </c>
      <c r="T79" t="str">
        <f t="shared" si="17"/>
        <v>IGST</v>
      </c>
      <c r="U79" t="str">
        <f t="shared" ca="1" si="18"/>
        <v>No TDS</v>
      </c>
      <c r="V79" t="s">
        <v>250</v>
      </c>
      <c r="W79" t="str">
        <f t="shared" si="19"/>
        <v>Normal</v>
      </c>
    </row>
    <row r="80" spans="1:23" x14ac:dyDescent="0.25">
      <c r="A80">
        <v>79</v>
      </c>
      <c r="B80" s="1">
        <v>45487</v>
      </c>
      <c r="C80" s="1" t="str">
        <f t="shared" si="10"/>
        <v>July</v>
      </c>
      <c r="D80" s="1" t="str">
        <f t="shared" si="11"/>
        <v>Q3</v>
      </c>
      <c r="E80" t="s">
        <v>251</v>
      </c>
      <c r="F80" t="s">
        <v>29</v>
      </c>
      <c r="G80" t="s">
        <v>19</v>
      </c>
      <c r="H80">
        <v>10</v>
      </c>
      <c r="I80" t="s">
        <v>252</v>
      </c>
      <c r="J80">
        <v>6471</v>
      </c>
      <c r="K80" s="2">
        <f t="shared" si="12"/>
        <v>64710</v>
      </c>
      <c r="L80" t="b">
        <v>1</v>
      </c>
      <c r="M80">
        <f t="shared" ca="1" si="13"/>
        <v>18</v>
      </c>
      <c r="N80">
        <f t="shared" ca="1" si="14"/>
        <v>11647.8</v>
      </c>
      <c r="O80" t="b">
        <v>1</v>
      </c>
      <c r="P80">
        <f t="shared" ca="1" si="15"/>
        <v>2</v>
      </c>
      <c r="Q80">
        <f t="shared" ca="1" si="16"/>
        <v>1294.2</v>
      </c>
      <c r="R80" t="s">
        <v>42</v>
      </c>
      <c r="S80" t="str">
        <f>CHOOSE(MATCH(G80, {"Maharashtra","Karnataka","Delhi","Telangana"}, 0), "27", "29", "07", "36") &amp; V80 &amp; "1Z5"</f>
        <v>29DUOXR5375L1Z5</v>
      </c>
      <c r="T80" t="str">
        <f t="shared" si="17"/>
        <v>IGST</v>
      </c>
      <c r="U80" t="str">
        <f t="shared" ca="1" si="18"/>
        <v>No TDS</v>
      </c>
      <c r="V80" t="s">
        <v>253</v>
      </c>
      <c r="W80" t="str">
        <f t="shared" si="19"/>
        <v>Normal</v>
      </c>
    </row>
    <row r="81" spans="1:23" x14ac:dyDescent="0.25">
      <c r="A81">
        <v>80</v>
      </c>
      <c r="B81" s="1">
        <v>45488</v>
      </c>
      <c r="C81" s="1" t="str">
        <f t="shared" si="10"/>
        <v>July</v>
      </c>
      <c r="D81" s="1" t="str">
        <f t="shared" si="11"/>
        <v>Q3</v>
      </c>
      <c r="E81" t="s">
        <v>240</v>
      </c>
      <c r="F81" t="s">
        <v>29</v>
      </c>
      <c r="G81" t="s">
        <v>19</v>
      </c>
      <c r="H81">
        <v>8</v>
      </c>
      <c r="I81" t="s">
        <v>254</v>
      </c>
      <c r="J81">
        <v>5827</v>
      </c>
      <c r="K81" s="2">
        <f t="shared" si="12"/>
        <v>46616</v>
      </c>
      <c r="L81" t="b">
        <v>0</v>
      </c>
      <c r="M81" t="b">
        <f t="shared" ca="1" si="13"/>
        <v>0</v>
      </c>
      <c r="N81">
        <f t="shared" si="14"/>
        <v>0</v>
      </c>
      <c r="O81" t="b">
        <v>0</v>
      </c>
      <c r="P81" t="b">
        <f t="shared" ca="1" si="15"/>
        <v>0</v>
      </c>
      <c r="Q81">
        <f t="shared" si="16"/>
        <v>0</v>
      </c>
      <c r="R81" t="s">
        <v>42</v>
      </c>
      <c r="S81" t="str">
        <f>CHOOSE(MATCH(G81, {"Maharashtra","Karnataka","Delhi","Telangana"}, 0), "27", "29", "07", "36") &amp; V81 &amp; "1Z5"</f>
        <v>29ZNQTX4586L1Z5</v>
      </c>
      <c r="T81" t="str">
        <f t="shared" si="17"/>
        <v>IGST</v>
      </c>
      <c r="U81" t="str">
        <f t="shared" ca="1" si="18"/>
        <v>194C</v>
      </c>
      <c r="V81" t="s">
        <v>255</v>
      </c>
      <c r="W81" t="str">
        <f t="shared" si="19"/>
        <v>Normal</v>
      </c>
    </row>
    <row r="82" spans="1:23" x14ac:dyDescent="0.25">
      <c r="A82">
        <v>81</v>
      </c>
      <c r="B82" s="1">
        <v>45489</v>
      </c>
      <c r="C82" s="1" t="str">
        <f t="shared" si="10"/>
        <v>July</v>
      </c>
      <c r="D82" s="1" t="str">
        <f t="shared" si="11"/>
        <v>Q3</v>
      </c>
      <c r="E82" t="s">
        <v>256</v>
      </c>
      <c r="F82" t="s">
        <v>18</v>
      </c>
      <c r="G82" t="s">
        <v>19</v>
      </c>
      <c r="H82">
        <v>4</v>
      </c>
      <c r="I82" t="s">
        <v>257</v>
      </c>
      <c r="J82">
        <v>8397</v>
      </c>
      <c r="K82" s="2">
        <f t="shared" si="12"/>
        <v>33588</v>
      </c>
      <c r="L82" t="b">
        <v>1</v>
      </c>
      <c r="M82">
        <f t="shared" ca="1" si="13"/>
        <v>18</v>
      </c>
      <c r="N82">
        <f t="shared" ca="1" si="14"/>
        <v>6045.84</v>
      </c>
      <c r="O82" t="b">
        <v>1</v>
      </c>
      <c r="P82">
        <f t="shared" ca="1" si="15"/>
        <v>10</v>
      </c>
      <c r="Q82">
        <f t="shared" ca="1" si="16"/>
        <v>3358.8</v>
      </c>
      <c r="R82" t="s">
        <v>31</v>
      </c>
      <c r="S82" t="str">
        <f>CHOOSE(MATCH(G82, {"Maharashtra","Karnataka","Delhi","Telangana"}, 0), "27", "29", "07", "36") &amp; V82 &amp; "1Z5"</f>
        <v>29BGTWI2719Y1Z5</v>
      </c>
      <c r="T82" t="str">
        <f t="shared" si="17"/>
        <v>IGST</v>
      </c>
      <c r="U82" t="str">
        <f t="shared" ca="1" si="18"/>
        <v>194J</v>
      </c>
      <c r="V82" t="s">
        <v>258</v>
      </c>
      <c r="W82" t="str">
        <f t="shared" si="19"/>
        <v>High Risk</v>
      </c>
    </row>
    <row r="83" spans="1:23" x14ac:dyDescent="0.25">
      <c r="A83">
        <v>82</v>
      </c>
      <c r="B83" s="1">
        <v>45490</v>
      </c>
      <c r="C83" s="1" t="str">
        <f t="shared" si="10"/>
        <v>July</v>
      </c>
      <c r="D83" s="1" t="str">
        <f t="shared" si="11"/>
        <v>Q3</v>
      </c>
      <c r="E83" t="s">
        <v>259</v>
      </c>
      <c r="F83" t="s">
        <v>29</v>
      </c>
      <c r="G83" t="s">
        <v>45</v>
      </c>
      <c r="H83">
        <v>5</v>
      </c>
      <c r="I83" t="s">
        <v>260</v>
      </c>
      <c r="J83">
        <v>7997</v>
      </c>
      <c r="K83" s="2">
        <f t="shared" si="12"/>
        <v>39985</v>
      </c>
      <c r="L83" t="b">
        <v>1</v>
      </c>
      <c r="M83">
        <f t="shared" ca="1" si="13"/>
        <v>5</v>
      </c>
      <c r="N83">
        <f t="shared" ca="1" si="14"/>
        <v>1999.25</v>
      </c>
      <c r="O83" t="b">
        <v>1</v>
      </c>
      <c r="P83">
        <f t="shared" ca="1" si="15"/>
        <v>2</v>
      </c>
      <c r="Q83">
        <f t="shared" ca="1" si="16"/>
        <v>799.7</v>
      </c>
      <c r="R83" t="s">
        <v>21</v>
      </c>
      <c r="S83" t="str">
        <f>CHOOSE(MATCH(G83, {"Maharashtra","Karnataka","Delhi","Telangana"}, 0), "27", "29", "07", "36") &amp; V83 &amp; "1Z5"</f>
        <v>36FAXOG5403B1Z5</v>
      </c>
      <c r="T83" t="str">
        <f t="shared" si="17"/>
        <v>CGST+SGST</v>
      </c>
      <c r="U83" t="str">
        <f t="shared" ca="1" si="18"/>
        <v>194H</v>
      </c>
      <c r="V83" t="s">
        <v>261</v>
      </c>
      <c r="W83" t="str">
        <f t="shared" si="19"/>
        <v>Normal</v>
      </c>
    </row>
    <row r="84" spans="1:23" x14ac:dyDescent="0.25">
      <c r="A84">
        <v>83</v>
      </c>
      <c r="B84" s="1">
        <v>45491</v>
      </c>
      <c r="C84" s="1" t="str">
        <f t="shared" si="10"/>
        <v>July</v>
      </c>
      <c r="D84" s="1" t="str">
        <f t="shared" si="11"/>
        <v>Q3</v>
      </c>
      <c r="E84" t="s">
        <v>262</v>
      </c>
      <c r="F84" t="s">
        <v>29</v>
      </c>
      <c r="G84" t="s">
        <v>19</v>
      </c>
      <c r="H84">
        <v>10</v>
      </c>
      <c r="I84" t="s">
        <v>263</v>
      </c>
      <c r="J84">
        <v>3765</v>
      </c>
      <c r="K84" s="2">
        <f t="shared" si="12"/>
        <v>37650</v>
      </c>
      <c r="L84" t="b">
        <v>1</v>
      </c>
      <c r="M84">
        <f t="shared" ca="1" si="13"/>
        <v>12</v>
      </c>
      <c r="N84">
        <f t="shared" ca="1" si="14"/>
        <v>4518</v>
      </c>
      <c r="O84" t="b">
        <v>0</v>
      </c>
      <c r="P84" t="b">
        <f t="shared" ca="1" si="15"/>
        <v>0</v>
      </c>
      <c r="Q84">
        <f t="shared" si="16"/>
        <v>0</v>
      </c>
      <c r="R84" t="s">
        <v>42</v>
      </c>
      <c r="S84" t="str">
        <f>CHOOSE(MATCH(G84, {"Maharashtra","Karnataka","Delhi","Telangana"}, 0), "27", "29", "07", "36") &amp; V84 &amp; "1Z5"</f>
        <v>29OZSOG5913Q1Z5</v>
      </c>
      <c r="T84" t="str">
        <f t="shared" si="17"/>
        <v>IGST</v>
      </c>
      <c r="U84" t="str">
        <f t="shared" ca="1" si="18"/>
        <v>194J</v>
      </c>
      <c r="V84" t="s">
        <v>264</v>
      </c>
      <c r="W84" t="str">
        <f t="shared" si="19"/>
        <v>Normal</v>
      </c>
    </row>
    <row r="85" spans="1:23" x14ac:dyDescent="0.25">
      <c r="A85">
        <v>84</v>
      </c>
      <c r="B85" s="1">
        <v>45492</v>
      </c>
      <c r="C85" s="1" t="str">
        <f t="shared" si="10"/>
        <v>July</v>
      </c>
      <c r="D85" s="1" t="str">
        <f t="shared" si="11"/>
        <v>Q3</v>
      </c>
      <c r="E85" t="s">
        <v>51</v>
      </c>
      <c r="F85" t="s">
        <v>29</v>
      </c>
      <c r="G85" t="s">
        <v>19</v>
      </c>
      <c r="H85">
        <v>10</v>
      </c>
      <c r="I85" t="s">
        <v>265</v>
      </c>
      <c r="J85">
        <v>3637</v>
      </c>
      <c r="K85" s="2">
        <f t="shared" si="12"/>
        <v>36370</v>
      </c>
      <c r="L85" t="b">
        <v>0</v>
      </c>
      <c r="M85" t="b">
        <f t="shared" ca="1" si="13"/>
        <v>0</v>
      </c>
      <c r="N85">
        <f t="shared" si="14"/>
        <v>0</v>
      </c>
      <c r="O85" t="b">
        <v>1</v>
      </c>
      <c r="P85">
        <f t="shared" ca="1" si="15"/>
        <v>1</v>
      </c>
      <c r="Q85">
        <f t="shared" ca="1" si="16"/>
        <v>363.7</v>
      </c>
      <c r="R85" t="s">
        <v>42</v>
      </c>
      <c r="S85" t="str">
        <f>CHOOSE(MATCH(G85, {"Maharashtra","Karnataka","Delhi","Telangana"}, 0), "27", "29", "07", "36") &amp; V85 &amp; "1Z5"</f>
        <v>29RVLZO8232K1Z5</v>
      </c>
      <c r="T85" t="str">
        <f t="shared" si="17"/>
        <v>IGST</v>
      </c>
      <c r="U85" t="str">
        <f t="shared" ca="1" si="18"/>
        <v>194H</v>
      </c>
      <c r="V85" t="s">
        <v>266</v>
      </c>
      <c r="W85" t="str">
        <f t="shared" si="19"/>
        <v>Normal</v>
      </c>
    </row>
    <row r="86" spans="1:23" x14ac:dyDescent="0.25">
      <c r="A86">
        <v>85</v>
      </c>
      <c r="B86" s="1">
        <v>45493</v>
      </c>
      <c r="C86" s="1" t="str">
        <f t="shared" si="10"/>
        <v>July</v>
      </c>
      <c r="D86" s="1" t="str">
        <f t="shared" si="11"/>
        <v>Q3</v>
      </c>
      <c r="E86" t="s">
        <v>267</v>
      </c>
      <c r="F86" t="s">
        <v>29</v>
      </c>
      <c r="G86" t="s">
        <v>19</v>
      </c>
      <c r="H86">
        <v>10</v>
      </c>
      <c r="I86" t="s">
        <v>268</v>
      </c>
      <c r="J86">
        <v>737</v>
      </c>
      <c r="K86" s="2">
        <f t="shared" si="12"/>
        <v>7370</v>
      </c>
      <c r="L86" t="b">
        <v>0</v>
      </c>
      <c r="M86" t="b">
        <f t="shared" ca="1" si="13"/>
        <v>0</v>
      </c>
      <c r="N86">
        <f t="shared" si="14"/>
        <v>0</v>
      </c>
      <c r="O86" t="b">
        <v>1</v>
      </c>
      <c r="P86">
        <f t="shared" ca="1" si="15"/>
        <v>2</v>
      </c>
      <c r="Q86">
        <f t="shared" ca="1" si="16"/>
        <v>147.4</v>
      </c>
      <c r="R86" t="s">
        <v>21</v>
      </c>
      <c r="S86" t="str">
        <f>CHOOSE(MATCH(G86, {"Maharashtra","Karnataka","Delhi","Telangana"}, 0), "27", "29", "07", "36") &amp; V86 &amp; "1Z5"</f>
        <v>29HRAAX5808Z1Z5</v>
      </c>
      <c r="T86" t="str">
        <f t="shared" si="17"/>
        <v>IGST</v>
      </c>
      <c r="U86" t="str">
        <f t="shared" ca="1" si="18"/>
        <v>No TDS</v>
      </c>
      <c r="V86" t="s">
        <v>269</v>
      </c>
      <c r="W86" t="str">
        <f t="shared" si="19"/>
        <v>Normal</v>
      </c>
    </row>
    <row r="87" spans="1:23" x14ac:dyDescent="0.25">
      <c r="A87">
        <v>86</v>
      </c>
      <c r="B87" s="1">
        <v>45494</v>
      </c>
      <c r="C87" s="1" t="str">
        <f t="shared" si="10"/>
        <v>July</v>
      </c>
      <c r="D87" s="1" t="str">
        <f t="shared" si="11"/>
        <v>Q3</v>
      </c>
      <c r="E87" t="s">
        <v>270</v>
      </c>
      <c r="F87" t="s">
        <v>18</v>
      </c>
      <c r="G87" t="s">
        <v>45</v>
      </c>
      <c r="H87">
        <v>4</v>
      </c>
      <c r="I87" t="s">
        <v>271</v>
      </c>
      <c r="J87">
        <v>1675</v>
      </c>
      <c r="K87" s="2">
        <f t="shared" si="12"/>
        <v>6700</v>
      </c>
      <c r="L87" t="b">
        <v>1</v>
      </c>
      <c r="M87">
        <f t="shared" ca="1" si="13"/>
        <v>12</v>
      </c>
      <c r="N87">
        <f t="shared" ca="1" si="14"/>
        <v>804</v>
      </c>
      <c r="O87" t="b">
        <v>0</v>
      </c>
      <c r="P87" t="b">
        <f t="shared" ca="1" si="15"/>
        <v>0</v>
      </c>
      <c r="Q87">
        <f t="shared" si="16"/>
        <v>0</v>
      </c>
      <c r="R87" t="s">
        <v>31</v>
      </c>
      <c r="S87" t="str">
        <f>CHOOSE(MATCH(G87, {"Maharashtra","Karnataka","Delhi","Telangana"}, 0), "27", "29", "07", "36") &amp; V87 &amp; "1Z5"</f>
        <v>36ATAOH7325R1Z5</v>
      </c>
      <c r="T87" t="str">
        <f t="shared" si="17"/>
        <v>CGST+SGST</v>
      </c>
      <c r="U87" t="str">
        <f t="shared" ca="1" si="18"/>
        <v>No TDS</v>
      </c>
      <c r="V87" t="s">
        <v>272</v>
      </c>
      <c r="W87" t="str">
        <f t="shared" si="19"/>
        <v>High Risk</v>
      </c>
    </row>
    <row r="88" spans="1:23" x14ac:dyDescent="0.25">
      <c r="A88">
        <v>87</v>
      </c>
      <c r="B88" s="1">
        <v>45495</v>
      </c>
      <c r="C88" s="1" t="str">
        <f t="shared" si="10"/>
        <v>July</v>
      </c>
      <c r="D88" s="1" t="str">
        <f t="shared" si="11"/>
        <v>Q3</v>
      </c>
      <c r="E88" t="s">
        <v>273</v>
      </c>
      <c r="F88" t="s">
        <v>29</v>
      </c>
      <c r="G88" t="s">
        <v>45</v>
      </c>
      <c r="H88">
        <v>4</v>
      </c>
      <c r="I88" t="s">
        <v>274</v>
      </c>
      <c r="J88">
        <v>4236</v>
      </c>
      <c r="K88" s="2">
        <f t="shared" si="12"/>
        <v>16944</v>
      </c>
      <c r="L88" t="b">
        <v>0</v>
      </c>
      <c r="M88" t="b">
        <f t="shared" ca="1" si="13"/>
        <v>0</v>
      </c>
      <c r="N88">
        <f t="shared" si="14"/>
        <v>0</v>
      </c>
      <c r="O88" t="b">
        <v>0</v>
      </c>
      <c r="P88" t="b">
        <f t="shared" ca="1" si="15"/>
        <v>0</v>
      </c>
      <c r="Q88">
        <f t="shared" si="16"/>
        <v>0</v>
      </c>
      <c r="R88" t="s">
        <v>21</v>
      </c>
      <c r="S88" t="str">
        <f>CHOOSE(MATCH(G88, {"Maharashtra","Karnataka","Delhi","Telangana"}, 0), "27", "29", "07", "36") &amp; V88 &amp; "1Z5"</f>
        <v>36DDYDD7283M1Z5</v>
      </c>
      <c r="T88" t="str">
        <f t="shared" si="17"/>
        <v>CGST+SGST</v>
      </c>
      <c r="U88" t="str">
        <f t="shared" ca="1" si="18"/>
        <v>No TDS</v>
      </c>
      <c r="V88" t="s">
        <v>275</v>
      </c>
      <c r="W88" t="str">
        <f t="shared" si="19"/>
        <v>Normal</v>
      </c>
    </row>
    <row r="89" spans="1:23" x14ac:dyDescent="0.25">
      <c r="A89">
        <v>88</v>
      </c>
      <c r="B89" s="1">
        <v>45496</v>
      </c>
      <c r="C89" s="1" t="str">
        <f t="shared" si="10"/>
        <v>July</v>
      </c>
      <c r="D89" s="1" t="str">
        <f t="shared" si="11"/>
        <v>Q3</v>
      </c>
      <c r="E89" t="s">
        <v>276</v>
      </c>
      <c r="F89" t="s">
        <v>18</v>
      </c>
      <c r="G89" t="s">
        <v>45</v>
      </c>
      <c r="H89">
        <v>3</v>
      </c>
      <c r="I89" t="s">
        <v>277</v>
      </c>
      <c r="J89">
        <v>7781</v>
      </c>
      <c r="K89" s="2">
        <f t="shared" si="12"/>
        <v>23343</v>
      </c>
      <c r="L89" t="b">
        <v>1</v>
      </c>
      <c r="M89">
        <f t="shared" ca="1" si="13"/>
        <v>5</v>
      </c>
      <c r="N89">
        <f t="shared" ca="1" si="14"/>
        <v>1167.1500000000001</v>
      </c>
      <c r="O89" t="b">
        <v>1</v>
      </c>
      <c r="P89">
        <f t="shared" ca="1" si="15"/>
        <v>1</v>
      </c>
      <c r="Q89">
        <f t="shared" ca="1" si="16"/>
        <v>233.43</v>
      </c>
      <c r="R89" t="s">
        <v>26</v>
      </c>
      <c r="S89" t="str">
        <f>CHOOSE(MATCH(G89, {"Maharashtra","Karnataka","Delhi","Telangana"}, 0), "27", "29", "07", "36") &amp; V89 &amp; "1Z5"</f>
        <v>36PPMGC2485O1Z5</v>
      </c>
      <c r="T89" t="str">
        <f t="shared" si="17"/>
        <v>CGST+SGST</v>
      </c>
      <c r="U89" t="str">
        <f t="shared" ca="1" si="18"/>
        <v>194J</v>
      </c>
      <c r="V89" t="s">
        <v>278</v>
      </c>
      <c r="W89" t="str">
        <f t="shared" si="19"/>
        <v>Normal</v>
      </c>
    </row>
    <row r="90" spans="1:23" x14ac:dyDescent="0.25">
      <c r="A90">
        <v>89</v>
      </c>
      <c r="B90" s="1">
        <v>45497</v>
      </c>
      <c r="C90" s="1" t="str">
        <f t="shared" si="10"/>
        <v>July</v>
      </c>
      <c r="D90" s="1" t="str">
        <f t="shared" si="11"/>
        <v>Q3</v>
      </c>
      <c r="E90" t="s">
        <v>279</v>
      </c>
      <c r="F90" t="s">
        <v>29</v>
      </c>
      <c r="G90" t="s">
        <v>37</v>
      </c>
      <c r="H90">
        <v>2</v>
      </c>
      <c r="I90" t="s">
        <v>280</v>
      </c>
      <c r="J90">
        <v>3711</v>
      </c>
      <c r="K90" s="2">
        <f t="shared" si="12"/>
        <v>7422</v>
      </c>
      <c r="L90" t="b">
        <v>0</v>
      </c>
      <c r="M90" t="b">
        <f t="shared" ca="1" si="13"/>
        <v>0</v>
      </c>
      <c r="N90">
        <f t="shared" si="14"/>
        <v>0</v>
      </c>
      <c r="O90" t="b">
        <v>1</v>
      </c>
      <c r="P90">
        <f t="shared" ca="1" si="15"/>
        <v>2</v>
      </c>
      <c r="Q90">
        <f t="shared" ca="1" si="16"/>
        <v>148.44</v>
      </c>
      <c r="R90" t="s">
        <v>42</v>
      </c>
      <c r="S90" t="str">
        <f>CHOOSE(MATCH(G90, {"Maharashtra","Karnataka","Delhi","Telangana"}, 0), "27", "29", "07", "36") &amp; V90 &amp; "1Z5"</f>
        <v>27KJMAB0805J1Z5</v>
      </c>
      <c r="T90" t="str">
        <f t="shared" si="17"/>
        <v>IGST</v>
      </c>
      <c r="U90" t="str">
        <f t="shared" ca="1" si="18"/>
        <v>194J</v>
      </c>
      <c r="V90" t="s">
        <v>281</v>
      </c>
      <c r="W90" t="str">
        <f t="shared" si="19"/>
        <v>Normal</v>
      </c>
    </row>
    <row r="91" spans="1:23" x14ac:dyDescent="0.25">
      <c r="A91">
        <v>90</v>
      </c>
      <c r="B91" s="1">
        <v>45498</v>
      </c>
      <c r="C91" s="1" t="str">
        <f t="shared" si="10"/>
        <v>July</v>
      </c>
      <c r="D91" s="1" t="str">
        <f t="shared" si="11"/>
        <v>Q3</v>
      </c>
      <c r="E91" t="s">
        <v>282</v>
      </c>
      <c r="F91" t="s">
        <v>18</v>
      </c>
      <c r="G91" t="s">
        <v>37</v>
      </c>
      <c r="H91">
        <v>6</v>
      </c>
      <c r="I91" t="s">
        <v>283</v>
      </c>
      <c r="J91">
        <v>8387</v>
      </c>
      <c r="K91" s="2">
        <f t="shared" si="12"/>
        <v>50322</v>
      </c>
      <c r="L91" t="b">
        <v>0</v>
      </c>
      <c r="M91" t="b">
        <f t="shared" ca="1" si="13"/>
        <v>0</v>
      </c>
      <c r="N91">
        <f t="shared" si="14"/>
        <v>0</v>
      </c>
      <c r="O91" t="b">
        <v>1</v>
      </c>
      <c r="P91">
        <f t="shared" ca="1" si="15"/>
        <v>10</v>
      </c>
      <c r="Q91">
        <f t="shared" ca="1" si="16"/>
        <v>5032.2</v>
      </c>
      <c r="R91" t="s">
        <v>26</v>
      </c>
      <c r="S91" t="str">
        <f>CHOOSE(MATCH(G91, {"Maharashtra","Karnataka","Delhi","Telangana"}, 0), "27", "29", "07", "36") &amp; V91 &amp; "1Z5"</f>
        <v>27FWEIY4356D1Z5</v>
      </c>
      <c r="T91" t="str">
        <f t="shared" si="17"/>
        <v>IGST</v>
      </c>
      <c r="U91" t="str">
        <f t="shared" ca="1" si="18"/>
        <v>194H</v>
      </c>
      <c r="V91" t="s">
        <v>284</v>
      </c>
      <c r="W91" t="str">
        <f t="shared" si="19"/>
        <v>Normal</v>
      </c>
    </row>
    <row r="92" spans="1:23" x14ac:dyDescent="0.25">
      <c r="A92">
        <v>91</v>
      </c>
      <c r="B92" s="1">
        <v>45499</v>
      </c>
      <c r="C92" s="1" t="str">
        <f t="shared" si="10"/>
        <v>July</v>
      </c>
      <c r="D92" s="1" t="str">
        <f t="shared" si="11"/>
        <v>Q3</v>
      </c>
      <c r="E92" t="s">
        <v>44</v>
      </c>
      <c r="F92" t="s">
        <v>29</v>
      </c>
      <c r="G92" t="s">
        <v>19</v>
      </c>
      <c r="H92">
        <v>6</v>
      </c>
      <c r="I92" t="s">
        <v>285</v>
      </c>
      <c r="J92">
        <v>4050</v>
      </c>
      <c r="K92" s="2">
        <f t="shared" si="12"/>
        <v>24300</v>
      </c>
      <c r="L92" t="b">
        <v>1</v>
      </c>
      <c r="M92">
        <f t="shared" ca="1" si="13"/>
        <v>12</v>
      </c>
      <c r="N92">
        <f t="shared" ca="1" si="14"/>
        <v>2916</v>
      </c>
      <c r="O92" t="b">
        <v>0</v>
      </c>
      <c r="P92" t="b">
        <f t="shared" ca="1" si="15"/>
        <v>0</v>
      </c>
      <c r="Q92">
        <f t="shared" si="16"/>
        <v>0</v>
      </c>
      <c r="R92" t="s">
        <v>31</v>
      </c>
      <c r="S92" t="str">
        <f>CHOOSE(MATCH(G92, {"Maharashtra","Karnataka","Delhi","Telangana"}, 0), "27", "29", "07", "36") &amp; V92 &amp; "1Z5"</f>
        <v>29OEJLI0347J1Z5</v>
      </c>
      <c r="T92" t="str">
        <f t="shared" si="17"/>
        <v>IGST</v>
      </c>
      <c r="U92" t="str">
        <f t="shared" ca="1" si="18"/>
        <v>194H</v>
      </c>
      <c r="V92" t="s">
        <v>286</v>
      </c>
      <c r="W92" t="str">
        <f t="shared" si="19"/>
        <v>High Risk</v>
      </c>
    </row>
    <row r="93" spans="1:23" x14ac:dyDescent="0.25">
      <c r="A93">
        <v>92</v>
      </c>
      <c r="B93" s="1">
        <v>45500</v>
      </c>
      <c r="C93" s="1" t="str">
        <f t="shared" si="10"/>
        <v>July</v>
      </c>
      <c r="D93" s="1" t="str">
        <f t="shared" si="11"/>
        <v>Q3</v>
      </c>
      <c r="E93" t="s">
        <v>287</v>
      </c>
      <c r="F93" t="s">
        <v>18</v>
      </c>
      <c r="G93" t="s">
        <v>37</v>
      </c>
      <c r="H93">
        <v>4</v>
      </c>
      <c r="I93" t="s">
        <v>288</v>
      </c>
      <c r="J93">
        <v>3668</v>
      </c>
      <c r="K93" s="2">
        <f t="shared" si="12"/>
        <v>14672</v>
      </c>
      <c r="L93" t="b">
        <v>1</v>
      </c>
      <c r="M93">
        <f t="shared" ca="1" si="13"/>
        <v>5</v>
      </c>
      <c r="N93">
        <f t="shared" ca="1" si="14"/>
        <v>733.6</v>
      </c>
      <c r="O93" t="b">
        <v>0</v>
      </c>
      <c r="P93" t="b">
        <f t="shared" ca="1" si="15"/>
        <v>0</v>
      </c>
      <c r="Q93">
        <f t="shared" si="16"/>
        <v>0</v>
      </c>
      <c r="R93" t="s">
        <v>21</v>
      </c>
      <c r="S93" t="str">
        <f>CHOOSE(MATCH(G93, {"Maharashtra","Karnataka","Delhi","Telangana"}, 0), "27", "29", "07", "36") &amp; V93 &amp; "1Z5"</f>
        <v>27JMGTB2147J1Z5</v>
      </c>
      <c r="T93" t="str">
        <f t="shared" si="17"/>
        <v>IGST</v>
      </c>
      <c r="U93" t="str">
        <f t="shared" ca="1" si="18"/>
        <v>No TDS</v>
      </c>
      <c r="V93" t="s">
        <v>289</v>
      </c>
      <c r="W93" t="str">
        <f t="shared" si="19"/>
        <v>Normal</v>
      </c>
    </row>
    <row r="94" spans="1:23" x14ac:dyDescent="0.25">
      <c r="A94">
        <v>93</v>
      </c>
      <c r="B94" s="1">
        <v>45501</v>
      </c>
      <c r="C94" s="1" t="str">
        <f t="shared" si="10"/>
        <v>July</v>
      </c>
      <c r="D94" s="1" t="str">
        <f t="shared" si="11"/>
        <v>Q3</v>
      </c>
      <c r="E94" t="s">
        <v>290</v>
      </c>
      <c r="F94" t="s">
        <v>29</v>
      </c>
      <c r="G94" t="s">
        <v>19</v>
      </c>
      <c r="H94">
        <v>3</v>
      </c>
      <c r="I94" t="s">
        <v>291</v>
      </c>
      <c r="J94">
        <v>7371</v>
      </c>
      <c r="K94" s="2">
        <f t="shared" si="12"/>
        <v>22113</v>
      </c>
      <c r="L94" t="b">
        <v>1</v>
      </c>
      <c r="M94">
        <f t="shared" ca="1" si="13"/>
        <v>5</v>
      </c>
      <c r="N94">
        <f t="shared" ca="1" si="14"/>
        <v>1105.6500000000001</v>
      </c>
      <c r="O94" t="b">
        <v>1</v>
      </c>
      <c r="P94">
        <f t="shared" ca="1" si="15"/>
        <v>10</v>
      </c>
      <c r="Q94">
        <f t="shared" ca="1" si="16"/>
        <v>2211.3000000000002</v>
      </c>
      <c r="R94" t="s">
        <v>21</v>
      </c>
      <c r="S94" t="str">
        <f>CHOOSE(MATCH(G94, {"Maharashtra","Karnataka","Delhi","Telangana"}, 0), "27", "29", "07", "36") &amp; V94 &amp; "1Z5"</f>
        <v>29RQGCN1895T1Z5</v>
      </c>
      <c r="T94" t="str">
        <f t="shared" si="17"/>
        <v>IGST</v>
      </c>
      <c r="U94" t="str">
        <f t="shared" ca="1" si="18"/>
        <v>194I</v>
      </c>
      <c r="V94" t="s">
        <v>292</v>
      </c>
      <c r="W94" t="str">
        <f t="shared" si="19"/>
        <v>Normal</v>
      </c>
    </row>
    <row r="95" spans="1:23" x14ac:dyDescent="0.25">
      <c r="A95">
        <v>94</v>
      </c>
      <c r="B95" s="1">
        <v>45502</v>
      </c>
      <c r="C95" s="1" t="str">
        <f t="shared" si="10"/>
        <v>July</v>
      </c>
      <c r="D95" s="1" t="str">
        <f t="shared" si="11"/>
        <v>Q3</v>
      </c>
      <c r="E95" t="s">
        <v>293</v>
      </c>
      <c r="F95" t="s">
        <v>29</v>
      </c>
      <c r="G95" t="s">
        <v>19</v>
      </c>
      <c r="H95">
        <v>2</v>
      </c>
      <c r="I95" t="s">
        <v>294</v>
      </c>
      <c r="J95">
        <v>5084</v>
      </c>
      <c r="K95" s="2">
        <f t="shared" si="12"/>
        <v>10168</v>
      </c>
      <c r="L95" t="b">
        <v>1</v>
      </c>
      <c r="M95">
        <f t="shared" ca="1" si="13"/>
        <v>12</v>
      </c>
      <c r="N95">
        <f t="shared" ca="1" si="14"/>
        <v>1220.1600000000001</v>
      </c>
      <c r="O95" t="b">
        <v>1</v>
      </c>
      <c r="P95">
        <f t="shared" ca="1" si="15"/>
        <v>1</v>
      </c>
      <c r="Q95">
        <f t="shared" ca="1" si="16"/>
        <v>101.68</v>
      </c>
      <c r="R95" t="s">
        <v>26</v>
      </c>
      <c r="S95" t="str">
        <f>CHOOSE(MATCH(G95, {"Maharashtra","Karnataka","Delhi","Telangana"}, 0), "27", "29", "07", "36") &amp; V95 &amp; "1Z5"</f>
        <v>29HWMWF4260L1Z5</v>
      </c>
      <c r="T95" t="str">
        <f t="shared" si="17"/>
        <v>IGST</v>
      </c>
      <c r="U95" t="str">
        <f t="shared" ca="1" si="18"/>
        <v>No TDS</v>
      </c>
      <c r="V95" t="s">
        <v>295</v>
      </c>
      <c r="W95" t="str">
        <f t="shared" si="19"/>
        <v>Normal</v>
      </c>
    </row>
    <row r="96" spans="1:23" x14ac:dyDescent="0.25">
      <c r="A96">
        <v>95</v>
      </c>
      <c r="B96" s="1">
        <v>45503</v>
      </c>
      <c r="C96" s="1" t="str">
        <f t="shared" si="10"/>
        <v>July</v>
      </c>
      <c r="D96" s="1" t="str">
        <f t="shared" si="11"/>
        <v>Q3</v>
      </c>
      <c r="E96" t="s">
        <v>296</v>
      </c>
      <c r="F96" t="s">
        <v>29</v>
      </c>
      <c r="G96" t="s">
        <v>19</v>
      </c>
      <c r="H96">
        <v>9</v>
      </c>
      <c r="I96" t="s">
        <v>297</v>
      </c>
      <c r="J96">
        <v>222</v>
      </c>
      <c r="K96" s="2">
        <f t="shared" si="12"/>
        <v>1998</v>
      </c>
      <c r="L96" t="b">
        <v>0</v>
      </c>
      <c r="M96" t="b">
        <f t="shared" ca="1" si="13"/>
        <v>0</v>
      </c>
      <c r="N96">
        <f t="shared" si="14"/>
        <v>0</v>
      </c>
      <c r="O96" t="b">
        <v>1</v>
      </c>
      <c r="P96">
        <f t="shared" ca="1" si="15"/>
        <v>5</v>
      </c>
      <c r="Q96">
        <f t="shared" ca="1" si="16"/>
        <v>99.9</v>
      </c>
      <c r="R96" t="s">
        <v>42</v>
      </c>
      <c r="S96" t="str">
        <f>CHOOSE(MATCH(G96, {"Maharashtra","Karnataka","Delhi","Telangana"}, 0), "27", "29", "07", "36") &amp; V96 &amp; "1Z5"</f>
        <v>29FOJRE8930O1Z5</v>
      </c>
      <c r="T96" t="str">
        <f t="shared" si="17"/>
        <v>IGST</v>
      </c>
      <c r="U96" t="str">
        <f t="shared" ca="1" si="18"/>
        <v>194I</v>
      </c>
      <c r="V96" t="s">
        <v>298</v>
      </c>
      <c r="W96" t="str">
        <f t="shared" si="19"/>
        <v>Normal</v>
      </c>
    </row>
    <row r="97" spans="1:23" x14ac:dyDescent="0.25">
      <c r="A97">
        <v>96</v>
      </c>
      <c r="B97" s="1">
        <v>45504</v>
      </c>
      <c r="C97" s="1" t="str">
        <f t="shared" si="10"/>
        <v>July</v>
      </c>
      <c r="D97" s="1" t="str">
        <f t="shared" si="11"/>
        <v>Q3</v>
      </c>
      <c r="E97" t="s">
        <v>240</v>
      </c>
      <c r="F97" t="s">
        <v>29</v>
      </c>
      <c r="G97" t="s">
        <v>37</v>
      </c>
      <c r="H97">
        <v>5</v>
      </c>
      <c r="I97" t="s">
        <v>299</v>
      </c>
      <c r="J97">
        <v>2428</v>
      </c>
      <c r="K97" s="2">
        <f t="shared" si="12"/>
        <v>12140</v>
      </c>
      <c r="L97" t="b">
        <v>0</v>
      </c>
      <c r="M97" t="b">
        <f t="shared" ca="1" si="13"/>
        <v>0</v>
      </c>
      <c r="N97">
        <f t="shared" si="14"/>
        <v>0</v>
      </c>
      <c r="O97" t="b">
        <v>1</v>
      </c>
      <c r="P97">
        <f t="shared" ca="1" si="15"/>
        <v>1</v>
      </c>
      <c r="Q97">
        <f t="shared" ca="1" si="16"/>
        <v>121.4</v>
      </c>
      <c r="R97" t="s">
        <v>42</v>
      </c>
      <c r="S97" t="str">
        <f>CHOOSE(MATCH(G97, {"Maharashtra","Karnataka","Delhi","Telangana"}, 0), "27", "29", "07", "36") &amp; V97 &amp; "1Z5"</f>
        <v>27HGCHR2281H1Z5</v>
      </c>
      <c r="T97" t="str">
        <f t="shared" si="17"/>
        <v>IGST</v>
      </c>
      <c r="U97" t="str">
        <f t="shared" ca="1" si="18"/>
        <v>194I</v>
      </c>
      <c r="V97" t="s">
        <v>300</v>
      </c>
      <c r="W97" t="str">
        <f t="shared" si="19"/>
        <v>Normal</v>
      </c>
    </row>
    <row r="98" spans="1:23" x14ac:dyDescent="0.25">
      <c r="A98">
        <v>97</v>
      </c>
      <c r="B98" s="1">
        <v>45505</v>
      </c>
      <c r="C98" s="1" t="str">
        <f t="shared" si="10"/>
        <v>August</v>
      </c>
      <c r="D98" s="1" t="str">
        <f t="shared" si="11"/>
        <v>Q3</v>
      </c>
      <c r="E98" t="s">
        <v>301</v>
      </c>
      <c r="F98" t="s">
        <v>18</v>
      </c>
      <c r="G98" t="s">
        <v>37</v>
      </c>
      <c r="H98">
        <v>8</v>
      </c>
      <c r="I98" t="s">
        <v>302</v>
      </c>
      <c r="J98">
        <v>4627</v>
      </c>
      <c r="K98" s="2">
        <f t="shared" si="12"/>
        <v>37016</v>
      </c>
      <c r="L98" t="b">
        <v>1</v>
      </c>
      <c r="M98">
        <f t="shared" ca="1" si="13"/>
        <v>18</v>
      </c>
      <c r="N98">
        <f t="shared" ca="1" si="14"/>
        <v>6662.88</v>
      </c>
      <c r="O98" t="b">
        <v>1</v>
      </c>
      <c r="P98">
        <f t="shared" ca="1" si="15"/>
        <v>1</v>
      </c>
      <c r="Q98">
        <f t="shared" ca="1" si="16"/>
        <v>370.16</v>
      </c>
      <c r="R98" t="s">
        <v>42</v>
      </c>
      <c r="S98" t="str">
        <f>CHOOSE(MATCH(G98, {"Maharashtra","Karnataka","Delhi","Telangana"}, 0), "27", "29", "07", "36") &amp; V98 &amp; "1Z5"</f>
        <v>27SDPTR9435T1Z5</v>
      </c>
      <c r="T98" t="str">
        <f t="shared" si="17"/>
        <v>IGST</v>
      </c>
      <c r="U98" t="str">
        <f t="shared" ca="1" si="18"/>
        <v>194I</v>
      </c>
      <c r="V98" t="s">
        <v>303</v>
      </c>
      <c r="W98" t="str">
        <f t="shared" si="19"/>
        <v>Normal</v>
      </c>
    </row>
    <row r="99" spans="1:23" x14ac:dyDescent="0.25">
      <c r="A99">
        <v>98</v>
      </c>
      <c r="B99" s="1">
        <v>45506</v>
      </c>
      <c r="C99" s="1" t="str">
        <f t="shared" si="10"/>
        <v>August</v>
      </c>
      <c r="D99" s="1" t="str">
        <f t="shared" si="11"/>
        <v>Q3</v>
      </c>
      <c r="E99" t="s">
        <v>304</v>
      </c>
      <c r="F99" t="s">
        <v>18</v>
      </c>
      <c r="G99" t="s">
        <v>24</v>
      </c>
      <c r="H99">
        <v>5</v>
      </c>
      <c r="I99" t="s">
        <v>305</v>
      </c>
      <c r="J99">
        <v>5120</v>
      </c>
      <c r="K99" s="2">
        <f t="shared" si="12"/>
        <v>25600</v>
      </c>
      <c r="L99" t="b">
        <v>0</v>
      </c>
      <c r="M99" t="b">
        <f t="shared" ca="1" si="13"/>
        <v>0</v>
      </c>
      <c r="N99">
        <f t="shared" si="14"/>
        <v>0</v>
      </c>
      <c r="O99" t="b">
        <v>1</v>
      </c>
      <c r="P99">
        <f t="shared" ca="1" si="15"/>
        <v>10</v>
      </c>
      <c r="Q99">
        <f t="shared" ca="1" si="16"/>
        <v>2560</v>
      </c>
      <c r="R99" t="s">
        <v>42</v>
      </c>
      <c r="S99" t="str">
        <f>CHOOSE(MATCH(G99, {"Maharashtra","Karnataka","Delhi","Telangana"}, 0), "27", "29", "07", "36") &amp; V99 &amp; "1Z5"</f>
        <v>07XWCYR8245B1Z5</v>
      </c>
      <c r="T99" t="str">
        <f t="shared" si="17"/>
        <v>IGST</v>
      </c>
      <c r="U99" t="str">
        <f t="shared" ca="1" si="18"/>
        <v>No TDS</v>
      </c>
      <c r="V99" t="s">
        <v>306</v>
      </c>
      <c r="W99" t="str">
        <f t="shared" si="19"/>
        <v>Normal</v>
      </c>
    </row>
    <row r="100" spans="1:23" x14ac:dyDescent="0.25">
      <c r="A100">
        <v>99</v>
      </c>
      <c r="B100" s="1">
        <v>45507</v>
      </c>
      <c r="C100" s="1" t="str">
        <f t="shared" si="10"/>
        <v>August</v>
      </c>
      <c r="D100" s="1" t="str">
        <f t="shared" si="11"/>
        <v>Q3</v>
      </c>
      <c r="E100" t="s">
        <v>132</v>
      </c>
      <c r="F100" t="s">
        <v>18</v>
      </c>
      <c r="G100" t="s">
        <v>45</v>
      </c>
      <c r="H100">
        <v>1</v>
      </c>
      <c r="I100" t="s">
        <v>307</v>
      </c>
      <c r="J100">
        <v>2880</v>
      </c>
      <c r="K100" s="2">
        <f t="shared" si="12"/>
        <v>2880</v>
      </c>
      <c r="L100" t="b">
        <v>0</v>
      </c>
      <c r="M100" t="b">
        <f t="shared" ca="1" si="13"/>
        <v>0</v>
      </c>
      <c r="N100">
        <f t="shared" si="14"/>
        <v>0</v>
      </c>
      <c r="O100" t="b">
        <v>0</v>
      </c>
      <c r="P100" t="b">
        <f t="shared" ca="1" si="15"/>
        <v>0</v>
      </c>
      <c r="Q100">
        <f t="shared" si="16"/>
        <v>0</v>
      </c>
      <c r="R100" t="s">
        <v>31</v>
      </c>
      <c r="S100" t="str">
        <f>CHOOSE(MATCH(G100, {"Maharashtra","Karnataka","Delhi","Telangana"}, 0), "27", "29", "07", "36") &amp; V100 &amp; "1Z5"</f>
        <v>36DYFFS9316Q1Z5</v>
      </c>
      <c r="T100" t="str">
        <f t="shared" si="17"/>
        <v>CGST+SGST</v>
      </c>
      <c r="U100" t="str">
        <f t="shared" ca="1" si="18"/>
        <v>194I</v>
      </c>
      <c r="V100" t="s">
        <v>308</v>
      </c>
      <c r="W100" t="str">
        <f t="shared" si="19"/>
        <v>Normal</v>
      </c>
    </row>
    <row r="101" spans="1:23" x14ac:dyDescent="0.25">
      <c r="A101">
        <v>100</v>
      </c>
      <c r="B101" s="1">
        <v>45508</v>
      </c>
      <c r="C101" s="1" t="str">
        <f t="shared" si="10"/>
        <v>August</v>
      </c>
      <c r="D101" s="1" t="str">
        <f t="shared" si="11"/>
        <v>Q3</v>
      </c>
      <c r="E101" t="s">
        <v>309</v>
      </c>
      <c r="F101" t="s">
        <v>18</v>
      </c>
      <c r="G101" t="s">
        <v>24</v>
      </c>
      <c r="H101">
        <v>9</v>
      </c>
      <c r="I101" t="s">
        <v>310</v>
      </c>
      <c r="J101">
        <v>3840</v>
      </c>
      <c r="K101" s="2">
        <f t="shared" si="12"/>
        <v>34560</v>
      </c>
      <c r="L101" t="b">
        <v>0</v>
      </c>
      <c r="M101" t="b">
        <f t="shared" ca="1" si="13"/>
        <v>0</v>
      </c>
      <c r="N101">
        <f t="shared" si="14"/>
        <v>0</v>
      </c>
      <c r="O101" t="b">
        <v>1</v>
      </c>
      <c r="P101">
        <f t="shared" ca="1" si="15"/>
        <v>10</v>
      </c>
      <c r="Q101">
        <f t="shared" ca="1" si="16"/>
        <v>3456</v>
      </c>
      <c r="R101" t="s">
        <v>42</v>
      </c>
      <c r="S101" t="str">
        <f>CHOOSE(MATCH(G101, {"Maharashtra","Karnataka","Delhi","Telangana"}, 0), "27", "29", "07", "36") &amp; V101 &amp; "1Z5"</f>
        <v>07IXVRM7061P1Z5</v>
      </c>
      <c r="T101" t="str">
        <f t="shared" si="17"/>
        <v>IGST</v>
      </c>
      <c r="U101" t="str">
        <f t="shared" ca="1" si="18"/>
        <v>194C</v>
      </c>
      <c r="V101" t="s">
        <v>311</v>
      </c>
      <c r="W101" t="str">
        <f t="shared" si="19"/>
        <v>Normal</v>
      </c>
    </row>
    <row r="102" spans="1:23" x14ac:dyDescent="0.25">
      <c r="A102">
        <v>101</v>
      </c>
      <c r="B102" s="1">
        <v>45509</v>
      </c>
      <c r="C102" s="1" t="str">
        <f t="shared" si="10"/>
        <v>August</v>
      </c>
      <c r="D102" s="1" t="str">
        <f t="shared" si="11"/>
        <v>Q3</v>
      </c>
      <c r="E102" t="s">
        <v>135</v>
      </c>
      <c r="F102" t="s">
        <v>29</v>
      </c>
      <c r="G102" t="s">
        <v>19</v>
      </c>
      <c r="H102">
        <v>7</v>
      </c>
      <c r="I102" t="s">
        <v>312</v>
      </c>
      <c r="J102">
        <v>2298</v>
      </c>
      <c r="K102" s="2">
        <f t="shared" si="12"/>
        <v>16086</v>
      </c>
      <c r="L102" t="b">
        <v>1</v>
      </c>
      <c r="M102">
        <f t="shared" ca="1" si="13"/>
        <v>18</v>
      </c>
      <c r="N102">
        <f t="shared" ca="1" si="14"/>
        <v>2895.48</v>
      </c>
      <c r="O102" t="b">
        <v>0</v>
      </c>
      <c r="P102" t="b">
        <f t="shared" ca="1" si="15"/>
        <v>0</v>
      </c>
      <c r="Q102">
        <f t="shared" si="16"/>
        <v>0</v>
      </c>
      <c r="R102" t="s">
        <v>42</v>
      </c>
      <c r="S102" t="str">
        <f>CHOOSE(MATCH(G102, {"Maharashtra","Karnataka","Delhi","Telangana"}, 0), "27", "29", "07", "36") &amp; V102 &amp; "1Z5"</f>
        <v>29TOQVP3784H1Z5</v>
      </c>
      <c r="T102" t="str">
        <f t="shared" si="17"/>
        <v>IGST</v>
      </c>
      <c r="U102" t="str">
        <f t="shared" ca="1" si="18"/>
        <v>194I</v>
      </c>
      <c r="V102" t="s">
        <v>313</v>
      </c>
      <c r="W102" t="str">
        <f t="shared" si="19"/>
        <v>Normal</v>
      </c>
    </row>
    <row r="103" spans="1:23" x14ac:dyDescent="0.25">
      <c r="A103">
        <v>102</v>
      </c>
      <c r="B103" s="1">
        <v>45510</v>
      </c>
      <c r="C103" s="1" t="str">
        <f t="shared" si="10"/>
        <v>August</v>
      </c>
      <c r="D103" s="1" t="str">
        <f t="shared" si="11"/>
        <v>Q3</v>
      </c>
      <c r="E103" t="s">
        <v>132</v>
      </c>
      <c r="F103" t="s">
        <v>29</v>
      </c>
      <c r="G103" t="s">
        <v>45</v>
      </c>
      <c r="H103">
        <v>5</v>
      </c>
      <c r="I103" t="s">
        <v>314</v>
      </c>
      <c r="J103">
        <v>1454</v>
      </c>
      <c r="K103" s="2">
        <f t="shared" si="12"/>
        <v>7270</v>
      </c>
      <c r="L103" t="b">
        <v>0</v>
      </c>
      <c r="M103" t="b">
        <f t="shared" ca="1" si="13"/>
        <v>0</v>
      </c>
      <c r="N103">
        <f t="shared" si="14"/>
        <v>0</v>
      </c>
      <c r="O103" t="b">
        <v>1</v>
      </c>
      <c r="P103">
        <f t="shared" ca="1" si="15"/>
        <v>1</v>
      </c>
      <c r="Q103">
        <f t="shared" ca="1" si="16"/>
        <v>72.7</v>
      </c>
      <c r="R103" t="s">
        <v>21</v>
      </c>
      <c r="S103" t="str">
        <f>CHOOSE(MATCH(G103, {"Maharashtra","Karnataka","Delhi","Telangana"}, 0), "27", "29", "07", "36") &amp; V103 &amp; "1Z5"</f>
        <v>36MIGGU5080W1Z5</v>
      </c>
      <c r="T103" t="str">
        <f t="shared" si="17"/>
        <v>CGST+SGST</v>
      </c>
      <c r="U103" t="str">
        <f t="shared" ca="1" si="18"/>
        <v>194H</v>
      </c>
      <c r="V103" t="s">
        <v>315</v>
      </c>
      <c r="W103" t="str">
        <f t="shared" si="19"/>
        <v>Normal</v>
      </c>
    </row>
    <row r="104" spans="1:23" x14ac:dyDescent="0.25">
      <c r="A104">
        <v>103</v>
      </c>
      <c r="B104" s="1">
        <v>45511</v>
      </c>
      <c r="C104" s="1" t="str">
        <f t="shared" si="10"/>
        <v>August</v>
      </c>
      <c r="D104" s="1" t="str">
        <f t="shared" si="11"/>
        <v>Q3</v>
      </c>
      <c r="E104" t="s">
        <v>51</v>
      </c>
      <c r="F104" t="s">
        <v>18</v>
      </c>
      <c r="G104" t="s">
        <v>37</v>
      </c>
      <c r="H104">
        <v>1</v>
      </c>
      <c r="I104" t="s">
        <v>316</v>
      </c>
      <c r="J104">
        <v>8970</v>
      </c>
      <c r="K104" s="2">
        <f t="shared" si="12"/>
        <v>8970</v>
      </c>
      <c r="L104" t="b">
        <v>0</v>
      </c>
      <c r="M104" t="b">
        <f t="shared" ca="1" si="13"/>
        <v>0</v>
      </c>
      <c r="N104">
        <f t="shared" si="14"/>
        <v>0</v>
      </c>
      <c r="O104" t="b">
        <v>0</v>
      </c>
      <c r="P104" t="b">
        <f t="shared" ca="1" si="15"/>
        <v>0</v>
      </c>
      <c r="Q104">
        <f t="shared" si="16"/>
        <v>0</v>
      </c>
      <c r="R104" t="s">
        <v>42</v>
      </c>
      <c r="S104" t="str">
        <f>CHOOSE(MATCH(G104, {"Maharashtra","Karnataka","Delhi","Telangana"}, 0), "27", "29", "07", "36") &amp; V104 &amp; "1Z5"</f>
        <v>27WVUZH4767V1Z5</v>
      </c>
      <c r="T104" t="str">
        <f t="shared" si="17"/>
        <v>IGST</v>
      </c>
      <c r="U104" t="str">
        <f t="shared" ca="1" si="18"/>
        <v>194J</v>
      </c>
      <c r="V104" t="s">
        <v>317</v>
      </c>
      <c r="W104" t="str">
        <f t="shared" si="19"/>
        <v>Normal</v>
      </c>
    </row>
    <row r="105" spans="1:23" x14ac:dyDescent="0.25">
      <c r="A105">
        <v>104</v>
      </c>
      <c r="B105" s="1">
        <v>45512</v>
      </c>
      <c r="C105" s="1" t="str">
        <f t="shared" si="10"/>
        <v>August</v>
      </c>
      <c r="D105" s="1" t="str">
        <f t="shared" si="11"/>
        <v>Q3</v>
      </c>
      <c r="E105" t="s">
        <v>318</v>
      </c>
      <c r="F105" t="s">
        <v>29</v>
      </c>
      <c r="G105" t="s">
        <v>24</v>
      </c>
      <c r="H105">
        <v>10</v>
      </c>
      <c r="I105" t="s">
        <v>319</v>
      </c>
      <c r="J105">
        <v>855</v>
      </c>
      <c r="K105" s="2">
        <f t="shared" si="12"/>
        <v>8550</v>
      </c>
      <c r="L105" t="b">
        <v>0</v>
      </c>
      <c r="M105" t="b">
        <f t="shared" ca="1" si="13"/>
        <v>0</v>
      </c>
      <c r="N105">
        <f t="shared" si="14"/>
        <v>0</v>
      </c>
      <c r="O105" t="b">
        <v>0</v>
      </c>
      <c r="P105" t="b">
        <f t="shared" ca="1" si="15"/>
        <v>0</v>
      </c>
      <c r="Q105">
        <f t="shared" si="16"/>
        <v>0</v>
      </c>
      <c r="R105" t="s">
        <v>31</v>
      </c>
      <c r="S105" t="str">
        <f>CHOOSE(MATCH(G105, {"Maharashtra","Karnataka","Delhi","Telangana"}, 0), "27", "29", "07", "36") &amp; V105 &amp; "1Z5"</f>
        <v>07POLOQ5277Y1Z5</v>
      </c>
      <c r="T105" t="str">
        <f t="shared" si="17"/>
        <v>IGST</v>
      </c>
      <c r="U105" t="str">
        <f t="shared" ca="1" si="18"/>
        <v>194C</v>
      </c>
      <c r="V105" t="s">
        <v>320</v>
      </c>
      <c r="W105" t="str">
        <f t="shared" si="19"/>
        <v>Normal</v>
      </c>
    </row>
    <row r="106" spans="1:23" x14ac:dyDescent="0.25">
      <c r="A106">
        <v>105</v>
      </c>
      <c r="B106" s="1">
        <v>45513</v>
      </c>
      <c r="C106" s="1" t="str">
        <f t="shared" si="10"/>
        <v>August</v>
      </c>
      <c r="D106" s="1" t="str">
        <f t="shared" si="11"/>
        <v>Q3</v>
      </c>
      <c r="E106" t="s">
        <v>135</v>
      </c>
      <c r="F106" t="s">
        <v>18</v>
      </c>
      <c r="G106" t="s">
        <v>45</v>
      </c>
      <c r="H106">
        <v>2</v>
      </c>
      <c r="I106" t="s">
        <v>321</v>
      </c>
      <c r="J106">
        <v>7068</v>
      </c>
      <c r="K106" s="2">
        <f t="shared" si="12"/>
        <v>14136</v>
      </c>
      <c r="L106" t="b">
        <v>0</v>
      </c>
      <c r="M106" t="b">
        <f t="shared" ca="1" si="13"/>
        <v>0</v>
      </c>
      <c r="N106">
        <f t="shared" si="14"/>
        <v>0</v>
      </c>
      <c r="O106" t="b">
        <v>0</v>
      </c>
      <c r="P106" t="b">
        <f t="shared" ca="1" si="15"/>
        <v>0</v>
      </c>
      <c r="Q106">
        <f t="shared" si="16"/>
        <v>0</v>
      </c>
      <c r="R106" t="s">
        <v>31</v>
      </c>
      <c r="S106" t="str">
        <f>CHOOSE(MATCH(G106, {"Maharashtra","Karnataka","Delhi","Telangana"}, 0), "27", "29", "07", "36") &amp; V106 &amp; "1Z5"</f>
        <v>36UVHAM1726U1Z5</v>
      </c>
      <c r="T106" t="str">
        <f t="shared" si="17"/>
        <v>CGST+SGST</v>
      </c>
      <c r="U106" t="str">
        <f t="shared" ca="1" si="18"/>
        <v>194I</v>
      </c>
      <c r="V106" t="s">
        <v>322</v>
      </c>
      <c r="W106" t="str">
        <f t="shared" si="19"/>
        <v>Normal</v>
      </c>
    </row>
    <row r="107" spans="1:23" x14ac:dyDescent="0.25">
      <c r="A107">
        <v>106</v>
      </c>
      <c r="B107" s="1">
        <v>45514</v>
      </c>
      <c r="C107" s="1" t="str">
        <f t="shared" si="10"/>
        <v>August</v>
      </c>
      <c r="D107" s="1" t="str">
        <f t="shared" si="11"/>
        <v>Q3</v>
      </c>
      <c r="E107" t="s">
        <v>323</v>
      </c>
      <c r="F107" t="s">
        <v>29</v>
      </c>
      <c r="G107" t="s">
        <v>24</v>
      </c>
      <c r="H107">
        <v>8</v>
      </c>
      <c r="I107" t="s">
        <v>324</v>
      </c>
      <c r="J107">
        <v>2550</v>
      </c>
      <c r="K107" s="2">
        <f t="shared" si="12"/>
        <v>20400</v>
      </c>
      <c r="L107" t="b">
        <v>1</v>
      </c>
      <c r="M107">
        <f t="shared" ca="1" si="13"/>
        <v>18</v>
      </c>
      <c r="N107">
        <f t="shared" ca="1" si="14"/>
        <v>3672</v>
      </c>
      <c r="O107" t="b">
        <v>0</v>
      </c>
      <c r="P107" t="b">
        <f t="shared" ca="1" si="15"/>
        <v>0</v>
      </c>
      <c r="Q107">
        <f t="shared" si="16"/>
        <v>0</v>
      </c>
      <c r="R107" t="s">
        <v>21</v>
      </c>
      <c r="S107" t="str">
        <f>CHOOSE(MATCH(G107, {"Maharashtra","Karnataka","Delhi","Telangana"}, 0), "27", "29", "07", "36") &amp; V107 &amp; "1Z5"</f>
        <v>07IKLBA6069U1Z5</v>
      </c>
      <c r="T107" t="str">
        <f t="shared" si="17"/>
        <v>IGST</v>
      </c>
      <c r="U107" t="str">
        <f t="shared" ca="1" si="18"/>
        <v>194C</v>
      </c>
      <c r="V107" t="s">
        <v>325</v>
      </c>
      <c r="W107" t="str">
        <f t="shared" si="19"/>
        <v>Normal</v>
      </c>
    </row>
    <row r="108" spans="1:23" x14ac:dyDescent="0.25">
      <c r="A108">
        <v>107</v>
      </c>
      <c r="B108" s="1">
        <v>45515</v>
      </c>
      <c r="C108" s="1" t="str">
        <f t="shared" si="10"/>
        <v>August</v>
      </c>
      <c r="D108" s="1" t="str">
        <f t="shared" si="11"/>
        <v>Q3</v>
      </c>
      <c r="E108" t="s">
        <v>293</v>
      </c>
      <c r="F108" t="s">
        <v>29</v>
      </c>
      <c r="G108" t="s">
        <v>19</v>
      </c>
      <c r="H108">
        <v>9</v>
      </c>
      <c r="I108" t="s">
        <v>326</v>
      </c>
      <c r="J108">
        <v>1047</v>
      </c>
      <c r="K108" s="2">
        <f t="shared" si="12"/>
        <v>9423</v>
      </c>
      <c r="L108" t="b">
        <v>0</v>
      </c>
      <c r="M108" t="b">
        <f t="shared" ca="1" si="13"/>
        <v>0</v>
      </c>
      <c r="N108">
        <f t="shared" si="14"/>
        <v>0</v>
      </c>
      <c r="O108" t="b">
        <v>0</v>
      </c>
      <c r="P108" t="b">
        <f t="shared" ca="1" si="15"/>
        <v>0</v>
      </c>
      <c r="Q108">
        <f t="shared" si="16"/>
        <v>0</v>
      </c>
      <c r="R108" t="s">
        <v>31</v>
      </c>
      <c r="S108" t="str">
        <f>CHOOSE(MATCH(G108, {"Maharashtra","Karnataka","Delhi","Telangana"}, 0), "27", "29", "07", "36") &amp; V108 &amp; "1Z5"</f>
        <v>29VSXNX6304P1Z5</v>
      </c>
      <c r="T108" t="str">
        <f t="shared" si="17"/>
        <v>IGST</v>
      </c>
      <c r="U108" t="str">
        <f t="shared" ca="1" si="18"/>
        <v>194I</v>
      </c>
      <c r="V108" t="s">
        <v>327</v>
      </c>
      <c r="W108" t="str">
        <f t="shared" si="19"/>
        <v>Normal</v>
      </c>
    </row>
    <row r="109" spans="1:23" x14ac:dyDescent="0.25">
      <c r="A109">
        <v>108</v>
      </c>
      <c r="B109" s="1">
        <v>45516</v>
      </c>
      <c r="C109" s="1" t="str">
        <f t="shared" si="10"/>
        <v>August</v>
      </c>
      <c r="D109" s="1" t="str">
        <f t="shared" si="11"/>
        <v>Q3</v>
      </c>
      <c r="E109" t="s">
        <v>328</v>
      </c>
      <c r="F109" t="s">
        <v>29</v>
      </c>
      <c r="G109" t="s">
        <v>24</v>
      </c>
      <c r="H109">
        <v>2</v>
      </c>
      <c r="I109" t="s">
        <v>329</v>
      </c>
      <c r="J109">
        <v>8233</v>
      </c>
      <c r="K109" s="2">
        <f t="shared" si="12"/>
        <v>16466</v>
      </c>
      <c r="L109" t="b">
        <v>1</v>
      </c>
      <c r="M109">
        <f t="shared" ca="1" si="13"/>
        <v>5</v>
      </c>
      <c r="N109">
        <f t="shared" ca="1" si="14"/>
        <v>823.3</v>
      </c>
      <c r="O109" t="b">
        <v>1</v>
      </c>
      <c r="P109">
        <f t="shared" ca="1" si="15"/>
        <v>10</v>
      </c>
      <c r="Q109">
        <f t="shared" ca="1" si="16"/>
        <v>1646.6</v>
      </c>
      <c r="R109" t="s">
        <v>26</v>
      </c>
      <c r="S109" t="str">
        <f>CHOOSE(MATCH(G109, {"Maharashtra","Karnataka","Delhi","Telangana"}, 0), "27", "29", "07", "36") &amp; V109 &amp; "1Z5"</f>
        <v>07ZDXSQ7422L1Z5</v>
      </c>
      <c r="T109" t="str">
        <f t="shared" si="17"/>
        <v>IGST</v>
      </c>
      <c r="U109" t="str">
        <f t="shared" ca="1" si="18"/>
        <v>No TDS</v>
      </c>
      <c r="V109" t="s">
        <v>330</v>
      </c>
      <c r="W109" t="str">
        <f t="shared" si="19"/>
        <v>Normal</v>
      </c>
    </row>
    <row r="110" spans="1:23" x14ac:dyDescent="0.25">
      <c r="A110">
        <v>109</v>
      </c>
      <c r="B110" s="1">
        <v>45517</v>
      </c>
      <c r="C110" s="1" t="str">
        <f t="shared" si="10"/>
        <v>August</v>
      </c>
      <c r="D110" s="1" t="str">
        <f t="shared" si="11"/>
        <v>Q3</v>
      </c>
      <c r="E110" t="s">
        <v>331</v>
      </c>
      <c r="F110" t="s">
        <v>18</v>
      </c>
      <c r="G110" t="s">
        <v>24</v>
      </c>
      <c r="H110">
        <v>10</v>
      </c>
      <c r="I110" t="s">
        <v>332</v>
      </c>
      <c r="J110">
        <v>3209</v>
      </c>
      <c r="K110" s="2">
        <f t="shared" si="12"/>
        <v>32090</v>
      </c>
      <c r="L110" t="b">
        <v>0</v>
      </c>
      <c r="M110" t="b">
        <f t="shared" ca="1" si="13"/>
        <v>0</v>
      </c>
      <c r="N110">
        <f t="shared" si="14"/>
        <v>0</v>
      </c>
      <c r="O110" t="b">
        <v>0</v>
      </c>
      <c r="P110" t="b">
        <f t="shared" ca="1" si="15"/>
        <v>0</v>
      </c>
      <c r="Q110">
        <f t="shared" si="16"/>
        <v>0</v>
      </c>
      <c r="R110" t="s">
        <v>31</v>
      </c>
      <c r="S110" t="str">
        <f>CHOOSE(MATCH(G110, {"Maharashtra","Karnataka","Delhi","Telangana"}, 0), "27", "29", "07", "36") &amp; V110 &amp; "1Z5"</f>
        <v>07DXLXI9650U1Z5</v>
      </c>
      <c r="T110" t="str">
        <f t="shared" si="17"/>
        <v>IGST</v>
      </c>
      <c r="U110" t="str">
        <f t="shared" ca="1" si="18"/>
        <v>194C</v>
      </c>
      <c r="V110" t="s">
        <v>333</v>
      </c>
      <c r="W110" t="str">
        <f t="shared" si="19"/>
        <v>Normal</v>
      </c>
    </row>
    <row r="111" spans="1:23" x14ac:dyDescent="0.25">
      <c r="A111">
        <v>110</v>
      </c>
      <c r="B111" s="1">
        <v>45518</v>
      </c>
      <c r="C111" s="1" t="str">
        <f t="shared" si="10"/>
        <v>August</v>
      </c>
      <c r="D111" s="1" t="str">
        <f t="shared" si="11"/>
        <v>Q3</v>
      </c>
      <c r="E111" t="s">
        <v>334</v>
      </c>
      <c r="F111" t="s">
        <v>29</v>
      </c>
      <c r="G111" t="s">
        <v>45</v>
      </c>
      <c r="H111">
        <v>10</v>
      </c>
      <c r="I111" t="s">
        <v>335</v>
      </c>
      <c r="J111">
        <v>9627</v>
      </c>
      <c r="K111" s="2">
        <f t="shared" si="12"/>
        <v>96270</v>
      </c>
      <c r="L111" t="b">
        <v>1</v>
      </c>
      <c r="M111">
        <f t="shared" ca="1" si="13"/>
        <v>5</v>
      </c>
      <c r="N111">
        <f t="shared" ca="1" si="14"/>
        <v>4813.5</v>
      </c>
      <c r="O111" t="b">
        <v>1</v>
      </c>
      <c r="P111">
        <f t="shared" ca="1" si="15"/>
        <v>5</v>
      </c>
      <c r="Q111">
        <f t="shared" ca="1" si="16"/>
        <v>4813.5</v>
      </c>
      <c r="R111" t="s">
        <v>31</v>
      </c>
      <c r="S111" t="str">
        <f>CHOOSE(MATCH(G111, {"Maharashtra","Karnataka","Delhi","Telangana"}, 0), "27", "29", "07", "36") &amp; V111 &amp; "1Z5"</f>
        <v>36GWQGL4812E1Z5</v>
      </c>
      <c r="T111" t="str">
        <f t="shared" si="17"/>
        <v>CGST+SGST</v>
      </c>
      <c r="U111" t="str">
        <f t="shared" ca="1" si="18"/>
        <v>194J</v>
      </c>
      <c r="V111" t="s">
        <v>336</v>
      </c>
      <c r="W111" t="str">
        <f t="shared" si="19"/>
        <v>High Risk</v>
      </c>
    </row>
    <row r="112" spans="1:23" x14ac:dyDescent="0.25">
      <c r="A112">
        <v>111</v>
      </c>
      <c r="B112" s="1">
        <v>45519</v>
      </c>
      <c r="C112" s="1" t="str">
        <f t="shared" si="10"/>
        <v>August</v>
      </c>
      <c r="D112" s="1" t="str">
        <f t="shared" si="11"/>
        <v>Q3</v>
      </c>
      <c r="E112" t="s">
        <v>214</v>
      </c>
      <c r="F112" t="s">
        <v>18</v>
      </c>
      <c r="G112" t="s">
        <v>19</v>
      </c>
      <c r="H112">
        <v>2</v>
      </c>
      <c r="I112" t="s">
        <v>337</v>
      </c>
      <c r="J112">
        <v>1741</v>
      </c>
      <c r="K112" s="2">
        <f t="shared" si="12"/>
        <v>3482</v>
      </c>
      <c r="L112" t="b">
        <v>1</v>
      </c>
      <c r="M112">
        <f t="shared" ca="1" si="13"/>
        <v>5</v>
      </c>
      <c r="N112">
        <f t="shared" ca="1" si="14"/>
        <v>174.1</v>
      </c>
      <c r="O112" t="b">
        <v>0</v>
      </c>
      <c r="P112" t="b">
        <f t="shared" ca="1" si="15"/>
        <v>0</v>
      </c>
      <c r="Q112">
        <f t="shared" si="16"/>
        <v>0</v>
      </c>
      <c r="R112" t="s">
        <v>42</v>
      </c>
      <c r="S112" t="str">
        <f>CHOOSE(MATCH(G112, {"Maharashtra","Karnataka","Delhi","Telangana"}, 0), "27", "29", "07", "36") &amp; V112 &amp; "1Z5"</f>
        <v>29MUYZS5232K1Z5</v>
      </c>
      <c r="T112" t="str">
        <f t="shared" si="17"/>
        <v>IGST</v>
      </c>
      <c r="U112" t="str">
        <f t="shared" ca="1" si="18"/>
        <v>194H</v>
      </c>
      <c r="V112" t="s">
        <v>338</v>
      </c>
      <c r="W112" t="str">
        <f t="shared" si="19"/>
        <v>Normal</v>
      </c>
    </row>
    <row r="113" spans="1:23" x14ac:dyDescent="0.25">
      <c r="A113">
        <v>112</v>
      </c>
      <c r="B113" s="1">
        <v>45520</v>
      </c>
      <c r="C113" s="1" t="str">
        <f t="shared" si="10"/>
        <v>August</v>
      </c>
      <c r="D113" s="1" t="str">
        <f t="shared" si="11"/>
        <v>Q3</v>
      </c>
      <c r="E113" t="s">
        <v>339</v>
      </c>
      <c r="F113" t="s">
        <v>18</v>
      </c>
      <c r="G113" t="s">
        <v>24</v>
      </c>
      <c r="H113">
        <v>10</v>
      </c>
      <c r="I113" t="s">
        <v>340</v>
      </c>
      <c r="J113">
        <v>2030</v>
      </c>
      <c r="K113" s="2">
        <f t="shared" si="12"/>
        <v>20300</v>
      </c>
      <c r="L113" t="b">
        <v>0</v>
      </c>
      <c r="M113" t="b">
        <f t="shared" ca="1" si="13"/>
        <v>0</v>
      </c>
      <c r="N113">
        <f t="shared" si="14"/>
        <v>0</v>
      </c>
      <c r="O113" t="b">
        <v>0</v>
      </c>
      <c r="P113" t="b">
        <f t="shared" ca="1" si="15"/>
        <v>0</v>
      </c>
      <c r="Q113">
        <f t="shared" si="16"/>
        <v>0</v>
      </c>
      <c r="R113" t="s">
        <v>31</v>
      </c>
      <c r="S113" t="str">
        <f>CHOOSE(MATCH(G113, {"Maharashtra","Karnataka","Delhi","Telangana"}, 0), "27", "29", "07", "36") &amp; V113 &amp; "1Z5"</f>
        <v>07UBOYM1611X1Z5</v>
      </c>
      <c r="T113" t="str">
        <f t="shared" si="17"/>
        <v>IGST</v>
      </c>
      <c r="U113" t="str">
        <f t="shared" ca="1" si="18"/>
        <v>194J</v>
      </c>
      <c r="V113" t="s">
        <v>341</v>
      </c>
      <c r="W113" t="str">
        <f t="shared" si="19"/>
        <v>Normal</v>
      </c>
    </row>
    <row r="114" spans="1:23" x14ac:dyDescent="0.25">
      <c r="A114">
        <v>113</v>
      </c>
      <c r="B114" s="1">
        <v>45521</v>
      </c>
      <c r="C114" s="1" t="str">
        <f t="shared" si="10"/>
        <v>August</v>
      </c>
      <c r="D114" s="1" t="str">
        <f t="shared" si="11"/>
        <v>Q3</v>
      </c>
      <c r="E114" t="s">
        <v>342</v>
      </c>
      <c r="F114" t="s">
        <v>18</v>
      </c>
      <c r="G114" t="s">
        <v>19</v>
      </c>
      <c r="H114">
        <v>4</v>
      </c>
      <c r="I114" t="s">
        <v>343</v>
      </c>
      <c r="J114">
        <v>6113</v>
      </c>
      <c r="K114" s="2">
        <f t="shared" si="12"/>
        <v>24452</v>
      </c>
      <c r="L114" t="b">
        <v>1</v>
      </c>
      <c r="M114">
        <f t="shared" ca="1" si="13"/>
        <v>28</v>
      </c>
      <c r="N114">
        <f t="shared" ca="1" si="14"/>
        <v>6846.56</v>
      </c>
      <c r="O114" t="b">
        <v>1</v>
      </c>
      <c r="P114">
        <f t="shared" ca="1" si="15"/>
        <v>1</v>
      </c>
      <c r="Q114">
        <f t="shared" ca="1" si="16"/>
        <v>244.52</v>
      </c>
      <c r="R114" t="s">
        <v>26</v>
      </c>
      <c r="S114" t="str">
        <f>CHOOSE(MATCH(G114, {"Maharashtra","Karnataka","Delhi","Telangana"}, 0), "27", "29", "07", "36") &amp; V114 &amp; "1Z5"</f>
        <v>29PCACQ6602T1Z5</v>
      </c>
      <c r="T114" t="str">
        <f t="shared" si="17"/>
        <v>IGST</v>
      </c>
      <c r="U114" t="str">
        <f t="shared" ca="1" si="18"/>
        <v>194J</v>
      </c>
      <c r="V114" t="s">
        <v>344</v>
      </c>
      <c r="W114" t="str">
        <f t="shared" si="19"/>
        <v>Normal</v>
      </c>
    </row>
    <row r="115" spans="1:23" x14ac:dyDescent="0.25">
      <c r="A115">
        <v>114</v>
      </c>
      <c r="B115" s="1">
        <v>45522</v>
      </c>
      <c r="C115" s="1" t="str">
        <f t="shared" si="10"/>
        <v>August</v>
      </c>
      <c r="D115" s="1" t="str">
        <f t="shared" si="11"/>
        <v>Q3</v>
      </c>
      <c r="E115" t="s">
        <v>345</v>
      </c>
      <c r="F115" t="s">
        <v>18</v>
      </c>
      <c r="G115" t="s">
        <v>45</v>
      </c>
      <c r="H115">
        <v>5</v>
      </c>
      <c r="I115" t="s">
        <v>346</v>
      </c>
      <c r="J115">
        <v>3202</v>
      </c>
      <c r="K115" s="2">
        <f t="shared" si="12"/>
        <v>16010</v>
      </c>
      <c r="L115" t="b">
        <v>1</v>
      </c>
      <c r="M115">
        <f t="shared" ca="1" si="13"/>
        <v>18</v>
      </c>
      <c r="N115">
        <f t="shared" ca="1" si="14"/>
        <v>2881.8</v>
      </c>
      <c r="O115" t="b">
        <v>1</v>
      </c>
      <c r="P115">
        <f t="shared" ca="1" si="15"/>
        <v>10</v>
      </c>
      <c r="Q115">
        <f t="shared" ca="1" si="16"/>
        <v>1601</v>
      </c>
      <c r="R115" t="s">
        <v>26</v>
      </c>
      <c r="S115" t="str">
        <f>CHOOSE(MATCH(G115, {"Maharashtra","Karnataka","Delhi","Telangana"}, 0), "27", "29", "07", "36") &amp; V115 &amp; "1Z5"</f>
        <v>36DZEXW2833H1Z5</v>
      </c>
      <c r="T115" t="str">
        <f t="shared" si="17"/>
        <v>CGST+SGST</v>
      </c>
      <c r="U115" t="str">
        <f t="shared" ca="1" si="18"/>
        <v>194H</v>
      </c>
      <c r="V115" t="s">
        <v>347</v>
      </c>
      <c r="W115" t="str">
        <f t="shared" si="19"/>
        <v>Normal</v>
      </c>
    </row>
    <row r="116" spans="1:23" x14ac:dyDescent="0.25">
      <c r="A116">
        <v>115</v>
      </c>
      <c r="B116" s="1">
        <v>45523</v>
      </c>
      <c r="C116" s="1" t="str">
        <f t="shared" si="10"/>
        <v>August</v>
      </c>
      <c r="D116" s="1" t="str">
        <f t="shared" si="11"/>
        <v>Q3</v>
      </c>
      <c r="E116" t="s">
        <v>348</v>
      </c>
      <c r="F116" t="s">
        <v>29</v>
      </c>
      <c r="G116" t="s">
        <v>24</v>
      </c>
      <c r="H116">
        <v>8</v>
      </c>
      <c r="I116" t="s">
        <v>349</v>
      </c>
      <c r="J116">
        <v>830</v>
      </c>
      <c r="K116" s="2">
        <f t="shared" si="12"/>
        <v>6640</v>
      </c>
      <c r="L116" t="b">
        <v>1</v>
      </c>
      <c r="M116">
        <f t="shared" ca="1" si="13"/>
        <v>12</v>
      </c>
      <c r="N116">
        <f t="shared" ca="1" si="14"/>
        <v>796.8</v>
      </c>
      <c r="O116" t="b">
        <v>0</v>
      </c>
      <c r="P116" t="b">
        <f t="shared" ca="1" si="15"/>
        <v>0</v>
      </c>
      <c r="Q116">
        <f t="shared" si="16"/>
        <v>0</v>
      </c>
      <c r="R116" t="s">
        <v>42</v>
      </c>
      <c r="S116" t="str">
        <f>CHOOSE(MATCH(G116, {"Maharashtra","Karnataka","Delhi","Telangana"}, 0), "27", "29", "07", "36") &amp; V116 &amp; "1Z5"</f>
        <v>07KGKWY7951J1Z5</v>
      </c>
      <c r="T116" t="str">
        <f t="shared" si="17"/>
        <v>IGST</v>
      </c>
      <c r="U116" t="str">
        <f t="shared" ca="1" si="18"/>
        <v>194H</v>
      </c>
      <c r="V116" t="s">
        <v>350</v>
      </c>
      <c r="W116" t="str">
        <f t="shared" si="19"/>
        <v>Normal</v>
      </c>
    </row>
    <row r="117" spans="1:23" x14ac:dyDescent="0.25">
      <c r="A117">
        <v>116</v>
      </c>
      <c r="B117" s="1">
        <v>45524</v>
      </c>
      <c r="C117" s="1" t="str">
        <f t="shared" si="10"/>
        <v>August</v>
      </c>
      <c r="D117" s="1" t="str">
        <f t="shared" si="11"/>
        <v>Q3</v>
      </c>
      <c r="E117" t="s">
        <v>351</v>
      </c>
      <c r="F117" t="s">
        <v>18</v>
      </c>
      <c r="G117" t="s">
        <v>19</v>
      </c>
      <c r="H117">
        <v>9</v>
      </c>
      <c r="I117" t="s">
        <v>352</v>
      </c>
      <c r="J117">
        <v>2162</v>
      </c>
      <c r="K117" s="2">
        <f t="shared" si="12"/>
        <v>19458</v>
      </c>
      <c r="L117" t="b">
        <v>1</v>
      </c>
      <c r="M117">
        <f t="shared" ca="1" si="13"/>
        <v>28</v>
      </c>
      <c r="N117">
        <f t="shared" ca="1" si="14"/>
        <v>5448.24</v>
      </c>
      <c r="O117" t="b">
        <v>1</v>
      </c>
      <c r="P117">
        <f t="shared" ca="1" si="15"/>
        <v>10</v>
      </c>
      <c r="Q117">
        <f t="shared" ca="1" si="16"/>
        <v>1945.8</v>
      </c>
      <c r="R117" t="s">
        <v>31</v>
      </c>
      <c r="S117" t="str">
        <f>CHOOSE(MATCH(G117, {"Maharashtra","Karnataka","Delhi","Telangana"}, 0), "27", "29", "07", "36") &amp; V117 &amp; "1Z5"</f>
        <v>29WEMKA8942Z1Z5</v>
      </c>
      <c r="T117" t="str">
        <f t="shared" si="17"/>
        <v>IGST</v>
      </c>
      <c r="U117" t="str">
        <f t="shared" ca="1" si="18"/>
        <v>No TDS</v>
      </c>
      <c r="V117" t="s">
        <v>353</v>
      </c>
      <c r="W117" t="str">
        <f t="shared" si="19"/>
        <v>High Risk</v>
      </c>
    </row>
    <row r="118" spans="1:23" x14ac:dyDescent="0.25">
      <c r="A118">
        <v>117</v>
      </c>
      <c r="B118" s="1">
        <v>45525</v>
      </c>
      <c r="C118" s="1" t="str">
        <f t="shared" si="10"/>
        <v>August</v>
      </c>
      <c r="D118" s="1" t="str">
        <f t="shared" si="11"/>
        <v>Q3</v>
      </c>
      <c r="E118" t="s">
        <v>279</v>
      </c>
      <c r="F118" t="s">
        <v>18</v>
      </c>
      <c r="G118" t="s">
        <v>19</v>
      </c>
      <c r="H118">
        <v>4</v>
      </c>
      <c r="I118" t="s">
        <v>38</v>
      </c>
      <c r="J118">
        <v>622</v>
      </c>
      <c r="K118" s="2">
        <f t="shared" si="12"/>
        <v>2488</v>
      </c>
      <c r="L118" t="b">
        <v>1</v>
      </c>
      <c r="M118">
        <f t="shared" ca="1" si="13"/>
        <v>5</v>
      </c>
      <c r="N118">
        <f t="shared" ca="1" si="14"/>
        <v>124.4</v>
      </c>
      <c r="O118" t="b">
        <v>1</v>
      </c>
      <c r="P118">
        <f t="shared" ca="1" si="15"/>
        <v>1</v>
      </c>
      <c r="Q118">
        <f t="shared" ca="1" si="16"/>
        <v>24.88</v>
      </c>
      <c r="R118" t="s">
        <v>31</v>
      </c>
      <c r="S118" t="str">
        <f>CHOOSE(MATCH(G118, {"Maharashtra","Karnataka","Delhi","Telangana"}, 0), "27", "29", "07", "36") &amp; V118 &amp; "1Z5"</f>
        <v>29PNMOO8005G1Z5</v>
      </c>
      <c r="T118" t="str">
        <f t="shared" si="17"/>
        <v>IGST</v>
      </c>
      <c r="U118" t="str">
        <f t="shared" ca="1" si="18"/>
        <v>194J</v>
      </c>
      <c r="V118" t="s">
        <v>354</v>
      </c>
      <c r="W118" t="str">
        <f t="shared" si="19"/>
        <v>High Risk</v>
      </c>
    </row>
    <row r="119" spans="1:23" x14ac:dyDescent="0.25">
      <c r="A119">
        <v>118</v>
      </c>
      <c r="B119" s="1">
        <v>45526</v>
      </c>
      <c r="C119" s="1" t="str">
        <f t="shared" si="10"/>
        <v>August</v>
      </c>
      <c r="D119" s="1" t="str">
        <f t="shared" si="11"/>
        <v>Q3</v>
      </c>
      <c r="E119" t="s">
        <v>355</v>
      </c>
      <c r="F119" t="s">
        <v>29</v>
      </c>
      <c r="G119" t="s">
        <v>19</v>
      </c>
      <c r="H119">
        <v>7</v>
      </c>
      <c r="I119" t="s">
        <v>356</v>
      </c>
      <c r="J119">
        <v>5625</v>
      </c>
      <c r="K119" s="2">
        <f t="shared" si="12"/>
        <v>39375</v>
      </c>
      <c r="L119" t="b">
        <v>1</v>
      </c>
      <c r="M119">
        <f t="shared" ca="1" si="13"/>
        <v>5</v>
      </c>
      <c r="N119">
        <f t="shared" ca="1" si="14"/>
        <v>1968.75</v>
      </c>
      <c r="O119" t="b">
        <v>1</v>
      </c>
      <c r="P119">
        <f t="shared" ca="1" si="15"/>
        <v>2</v>
      </c>
      <c r="Q119">
        <f t="shared" ca="1" si="16"/>
        <v>787.5</v>
      </c>
      <c r="R119" t="s">
        <v>42</v>
      </c>
      <c r="S119" t="str">
        <f>CHOOSE(MATCH(G119, {"Maharashtra","Karnataka","Delhi","Telangana"}, 0), "27", "29", "07", "36") &amp; V119 &amp; "1Z5"</f>
        <v>29LTPXZ1028G1Z5</v>
      </c>
      <c r="T119" t="str">
        <f t="shared" si="17"/>
        <v>IGST</v>
      </c>
      <c r="U119" t="str">
        <f t="shared" ca="1" si="18"/>
        <v>No TDS</v>
      </c>
      <c r="V119" t="s">
        <v>357</v>
      </c>
      <c r="W119" t="str">
        <f t="shared" si="19"/>
        <v>Normal</v>
      </c>
    </row>
    <row r="120" spans="1:23" x14ac:dyDescent="0.25">
      <c r="A120">
        <v>119</v>
      </c>
      <c r="B120" s="1">
        <v>45527</v>
      </c>
      <c r="C120" s="1" t="str">
        <f t="shared" si="10"/>
        <v>August</v>
      </c>
      <c r="D120" s="1" t="str">
        <f t="shared" si="11"/>
        <v>Q3</v>
      </c>
      <c r="E120" t="s">
        <v>358</v>
      </c>
      <c r="F120" t="s">
        <v>18</v>
      </c>
      <c r="G120" t="s">
        <v>45</v>
      </c>
      <c r="H120">
        <v>10</v>
      </c>
      <c r="I120" t="s">
        <v>216</v>
      </c>
      <c r="J120">
        <v>2768</v>
      </c>
      <c r="K120" s="2">
        <f t="shared" si="12"/>
        <v>27680</v>
      </c>
      <c r="L120" t="b">
        <v>1</v>
      </c>
      <c r="M120">
        <f t="shared" ca="1" si="13"/>
        <v>18</v>
      </c>
      <c r="N120">
        <f t="shared" ca="1" si="14"/>
        <v>4982.3999999999996</v>
      </c>
      <c r="O120" t="b">
        <v>0</v>
      </c>
      <c r="P120" t="b">
        <f t="shared" ca="1" si="15"/>
        <v>0</v>
      </c>
      <c r="Q120">
        <f t="shared" si="16"/>
        <v>0</v>
      </c>
      <c r="R120" t="s">
        <v>21</v>
      </c>
      <c r="S120" t="str">
        <f>CHOOSE(MATCH(G120, {"Maharashtra","Karnataka","Delhi","Telangana"}, 0), "27", "29", "07", "36") &amp; V120 &amp; "1Z5"</f>
        <v>36GXOCN6887X1Z5</v>
      </c>
      <c r="T120" t="str">
        <f t="shared" si="17"/>
        <v>CGST+SGST</v>
      </c>
      <c r="U120" t="str">
        <f t="shared" ca="1" si="18"/>
        <v>194C</v>
      </c>
      <c r="V120" t="s">
        <v>359</v>
      </c>
      <c r="W120" t="str">
        <f t="shared" si="19"/>
        <v>Normal</v>
      </c>
    </row>
    <row r="121" spans="1:23" x14ac:dyDescent="0.25">
      <c r="A121">
        <v>120</v>
      </c>
      <c r="B121" s="1">
        <v>45528</v>
      </c>
      <c r="C121" s="1" t="str">
        <f t="shared" si="10"/>
        <v>August</v>
      </c>
      <c r="D121" s="1" t="str">
        <f t="shared" si="11"/>
        <v>Q3</v>
      </c>
      <c r="E121" t="s">
        <v>360</v>
      </c>
      <c r="F121" t="s">
        <v>18</v>
      </c>
      <c r="G121" t="s">
        <v>19</v>
      </c>
      <c r="H121">
        <v>6</v>
      </c>
      <c r="I121" t="s">
        <v>361</v>
      </c>
      <c r="J121">
        <v>7692</v>
      </c>
      <c r="K121" s="2">
        <f t="shared" si="12"/>
        <v>46152</v>
      </c>
      <c r="L121" t="b">
        <v>0</v>
      </c>
      <c r="M121" t="b">
        <f t="shared" ca="1" si="13"/>
        <v>0</v>
      </c>
      <c r="N121">
        <f t="shared" si="14"/>
        <v>0</v>
      </c>
      <c r="O121" t="b">
        <v>0</v>
      </c>
      <c r="P121" t="b">
        <f t="shared" ca="1" si="15"/>
        <v>0</v>
      </c>
      <c r="Q121">
        <f t="shared" si="16"/>
        <v>0</v>
      </c>
      <c r="R121" t="s">
        <v>31</v>
      </c>
      <c r="S121" t="str">
        <f>CHOOSE(MATCH(G121, {"Maharashtra","Karnataka","Delhi","Telangana"}, 0), "27", "29", "07", "36") &amp; V121 &amp; "1Z5"</f>
        <v>29KRJDO1947V1Z5</v>
      </c>
      <c r="T121" t="str">
        <f t="shared" si="17"/>
        <v>IGST</v>
      </c>
      <c r="U121" t="str">
        <f t="shared" ca="1" si="18"/>
        <v>No TDS</v>
      </c>
      <c r="V121" t="s">
        <v>362</v>
      </c>
      <c r="W121" t="str">
        <f t="shared" si="19"/>
        <v>Normal</v>
      </c>
    </row>
    <row r="122" spans="1:23" x14ac:dyDescent="0.25">
      <c r="A122">
        <v>121</v>
      </c>
      <c r="B122" s="1">
        <v>45529</v>
      </c>
      <c r="C122" s="1" t="str">
        <f t="shared" si="10"/>
        <v>August</v>
      </c>
      <c r="D122" s="1" t="str">
        <f t="shared" si="11"/>
        <v>Q3</v>
      </c>
      <c r="E122" t="s">
        <v>363</v>
      </c>
      <c r="F122" t="s">
        <v>18</v>
      </c>
      <c r="G122" t="s">
        <v>45</v>
      </c>
      <c r="H122">
        <v>7</v>
      </c>
      <c r="I122" t="s">
        <v>361</v>
      </c>
      <c r="J122">
        <v>8470</v>
      </c>
      <c r="K122" s="2">
        <f t="shared" si="12"/>
        <v>59290</v>
      </c>
      <c r="L122" t="b">
        <v>1</v>
      </c>
      <c r="M122">
        <f t="shared" ca="1" si="13"/>
        <v>5</v>
      </c>
      <c r="N122">
        <f t="shared" ca="1" si="14"/>
        <v>2964.5</v>
      </c>
      <c r="O122" t="b">
        <v>0</v>
      </c>
      <c r="P122" t="b">
        <f t="shared" ca="1" si="15"/>
        <v>0</v>
      </c>
      <c r="Q122">
        <f t="shared" si="16"/>
        <v>0</v>
      </c>
      <c r="R122" t="s">
        <v>21</v>
      </c>
      <c r="S122" t="str">
        <f>CHOOSE(MATCH(G122, {"Maharashtra","Karnataka","Delhi","Telangana"}, 0), "27", "29", "07", "36") &amp; V122 &amp; "1Z5"</f>
        <v>36WZYUZ7452X1Z5</v>
      </c>
      <c r="T122" t="str">
        <f t="shared" si="17"/>
        <v>CGST+SGST</v>
      </c>
      <c r="U122" t="str">
        <f t="shared" ca="1" si="18"/>
        <v>No TDS</v>
      </c>
      <c r="V122" t="s">
        <v>364</v>
      </c>
      <c r="W122" t="str">
        <f t="shared" si="19"/>
        <v>Normal</v>
      </c>
    </row>
    <row r="123" spans="1:23" x14ac:dyDescent="0.25">
      <c r="A123">
        <v>122</v>
      </c>
      <c r="B123" s="1">
        <v>45530</v>
      </c>
      <c r="C123" s="1" t="str">
        <f t="shared" si="10"/>
        <v>August</v>
      </c>
      <c r="D123" s="1" t="str">
        <f t="shared" si="11"/>
        <v>Q3</v>
      </c>
      <c r="E123" t="s">
        <v>365</v>
      </c>
      <c r="F123" t="s">
        <v>18</v>
      </c>
      <c r="G123" t="s">
        <v>37</v>
      </c>
      <c r="H123">
        <v>5</v>
      </c>
      <c r="I123" t="s">
        <v>366</v>
      </c>
      <c r="J123">
        <v>8279</v>
      </c>
      <c r="K123" s="2">
        <f t="shared" si="12"/>
        <v>41395</v>
      </c>
      <c r="L123" t="b">
        <v>0</v>
      </c>
      <c r="M123" t="b">
        <f t="shared" ca="1" si="13"/>
        <v>0</v>
      </c>
      <c r="N123">
        <f t="shared" si="14"/>
        <v>0</v>
      </c>
      <c r="O123" t="b">
        <v>0</v>
      </c>
      <c r="P123" t="b">
        <f t="shared" ca="1" si="15"/>
        <v>0</v>
      </c>
      <c r="Q123">
        <f t="shared" si="16"/>
        <v>0</v>
      </c>
      <c r="R123" t="s">
        <v>21</v>
      </c>
      <c r="S123" t="str">
        <f>CHOOSE(MATCH(G123, {"Maharashtra","Karnataka","Delhi","Telangana"}, 0), "27", "29", "07", "36") &amp; V123 &amp; "1Z5"</f>
        <v>27NBMZN7848U1Z5</v>
      </c>
      <c r="T123" t="str">
        <f t="shared" si="17"/>
        <v>IGST</v>
      </c>
      <c r="U123" t="str">
        <f t="shared" ca="1" si="18"/>
        <v>194H</v>
      </c>
      <c r="V123" t="s">
        <v>367</v>
      </c>
      <c r="W123" t="str">
        <f t="shared" si="19"/>
        <v>Normal</v>
      </c>
    </row>
    <row r="124" spans="1:23" x14ac:dyDescent="0.25">
      <c r="A124">
        <v>123</v>
      </c>
      <c r="B124" s="1">
        <v>45531</v>
      </c>
      <c r="C124" s="1" t="str">
        <f t="shared" si="10"/>
        <v>August</v>
      </c>
      <c r="D124" s="1" t="str">
        <f t="shared" si="11"/>
        <v>Q3</v>
      </c>
      <c r="E124" t="s">
        <v>368</v>
      </c>
      <c r="F124" t="s">
        <v>18</v>
      </c>
      <c r="G124" t="s">
        <v>45</v>
      </c>
      <c r="H124">
        <v>2</v>
      </c>
      <c r="I124" t="s">
        <v>369</v>
      </c>
      <c r="J124">
        <v>8451</v>
      </c>
      <c r="K124" s="2">
        <f t="shared" si="12"/>
        <v>16902</v>
      </c>
      <c r="L124" t="b">
        <v>0</v>
      </c>
      <c r="M124" t="b">
        <f t="shared" ca="1" si="13"/>
        <v>0</v>
      </c>
      <c r="N124">
        <f t="shared" si="14"/>
        <v>0</v>
      </c>
      <c r="O124" t="b">
        <v>0</v>
      </c>
      <c r="P124" t="b">
        <f t="shared" ca="1" si="15"/>
        <v>0</v>
      </c>
      <c r="Q124">
        <f t="shared" si="16"/>
        <v>0</v>
      </c>
      <c r="R124" t="s">
        <v>21</v>
      </c>
      <c r="S124" t="str">
        <f>CHOOSE(MATCH(G124, {"Maharashtra","Karnataka","Delhi","Telangana"}, 0), "27", "29", "07", "36") &amp; V124 &amp; "1Z5"</f>
        <v>36FMXCO7353K1Z5</v>
      </c>
      <c r="T124" t="str">
        <f t="shared" si="17"/>
        <v>CGST+SGST</v>
      </c>
      <c r="U124" t="str">
        <f t="shared" ca="1" si="18"/>
        <v>194H</v>
      </c>
      <c r="V124" t="s">
        <v>370</v>
      </c>
      <c r="W124" t="str">
        <f t="shared" si="19"/>
        <v>Normal</v>
      </c>
    </row>
    <row r="125" spans="1:23" x14ac:dyDescent="0.25">
      <c r="A125">
        <v>124</v>
      </c>
      <c r="B125" s="1">
        <v>45532</v>
      </c>
      <c r="C125" s="1" t="str">
        <f t="shared" si="10"/>
        <v>August</v>
      </c>
      <c r="D125" s="1" t="str">
        <f t="shared" si="11"/>
        <v>Q3</v>
      </c>
      <c r="E125" t="s">
        <v>371</v>
      </c>
      <c r="F125" t="s">
        <v>29</v>
      </c>
      <c r="G125" t="s">
        <v>45</v>
      </c>
      <c r="H125">
        <v>4</v>
      </c>
      <c r="I125" t="s">
        <v>372</v>
      </c>
      <c r="J125">
        <v>1787</v>
      </c>
      <c r="K125" s="2">
        <f t="shared" si="12"/>
        <v>7148</v>
      </c>
      <c r="L125" t="b">
        <v>1</v>
      </c>
      <c r="M125">
        <f t="shared" ca="1" si="13"/>
        <v>28</v>
      </c>
      <c r="N125">
        <f t="shared" ca="1" si="14"/>
        <v>2001.44</v>
      </c>
      <c r="O125" t="b">
        <v>0</v>
      </c>
      <c r="P125" t="b">
        <f t="shared" ca="1" si="15"/>
        <v>0</v>
      </c>
      <c r="Q125">
        <f t="shared" si="16"/>
        <v>0</v>
      </c>
      <c r="R125" t="s">
        <v>21</v>
      </c>
      <c r="S125" t="str">
        <f>CHOOSE(MATCH(G125, {"Maharashtra","Karnataka","Delhi","Telangana"}, 0), "27", "29", "07", "36") &amp; V125 &amp; "1Z5"</f>
        <v>36PNGTQ8211W1Z5</v>
      </c>
      <c r="T125" t="str">
        <f t="shared" si="17"/>
        <v>CGST+SGST</v>
      </c>
      <c r="U125" t="str">
        <f t="shared" ca="1" si="18"/>
        <v>194I</v>
      </c>
      <c r="V125" t="s">
        <v>373</v>
      </c>
      <c r="W125" t="str">
        <f t="shared" si="19"/>
        <v>Normal</v>
      </c>
    </row>
    <row r="126" spans="1:23" x14ac:dyDescent="0.25">
      <c r="A126">
        <v>125</v>
      </c>
      <c r="B126" s="1">
        <v>45533</v>
      </c>
      <c r="C126" s="1" t="str">
        <f t="shared" si="10"/>
        <v>August</v>
      </c>
      <c r="D126" s="1" t="str">
        <f t="shared" si="11"/>
        <v>Q3</v>
      </c>
      <c r="E126" t="s">
        <v>374</v>
      </c>
      <c r="F126" t="s">
        <v>29</v>
      </c>
      <c r="G126" t="s">
        <v>45</v>
      </c>
      <c r="H126">
        <v>6</v>
      </c>
      <c r="I126" t="s">
        <v>375</v>
      </c>
      <c r="J126">
        <v>3113</v>
      </c>
      <c r="K126" s="2">
        <f t="shared" si="12"/>
        <v>18678</v>
      </c>
      <c r="L126" t="b">
        <v>1</v>
      </c>
      <c r="M126">
        <f t="shared" ca="1" si="13"/>
        <v>18</v>
      </c>
      <c r="N126">
        <f t="shared" ca="1" si="14"/>
        <v>3362.04</v>
      </c>
      <c r="O126" t="b">
        <v>1</v>
      </c>
      <c r="P126">
        <f t="shared" ca="1" si="15"/>
        <v>10</v>
      </c>
      <c r="Q126">
        <f t="shared" ca="1" si="16"/>
        <v>1867.8</v>
      </c>
      <c r="R126" t="s">
        <v>26</v>
      </c>
      <c r="S126" t="str">
        <f>CHOOSE(MATCH(G126, {"Maharashtra","Karnataka","Delhi","Telangana"}, 0), "27", "29", "07", "36") &amp; V126 &amp; "1Z5"</f>
        <v>36YFKUO5077X1Z5</v>
      </c>
      <c r="T126" t="str">
        <f t="shared" si="17"/>
        <v>CGST+SGST</v>
      </c>
      <c r="U126" t="str">
        <f t="shared" ca="1" si="18"/>
        <v>194C</v>
      </c>
      <c r="V126" t="s">
        <v>376</v>
      </c>
      <c r="W126" t="str">
        <f t="shared" si="19"/>
        <v>Normal</v>
      </c>
    </row>
    <row r="127" spans="1:23" x14ac:dyDescent="0.25">
      <c r="A127">
        <v>126</v>
      </c>
      <c r="B127" s="1">
        <v>45534</v>
      </c>
      <c r="C127" s="1" t="str">
        <f t="shared" si="10"/>
        <v>August</v>
      </c>
      <c r="D127" s="1" t="str">
        <f t="shared" si="11"/>
        <v>Q3</v>
      </c>
      <c r="E127" t="s">
        <v>377</v>
      </c>
      <c r="F127" t="s">
        <v>18</v>
      </c>
      <c r="G127" t="s">
        <v>24</v>
      </c>
      <c r="H127">
        <v>2</v>
      </c>
      <c r="I127" t="s">
        <v>378</v>
      </c>
      <c r="J127">
        <v>3441</v>
      </c>
      <c r="K127" s="2">
        <f t="shared" si="12"/>
        <v>6882</v>
      </c>
      <c r="L127" t="b">
        <v>1</v>
      </c>
      <c r="M127">
        <f t="shared" ca="1" si="13"/>
        <v>5</v>
      </c>
      <c r="N127">
        <f t="shared" ca="1" si="14"/>
        <v>344.1</v>
      </c>
      <c r="O127" t="b">
        <v>0</v>
      </c>
      <c r="P127" t="b">
        <f t="shared" ca="1" si="15"/>
        <v>0</v>
      </c>
      <c r="Q127">
        <f t="shared" si="16"/>
        <v>0</v>
      </c>
      <c r="R127" t="s">
        <v>42</v>
      </c>
      <c r="S127" t="str">
        <f>CHOOSE(MATCH(G127, {"Maharashtra","Karnataka","Delhi","Telangana"}, 0), "27", "29", "07", "36") &amp; V127 &amp; "1Z5"</f>
        <v>07ABKMU3883F1Z5</v>
      </c>
      <c r="T127" t="str">
        <f t="shared" si="17"/>
        <v>IGST</v>
      </c>
      <c r="U127" t="str">
        <f t="shared" ca="1" si="18"/>
        <v>194I</v>
      </c>
      <c r="V127" t="s">
        <v>379</v>
      </c>
      <c r="W127" t="str">
        <f t="shared" si="19"/>
        <v>Normal</v>
      </c>
    </row>
    <row r="128" spans="1:23" x14ac:dyDescent="0.25">
      <c r="A128">
        <v>127</v>
      </c>
      <c r="B128" s="1">
        <v>45535</v>
      </c>
      <c r="C128" s="1" t="str">
        <f t="shared" si="10"/>
        <v>August</v>
      </c>
      <c r="D128" s="1" t="str">
        <f t="shared" si="11"/>
        <v>Q3</v>
      </c>
      <c r="E128" t="s">
        <v>380</v>
      </c>
      <c r="F128" t="s">
        <v>18</v>
      </c>
      <c r="G128" t="s">
        <v>37</v>
      </c>
      <c r="H128">
        <v>3</v>
      </c>
      <c r="I128" t="s">
        <v>381</v>
      </c>
      <c r="J128">
        <v>5697</v>
      </c>
      <c r="K128" s="2">
        <f t="shared" si="12"/>
        <v>17091</v>
      </c>
      <c r="L128" t="b">
        <v>0</v>
      </c>
      <c r="M128" t="b">
        <f t="shared" ca="1" si="13"/>
        <v>0</v>
      </c>
      <c r="N128">
        <f t="shared" si="14"/>
        <v>0</v>
      </c>
      <c r="O128" t="b">
        <v>1</v>
      </c>
      <c r="P128">
        <f t="shared" ca="1" si="15"/>
        <v>5</v>
      </c>
      <c r="Q128">
        <f t="shared" ca="1" si="16"/>
        <v>854.55</v>
      </c>
      <c r="R128" t="s">
        <v>31</v>
      </c>
      <c r="S128" t="str">
        <f>CHOOSE(MATCH(G128, {"Maharashtra","Karnataka","Delhi","Telangana"}, 0), "27", "29", "07", "36") &amp; V128 &amp; "1Z5"</f>
        <v>27ZNMNX1312C1Z5</v>
      </c>
      <c r="T128" t="str">
        <f t="shared" si="17"/>
        <v>IGST</v>
      </c>
      <c r="U128" t="str">
        <f t="shared" ca="1" si="18"/>
        <v>194I</v>
      </c>
      <c r="V128" t="s">
        <v>382</v>
      </c>
      <c r="W128" t="str">
        <f t="shared" si="19"/>
        <v>Normal</v>
      </c>
    </row>
    <row r="129" spans="1:23" x14ac:dyDescent="0.25">
      <c r="A129">
        <v>128</v>
      </c>
      <c r="B129" s="1">
        <v>45536</v>
      </c>
      <c r="C129" s="1" t="str">
        <f t="shared" si="10"/>
        <v>September</v>
      </c>
      <c r="D129" s="1" t="str">
        <f t="shared" si="11"/>
        <v>Q3</v>
      </c>
      <c r="E129" t="s">
        <v>383</v>
      </c>
      <c r="F129" t="s">
        <v>29</v>
      </c>
      <c r="G129" t="s">
        <v>45</v>
      </c>
      <c r="H129">
        <v>4</v>
      </c>
      <c r="I129" t="s">
        <v>384</v>
      </c>
      <c r="J129">
        <v>6767</v>
      </c>
      <c r="K129" s="2">
        <f t="shared" si="12"/>
        <v>27068</v>
      </c>
      <c r="L129" t="b">
        <v>0</v>
      </c>
      <c r="M129" t="b">
        <f t="shared" ca="1" si="13"/>
        <v>0</v>
      </c>
      <c r="N129">
        <f t="shared" si="14"/>
        <v>0</v>
      </c>
      <c r="O129" t="b">
        <v>1</v>
      </c>
      <c r="P129">
        <f t="shared" ca="1" si="15"/>
        <v>10</v>
      </c>
      <c r="Q129">
        <f t="shared" ca="1" si="16"/>
        <v>2706.8</v>
      </c>
      <c r="R129" t="s">
        <v>26</v>
      </c>
      <c r="S129" t="str">
        <f>CHOOSE(MATCH(G129, {"Maharashtra","Karnataka","Delhi","Telangana"}, 0), "27", "29", "07", "36") &amp; V129 &amp; "1Z5"</f>
        <v>36AWDNI6353F1Z5</v>
      </c>
      <c r="T129" t="str">
        <f t="shared" si="17"/>
        <v>CGST+SGST</v>
      </c>
      <c r="U129" t="str">
        <f t="shared" ca="1" si="18"/>
        <v>194C</v>
      </c>
      <c r="V129" t="s">
        <v>385</v>
      </c>
      <c r="W129" t="str">
        <f t="shared" si="19"/>
        <v>Normal</v>
      </c>
    </row>
    <row r="130" spans="1:23" x14ac:dyDescent="0.25">
      <c r="A130">
        <v>129</v>
      </c>
      <c r="B130" s="1">
        <v>45537</v>
      </c>
      <c r="C130" s="1" t="str">
        <f t="shared" si="10"/>
        <v>September</v>
      </c>
      <c r="D130" s="1" t="str">
        <f t="shared" si="11"/>
        <v>Q3</v>
      </c>
      <c r="E130" t="s">
        <v>386</v>
      </c>
      <c r="F130" t="s">
        <v>18</v>
      </c>
      <c r="G130" t="s">
        <v>45</v>
      </c>
      <c r="H130">
        <v>6</v>
      </c>
      <c r="I130" t="s">
        <v>387</v>
      </c>
      <c r="J130">
        <v>8739</v>
      </c>
      <c r="K130" s="2">
        <f t="shared" si="12"/>
        <v>52434</v>
      </c>
      <c r="L130" t="b">
        <v>0</v>
      </c>
      <c r="M130" t="b">
        <f t="shared" ca="1" si="13"/>
        <v>0</v>
      </c>
      <c r="N130">
        <f t="shared" si="14"/>
        <v>0</v>
      </c>
      <c r="O130" t="b">
        <v>1</v>
      </c>
      <c r="P130">
        <f t="shared" ca="1" si="15"/>
        <v>10</v>
      </c>
      <c r="Q130">
        <f t="shared" ca="1" si="16"/>
        <v>5243.4</v>
      </c>
      <c r="R130" t="s">
        <v>21</v>
      </c>
      <c r="S130" t="str">
        <f>CHOOSE(MATCH(G130, {"Maharashtra","Karnataka","Delhi","Telangana"}, 0), "27", "29", "07", "36") &amp; V130 &amp; "1Z5"</f>
        <v>36NPRWZ2697T1Z5</v>
      </c>
      <c r="T130" t="str">
        <f t="shared" si="17"/>
        <v>CGST+SGST</v>
      </c>
      <c r="U130" t="str">
        <f t="shared" ca="1" si="18"/>
        <v>194I</v>
      </c>
      <c r="V130" t="s">
        <v>388</v>
      </c>
      <c r="W130" t="str">
        <f t="shared" si="19"/>
        <v>Normal</v>
      </c>
    </row>
    <row r="131" spans="1:23" x14ac:dyDescent="0.25">
      <c r="A131">
        <v>130</v>
      </c>
      <c r="B131" s="1">
        <v>45538</v>
      </c>
      <c r="C131" s="1" t="str">
        <f t="shared" ref="C131:C194" si="20">TEXT(B131,"mmmm")</f>
        <v>September</v>
      </c>
      <c r="D131" s="1" t="str">
        <f t="shared" ref="D131:D194" si="21">"Q" &amp; INT((MONTH(B131)-1)/3)+1</f>
        <v>Q3</v>
      </c>
      <c r="E131" t="s">
        <v>389</v>
      </c>
      <c r="F131" t="s">
        <v>29</v>
      </c>
      <c r="G131" t="s">
        <v>19</v>
      </c>
      <c r="H131">
        <v>6</v>
      </c>
      <c r="I131" t="s">
        <v>30</v>
      </c>
      <c r="J131">
        <v>9934</v>
      </c>
      <c r="K131" s="2">
        <f t="shared" ref="K131:K194" si="22">H131*J131</f>
        <v>59604</v>
      </c>
      <c r="L131" t="b">
        <v>1</v>
      </c>
      <c r="M131">
        <f t="shared" ref="M131:M194" ca="1" si="23">IF(L131=TRUE, CHOOSE(RANDBETWEEN(1,4), 5, 12, 18, 28, ""))</f>
        <v>12</v>
      </c>
      <c r="N131">
        <f t="shared" ref="N131:N194" ca="1" si="24">IF(L131=TRUE, K131 * M131 / 100, 0)</f>
        <v>7152.48</v>
      </c>
      <c r="O131" t="b">
        <v>0</v>
      </c>
      <c r="P131" t="b">
        <f t="shared" ref="P131:P194" ca="1" si="25">IF(O131=TRUE, CHOOSE(RANDBETWEEN(1,4), 1, 2, 5, 10, ""))</f>
        <v>0</v>
      </c>
      <c r="Q131">
        <f t="shared" ref="Q131:Q194" si="26">IF(O131=TRUE, K131 * P131 / 100, 0)</f>
        <v>0</v>
      </c>
      <c r="R131" t="s">
        <v>21</v>
      </c>
      <c r="S131" t="str">
        <f>CHOOSE(MATCH(G131, {"Maharashtra","Karnataka","Delhi","Telangana"}, 0), "27", "29", "07", "36") &amp; V131 &amp; "1Z5"</f>
        <v>29BUIMG4329E1Z5</v>
      </c>
      <c r="T131" t="str">
        <f t="shared" ref="T131:T194" si="27">IF(G131="Telangana", "CGST+SGST", "IGST")</f>
        <v>IGST</v>
      </c>
      <c r="U131" t="str">
        <f t="shared" ref="U131:U194" ca="1" si="28">CHOOSE(RANDBETWEEN(1,5), "194C", "194J", "194H", "194I", "No TDS")</f>
        <v>194J</v>
      </c>
      <c r="V131" t="s">
        <v>390</v>
      </c>
      <c r="W131" t="str">
        <f t="shared" ref="W131:W194" si="29">IF(AND(L131=TRUE, R131="Cash"), "High Risk", "Normal")</f>
        <v>Normal</v>
      </c>
    </row>
    <row r="132" spans="1:23" x14ac:dyDescent="0.25">
      <c r="A132">
        <v>131</v>
      </c>
      <c r="B132" s="1">
        <v>45539</v>
      </c>
      <c r="C132" s="1" t="str">
        <f t="shared" si="20"/>
        <v>September</v>
      </c>
      <c r="D132" s="1" t="str">
        <f t="shared" si="21"/>
        <v>Q3</v>
      </c>
      <c r="E132" t="s">
        <v>276</v>
      </c>
      <c r="F132" t="s">
        <v>29</v>
      </c>
      <c r="G132" t="s">
        <v>37</v>
      </c>
      <c r="H132">
        <v>2</v>
      </c>
      <c r="I132" t="s">
        <v>391</v>
      </c>
      <c r="J132">
        <v>9858</v>
      </c>
      <c r="K132" s="2">
        <f t="shared" si="22"/>
        <v>19716</v>
      </c>
      <c r="L132" t="b">
        <v>1</v>
      </c>
      <c r="M132">
        <f t="shared" ca="1" si="23"/>
        <v>18</v>
      </c>
      <c r="N132">
        <f t="shared" ca="1" si="24"/>
        <v>3548.88</v>
      </c>
      <c r="O132" t="b">
        <v>0</v>
      </c>
      <c r="P132" t="b">
        <f t="shared" ca="1" si="25"/>
        <v>0</v>
      </c>
      <c r="Q132">
        <f t="shared" si="26"/>
        <v>0</v>
      </c>
      <c r="R132" t="s">
        <v>31</v>
      </c>
      <c r="S132" t="str">
        <f>CHOOSE(MATCH(G132, {"Maharashtra","Karnataka","Delhi","Telangana"}, 0), "27", "29", "07", "36") &amp; V132 &amp; "1Z5"</f>
        <v>27ZXBHF4479E1Z5</v>
      </c>
      <c r="T132" t="str">
        <f t="shared" si="27"/>
        <v>IGST</v>
      </c>
      <c r="U132" t="str">
        <f t="shared" ca="1" si="28"/>
        <v>194H</v>
      </c>
      <c r="V132" t="s">
        <v>392</v>
      </c>
      <c r="W132" t="str">
        <f t="shared" si="29"/>
        <v>High Risk</v>
      </c>
    </row>
    <row r="133" spans="1:23" x14ac:dyDescent="0.25">
      <c r="A133">
        <v>132</v>
      </c>
      <c r="B133" s="1">
        <v>45540</v>
      </c>
      <c r="C133" s="1" t="str">
        <f t="shared" si="20"/>
        <v>September</v>
      </c>
      <c r="D133" s="1" t="str">
        <f t="shared" si="21"/>
        <v>Q3</v>
      </c>
      <c r="E133" t="s">
        <v>240</v>
      </c>
      <c r="F133" t="s">
        <v>18</v>
      </c>
      <c r="G133" t="s">
        <v>19</v>
      </c>
      <c r="H133">
        <v>10</v>
      </c>
      <c r="I133" t="s">
        <v>393</v>
      </c>
      <c r="J133">
        <v>482</v>
      </c>
      <c r="K133" s="2">
        <f t="shared" si="22"/>
        <v>4820</v>
      </c>
      <c r="L133" t="b">
        <v>1</v>
      </c>
      <c r="M133">
        <f t="shared" ca="1" si="23"/>
        <v>28</v>
      </c>
      <c r="N133">
        <f t="shared" ca="1" si="24"/>
        <v>1349.6</v>
      </c>
      <c r="O133" t="b">
        <v>0</v>
      </c>
      <c r="P133" t="b">
        <f t="shared" ca="1" si="25"/>
        <v>0</v>
      </c>
      <c r="Q133">
        <f t="shared" si="26"/>
        <v>0</v>
      </c>
      <c r="R133" t="s">
        <v>31</v>
      </c>
      <c r="S133" t="str">
        <f>CHOOSE(MATCH(G133, {"Maharashtra","Karnataka","Delhi","Telangana"}, 0), "27", "29", "07", "36") &amp; V133 &amp; "1Z5"</f>
        <v>29PDADF1414B1Z5</v>
      </c>
      <c r="T133" t="str">
        <f t="shared" si="27"/>
        <v>IGST</v>
      </c>
      <c r="U133" t="str">
        <f t="shared" ca="1" si="28"/>
        <v>194H</v>
      </c>
      <c r="V133" t="s">
        <v>394</v>
      </c>
      <c r="W133" t="str">
        <f t="shared" si="29"/>
        <v>High Risk</v>
      </c>
    </row>
    <row r="134" spans="1:23" x14ac:dyDescent="0.25">
      <c r="A134">
        <v>133</v>
      </c>
      <c r="B134" s="1">
        <v>45541</v>
      </c>
      <c r="C134" s="1" t="str">
        <f t="shared" si="20"/>
        <v>September</v>
      </c>
      <c r="D134" s="1" t="str">
        <f t="shared" si="21"/>
        <v>Q3</v>
      </c>
      <c r="E134" t="s">
        <v>395</v>
      </c>
      <c r="F134" t="s">
        <v>29</v>
      </c>
      <c r="G134" t="s">
        <v>45</v>
      </c>
      <c r="H134">
        <v>8</v>
      </c>
      <c r="I134" t="s">
        <v>396</v>
      </c>
      <c r="J134">
        <v>2937</v>
      </c>
      <c r="K134" s="2">
        <f t="shared" si="22"/>
        <v>23496</v>
      </c>
      <c r="L134" t="b">
        <v>0</v>
      </c>
      <c r="M134" t="b">
        <f t="shared" ca="1" si="23"/>
        <v>0</v>
      </c>
      <c r="N134">
        <f t="shared" si="24"/>
        <v>0</v>
      </c>
      <c r="O134" t="b">
        <v>1</v>
      </c>
      <c r="P134">
        <f t="shared" ca="1" si="25"/>
        <v>1</v>
      </c>
      <c r="Q134">
        <f t="shared" ca="1" si="26"/>
        <v>234.96</v>
      </c>
      <c r="R134" t="s">
        <v>31</v>
      </c>
      <c r="S134" t="str">
        <f>CHOOSE(MATCH(G134, {"Maharashtra","Karnataka","Delhi","Telangana"}, 0), "27", "29", "07", "36") &amp; V134 &amp; "1Z5"</f>
        <v>36RLZGN8001D1Z5</v>
      </c>
      <c r="T134" t="str">
        <f t="shared" si="27"/>
        <v>CGST+SGST</v>
      </c>
      <c r="U134" t="str">
        <f t="shared" ca="1" si="28"/>
        <v>194H</v>
      </c>
      <c r="V134" t="s">
        <v>397</v>
      </c>
      <c r="W134" t="str">
        <f t="shared" si="29"/>
        <v>Normal</v>
      </c>
    </row>
    <row r="135" spans="1:23" x14ac:dyDescent="0.25">
      <c r="A135">
        <v>134</v>
      </c>
      <c r="B135" s="1">
        <v>45542</v>
      </c>
      <c r="C135" s="1" t="str">
        <f t="shared" si="20"/>
        <v>September</v>
      </c>
      <c r="D135" s="1" t="str">
        <f t="shared" si="21"/>
        <v>Q3</v>
      </c>
      <c r="E135" t="s">
        <v>398</v>
      </c>
      <c r="F135" t="s">
        <v>29</v>
      </c>
      <c r="G135" t="s">
        <v>45</v>
      </c>
      <c r="H135">
        <v>5</v>
      </c>
      <c r="I135" t="s">
        <v>399</v>
      </c>
      <c r="J135">
        <v>4744</v>
      </c>
      <c r="K135" s="2">
        <f t="shared" si="22"/>
        <v>23720</v>
      </c>
      <c r="L135" t="b">
        <v>1</v>
      </c>
      <c r="M135">
        <f t="shared" ca="1" si="23"/>
        <v>18</v>
      </c>
      <c r="N135">
        <f t="shared" ca="1" si="24"/>
        <v>4269.6000000000004</v>
      </c>
      <c r="O135" t="b">
        <v>1</v>
      </c>
      <c r="P135">
        <f t="shared" ca="1" si="25"/>
        <v>10</v>
      </c>
      <c r="Q135">
        <f t="shared" ca="1" si="26"/>
        <v>2372</v>
      </c>
      <c r="R135" t="s">
        <v>21</v>
      </c>
      <c r="S135" t="str">
        <f>CHOOSE(MATCH(G135, {"Maharashtra","Karnataka","Delhi","Telangana"}, 0), "27", "29", "07", "36") &amp; V135 &amp; "1Z5"</f>
        <v>36YULZV9312I1Z5</v>
      </c>
      <c r="T135" t="str">
        <f t="shared" si="27"/>
        <v>CGST+SGST</v>
      </c>
      <c r="U135" t="str">
        <f t="shared" ca="1" si="28"/>
        <v>194H</v>
      </c>
      <c r="V135" t="s">
        <v>400</v>
      </c>
      <c r="W135" t="str">
        <f t="shared" si="29"/>
        <v>Normal</v>
      </c>
    </row>
    <row r="136" spans="1:23" x14ac:dyDescent="0.25">
      <c r="A136">
        <v>135</v>
      </c>
      <c r="B136" s="1">
        <v>45543</v>
      </c>
      <c r="C136" s="1" t="str">
        <f t="shared" si="20"/>
        <v>September</v>
      </c>
      <c r="D136" s="1" t="str">
        <f t="shared" si="21"/>
        <v>Q3</v>
      </c>
      <c r="E136" t="s">
        <v>401</v>
      </c>
      <c r="F136" t="s">
        <v>18</v>
      </c>
      <c r="G136" t="s">
        <v>19</v>
      </c>
      <c r="H136">
        <v>5</v>
      </c>
      <c r="I136" t="s">
        <v>402</v>
      </c>
      <c r="J136">
        <v>9834</v>
      </c>
      <c r="K136" s="2">
        <f t="shared" si="22"/>
        <v>49170</v>
      </c>
      <c r="L136" t="b">
        <v>0</v>
      </c>
      <c r="M136" t="b">
        <f t="shared" ca="1" si="23"/>
        <v>0</v>
      </c>
      <c r="N136">
        <f t="shared" si="24"/>
        <v>0</v>
      </c>
      <c r="O136" t="b">
        <v>0</v>
      </c>
      <c r="P136" t="b">
        <f t="shared" ca="1" si="25"/>
        <v>0</v>
      </c>
      <c r="Q136">
        <f t="shared" si="26"/>
        <v>0</v>
      </c>
      <c r="R136" t="s">
        <v>21</v>
      </c>
      <c r="S136" t="str">
        <f>CHOOSE(MATCH(G136, {"Maharashtra","Karnataka","Delhi","Telangana"}, 0), "27", "29", "07", "36") &amp; V136 &amp; "1Z5"</f>
        <v>29UVMMQ5543K1Z5</v>
      </c>
      <c r="T136" t="str">
        <f t="shared" si="27"/>
        <v>IGST</v>
      </c>
      <c r="U136" t="str">
        <f t="shared" ca="1" si="28"/>
        <v>194C</v>
      </c>
      <c r="V136" t="s">
        <v>403</v>
      </c>
      <c r="W136" t="str">
        <f t="shared" si="29"/>
        <v>Normal</v>
      </c>
    </row>
    <row r="137" spans="1:23" x14ac:dyDescent="0.25">
      <c r="A137">
        <v>136</v>
      </c>
      <c r="B137" s="1">
        <v>45544</v>
      </c>
      <c r="C137" s="1" t="str">
        <f t="shared" si="20"/>
        <v>September</v>
      </c>
      <c r="D137" s="1" t="str">
        <f t="shared" si="21"/>
        <v>Q3</v>
      </c>
      <c r="E137" t="s">
        <v>404</v>
      </c>
      <c r="F137" t="s">
        <v>18</v>
      </c>
      <c r="G137" t="s">
        <v>45</v>
      </c>
      <c r="H137">
        <v>4</v>
      </c>
      <c r="I137" t="s">
        <v>405</v>
      </c>
      <c r="J137">
        <v>6025</v>
      </c>
      <c r="K137" s="2">
        <f t="shared" si="22"/>
        <v>24100</v>
      </c>
      <c r="L137" t="b">
        <v>1</v>
      </c>
      <c r="M137">
        <f t="shared" ca="1" si="23"/>
        <v>5</v>
      </c>
      <c r="N137">
        <f t="shared" ca="1" si="24"/>
        <v>1205</v>
      </c>
      <c r="O137" t="b">
        <v>1</v>
      </c>
      <c r="P137">
        <f t="shared" ca="1" si="25"/>
        <v>10</v>
      </c>
      <c r="Q137">
        <f t="shared" ca="1" si="26"/>
        <v>2410</v>
      </c>
      <c r="R137" t="s">
        <v>31</v>
      </c>
      <c r="S137" t="str">
        <f>CHOOSE(MATCH(G137, {"Maharashtra","Karnataka","Delhi","Telangana"}, 0), "27", "29", "07", "36") &amp; V137 &amp; "1Z5"</f>
        <v>36AWCOV0998L1Z5</v>
      </c>
      <c r="T137" t="str">
        <f t="shared" si="27"/>
        <v>CGST+SGST</v>
      </c>
      <c r="U137" t="str">
        <f t="shared" ca="1" si="28"/>
        <v>194J</v>
      </c>
      <c r="V137" t="s">
        <v>406</v>
      </c>
      <c r="W137" t="str">
        <f t="shared" si="29"/>
        <v>High Risk</v>
      </c>
    </row>
    <row r="138" spans="1:23" x14ac:dyDescent="0.25">
      <c r="A138">
        <v>137</v>
      </c>
      <c r="B138" s="1">
        <v>45545</v>
      </c>
      <c r="C138" s="1" t="str">
        <f t="shared" si="20"/>
        <v>September</v>
      </c>
      <c r="D138" s="1" t="str">
        <f t="shared" si="21"/>
        <v>Q3</v>
      </c>
      <c r="E138" t="s">
        <v>407</v>
      </c>
      <c r="F138" t="s">
        <v>29</v>
      </c>
      <c r="G138" t="s">
        <v>19</v>
      </c>
      <c r="H138">
        <v>4</v>
      </c>
      <c r="I138" t="s">
        <v>408</v>
      </c>
      <c r="J138">
        <v>1788</v>
      </c>
      <c r="K138" s="2">
        <f t="shared" si="22"/>
        <v>7152</v>
      </c>
      <c r="L138" t="b">
        <v>0</v>
      </c>
      <c r="M138" t="b">
        <f t="shared" ca="1" si="23"/>
        <v>0</v>
      </c>
      <c r="N138">
        <f t="shared" si="24"/>
        <v>0</v>
      </c>
      <c r="O138" t="b">
        <v>0</v>
      </c>
      <c r="P138" t="b">
        <f t="shared" ca="1" si="25"/>
        <v>0</v>
      </c>
      <c r="Q138">
        <f t="shared" si="26"/>
        <v>0</v>
      </c>
      <c r="R138" t="s">
        <v>31</v>
      </c>
      <c r="S138" t="str">
        <f>CHOOSE(MATCH(G138, {"Maharashtra","Karnataka","Delhi","Telangana"}, 0), "27", "29", "07", "36") &amp; V138 &amp; "1Z5"</f>
        <v>29YHCNX3816U1Z5</v>
      </c>
      <c r="T138" t="str">
        <f t="shared" si="27"/>
        <v>IGST</v>
      </c>
      <c r="U138" t="str">
        <f t="shared" ca="1" si="28"/>
        <v>194C</v>
      </c>
      <c r="V138" t="s">
        <v>409</v>
      </c>
      <c r="W138" t="str">
        <f t="shared" si="29"/>
        <v>Normal</v>
      </c>
    </row>
    <row r="139" spans="1:23" x14ac:dyDescent="0.25">
      <c r="A139">
        <v>138</v>
      </c>
      <c r="B139" s="1">
        <v>45546</v>
      </c>
      <c r="C139" s="1" t="str">
        <f t="shared" si="20"/>
        <v>September</v>
      </c>
      <c r="D139" s="1" t="str">
        <f t="shared" si="21"/>
        <v>Q3</v>
      </c>
      <c r="E139" t="s">
        <v>410</v>
      </c>
      <c r="F139" t="s">
        <v>18</v>
      </c>
      <c r="G139" t="s">
        <v>19</v>
      </c>
      <c r="H139">
        <v>6</v>
      </c>
      <c r="I139" t="s">
        <v>411</v>
      </c>
      <c r="J139">
        <v>2558</v>
      </c>
      <c r="K139" s="2">
        <f t="shared" si="22"/>
        <v>15348</v>
      </c>
      <c r="L139" t="b">
        <v>0</v>
      </c>
      <c r="M139" t="b">
        <f t="shared" ca="1" si="23"/>
        <v>0</v>
      </c>
      <c r="N139">
        <f t="shared" si="24"/>
        <v>0</v>
      </c>
      <c r="O139" t="b">
        <v>1</v>
      </c>
      <c r="P139">
        <f t="shared" ca="1" si="25"/>
        <v>2</v>
      </c>
      <c r="Q139">
        <f t="shared" ca="1" si="26"/>
        <v>306.95999999999998</v>
      </c>
      <c r="R139" t="s">
        <v>42</v>
      </c>
      <c r="S139" t="str">
        <f>CHOOSE(MATCH(G139, {"Maharashtra","Karnataka","Delhi","Telangana"}, 0), "27", "29", "07", "36") &amp; V139 &amp; "1Z5"</f>
        <v>29IBBNZ2512G1Z5</v>
      </c>
      <c r="T139" t="str">
        <f t="shared" si="27"/>
        <v>IGST</v>
      </c>
      <c r="U139" t="str">
        <f t="shared" ca="1" si="28"/>
        <v>194J</v>
      </c>
      <c r="V139" t="s">
        <v>412</v>
      </c>
      <c r="W139" t="str">
        <f t="shared" si="29"/>
        <v>Normal</v>
      </c>
    </row>
    <row r="140" spans="1:23" x14ac:dyDescent="0.25">
      <c r="A140">
        <v>139</v>
      </c>
      <c r="B140" s="1">
        <v>45547</v>
      </c>
      <c r="C140" s="1" t="str">
        <f t="shared" si="20"/>
        <v>September</v>
      </c>
      <c r="D140" s="1" t="str">
        <f t="shared" si="21"/>
        <v>Q3</v>
      </c>
      <c r="E140" t="s">
        <v>276</v>
      </c>
      <c r="F140" t="s">
        <v>18</v>
      </c>
      <c r="G140" t="s">
        <v>19</v>
      </c>
      <c r="H140">
        <v>9</v>
      </c>
      <c r="I140" t="s">
        <v>413</v>
      </c>
      <c r="J140">
        <v>109</v>
      </c>
      <c r="K140" s="2">
        <f t="shared" si="22"/>
        <v>981</v>
      </c>
      <c r="L140" t="b">
        <v>1</v>
      </c>
      <c r="M140">
        <f t="shared" ca="1" si="23"/>
        <v>5</v>
      </c>
      <c r="N140">
        <f t="shared" ca="1" si="24"/>
        <v>49.05</v>
      </c>
      <c r="O140" t="b">
        <v>0</v>
      </c>
      <c r="P140" t="b">
        <f t="shared" ca="1" si="25"/>
        <v>0</v>
      </c>
      <c r="Q140">
        <f t="shared" si="26"/>
        <v>0</v>
      </c>
      <c r="R140" t="s">
        <v>31</v>
      </c>
      <c r="S140" t="str">
        <f>CHOOSE(MATCH(G140, {"Maharashtra","Karnataka","Delhi","Telangana"}, 0), "27", "29", "07", "36") &amp; V140 &amp; "1Z5"</f>
        <v>29BZJOD6698A1Z5</v>
      </c>
      <c r="T140" t="str">
        <f t="shared" si="27"/>
        <v>IGST</v>
      </c>
      <c r="U140" t="str">
        <f t="shared" ca="1" si="28"/>
        <v>194C</v>
      </c>
      <c r="V140" t="s">
        <v>414</v>
      </c>
      <c r="W140" t="str">
        <f t="shared" si="29"/>
        <v>High Risk</v>
      </c>
    </row>
    <row r="141" spans="1:23" x14ac:dyDescent="0.25">
      <c r="A141">
        <v>140</v>
      </c>
      <c r="B141" s="1">
        <v>45548</v>
      </c>
      <c r="C141" s="1" t="str">
        <f t="shared" si="20"/>
        <v>September</v>
      </c>
      <c r="D141" s="1" t="str">
        <f t="shared" si="21"/>
        <v>Q3</v>
      </c>
      <c r="E141" t="s">
        <v>415</v>
      </c>
      <c r="F141" t="s">
        <v>18</v>
      </c>
      <c r="G141" t="s">
        <v>24</v>
      </c>
      <c r="H141">
        <v>4</v>
      </c>
      <c r="I141" t="s">
        <v>416</v>
      </c>
      <c r="J141">
        <v>8795</v>
      </c>
      <c r="K141" s="2">
        <f t="shared" si="22"/>
        <v>35180</v>
      </c>
      <c r="L141" t="b">
        <v>1</v>
      </c>
      <c r="M141">
        <f t="shared" ca="1" si="23"/>
        <v>28</v>
      </c>
      <c r="N141">
        <f t="shared" ca="1" si="24"/>
        <v>9850.4</v>
      </c>
      <c r="O141" t="b">
        <v>1</v>
      </c>
      <c r="P141">
        <f t="shared" ca="1" si="25"/>
        <v>1</v>
      </c>
      <c r="Q141">
        <f t="shared" ca="1" si="26"/>
        <v>351.8</v>
      </c>
      <c r="R141" t="s">
        <v>31</v>
      </c>
      <c r="S141" t="str">
        <f>CHOOSE(MATCH(G141, {"Maharashtra","Karnataka","Delhi","Telangana"}, 0), "27", "29", "07", "36") &amp; V141 &amp; "1Z5"</f>
        <v>07GRSNF2170G1Z5</v>
      </c>
      <c r="T141" t="str">
        <f t="shared" si="27"/>
        <v>IGST</v>
      </c>
      <c r="U141" t="str">
        <f t="shared" ca="1" si="28"/>
        <v>No TDS</v>
      </c>
      <c r="V141" t="s">
        <v>417</v>
      </c>
      <c r="W141" t="str">
        <f t="shared" si="29"/>
        <v>High Risk</v>
      </c>
    </row>
    <row r="142" spans="1:23" x14ac:dyDescent="0.25">
      <c r="A142">
        <v>141</v>
      </c>
      <c r="B142" s="1">
        <v>45549</v>
      </c>
      <c r="C142" s="1" t="str">
        <f t="shared" si="20"/>
        <v>September</v>
      </c>
      <c r="D142" s="1" t="str">
        <f t="shared" si="21"/>
        <v>Q3</v>
      </c>
      <c r="E142" t="s">
        <v>418</v>
      </c>
      <c r="F142" t="s">
        <v>29</v>
      </c>
      <c r="G142" t="s">
        <v>37</v>
      </c>
      <c r="H142">
        <v>2</v>
      </c>
      <c r="I142" t="s">
        <v>419</v>
      </c>
      <c r="J142">
        <v>1975</v>
      </c>
      <c r="K142" s="2">
        <f t="shared" si="22"/>
        <v>3950</v>
      </c>
      <c r="L142" t="b">
        <v>0</v>
      </c>
      <c r="M142" t="b">
        <f t="shared" ca="1" si="23"/>
        <v>0</v>
      </c>
      <c r="N142">
        <f t="shared" si="24"/>
        <v>0</v>
      </c>
      <c r="O142" t="b">
        <v>0</v>
      </c>
      <c r="P142" t="b">
        <f t="shared" ca="1" si="25"/>
        <v>0</v>
      </c>
      <c r="Q142">
        <f t="shared" si="26"/>
        <v>0</v>
      </c>
      <c r="R142" t="s">
        <v>26</v>
      </c>
      <c r="S142" t="str">
        <f>CHOOSE(MATCH(G142, {"Maharashtra","Karnataka","Delhi","Telangana"}, 0), "27", "29", "07", "36") &amp; V142 &amp; "1Z5"</f>
        <v>27ORLZT0967W1Z5</v>
      </c>
      <c r="T142" t="str">
        <f t="shared" si="27"/>
        <v>IGST</v>
      </c>
      <c r="U142" t="str">
        <f t="shared" ca="1" si="28"/>
        <v>194H</v>
      </c>
      <c r="V142" t="s">
        <v>420</v>
      </c>
      <c r="W142" t="str">
        <f t="shared" si="29"/>
        <v>Normal</v>
      </c>
    </row>
    <row r="143" spans="1:23" x14ac:dyDescent="0.25">
      <c r="A143">
        <v>142</v>
      </c>
      <c r="B143" s="1">
        <v>45550</v>
      </c>
      <c r="C143" s="1" t="str">
        <f t="shared" si="20"/>
        <v>September</v>
      </c>
      <c r="D143" s="1" t="str">
        <f t="shared" si="21"/>
        <v>Q3</v>
      </c>
      <c r="E143" t="s">
        <v>421</v>
      </c>
      <c r="F143" t="s">
        <v>18</v>
      </c>
      <c r="G143" t="s">
        <v>24</v>
      </c>
      <c r="H143">
        <v>9</v>
      </c>
      <c r="I143" t="s">
        <v>378</v>
      </c>
      <c r="J143">
        <v>5836</v>
      </c>
      <c r="K143" s="2">
        <f t="shared" si="22"/>
        <v>52524</v>
      </c>
      <c r="L143" t="b">
        <v>0</v>
      </c>
      <c r="M143" t="b">
        <f t="shared" ca="1" si="23"/>
        <v>0</v>
      </c>
      <c r="N143">
        <f t="shared" si="24"/>
        <v>0</v>
      </c>
      <c r="O143" t="b">
        <v>1</v>
      </c>
      <c r="P143">
        <f t="shared" ca="1" si="25"/>
        <v>1</v>
      </c>
      <c r="Q143">
        <f t="shared" ca="1" si="26"/>
        <v>525.24</v>
      </c>
      <c r="R143" t="s">
        <v>26</v>
      </c>
      <c r="S143" t="str">
        <f>CHOOSE(MATCH(G143, {"Maharashtra","Karnataka","Delhi","Telangana"}, 0), "27", "29", "07", "36") &amp; V143 &amp; "1Z5"</f>
        <v>07VTTNG0475N1Z5</v>
      </c>
      <c r="T143" t="str">
        <f t="shared" si="27"/>
        <v>IGST</v>
      </c>
      <c r="U143" t="str">
        <f t="shared" ca="1" si="28"/>
        <v>194I</v>
      </c>
      <c r="V143" t="s">
        <v>422</v>
      </c>
      <c r="W143" t="str">
        <f t="shared" si="29"/>
        <v>Normal</v>
      </c>
    </row>
    <row r="144" spans="1:23" x14ac:dyDescent="0.25">
      <c r="A144">
        <v>143</v>
      </c>
      <c r="B144" s="1">
        <v>45551</v>
      </c>
      <c r="C144" s="1" t="str">
        <f t="shared" si="20"/>
        <v>September</v>
      </c>
      <c r="D144" s="1" t="str">
        <f t="shared" si="21"/>
        <v>Q3</v>
      </c>
      <c r="E144" t="s">
        <v>423</v>
      </c>
      <c r="F144" t="s">
        <v>29</v>
      </c>
      <c r="G144" t="s">
        <v>24</v>
      </c>
      <c r="H144">
        <v>9</v>
      </c>
      <c r="I144" t="s">
        <v>424</v>
      </c>
      <c r="J144">
        <v>7780</v>
      </c>
      <c r="K144" s="2">
        <f t="shared" si="22"/>
        <v>70020</v>
      </c>
      <c r="L144" t="b">
        <v>1</v>
      </c>
      <c r="M144">
        <f t="shared" ca="1" si="23"/>
        <v>28</v>
      </c>
      <c r="N144">
        <f t="shared" ca="1" si="24"/>
        <v>19605.599999999999</v>
      </c>
      <c r="O144" t="b">
        <v>0</v>
      </c>
      <c r="P144" t="b">
        <f t="shared" ca="1" si="25"/>
        <v>0</v>
      </c>
      <c r="Q144">
        <f t="shared" si="26"/>
        <v>0</v>
      </c>
      <c r="R144" t="s">
        <v>26</v>
      </c>
      <c r="S144" t="str">
        <f>CHOOSE(MATCH(G144, {"Maharashtra","Karnataka","Delhi","Telangana"}, 0), "27", "29", "07", "36") &amp; V144 &amp; "1Z5"</f>
        <v>07DPJLZ2042O1Z5</v>
      </c>
      <c r="T144" t="str">
        <f t="shared" si="27"/>
        <v>IGST</v>
      </c>
      <c r="U144" t="str">
        <f t="shared" ca="1" si="28"/>
        <v>194I</v>
      </c>
      <c r="V144" t="s">
        <v>425</v>
      </c>
      <c r="W144" t="str">
        <f t="shared" si="29"/>
        <v>Normal</v>
      </c>
    </row>
    <row r="145" spans="1:23" x14ac:dyDescent="0.25">
      <c r="A145">
        <v>144</v>
      </c>
      <c r="B145" s="1">
        <v>45552</v>
      </c>
      <c r="C145" s="1" t="str">
        <f t="shared" si="20"/>
        <v>September</v>
      </c>
      <c r="D145" s="1" t="str">
        <f t="shared" si="21"/>
        <v>Q3</v>
      </c>
      <c r="E145" t="s">
        <v>426</v>
      </c>
      <c r="F145" t="s">
        <v>18</v>
      </c>
      <c r="G145" t="s">
        <v>45</v>
      </c>
      <c r="H145">
        <v>4</v>
      </c>
      <c r="I145" t="s">
        <v>127</v>
      </c>
      <c r="J145">
        <v>9945</v>
      </c>
      <c r="K145" s="2">
        <f t="shared" si="22"/>
        <v>39780</v>
      </c>
      <c r="L145" t="b">
        <v>1</v>
      </c>
      <c r="M145">
        <f t="shared" ca="1" si="23"/>
        <v>5</v>
      </c>
      <c r="N145">
        <f t="shared" ca="1" si="24"/>
        <v>1989</v>
      </c>
      <c r="O145" t="b">
        <v>1</v>
      </c>
      <c r="P145">
        <f t="shared" ca="1" si="25"/>
        <v>10</v>
      </c>
      <c r="Q145">
        <f t="shared" ca="1" si="26"/>
        <v>3978</v>
      </c>
      <c r="R145" t="s">
        <v>42</v>
      </c>
      <c r="S145" t="str">
        <f>CHOOSE(MATCH(G145, {"Maharashtra","Karnataka","Delhi","Telangana"}, 0), "27", "29", "07", "36") &amp; V145 &amp; "1Z5"</f>
        <v>36GJYQT4950Y1Z5</v>
      </c>
      <c r="T145" t="str">
        <f t="shared" si="27"/>
        <v>CGST+SGST</v>
      </c>
      <c r="U145" t="str">
        <f t="shared" ca="1" si="28"/>
        <v>194J</v>
      </c>
      <c r="V145" t="s">
        <v>427</v>
      </c>
      <c r="W145" t="str">
        <f t="shared" si="29"/>
        <v>Normal</v>
      </c>
    </row>
    <row r="146" spans="1:23" x14ac:dyDescent="0.25">
      <c r="A146">
        <v>145</v>
      </c>
      <c r="B146" s="1">
        <v>45553</v>
      </c>
      <c r="C146" s="1" t="str">
        <f t="shared" si="20"/>
        <v>September</v>
      </c>
      <c r="D146" s="1" t="str">
        <f t="shared" si="21"/>
        <v>Q3</v>
      </c>
      <c r="E146" t="s">
        <v>428</v>
      </c>
      <c r="F146" t="s">
        <v>29</v>
      </c>
      <c r="G146" t="s">
        <v>45</v>
      </c>
      <c r="H146">
        <v>10</v>
      </c>
      <c r="I146" t="s">
        <v>429</v>
      </c>
      <c r="J146">
        <v>9193</v>
      </c>
      <c r="K146" s="2">
        <f t="shared" si="22"/>
        <v>91930</v>
      </c>
      <c r="L146" t="b">
        <v>0</v>
      </c>
      <c r="M146" t="b">
        <f t="shared" ca="1" si="23"/>
        <v>0</v>
      </c>
      <c r="N146">
        <f t="shared" si="24"/>
        <v>0</v>
      </c>
      <c r="O146" t="b">
        <v>0</v>
      </c>
      <c r="P146" t="b">
        <f t="shared" ca="1" si="25"/>
        <v>0</v>
      </c>
      <c r="Q146">
        <f t="shared" si="26"/>
        <v>0</v>
      </c>
      <c r="R146" t="s">
        <v>42</v>
      </c>
      <c r="S146" t="str">
        <f>CHOOSE(MATCH(G146, {"Maharashtra","Karnataka","Delhi","Telangana"}, 0), "27", "29", "07", "36") &amp; V146 &amp; "1Z5"</f>
        <v>36TDUPV3907A1Z5</v>
      </c>
      <c r="T146" t="str">
        <f t="shared" si="27"/>
        <v>CGST+SGST</v>
      </c>
      <c r="U146" t="str">
        <f t="shared" ca="1" si="28"/>
        <v>No TDS</v>
      </c>
      <c r="V146" t="s">
        <v>430</v>
      </c>
      <c r="W146" t="str">
        <f t="shared" si="29"/>
        <v>Normal</v>
      </c>
    </row>
    <row r="147" spans="1:23" x14ac:dyDescent="0.25">
      <c r="A147">
        <v>146</v>
      </c>
      <c r="B147" s="1">
        <v>45554</v>
      </c>
      <c r="C147" s="1" t="str">
        <f t="shared" si="20"/>
        <v>September</v>
      </c>
      <c r="D147" s="1" t="str">
        <f t="shared" si="21"/>
        <v>Q3</v>
      </c>
      <c r="E147" t="s">
        <v>431</v>
      </c>
      <c r="F147" t="s">
        <v>29</v>
      </c>
      <c r="G147" t="s">
        <v>19</v>
      </c>
      <c r="H147">
        <v>10</v>
      </c>
      <c r="I147" t="s">
        <v>432</v>
      </c>
      <c r="J147">
        <v>233</v>
      </c>
      <c r="K147" s="2">
        <f t="shared" si="22"/>
        <v>2330</v>
      </c>
      <c r="L147" t="b">
        <v>1</v>
      </c>
      <c r="M147">
        <f t="shared" ca="1" si="23"/>
        <v>28</v>
      </c>
      <c r="N147">
        <f t="shared" ca="1" si="24"/>
        <v>652.4</v>
      </c>
      <c r="O147" t="b">
        <v>0</v>
      </c>
      <c r="P147" t="b">
        <f t="shared" ca="1" si="25"/>
        <v>0</v>
      </c>
      <c r="Q147">
        <f t="shared" si="26"/>
        <v>0</v>
      </c>
      <c r="R147" t="s">
        <v>26</v>
      </c>
      <c r="S147" t="str">
        <f>CHOOSE(MATCH(G147, {"Maharashtra","Karnataka","Delhi","Telangana"}, 0), "27", "29", "07", "36") &amp; V147 &amp; "1Z5"</f>
        <v>29DBVMA0598R1Z5</v>
      </c>
      <c r="T147" t="str">
        <f t="shared" si="27"/>
        <v>IGST</v>
      </c>
      <c r="U147" t="str">
        <f t="shared" ca="1" si="28"/>
        <v>194C</v>
      </c>
      <c r="V147" t="s">
        <v>433</v>
      </c>
      <c r="W147" t="str">
        <f t="shared" si="29"/>
        <v>Normal</v>
      </c>
    </row>
    <row r="148" spans="1:23" x14ac:dyDescent="0.25">
      <c r="A148">
        <v>147</v>
      </c>
      <c r="B148" s="1">
        <v>45555</v>
      </c>
      <c r="C148" s="1" t="str">
        <f t="shared" si="20"/>
        <v>September</v>
      </c>
      <c r="D148" s="1" t="str">
        <f t="shared" si="21"/>
        <v>Q3</v>
      </c>
      <c r="E148" t="s">
        <v>434</v>
      </c>
      <c r="F148" t="s">
        <v>18</v>
      </c>
      <c r="G148" t="s">
        <v>37</v>
      </c>
      <c r="H148">
        <v>4</v>
      </c>
      <c r="I148" t="s">
        <v>435</v>
      </c>
      <c r="J148">
        <v>6183</v>
      </c>
      <c r="K148" s="2">
        <f t="shared" si="22"/>
        <v>24732</v>
      </c>
      <c r="L148" t="b">
        <v>1</v>
      </c>
      <c r="M148">
        <f t="shared" ca="1" si="23"/>
        <v>28</v>
      </c>
      <c r="N148">
        <f t="shared" ca="1" si="24"/>
        <v>6924.96</v>
      </c>
      <c r="O148" t="b">
        <v>1</v>
      </c>
      <c r="P148">
        <f t="shared" ca="1" si="25"/>
        <v>5</v>
      </c>
      <c r="Q148">
        <f t="shared" ca="1" si="26"/>
        <v>1236.5999999999999</v>
      </c>
      <c r="R148" t="s">
        <v>26</v>
      </c>
      <c r="S148" t="str">
        <f>CHOOSE(MATCH(G148, {"Maharashtra","Karnataka","Delhi","Telangana"}, 0), "27", "29", "07", "36") &amp; V148 &amp; "1Z5"</f>
        <v>27BRGPS2620V1Z5</v>
      </c>
      <c r="T148" t="str">
        <f t="shared" si="27"/>
        <v>IGST</v>
      </c>
      <c r="U148" t="str">
        <f t="shared" ca="1" si="28"/>
        <v>194I</v>
      </c>
      <c r="V148" t="s">
        <v>436</v>
      </c>
      <c r="W148" t="str">
        <f t="shared" si="29"/>
        <v>Normal</v>
      </c>
    </row>
    <row r="149" spans="1:23" x14ac:dyDescent="0.25">
      <c r="A149">
        <v>148</v>
      </c>
      <c r="B149" s="1">
        <v>45556</v>
      </c>
      <c r="C149" s="1" t="str">
        <f t="shared" si="20"/>
        <v>September</v>
      </c>
      <c r="D149" s="1" t="str">
        <f t="shared" si="21"/>
        <v>Q3</v>
      </c>
      <c r="E149" t="s">
        <v>437</v>
      </c>
      <c r="F149" t="s">
        <v>18</v>
      </c>
      <c r="G149" t="s">
        <v>19</v>
      </c>
      <c r="H149">
        <v>9</v>
      </c>
      <c r="I149" t="s">
        <v>438</v>
      </c>
      <c r="J149">
        <v>5791</v>
      </c>
      <c r="K149" s="2">
        <f t="shared" si="22"/>
        <v>52119</v>
      </c>
      <c r="L149" t="b">
        <v>1</v>
      </c>
      <c r="M149">
        <f t="shared" ca="1" si="23"/>
        <v>5</v>
      </c>
      <c r="N149">
        <f t="shared" ca="1" si="24"/>
        <v>2605.9499999999998</v>
      </c>
      <c r="O149" t="b">
        <v>1</v>
      </c>
      <c r="P149">
        <f t="shared" ca="1" si="25"/>
        <v>1</v>
      </c>
      <c r="Q149">
        <f t="shared" ca="1" si="26"/>
        <v>521.19000000000005</v>
      </c>
      <c r="R149" t="s">
        <v>21</v>
      </c>
      <c r="S149" t="str">
        <f>CHOOSE(MATCH(G149, {"Maharashtra","Karnataka","Delhi","Telangana"}, 0), "27", "29", "07", "36") &amp; V149 &amp; "1Z5"</f>
        <v>29DKCHQ4614Q1Z5</v>
      </c>
      <c r="T149" t="str">
        <f t="shared" si="27"/>
        <v>IGST</v>
      </c>
      <c r="U149" t="str">
        <f t="shared" ca="1" si="28"/>
        <v>194I</v>
      </c>
      <c r="V149" t="s">
        <v>439</v>
      </c>
      <c r="W149" t="str">
        <f t="shared" si="29"/>
        <v>Normal</v>
      </c>
    </row>
    <row r="150" spans="1:23" x14ac:dyDescent="0.25">
      <c r="A150">
        <v>149</v>
      </c>
      <c r="B150" s="1">
        <v>45557</v>
      </c>
      <c r="C150" s="1" t="str">
        <f t="shared" si="20"/>
        <v>September</v>
      </c>
      <c r="D150" s="1" t="str">
        <f t="shared" si="21"/>
        <v>Q3</v>
      </c>
      <c r="E150" t="s">
        <v>440</v>
      </c>
      <c r="F150" t="s">
        <v>29</v>
      </c>
      <c r="G150" t="s">
        <v>37</v>
      </c>
      <c r="H150">
        <v>1</v>
      </c>
      <c r="I150" t="s">
        <v>441</v>
      </c>
      <c r="J150">
        <v>9407</v>
      </c>
      <c r="K150" s="2">
        <f t="shared" si="22"/>
        <v>9407</v>
      </c>
      <c r="L150" t="b">
        <v>1</v>
      </c>
      <c r="M150">
        <f t="shared" ca="1" si="23"/>
        <v>28</v>
      </c>
      <c r="N150">
        <f t="shared" ca="1" si="24"/>
        <v>2633.96</v>
      </c>
      <c r="O150" t="b">
        <v>1</v>
      </c>
      <c r="P150">
        <f t="shared" ca="1" si="25"/>
        <v>2</v>
      </c>
      <c r="Q150">
        <f t="shared" ca="1" si="26"/>
        <v>188.14</v>
      </c>
      <c r="R150" t="s">
        <v>42</v>
      </c>
      <c r="S150" t="str">
        <f>CHOOSE(MATCH(G150, {"Maharashtra","Karnataka","Delhi","Telangana"}, 0), "27", "29", "07", "36") &amp; V150 &amp; "1Z5"</f>
        <v>27MDEQC3650K1Z5</v>
      </c>
      <c r="T150" t="str">
        <f t="shared" si="27"/>
        <v>IGST</v>
      </c>
      <c r="U150" t="str">
        <f t="shared" ca="1" si="28"/>
        <v>194C</v>
      </c>
      <c r="V150" t="s">
        <v>442</v>
      </c>
      <c r="W150" t="str">
        <f t="shared" si="29"/>
        <v>Normal</v>
      </c>
    </row>
    <row r="151" spans="1:23" x14ac:dyDescent="0.25">
      <c r="A151">
        <v>150</v>
      </c>
      <c r="B151" s="1">
        <v>45558</v>
      </c>
      <c r="C151" s="1" t="str">
        <f t="shared" si="20"/>
        <v>September</v>
      </c>
      <c r="D151" s="1" t="str">
        <f t="shared" si="21"/>
        <v>Q3</v>
      </c>
      <c r="E151" t="s">
        <v>141</v>
      </c>
      <c r="F151" t="s">
        <v>18</v>
      </c>
      <c r="G151" t="s">
        <v>45</v>
      </c>
      <c r="H151">
        <v>7</v>
      </c>
      <c r="I151" t="s">
        <v>443</v>
      </c>
      <c r="J151">
        <v>5401</v>
      </c>
      <c r="K151" s="2">
        <f t="shared" si="22"/>
        <v>37807</v>
      </c>
      <c r="L151" t="b">
        <v>0</v>
      </c>
      <c r="M151" t="b">
        <f t="shared" ca="1" si="23"/>
        <v>0</v>
      </c>
      <c r="N151">
        <f t="shared" si="24"/>
        <v>0</v>
      </c>
      <c r="O151" t="b">
        <v>1</v>
      </c>
      <c r="P151">
        <f t="shared" ca="1" si="25"/>
        <v>5</v>
      </c>
      <c r="Q151">
        <f t="shared" ca="1" si="26"/>
        <v>1890.35</v>
      </c>
      <c r="R151" t="s">
        <v>42</v>
      </c>
      <c r="S151" t="str">
        <f>CHOOSE(MATCH(G151, {"Maharashtra","Karnataka","Delhi","Telangana"}, 0), "27", "29", "07", "36") &amp; V151 &amp; "1Z5"</f>
        <v>36EHZKC5490Y1Z5</v>
      </c>
      <c r="T151" t="str">
        <f t="shared" si="27"/>
        <v>CGST+SGST</v>
      </c>
      <c r="U151" t="str">
        <f t="shared" ca="1" si="28"/>
        <v>194I</v>
      </c>
      <c r="V151" t="s">
        <v>444</v>
      </c>
      <c r="W151" t="str">
        <f t="shared" si="29"/>
        <v>Normal</v>
      </c>
    </row>
    <row r="152" spans="1:23" x14ac:dyDescent="0.25">
      <c r="A152">
        <v>151</v>
      </c>
      <c r="B152" s="1">
        <v>45559</v>
      </c>
      <c r="C152" s="1" t="str">
        <f t="shared" si="20"/>
        <v>September</v>
      </c>
      <c r="D152" s="1" t="str">
        <f t="shared" si="21"/>
        <v>Q3</v>
      </c>
      <c r="E152" t="s">
        <v>445</v>
      </c>
      <c r="F152" t="s">
        <v>18</v>
      </c>
      <c r="G152" t="s">
        <v>19</v>
      </c>
      <c r="H152">
        <v>8</v>
      </c>
      <c r="I152" t="s">
        <v>446</v>
      </c>
      <c r="J152">
        <v>7414</v>
      </c>
      <c r="K152" s="2">
        <f t="shared" si="22"/>
        <v>59312</v>
      </c>
      <c r="L152" t="b">
        <v>1</v>
      </c>
      <c r="M152">
        <f t="shared" ca="1" si="23"/>
        <v>18</v>
      </c>
      <c r="N152">
        <f t="shared" ca="1" si="24"/>
        <v>10676.16</v>
      </c>
      <c r="O152" t="b">
        <v>1</v>
      </c>
      <c r="P152">
        <f t="shared" ca="1" si="25"/>
        <v>5</v>
      </c>
      <c r="Q152">
        <f t="shared" ca="1" si="26"/>
        <v>2965.6</v>
      </c>
      <c r="R152" t="s">
        <v>26</v>
      </c>
      <c r="S152" t="str">
        <f>CHOOSE(MATCH(G152, {"Maharashtra","Karnataka","Delhi","Telangana"}, 0), "27", "29", "07", "36") &amp; V152 &amp; "1Z5"</f>
        <v>29XSZMZ8573Z1Z5</v>
      </c>
      <c r="T152" t="str">
        <f t="shared" si="27"/>
        <v>IGST</v>
      </c>
      <c r="U152" t="str">
        <f t="shared" ca="1" si="28"/>
        <v>194J</v>
      </c>
      <c r="V152" t="s">
        <v>447</v>
      </c>
      <c r="W152" t="str">
        <f t="shared" si="29"/>
        <v>Normal</v>
      </c>
    </row>
    <row r="153" spans="1:23" x14ac:dyDescent="0.25">
      <c r="A153">
        <v>152</v>
      </c>
      <c r="B153" s="1">
        <v>45560</v>
      </c>
      <c r="C153" s="1" t="str">
        <f t="shared" si="20"/>
        <v>September</v>
      </c>
      <c r="D153" s="1" t="str">
        <f t="shared" si="21"/>
        <v>Q3</v>
      </c>
      <c r="E153" t="s">
        <v>28</v>
      </c>
      <c r="F153" t="s">
        <v>18</v>
      </c>
      <c r="G153" t="s">
        <v>37</v>
      </c>
      <c r="H153">
        <v>9</v>
      </c>
      <c r="I153" t="s">
        <v>448</v>
      </c>
      <c r="J153">
        <v>644</v>
      </c>
      <c r="K153" s="2">
        <f t="shared" si="22"/>
        <v>5796</v>
      </c>
      <c r="L153" t="b">
        <v>1</v>
      </c>
      <c r="M153">
        <f t="shared" ca="1" si="23"/>
        <v>28</v>
      </c>
      <c r="N153">
        <f t="shared" ca="1" si="24"/>
        <v>1622.88</v>
      </c>
      <c r="O153" t="b">
        <v>0</v>
      </c>
      <c r="P153" t="b">
        <f t="shared" ca="1" si="25"/>
        <v>0</v>
      </c>
      <c r="Q153">
        <f t="shared" si="26"/>
        <v>0</v>
      </c>
      <c r="R153" t="s">
        <v>42</v>
      </c>
      <c r="S153" t="str">
        <f>CHOOSE(MATCH(G153, {"Maharashtra","Karnataka","Delhi","Telangana"}, 0), "27", "29", "07", "36") &amp; V153 &amp; "1Z5"</f>
        <v>27VONUY0302E1Z5</v>
      </c>
      <c r="T153" t="str">
        <f t="shared" si="27"/>
        <v>IGST</v>
      </c>
      <c r="U153" t="str">
        <f t="shared" ca="1" si="28"/>
        <v>194J</v>
      </c>
      <c r="V153" t="s">
        <v>449</v>
      </c>
      <c r="W153" t="str">
        <f t="shared" si="29"/>
        <v>Normal</v>
      </c>
    </row>
    <row r="154" spans="1:23" x14ac:dyDescent="0.25">
      <c r="A154">
        <v>153</v>
      </c>
      <c r="B154" s="1">
        <v>45561</v>
      </c>
      <c r="C154" s="1" t="str">
        <f t="shared" si="20"/>
        <v>September</v>
      </c>
      <c r="D154" s="1" t="str">
        <f t="shared" si="21"/>
        <v>Q3</v>
      </c>
      <c r="E154" t="s">
        <v>450</v>
      </c>
      <c r="F154" t="s">
        <v>18</v>
      </c>
      <c r="G154" t="s">
        <v>37</v>
      </c>
      <c r="H154">
        <v>4</v>
      </c>
      <c r="I154" t="s">
        <v>451</v>
      </c>
      <c r="J154">
        <v>5787</v>
      </c>
      <c r="K154" s="2">
        <f t="shared" si="22"/>
        <v>23148</v>
      </c>
      <c r="L154" t="b">
        <v>0</v>
      </c>
      <c r="M154" t="b">
        <f t="shared" ca="1" si="23"/>
        <v>0</v>
      </c>
      <c r="N154">
        <f t="shared" si="24"/>
        <v>0</v>
      </c>
      <c r="O154" t="b">
        <v>0</v>
      </c>
      <c r="P154" t="b">
        <f t="shared" ca="1" si="25"/>
        <v>0</v>
      </c>
      <c r="Q154">
        <f t="shared" si="26"/>
        <v>0</v>
      </c>
      <c r="R154" t="s">
        <v>31</v>
      </c>
      <c r="S154" t="str">
        <f>CHOOSE(MATCH(G154, {"Maharashtra","Karnataka","Delhi","Telangana"}, 0), "27", "29", "07", "36") &amp; V154 &amp; "1Z5"</f>
        <v>27BSHQG4805M1Z5</v>
      </c>
      <c r="T154" t="str">
        <f t="shared" si="27"/>
        <v>IGST</v>
      </c>
      <c r="U154" t="str">
        <f t="shared" ca="1" si="28"/>
        <v>194C</v>
      </c>
      <c r="V154" t="s">
        <v>452</v>
      </c>
      <c r="W154" t="str">
        <f t="shared" si="29"/>
        <v>Normal</v>
      </c>
    </row>
    <row r="155" spans="1:23" x14ac:dyDescent="0.25">
      <c r="A155">
        <v>154</v>
      </c>
      <c r="B155" s="1">
        <v>45562</v>
      </c>
      <c r="C155" s="1" t="str">
        <f t="shared" si="20"/>
        <v>September</v>
      </c>
      <c r="D155" s="1" t="str">
        <f t="shared" si="21"/>
        <v>Q3</v>
      </c>
      <c r="E155" t="s">
        <v>224</v>
      </c>
      <c r="F155" t="s">
        <v>29</v>
      </c>
      <c r="G155" t="s">
        <v>45</v>
      </c>
      <c r="H155">
        <v>5</v>
      </c>
      <c r="I155" t="s">
        <v>453</v>
      </c>
      <c r="J155">
        <v>1302</v>
      </c>
      <c r="K155" s="2">
        <f t="shared" si="22"/>
        <v>6510</v>
      </c>
      <c r="L155" t="b">
        <v>1</v>
      </c>
      <c r="M155">
        <f t="shared" ca="1" si="23"/>
        <v>18</v>
      </c>
      <c r="N155">
        <f t="shared" ca="1" si="24"/>
        <v>1171.8</v>
      </c>
      <c r="O155" t="b">
        <v>1</v>
      </c>
      <c r="P155">
        <f t="shared" ca="1" si="25"/>
        <v>10</v>
      </c>
      <c r="Q155">
        <f t="shared" ca="1" si="26"/>
        <v>651</v>
      </c>
      <c r="R155" t="s">
        <v>26</v>
      </c>
      <c r="S155" t="str">
        <f>CHOOSE(MATCH(G155, {"Maharashtra","Karnataka","Delhi","Telangana"}, 0), "27", "29", "07", "36") &amp; V155 &amp; "1Z5"</f>
        <v>36ZLZLR6542X1Z5</v>
      </c>
      <c r="T155" t="str">
        <f t="shared" si="27"/>
        <v>CGST+SGST</v>
      </c>
      <c r="U155" t="str">
        <f t="shared" ca="1" si="28"/>
        <v>194J</v>
      </c>
      <c r="V155" t="s">
        <v>454</v>
      </c>
      <c r="W155" t="str">
        <f t="shared" si="29"/>
        <v>Normal</v>
      </c>
    </row>
    <row r="156" spans="1:23" x14ac:dyDescent="0.25">
      <c r="A156">
        <v>155</v>
      </c>
      <c r="B156" s="1">
        <v>45563</v>
      </c>
      <c r="C156" s="1" t="str">
        <f t="shared" si="20"/>
        <v>September</v>
      </c>
      <c r="D156" s="1" t="str">
        <f t="shared" si="21"/>
        <v>Q3</v>
      </c>
      <c r="E156" t="s">
        <v>455</v>
      </c>
      <c r="F156" t="s">
        <v>29</v>
      </c>
      <c r="G156" t="s">
        <v>37</v>
      </c>
      <c r="H156">
        <v>9</v>
      </c>
      <c r="I156" t="s">
        <v>456</v>
      </c>
      <c r="J156">
        <v>7301</v>
      </c>
      <c r="K156" s="2">
        <f t="shared" si="22"/>
        <v>65709</v>
      </c>
      <c r="L156" t="b">
        <v>0</v>
      </c>
      <c r="M156" t="b">
        <f t="shared" ca="1" si="23"/>
        <v>0</v>
      </c>
      <c r="N156">
        <f t="shared" si="24"/>
        <v>0</v>
      </c>
      <c r="O156" t="b">
        <v>0</v>
      </c>
      <c r="P156" t="b">
        <f t="shared" ca="1" si="25"/>
        <v>0</v>
      </c>
      <c r="Q156">
        <f t="shared" si="26"/>
        <v>0</v>
      </c>
      <c r="R156" t="s">
        <v>42</v>
      </c>
      <c r="S156" t="str">
        <f>CHOOSE(MATCH(G156, {"Maharashtra","Karnataka","Delhi","Telangana"}, 0), "27", "29", "07", "36") &amp; V156 &amp; "1Z5"</f>
        <v>27EYLFI2008P1Z5</v>
      </c>
      <c r="T156" t="str">
        <f t="shared" si="27"/>
        <v>IGST</v>
      </c>
      <c r="U156" t="str">
        <f t="shared" ca="1" si="28"/>
        <v>194H</v>
      </c>
      <c r="V156" t="s">
        <v>457</v>
      </c>
      <c r="W156" t="str">
        <f t="shared" si="29"/>
        <v>Normal</v>
      </c>
    </row>
    <row r="157" spans="1:23" x14ac:dyDescent="0.25">
      <c r="A157">
        <v>156</v>
      </c>
      <c r="B157" s="1">
        <v>45564</v>
      </c>
      <c r="C157" s="1" t="str">
        <f t="shared" si="20"/>
        <v>September</v>
      </c>
      <c r="D157" s="1" t="str">
        <f t="shared" si="21"/>
        <v>Q3</v>
      </c>
      <c r="E157" t="s">
        <v>245</v>
      </c>
      <c r="F157" t="s">
        <v>18</v>
      </c>
      <c r="G157" t="s">
        <v>37</v>
      </c>
      <c r="H157">
        <v>5</v>
      </c>
      <c r="I157" t="s">
        <v>458</v>
      </c>
      <c r="J157">
        <v>5501</v>
      </c>
      <c r="K157" s="2">
        <f t="shared" si="22"/>
        <v>27505</v>
      </c>
      <c r="L157" t="b">
        <v>1</v>
      </c>
      <c r="M157">
        <f t="shared" ca="1" si="23"/>
        <v>12</v>
      </c>
      <c r="N157">
        <f t="shared" ca="1" si="24"/>
        <v>3300.6</v>
      </c>
      <c r="O157" t="b">
        <v>1</v>
      </c>
      <c r="P157">
        <f t="shared" ca="1" si="25"/>
        <v>2</v>
      </c>
      <c r="Q157">
        <f t="shared" ca="1" si="26"/>
        <v>550.1</v>
      </c>
      <c r="R157" t="s">
        <v>42</v>
      </c>
      <c r="S157" t="str">
        <f>CHOOSE(MATCH(G157, {"Maharashtra","Karnataka","Delhi","Telangana"}, 0), "27", "29", "07", "36") &amp; V157 &amp; "1Z5"</f>
        <v>27NMJVW8361G1Z5</v>
      </c>
      <c r="T157" t="str">
        <f t="shared" si="27"/>
        <v>IGST</v>
      </c>
      <c r="U157" t="str">
        <f t="shared" ca="1" si="28"/>
        <v>No TDS</v>
      </c>
      <c r="V157" t="s">
        <v>459</v>
      </c>
      <c r="W157" t="str">
        <f t="shared" si="29"/>
        <v>Normal</v>
      </c>
    </row>
    <row r="158" spans="1:23" x14ac:dyDescent="0.25">
      <c r="A158">
        <v>157</v>
      </c>
      <c r="B158" s="1">
        <v>45565</v>
      </c>
      <c r="C158" s="1" t="str">
        <f t="shared" si="20"/>
        <v>September</v>
      </c>
      <c r="D158" s="1" t="str">
        <f t="shared" si="21"/>
        <v>Q3</v>
      </c>
      <c r="E158" t="s">
        <v>460</v>
      </c>
      <c r="F158" t="s">
        <v>18</v>
      </c>
      <c r="G158" t="s">
        <v>45</v>
      </c>
      <c r="H158">
        <v>7</v>
      </c>
      <c r="I158" t="s">
        <v>461</v>
      </c>
      <c r="J158">
        <v>8670</v>
      </c>
      <c r="K158" s="2">
        <f t="shared" si="22"/>
        <v>60690</v>
      </c>
      <c r="L158" t="b">
        <v>0</v>
      </c>
      <c r="M158" t="b">
        <f t="shared" ca="1" si="23"/>
        <v>0</v>
      </c>
      <c r="N158">
        <f t="shared" si="24"/>
        <v>0</v>
      </c>
      <c r="O158" t="b">
        <v>0</v>
      </c>
      <c r="P158" t="b">
        <f t="shared" ca="1" si="25"/>
        <v>0</v>
      </c>
      <c r="Q158">
        <f t="shared" si="26"/>
        <v>0</v>
      </c>
      <c r="R158" t="s">
        <v>21</v>
      </c>
      <c r="S158" t="str">
        <f>CHOOSE(MATCH(G158, {"Maharashtra","Karnataka","Delhi","Telangana"}, 0), "27", "29", "07", "36") &amp; V158 &amp; "1Z5"</f>
        <v>36DRFKC2715Z1Z5</v>
      </c>
      <c r="T158" t="str">
        <f t="shared" si="27"/>
        <v>CGST+SGST</v>
      </c>
      <c r="U158" t="str">
        <f t="shared" ca="1" si="28"/>
        <v>194I</v>
      </c>
      <c r="V158" t="s">
        <v>462</v>
      </c>
      <c r="W158" t="str">
        <f t="shared" si="29"/>
        <v>Normal</v>
      </c>
    </row>
    <row r="159" spans="1:23" x14ac:dyDescent="0.25">
      <c r="A159">
        <v>158</v>
      </c>
      <c r="B159" s="1">
        <v>45566</v>
      </c>
      <c r="C159" s="1" t="str">
        <f t="shared" si="20"/>
        <v>October</v>
      </c>
      <c r="D159" s="1" t="str">
        <f t="shared" si="21"/>
        <v>Q4</v>
      </c>
      <c r="E159" t="s">
        <v>463</v>
      </c>
      <c r="F159" t="s">
        <v>29</v>
      </c>
      <c r="G159" t="s">
        <v>24</v>
      </c>
      <c r="H159">
        <v>8</v>
      </c>
      <c r="I159" t="s">
        <v>464</v>
      </c>
      <c r="J159">
        <v>146</v>
      </c>
      <c r="K159" s="2">
        <f t="shared" si="22"/>
        <v>1168</v>
      </c>
      <c r="L159" t="b">
        <v>1</v>
      </c>
      <c r="M159">
        <f t="shared" ca="1" si="23"/>
        <v>28</v>
      </c>
      <c r="N159">
        <f t="shared" ca="1" si="24"/>
        <v>327.04000000000002</v>
      </c>
      <c r="O159" t="b">
        <v>0</v>
      </c>
      <c r="P159" t="b">
        <f t="shared" ca="1" si="25"/>
        <v>0</v>
      </c>
      <c r="Q159">
        <f t="shared" si="26"/>
        <v>0</v>
      </c>
      <c r="R159" t="s">
        <v>21</v>
      </c>
      <c r="S159" t="str">
        <f>CHOOSE(MATCH(G159, {"Maharashtra","Karnataka","Delhi","Telangana"}, 0), "27", "29", "07", "36") &amp; V159 &amp; "1Z5"</f>
        <v>07XLQPC4192R1Z5</v>
      </c>
      <c r="T159" t="str">
        <f t="shared" si="27"/>
        <v>IGST</v>
      </c>
      <c r="U159" t="str">
        <f t="shared" ca="1" si="28"/>
        <v>194C</v>
      </c>
      <c r="V159" t="s">
        <v>465</v>
      </c>
      <c r="W159" t="str">
        <f t="shared" si="29"/>
        <v>Normal</v>
      </c>
    </row>
    <row r="160" spans="1:23" x14ac:dyDescent="0.25">
      <c r="A160">
        <v>159</v>
      </c>
      <c r="B160" s="1">
        <v>45567</v>
      </c>
      <c r="C160" s="1" t="str">
        <f t="shared" si="20"/>
        <v>October</v>
      </c>
      <c r="D160" s="1" t="str">
        <f t="shared" si="21"/>
        <v>Q4</v>
      </c>
      <c r="E160" t="s">
        <v>466</v>
      </c>
      <c r="F160" t="s">
        <v>18</v>
      </c>
      <c r="G160" t="s">
        <v>37</v>
      </c>
      <c r="H160">
        <v>2</v>
      </c>
      <c r="I160" t="s">
        <v>467</v>
      </c>
      <c r="J160">
        <v>5810</v>
      </c>
      <c r="K160" s="2">
        <f t="shared" si="22"/>
        <v>11620</v>
      </c>
      <c r="L160" t="b">
        <v>0</v>
      </c>
      <c r="M160" t="b">
        <f t="shared" ca="1" si="23"/>
        <v>0</v>
      </c>
      <c r="N160">
        <f t="shared" si="24"/>
        <v>0</v>
      </c>
      <c r="O160" t="b">
        <v>1</v>
      </c>
      <c r="P160">
        <f t="shared" ca="1" si="25"/>
        <v>5</v>
      </c>
      <c r="Q160">
        <f t="shared" ca="1" si="26"/>
        <v>581</v>
      </c>
      <c r="R160" t="s">
        <v>31</v>
      </c>
      <c r="S160" t="str">
        <f>CHOOSE(MATCH(G160, {"Maharashtra","Karnataka","Delhi","Telangana"}, 0), "27", "29", "07", "36") &amp; V160 &amp; "1Z5"</f>
        <v>27IFFAC0609D1Z5</v>
      </c>
      <c r="T160" t="str">
        <f t="shared" si="27"/>
        <v>IGST</v>
      </c>
      <c r="U160" t="str">
        <f t="shared" ca="1" si="28"/>
        <v>194J</v>
      </c>
      <c r="V160" t="s">
        <v>468</v>
      </c>
      <c r="W160" t="str">
        <f t="shared" si="29"/>
        <v>Normal</v>
      </c>
    </row>
    <row r="161" spans="1:23" x14ac:dyDescent="0.25">
      <c r="A161">
        <v>160</v>
      </c>
      <c r="B161" s="1">
        <v>45568</v>
      </c>
      <c r="C161" s="1" t="str">
        <f t="shared" si="20"/>
        <v>October</v>
      </c>
      <c r="D161" s="1" t="str">
        <f t="shared" si="21"/>
        <v>Q4</v>
      </c>
      <c r="E161" t="s">
        <v>440</v>
      </c>
      <c r="F161" t="s">
        <v>18</v>
      </c>
      <c r="G161" t="s">
        <v>45</v>
      </c>
      <c r="H161">
        <v>3</v>
      </c>
      <c r="I161" t="s">
        <v>469</v>
      </c>
      <c r="J161">
        <v>2842</v>
      </c>
      <c r="K161" s="2">
        <f t="shared" si="22"/>
        <v>8526</v>
      </c>
      <c r="L161" t="b">
        <v>1</v>
      </c>
      <c r="M161">
        <f t="shared" ca="1" si="23"/>
        <v>18</v>
      </c>
      <c r="N161">
        <f t="shared" ca="1" si="24"/>
        <v>1534.68</v>
      </c>
      <c r="O161" t="b">
        <v>1</v>
      </c>
      <c r="P161">
        <f t="shared" ca="1" si="25"/>
        <v>1</v>
      </c>
      <c r="Q161">
        <f t="shared" ca="1" si="26"/>
        <v>85.26</v>
      </c>
      <c r="R161" t="s">
        <v>26</v>
      </c>
      <c r="S161" t="str">
        <f>CHOOSE(MATCH(G161, {"Maharashtra","Karnataka","Delhi","Telangana"}, 0), "27", "29", "07", "36") &amp; V161 &amp; "1Z5"</f>
        <v>36JMVIO1546Q1Z5</v>
      </c>
      <c r="T161" t="str">
        <f t="shared" si="27"/>
        <v>CGST+SGST</v>
      </c>
      <c r="U161" t="str">
        <f t="shared" ca="1" si="28"/>
        <v>194J</v>
      </c>
      <c r="V161" t="s">
        <v>470</v>
      </c>
      <c r="W161" t="str">
        <f t="shared" si="29"/>
        <v>Normal</v>
      </c>
    </row>
    <row r="162" spans="1:23" x14ac:dyDescent="0.25">
      <c r="A162">
        <v>161</v>
      </c>
      <c r="B162" s="1">
        <v>45569</v>
      </c>
      <c r="C162" s="1" t="str">
        <f t="shared" si="20"/>
        <v>October</v>
      </c>
      <c r="D162" s="1" t="str">
        <f t="shared" si="21"/>
        <v>Q4</v>
      </c>
      <c r="E162" t="s">
        <v>102</v>
      </c>
      <c r="F162" t="s">
        <v>29</v>
      </c>
      <c r="G162" t="s">
        <v>24</v>
      </c>
      <c r="H162">
        <v>7</v>
      </c>
      <c r="I162" t="s">
        <v>471</v>
      </c>
      <c r="J162">
        <v>2532</v>
      </c>
      <c r="K162" s="2">
        <f t="shared" si="22"/>
        <v>17724</v>
      </c>
      <c r="L162" t="b">
        <v>1</v>
      </c>
      <c r="M162">
        <f t="shared" ca="1" si="23"/>
        <v>18</v>
      </c>
      <c r="N162">
        <f t="shared" ca="1" si="24"/>
        <v>3190.32</v>
      </c>
      <c r="O162" t="b">
        <v>1</v>
      </c>
      <c r="P162">
        <f t="shared" ca="1" si="25"/>
        <v>10</v>
      </c>
      <c r="Q162">
        <f t="shared" ca="1" si="26"/>
        <v>1772.4</v>
      </c>
      <c r="R162" t="s">
        <v>31</v>
      </c>
      <c r="S162" t="str">
        <f>CHOOSE(MATCH(G162, {"Maharashtra","Karnataka","Delhi","Telangana"}, 0), "27", "29", "07", "36") &amp; V162 &amp; "1Z5"</f>
        <v>07KLHLG9519K1Z5</v>
      </c>
      <c r="T162" t="str">
        <f t="shared" si="27"/>
        <v>IGST</v>
      </c>
      <c r="U162" t="str">
        <f t="shared" ca="1" si="28"/>
        <v>No TDS</v>
      </c>
      <c r="V162" t="s">
        <v>472</v>
      </c>
      <c r="W162" t="str">
        <f t="shared" si="29"/>
        <v>High Risk</v>
      </c>
    </row>
    <row r="163" spans="1:23" x14ac:dyDescent="0.25">
      <c r="A163">
        <v>162</v>
      </c>
      <c r="B163" s="1">
        <v>45570</v>
      </c>
      <c r="C163" s="1" t="str">
        <f t="shared" si="20"/>
        <v>October</v>
      </c>
      <c r="D163" s="1" t="str">
        <f t="shared" si="21"/>
        <v>Q4</v>
      </c>
      <c r="E163" t="s">
        <v>331</v>
      </c>
      <c r="F163" t="s">
        <v>29</v>
      </c>
      <c r="G163" t="s">
        <v>19</v>
      </c>
      <c r="H163">
        <v>9</v>
      </c>
      <c r="I163" t="s">
        <v>473</v>
      </c>
      <c r="J163">
        <v>5081</v>
      </c>
      <c r="K163" s="2">
        <f t="shared" si="22"/>
        <v>45729</v>
      </c>
      <c r="L163" t="b">
        <v>0</v>
      </c>
      <c r="M163" t="b">
        <f t="shared" ca="1" si="23"/>
        <v>0</v>
      </c>
      <c r="N163">
        <f t="shared" si="24"/>
        <v>0</v>
      </c>
      <c r="O163" t="b">
        <v>0</v>
      </c>
      <c r="P163" t="b">
        <f t="shared" ca="1" si="25"/>
        <v>0</v>
      </c>
      <c r="Q163">
        <f t="shared" si="26"/>
        <v>0</v>
      </c>
      <c r="R163" t="s">
        <v>26</v>
      </c>
      <c r="S163" t="str">
        <f>CHOOSE(MATCH(G163, {"Maharashtra","Karnataka","Delhi","Telangana"}, 0), "27", "29", "07", "36") &amp; V163 &amp; "1Z5"</f>
        <v>29PKUUQ0895T1Z5</v>
      </c>
      <c r="T163" t="str">
        <f t="shared" si="27"/>
        <v>IGST</v>
      </c>
      <c r="U163" t="str">
        <f t="shared" ca="1" si="28"/>
        <v>194C</v>
      </c>
      <c r="V163" t="s">
        <v>474</v>
      </c>
      <c r="W163" t="str">
        <f t="shared" si="29"/>
        <v>Normal</v>
      </c>
    </row>
    <row r="164" spans="1:23" x14ac:dyDescent="0.25">
      <c r="A164">
        <v>163</v>
      </c>
      <c r="B164" s="1">
        <v>45571</v>
      </c>
      <c r="C164" s="1" t="str">
        <f t="shared" si="20"/>
        <v>October</v>
      </c>
      <c r="D164" s="1" t="str">
        <f t="shared" si="21"/>
        <v>Q4</v>
      </c>
      <c r="E164" t="s">
        <v>158</v>
      </c>
      <c r="F164" t="s">
        <v>18</v>
      </c>
      <c r="G164" t="s">
        <v>37</v>
      </c>
      <c r="H164">
        <v>9</v>
      </c>
      <c r="I164" t="s">
        <v>475</v>
      </c>
      <c r="J164">
        <v>8465</v>
      </c>
      <c r="K164" s="2">
        <f t="shared" si="22"/>
        <v>76185</v>
      </c>
      <c r="L164" t="b">
        <v>0</v>
      </c>
      <c r="M164" t="b">
        <f t="shared" ca="1" si="23"/>
        <v>0</v>
      </c>
      <c r="N164">
        <f t="shared" si="24"/>
        <v>0</v>
      </c>
      <c r="O164" t="b">
        <v>0</v>
      </c>
      <c r="P164" t="b">
        <f t="shared" ca="1" si="25"/>
        <v>0</v>
      </c>
      <c r="Q164">
        <f t="shared" si="26"/>
        <v>0</v>
      </c>
      <c r="R164" t="s">
        <v>26</v>
      </c>
      <c r="S164" t="str">
        <f>CHOOSE(MATCH(G164, {"Maharashtra","Karnataka","Delhi","Telangana"}, 0), "27", "29", "07", "36") &amp; V164 &amp; "1Z5"</f>
        <v>27FHUWO1128G1Z5</v>
      </c>
      <c r="T164" t="str">
        <f t="shared" si="27"/>
        <v>IGST</v>
      </c>
      <c r="U164" t="str">
        <f t="shared" ca="1" si="28"/>
        <v>194C</v>
      </c>
      <c r="V164" t="s">
        <v>476</v>
      </c>
      <c r="W164" t="str">
        <f t="shared" si="29"/>
        <v>Normal</v>
      </c>
    </row>
    <row r="165" spans="1:23" x14ac:dyDescent="0.25">
      <c r="A165">
        <v>164</v>
      </c>
      <c r="B165" s="1">
        <v>45572</v>
      </c>
      <c r="C165" s="1" t="str">
        <f t="shared" si="20"/>
        <v>October</v>
      </c>
      <c r="D165" s="1" t="str">
        <f t="shared" si="21"/>
        <v>Q4</v>
      </c>
      <c r="E165" t="s">
        <v>477</v>
      </c>
      <c r="F165" t="s">
        <v>18</v>
      </c>
      <c r="G165" t="s">
        <v>24</v>
      </c>
      <c r="H165">
        <v>3</v>
      </c>
      <c r="I165" t="s">
        <v>478</v>
      </c>
      <c r="J165">
        <v>5964</v>
      </c>
      <c r="K165" s="2">
        <f t="shared" si="22"/>
        <v>17892</v>
      </c>
      <c r="L165" t="b">
        <v>1</v>
      </c>
      <c r="M165">
        <f t="shared" ca="1" si="23"/>
        <v>12</v>
      </c>
      <c r="N165">
        <f t="shared" ca="1" si="24"/>
        <v>2147.04</v>
      </c>
      <c r="O165" t="b">
        <v>1</v>
      </c>
      <c r="P165">
        <f t="shared" ca="1" si="25"/>
        <v>5</v>
      </c>
      <c r="Q165">
        <f t="shared" ca="1" si="26"/>
        <v>894.6</v>
      </c>
      <c r="R165" t="s">
        <v>31</v>
      </c>
      <c r="S165" t="str">
        <f>CHOOSE(MATCH(G165, {"Maharashtra","Karnataka","Delhi","Telangana"}, 0), "27", "29", "07", "36") &amp; V165 &amp; "1Z5"</f>
        <v>07KKWEO1683N1Z5</v>
      </c>
      <c r="T165" t="str">
        <f t="shared" si="27"/>
        <v>IGST</v>
      </c>
      <c r="U165" t="str">
        <f t="shared" ca="1" si="28"/>
        <v>No TDS</v>
      </c>
      <c r="V165" t="s">
        <v>479</v>
      </c>
      <c r="W165" t="str">
        <f t="shared" si="29"/>
        <v>High Risk</v>
      </c>
    </row>
    <row r="166" spans="1:23" x14ac:dyDescent="0.25">
      <c r="A166">
        <v>165</v>
      </c>
      <c r="B166" s="1">
        <v>45573</v>
      </c>
      <c r="C166" s="1" t="str">
        <f t="shared" si="20"/>
        <v>October</v>
      </c>
      <c r="D166" s="1" t="str">
        <f t="shared" si="21"/>
        <v>Q4</v>
      </c>
      <c r="E166" t="s">
        <v>304</v>
      </c>
      <c r="F166" t="s">
        <v>18</v>
      </c>
      <c r="G166" t="s">
        <v>45</v>
      </c>
      <c r="H166">
        <v>6</v>
      </c>
      <c r="I166" t="s">
        <v>480</v>
      </c>
      <c r="J166">
        <v>9619</v>
      </c>
      <c r="K166" s="2">
        <f t="shared" si="22"/>
        <v>57714</v>
      </c>
      <c r="L166" t="b">
        <v>0</v>
      </c>
      <c r="M166" t="b">
        <f t="shared" ca="1" si="23"/>
        <v>0</v>
      </c>
      <c r="N166">
        <f t="shared" si="24"/>
        <v>0</v>
      </c>
      <c r="O166" t="b">
        <v>0</v>
      </c>
      <c r="P166" t="b">
        <f t="shared" ca="1" si="25"/>
        <v>0</v>
      </c>
      <c r="Q166">
        <f t="shared" si="26"/>
        <v>0</v>
      </c>
      <c r="R166" t="s">
        <v>31</v>
      </c>
      <c r="S166" t="str">
        <f>CHOOSE(MATCH(G166, {"Maharashtra","Karnataka","Delhi","Telangana"}, 0), "27", "29", "07", "36") &amp; V166 &amp; "1Z5"</f>
        <v>36IQADU3981R1Z5</v>
      </c>
      <c r="T166" t="str">
        <f t="shared" si="27"/>
        <v>CGST+SGST</v>
      </c>
      <c r="U166" t="str">
        <f t="shared" ca="1" si="28"/>
        <v>No TDS</v>
      </c>
      <c r="V166" t="s">
        <v>481</v>
      </c>
      <c r="W166" t="str">
        <f t="shared" si="29"/>
        <v>Normal</v>
      </c>
    </row>
    <row r="167" spans="1:23" x14ac:dyDescent="0.25">
      <c r="A167">
        <v>166</v>
      </c>
      <c r="B167" s="1">
        <v>45574</v>
      </c>
      <c r="C167" s="1" t="str">
        <f t="shared" si="20"/>
        <v>October</v>
      </c>
      <c r="D167" s="1" t="str">
        <f t="shared" si="21"/>
        <v>Q4</v>
      </c>
      <c r="E167" t="s">
        <v>74</v>
      </c>
      <c r="F167" t="s">
        <v>18</v>
      </c>
      <c r="G167" t="s">
        <v>45</v>
      </c>
      <c r="H167">
        <v>5</v>
      </c>
      <c r="I167" t="s">
        <v>482</v>
      </c>
      <c r="J167">
        <v>5376</v>
      </c>
      <c r="K167" s="2">
        <f t="shared" si="22"/>
        <v>26880</v>
      </c>
      <c r="L167" t="b">
        <v>1</v>
      </c>
      <c r="M167">
        <f t="shared" ca="1" si="23"/>
        <v>5</v>
      </c>
      <c r="N167">
        <f t="shared" ca="1" si="24"/>
        <v>1344</v>
      </c>
      <c r="O167" t="b">
        <v>0</v>
      </c>
      <c r="P167" t="b">
        <f t="shared" ca="1" si="25"/>
        <v>0</v>
      </c>
      <c r="Q167">
        <f t="shared" si="26"/>
        <v>0</v>
      </c>
      <c r="R167" t="s">
        <v>42</v>
      </c>
      <c r="S167" t="str">
        <f>CHOOSE(MATCH(G167, {"Maharashtra","Karnataka","Delhi","Telangana"}, 0), "27", "29", "07", "36") &amp; V167 &amp; "1Z5"</f>
        <v>36UEKNL0902E1Z5</v>
      </c>
      <c r="T167" t="str">
        <f t="shared" si="27"/>
        <v>CGST+SGST</v>
      </c>
      <c r="U167" t="str">
        <f t="shared" ca="1" si="28"/>
        <v>194H</v>
      </c>
      <c r="V167" t="s">
        <v>483</v>
      </c>
      <c r="W167" t="str">
        <f t="shared" si="29"/>
        <v>Normal</v>
      </c>
    </row>
    <row r="168" spans="1:23" x14ac:dyDescent="0.25">
      <c r="A168">
        <v>167</v>
      </c>
      <c r="B168" s="1">
        <v>45575</v>
      </c>
      <c r="C168" s="1" t="str">
        <f t="shared" si="20"/>
        <v>October</v>
      </c>
      <c r="D168" s="1" t="str">
        <f t="shared" si="21"/>
        <v>Q4</v>
      </c>
      <c r="E168" t="s">
        <v>484</v>
      </c>
      <c r="F168" t="s">
        <v>29</v>
      </c>
      <c r="G168" t="s">
        <v>37</v>
      </c>
      <c r="H168">
        <v>7</v>
      </c>
      <c r="I168" t="s">
        <v>485</v>
      </c>
      <c r="J168">
        <v>8448</v>
      </c>
      <c r="K168" s="2">
        <f t="shared" si="22"/>
        <v>59136</v>
      </c>
      <c r="L168" t="b">
        <v>1</v>
      </c>
      <c r="M168">
        <f t="shared" ca="1" si="23"/>
        <v>5</v>
      </c>
      <c r="N168">
        <f t="shared" ca="1" si="24"/>
        <v>2956.8</v>
      </c>
      <c r="O168" t="b">
        <v>1</v>
      </c>
      <c r="P168">
        <f t="shared" ca="1" si="25"/>
        <v>2</v>
      </c>
      <c r="Q168">
        <f t="shared" ca="1" si="26"/>
        <v>1182.72</v>
      </c>
      <c r="R168" t="s">
        <v>21</v>
      </c>
      <c r="S168" t="str">
        <f>CHOOSE(MATCH(G168, {"Maharashtra","Karnataka","Delhi","Telangana"}, 0), "27", "29", "07", "36") &amp; V168 &amp; "1Z5"</f>
        <v>27DMMAY0057M1Z5</v>
      </c>
      <c r="T168" t="str">
        <f t="shared" si="27"/>
        <v>IGST</v>
      </c>
      <c r="U168" t="str">
        <f t="shared" ca="1" si="28"/>
        <v>194C</v>
      </c>
      <c r="V168" t="s">
        <v>486</v>
      </c>
      <c r="W168" t="str">
        <f t="shared" si="29"/>
        <v>Normal</v>
      </c>
    </row>
    <row r="169" spans="1:23" x14ac:dyDescent="0.25">
      <c r="A169">
        <v>168</v>
      </c>
      <c r="B169" s="1">
        <v>45576</v>
      </c>
      <c r="C169" s="1" t="str">
        <f t="shared" si="20"/>
        <v>October</v>
      </c>
      <c r="D169" s="1" t="str">
        <f t="shared" si="21"/>
        <v>Q4</v>
      </c>
      <c r="E169" t="s">
        <v>487</v>
      </c>
      <c r="F169" t="s">
        <v>18</v>
      </c>
      <c r="G169" t="s">
        <v>19</v>
      </c>
      <c r="H169">
        <v>1</v>
      </c>
      <c r="I169" t="s">
        <v>488</v>
      </c>
      <c r="J169">
        <v>6223</v>
      </c>
      <c r="K169" s="2">
        <f t="shared" si="22"/>
        <v>6223</v>
      </c>
      <c r="L169" t="b">
        <v>1</v>
      </c>
      <c r="M169">
        <f t="shared" ca="1" si="23"/>
        <v>5</v>
      </c>
      <c r="N169">
        <f t="shared" ca="1" si="24"/>
        <v>311.14999999999998</v>
      </c>
      <c r="O169" t="b">
        <v>0</v>
      </c>
      <c r="P169" t="b">
        <f t="shared" ca="1" si="25"/>
        <v>0</v>
      </c>
      <c r="Q169">
        <f t="shared" si="26"/>
        <v>0</v>
      </c>
      <c r="R169" t="s">
        <v>42</v>
      </c>
      <c r="S169" t="str">
        <f>CHOOSE(MATCH(G169, {"Maharashtra","Karnataka","Delhi","Telangana"}, 0), "27", "29", "07", "36") &amp; V169 &amp; "1Z5"</f>
        <v>29NCRBM3328F1Z5</v>
      </c>
      <c r="T169" t="str">
        <f t="shared" si="27"/>
        <v>IGST</v>
      </c>
      <c r="U169" t="str">
        <f t="shared" ca="1" si="28"/>
        <v>194J</v>
      </c>
      <c r="V169" t="s">
        <v>489</v>
      </c>
      <c r="W169" t="str">
        <f t="shared" si="29"/>
        <v>Normal</v>
      </c>
    </row>
    <row r="170" spans="1:23" x14ac:dyDescent="0.25">
      <c r="A170">
        <v>169</v>
      </c>
      <c r="B170" s="1">
        <v>45577</v>
      </c>
      <c r="C170" s="1" t="str">
        <f t="shared" si="20"/>
        <v>October</v>
      </c>
      <c r="D170" s="1" t="str">
        <f t="shared" si="21"/>
        <v>Q4</v>
      </c>
      <c r="E170" t="s">
        <v>490</v>
      </c>
      <c r="F170" t="s">
        <v>29</v>
      </c>
      <c r="G170" t="s">
        <v>19</v>
      </c>
      <c r="H170">
        <v>3</v>
      </c>
      <c r="I170" t="s">
        <v>324</v>
      </c>
      <c r="J170">
        <v>7281</v>
      </c>
      <c r="K170" s="2">
        <f t="shared" si="22"/>
        <v>21843</v>
      </c>
      <c r="L170" t="b">
        <v>0</v>
      </c>
      <c r="M170" t="b">
        <f t="shared" ca="1" si="23"/>
        <v>0</v>
      </c>
      <c r="N170">
        <f t="shared" si="24"/>
        <v>0</v>
      </c>
      <c r="O170" t="b">
        <v>1</v>
      </c>
      <c r="P170">
        <f t="shared" ca="1" si="25"/>
        <v>1</v>
      </c>
      <c r="Q170">
        <f t="shared" ca="1" si="26"/>
        <v>218.43</v>
      </c>
      <c r="R170" t="s">
        <v>31</v>
      </c>
      <c r="S170" t="str">
        <f>CHOOSE(MATCH(G170, {"Maharashtra","Karnataka","Delhi","Telangana"}, 0), "27", "29", "07", "36") &amp; V170 &amp; "1Z5"</f>
        <v>29ROASL6394H1Z5</v>
      </c>
      <c r="T170" t="str">
        <f t="shared" si="27"/>
        <v>IGST</v>
      </c>
      <c r="U170" t="str">
        <f t="shared" ca="1" si="28"/>
        <v>194C</v>
      </c>
      <c r="V170" t="s">
        <v>491</v>
      </c>
      <c r="W170" t="str">
        <f t="shared" si="29"/>
        <v>Normal</v>
      </c>
    </row>
    <row r="171" spans="1:23" x14ac:dyDescent="0.25">
      <c r="A171">
        <v>170</v>
      </c>
      <c r="B171" s="1">
        <v>45578</v>
      </c>
      <c r="C171" s="1" t="str">
        <f t="shared" si="20"/>
        <v>October</v>
      </c>
      <c r="D171" s="1" t="str">
        <f t="shared" si="21"/>
        <v>Q4</v>
      </c>
      <c r="E171" t="s">
        <v>492</v>
      </c>
      <c r="F171" t="s">
        <v>18</v>
      </c>
      <c r="G171" t="s">
        <v>19</v>
      </c>
      <c r="H171">
        <v>4</v>
      </c>
      <c r="I171" t="s">
        <v>493</v>
      </c>
      <c r="J171">
        <v>7061</v>
      </c>
      <c r="K171" s="2">
        <f t="shared" si="22"/>
        <v>28244</v>
      </c>
      <c r="L171" t="b">
        <v>1</v>
      </c>
      <c r="M171">
        <f t="shared" ca="1" si="23"/>
        <v>12</v>
      </c>
      <c r="N171">
        <f t="shared" ca="1" si="24"/>
        <v>3389.28</v>
      </c>
      <c r="O171" t="b">
        <v>1</v>
      </c>
      <c r="P171">
        <f t="shared" ca="1" si="25"/>
        <v>5</v>
      </c>
      <c r="Q171">
        <f t="shared" ca="1" si="26"/>
        <v>1412.2</v>
      </c>
      <c r="R171" t="s">
        <v>42</v>
      </c>
      <c r="S171" t="str">
        <f>CHOOSE(MATCH(G171, {"Maharashtra","Karnataka","Delhi","Telangana"}, 0), "27", "29", "07", "36") &amp; V171 &amp; "1Z5"</f>
        <v>29BNOJR4398N1Z5</v>
      </c>
      <c r="T171" t="str">
        <f t="shared" si="27"/>
        <v>IGST</v>
      </c>
      <c r="U171" t="str">
        <f t="shared" ca="1" si="28"/>
        <v>194H</v>
      </c>
      <c r="V171" t="s">
        <v>494</v>
      </c>
      <c r="W171" t="str">
        <f t="shared" si="29"/>
        <v>Normal</v>
      </c>
    </row>
    <row r="172" spans="1:23" x14ac:dyDescent="0.25">
      <c r="A172">
        <v>171</v>
      </c>
      <c r="B172" s="1">
        <v>45579</v>
      </c>
      <c r="C172" s="1" t="str">
        <f t="shared" si="20"/>
        <v>October</v>
      </c>
      <c r="D172" s="1" t="str">
        <f t="shared" si="21"/>
        <v>Q4</v>
      </c>
      <c r="E172" t="s">
        <v>495</v>
      </c>
      <c r="F172" t="s">
        <v>29</v>
      </c>
      <c r="G172" t="s">
        <v>19</v>
      </c>
      <c r="H172">
        <v>1</v>
      </c>
      <c r="I172" t="s">
        <v>496</v>
      </c>
      <c r="J172">
        <v>8177</v>
      </c>
      <c r="K172" s="2">
        <f t="shared" si="22"/>
        <v>8177</v>
      </c>
      <c r="L172" t="b">
        <v>1</v>
      </c>
      <c r="M172">
        <f t="shared" ca="1" si="23"/>
        <v>28</v>
      </c>
      <c r="N172">
        <f t="shared" ca="1" si="24"/>
        <v>2289.56</v>
      </c>
      <c r="O172" t="b">
        <v>0</v>
      </c>
      <c r="P172" t="b">
        <f t="shared" ca="1" si="25"/>
        <v>0</v>
      </c>
      <c r="Q172">
        <f t="shared" si="26"/>
        <v>0</v>
      </c>
      <c r="R172" t="s">
        <v>31</v>
      </c>
      <c r="S172" t="str">
        <f>CHOOSE(MATCH(G172, {"Maharashtra","Karnataka","Delhi","Telangana"}, 0), "27", "29", "07", "36") &amp; V172 &amp; "1Z5"</f>
        <v>29OITDP6733B1Z5</v>
      </c>
      <c r="T172" t="str">
        <f t="shared" si="27"/>
        <v>IGST</v>
      </c>
      <c r="U172" t="str">
        <f t="shared" ca="1" si="28"/>
        <v>194C</v>
      </c>
      <c r="V172" t="s">
        <v>497</v>
      </c>
      <c r="W172" t="str">
        <f t="shared" si="29"/>
        <v>High Risk</v>
      </c>
    </row>
    <row r="173" spans="1:23" x14ac:dyDescent="0.25">
      <c r="A173">
        <v>172</v>
      </c>
      <c r="B173" s="1">
        <v>45580</v>
      </c>
      <c r="C173" s="1" t="str">
        <f t="shared" si="20"/>
        <v>October</v>
      </c>
      <c r="D173" s="1" t="str">
        <f t="shared" si="21"/>
        <v>Q4</v>
      </c>
      <c r="E173" t="s">
        <v>498</v>
      </c>
      <c r="F173" t="s">
        <v>18</v>
      </c>
      <c r="G173" t="s">
        <v>24</v>
      </c>
      <c r="H173">
        <v>5</v>
      </c>
      <c r="I173" t="s">
        <v>499</v>
      </c>
      <c r="J173">
        <v>3867</v>
      </c>
      <c r="K173" s="2">
        <f t="shared" si="22"/>
        <v>19335</v>
      </c>
      <c r="L173" t="b">
        <v>0</v>
      </c>
      <c r="M173" t="b">
        <f t="shared" ca="1" si="23"/>
        <v>0</v>
      </c>
      <c r="N173">
        <f t="shared" si="24"/>
        <v>0</v>
      </c>
      <c r="O173" t="b">
        <v>1</v>
      </c>
      <c r="P173">
        <f t="shared" ca="1" si="25"/>
        <v>10</v>
      </c>
      <c r="Q173">
        <f t="shared" ca="1" si="26"/>
        <v>1933.5</v>
      </c>
      <c r="R173" t="s">
        <v>26</v>
      </c>
      <c r="S173" t="str">
        <f>CHOOSE(MATCH(G173, {"Maharashtra","Karnataka","Delhi","Telangana"}, 0), "27", "29", "07", "36") &amp; V173 &amp; "1Z5"</f>
        <v>07HFZOI0856F1Z5</v>
      </c>
      <c r="T173" t="str">
        <f t="shared" si="27"/>
        <v>IGST</v>
      </c>
      <c r="U173" t="str">
        <f t="shared" ca="1" si="28"/>
        <v>194H</v>
      </c>
      <c r="V173" t="s">
        <v>500</v>
      </c>
      <c r="W173" t="str">
        <f t="shared" si="29"/>
        <v>Normal</v>
      </c>
    </row>
    <row r="174" spans="1:23" x14ac:dyDescent="0.25">
      <c r="A174">
        <v>173</v>
      </c>
      <c r="B174" s="1">
        <v>45581</v>
      </c>
      <c r="C174" s="1" t="str">
        <f t="shared" si="20"/>
        <v>October</v>
      </c>
      <c r="D174" s="1" t="str">
        <f t="shared" si="21"/>
        <v>Q4</v>
      </c>
      <c r="E174" t="s">
        <v>501</v>
      </c>
      <c r="F174" t="s">
        <v>29</v>
      </c>
      <c r="G174" t="s">
        <v>45</v>
      </c>
      <c r="H174">
        <v>1</v>
      </c>
      <c r="I174" t="s">
        <v>502</v>
      </c>
      <c r="J174">
        <v>2409</v>
      </c>
      <c r="K174" s="2">
        <f t="shared" si="22"/>
        <v>2409</v>
      </c>
      <c r="L174" t="b">
        <v>0</v>
      </c>
      <c r="M174" t="b">
        <f t="shared" ca="1" si="23"/>
        <v>0</v>
      </c>
      <c r="N174">
        <f t="shared" si="24"/>
        <v>0</v>
      </c>
      <c r="O174" t="b">
        <v>0</v>
      </c>
      <c r="P174" t="b">
        <f t="shared" ca="1" si="25"/>
        <v>0</v>
      </c>
      <c r="Q174">
        <f t="shared" si="26"/>
        <v>0</v>
      </c>
      <c r="R174" t="s">
        <v>31</v>
      </c>
      <c r="S174" t="str">
        <f>CHOOSE(MATCH(G174, {"Maharashtra","Karnataka","Delhi","Telangana"}, 0), "27", "29", "07", "36") &amp; V174 &amp; "1Z5"</f>
        <v>36SFGZB5359W1Z5</v>
      </c>
      <c r="T174" t="str">
        <f t="shared" si="27"/>
        <v>CGST+SGST</v>
      </c>
      <c r="U174" t="str">
        <f t="shared" ca="1" si="28"/>
        <v>194C</v>
      </c>
      <c r="V174" t="s">
        <v>503</v>
      </c>
      <c r="W174" t="str">
        <f t="shared" si="29"/>
        <v>Normal</v>
      </c>
    </row>
    <row r="175" spans="1:23" x14ac:dyDescent="0.25">
      <c r="A175">
        <v>174</v>
      </c>
      <c r="B175" s="1">
        <v>45582</v>
      </c>
      <c r="C175" s="1" t="str">
        <f t="shared" si="20"/>
        <v>October</v>
      </c>
      <c r="D175" s="1" t="str">
        <f t="shared" si="21"/>
        <v>Q4</v>
      </c>
      <c r="E175" t="s">
        <v>504</v>
      </c>
      <c r="F175" t="s">
        <v>29</v>
      </c>
      <c r="G175" t="s">
        <v>45</v>
      </c>
      <c r="H175">
        <v>4</v>
      </c>
      <c r="I175" t="s">
        <v>505</v>
      </c>
      <c r="J175">
        <v>3678</v>
      </c>
      <c r="K175" s="2">
        <f t="shared" si="22"/>
        <v>14712</v>
      </c>
      <c r="L175" t="b">
        <v>0</v>
      </c>
      <c r="M175" t="b">
        <f t="shared" ca="1" si="23"/>
        <v>0</v>
      </c>
      <c r="N175">
        <f t="shared" si="24"/>
        <v>0</v>
      </c>
      <c r="O175" t="b">
        <v>1</v>
      </c>
      <c r="P175">
        <f t="shared" ca="1" si="25"/>
        <v>1</v>
      </c>
      <c r="Q175">
        <f t="shared" ca="1" si="26"/>
        <v>147.12</v>
      </c>
      <c r="R175" t="s">
        <v>42</v>
      </c>
      <c r="S175" t="str">
        <f>CHOOSE(MATCH(G175, {"Maharashtra","Karnataka","Delhi","Telangana"}, 0), "27", "29", "07", "36") &amp; V175 &amp; "1Z5"</f>
        <v>36PERYM6078Q1Z5</v>
      </c>
      <c r="T175" t="str">
        <f t="shared" si="27"/>
        <v>CGST+SGST</v>
      </c>
      <c r="U175" t="str">
        <f t="shared" ca="1" si="28"/>
        <v>194J</v>
      </c>
      <c r="V175" t="s">
        <v>506</v>
      </c>
      <c r="W175" t="str">
        <f t="shared" si="29"/>
        <v>Normal</v>
      </c>
    </row>
    <row r="176" spans="1:23" x14ac:dyDescent="0.25">
      <c r="A176">
        <v>175</v>
      </c>
      <c r="B176" s="1">
        <v>45583</v>
      </c>
      <c r="C176" s="1" t="str">
        <f t="shared" si="20"/>
        <v>October</v>
      </c>
      <c r="D176" s="1" t="str">
        <f t="shared" si="21"/>
        <v>Q4</v>
      </c>
      <c r="E176" t="s">
        <v>507</v>
      </c>
      <c r="F176" t="s">
        <v>29</v>
      </c>
      <c r="G176" t="s">
        <v>37</v>
      </c>
      <c r="H176">
        <v>9</v>
      </c>
      <c r="I176" t="s">
        <v>508</v>
      </c>
      <c r="J176">
        <v>3443</v>
      </c>
      <c r="K176" s="2">
        <f t="shared" si="22"/>
        <v>30987</v>
      </c>
      <c r="L176" t="b">
        <v>0</v>
      </c>
      <c r="M176" t="b">
        <f t="shared" ca="1" si="23"/>
        <v>0</v>
      </c>
      <c r="N176">
        <f t="shared" si="24"/>
        <v>0</v>
      </c>
      <c r="O176" t="b">
        <v>0</v>
      </c>
      <c r="P176" t="b">
        <f t="shared" ca="1" si="25"/>
        <v>0</v>
      </c>
      <c r="Q176">
        <f t="shared" si="26"/>
        <v>0</v>
      </c>
      <c r="R176" t="s">
        <v>26</v>
      </c>
      <c r="S176" t="str">
        <f>CHOOSE(MATCH(G176, {"Maharashtra","Karnataka","Delhi","Telangana"}, 0), "27", "29", "07", "36") &amp; V176 &amp; "1Z5"</f>
        <v>27CEKJP5380E1Z5</v>
      </c>
      <c r="T176" t="str">
        <f t="shared" si="27"/>
        <v>IGST</v>
      </c>
      <c r="U176" t="str">
        <f t="shared" ca="1" si="28"/>
        <v>194H</v>
      </c>
      <c r="V176" t="s">
        <v>509</v>
      </c>
      <c r="W176" t="str">
        <f t="shared" si="29"/>
        <v>Normal</v>
      </c>
    </row>
    <row r="177" spans="1:23" x14ac:dyDescent="0.25">
      <c r="A177">
        <v>176</v>
      </c>
      <c r="B177" s="1">
        <v>45584</v>
      </c>
      <c r="C177" s="1" t="str">
        <f t="shared" si="20"/>
        <v>October</v>
      </c>
      <c r="D177" s="1" t="str">
        <f t="shared" si="21"/>
        <v>Q4</v>
      </c>
      <c r="E177" t="s">
        <v>510</v>
      </c>
      <c r="F177" t="s">
        <v>29</v>
      </c>
      <c r="G177" t="s">
        <v>37</v>
      </c>
      <c r="H177">
        <v>10</v>
      </c>
      <c r="I177" t="s">
        <v>511</v>
      </c>
      <c r="J177">
        <v>6399</v>
      </c>
      <c r="K177" s="2">
        <f t="shared" si="22"/>
        <v>63990</v>
      </c>
      <c r="L177" t="b">
        <v>1</v>
      </c>
      <c r="M177">
        <f t="shared" ca="1" si="23"/>
        <v>12</v>
      </c>
      <c r="N177">
        <f t="shared" ca="1" si="24"/>
        <v>7678.8</v>
      </c>
      <c r="O177" t="b">
        <v>0</v>
      </c>
      <c r="P177" t="b">
        <f t="shared" ca="1" si="25"/>
        <v>0</v>
      </c>
      <c r="Q177">
        <f t="shared" si="26"/>
        <v>0</v>
      </c>
      <c r="R177" t="s">
        <v>42</v>
      </c>
      <c r="S177" t="str">
        <f>CHOOSE(MATCH(G177, {"Maharashtra","Karnataka","Delhi","Telangana"}, 0), "27", "29", "07", "36") &amp; V177 &amp; "1Z5"</f>
        <v>27JVOBR6625J1Z5</v>
      </c>
      <c r="T177" t="str">
        <f t="shared" si="27"/>
        <v>IGST</v>
      </c>
      <c r="U177" t="str">
        <f t="shared" ca="1" si="28"/>
        <v>No TDS</v>
      </c>
      <c r="V177" t="s">
        <v>512</v>
      </c>
      <c r="W177" t="str">
        <f t="shared" si="29"/>
        <v>Normal</v>
      </c>
    </row>
    <row r="178" spans="1:23" x14ac:dyDescent="0.25">
      <c r="A178">
        <v>177</v>
      </c>
      <c r="B178" s="1">
        <v>45585</v>
      </c>
      <c r="C178" s="1" t="str">
        <f t="shared" si="20"/>
        <v>October</v>
      </c>
      <c r="D178" s="1" t="str">
        <f t="shared" si="21"/>
        <v>Q4</v>
      </c>
      <c r="E178" t="s">
        <v>208</v>
      </c>
      <c r="F178" t="s">
        <v>29</v>
      </c>
      <c r="G178" t="s">
        <v>45</v>
      </c>
      <c r="H178">
        <v>6</v>
      </c>
      <c r="I178" t="s">
        <v>513</v>
      </c>
      <c r="J178">
        <v>1870</v>
      </c>
      <c r="K178" s="2">
        <f t="shared" si="22"/>
        <v>11220</v>
      </c>
      <c r="L178" t="b">
        <v>0</v>
      </c>
      <c r="M178" t="b">
        <f t="shared" ca="1" si="23"/>
        <v>0</v>
      </c>
      <c r="N178">
        <f t="shared" si="24"/>
        <v>0</v>
      </c>
      <c r="O178" t="b">
        <v>1</v>
      </c>
      <c r="P178">
        <f t="shared" ca="1" si="25"/>
        <v>10</v>
      </c>
      <c r="Q178">
        <f t="shared" ca="1" si="26"/>
        <v>1122</v>
      </c>
      <c r="R178" t="s">
        <v>21</v>
      </c>
      <c r="S178" t="str">
        <f>CHOOSE(MATCH(G178, {"Maharashtra","Karnataka","Delhi","Telangana"}, 0), "27", "29", "07", "36") &amp; V178 &amp; "1Z5"</f>
        <v>36OQPST5238A1Z5</v>
      </c>
      <c r="T178" t="str">
        <f t="shared" si="27"/>
        <v>CGST+SGST</v>
      </c>
      <c r="U178" t="str">
        <f t="shared" ca="1" si="28"/>
        <v>194H</v>
      </c>
      <c r="V178" t="s">
        <v>514</v>
      </c>
      <c r="W178" t="str">
        <f t="shared" si="29"/>
        <v>Normal</v>
      </c>
    </row>
    <row r="179" spans="1:23" x14ac:dyDescent="0.25">
      <c r="A179">
        <v>178</v>
      </c>
      <c r="B179" s="1">
        <v>45586</v>
      </c>
      <c r="C179" s="1" t="str">
        <f t="shared" si="20"/>
        <v>October</v>
      </c>
      <c r="D179" s="1" t="str">
        <f t="shared" si="21"/>
        <v>Q4</v>
      </c>
      <c r="E179" t="s">
        <v>36</v>
      </c>
      <c r="F179" t="s">
        <v>18</v>
      </c>
      <c r="G179" t="s">
        <v>24</v>
      </c>
      <c r="H179">
        <v>8</v>
      </c>
      <c r="I179" t="s">
        <v>515</v>
      </c>
      <c r="J179">
        <v>2986</v>
      </c>
      <c r="K179" s="2">
        <f t="shared" si="22"/>
        <v>23888</v>
      </c>
      <c r="L179" t="b">
        <v>0</v>
      </c>
      <c r="M179" t="b">
        <f t="shared" ca="1" si="23"/>
        <v>0</v>
      </c>
      <c r="N179">
        <f t="shared" si="24"/>
        <v>0</v>
      </c>
      <c r="O179" t="b">
        <v>1</v>
      </c>
      <c r="P179">
        <f t="shared" ca="1" si="25"/>
        <v>10</v>
      </c>
      <c r="Q179">
        <f t="shared" ca="1" si="26"/>
        <v>2388.8000000000002</v>
      </c>
      <c r="R179" t="s">
        <v>31</v>
      </c>
      <c r="S179" t="str">
        <f>CHOOSE(MATCH(G179, {"Maharashtra","Karnataka","Delhi","Telangana"}, 0), "27", "29", "07", "36") &amp; V179 &amp; "1Z5"</f>
        <v>07YEWRT2547N1Z5</v>
      </c>
      <c r="T179" t="str">
        <f t="shared" si="27"/>
        <v>IGST</v>
      </c>
      <c r="U179" t="str">
        <f t="shared" ca="1" si="28"/>
        <v>No TDS</v>
      </c>
      <c r="V179" t="s">
        <v>516</v>
      </c>
      <c r="W179" t="str">
        <f t="shared" si="29"/>
        <v>Normal</v>
      </c>
    </row>
    <row r="180" spans="1:23" x14ac:dyDescent="0.25">
      <c r="A180">
        <v>179</v>
      </c>
      <c r="B180" s="1">
        <v>45587</v>
      </c>
      <c r="C180" s="1" t="str">
        <f t="shared" si="20"/>
        <v>October</v>
      </c>
      <c r="D180" s="1" t="str">
        <f t="shared" si="21"/>
        <v>Q4</v>
      </c>
      <c r="E180" t="s">
        <v>517</v>
      </c>
      <c r="F180" t="s">
        <v>29</v>
      </c>
      <c r="G180" t="s">
        <v>19</v>
      </c>
      <c r="H180">
        <v>9</v>
      </c>
      <c r="I180" t="s">
        <v>518</v>
      </c>
      <c r="J180">
        <v>9189</v>
      </c>
      <c r="K180" s="2">
        <f t="shared" si="22"/>
        <v>82701</v>
      </c>
      <c r="L180" t="b">
        <v>1</v>
      </c>
      <c r="M180">
        <f t="shared" ca="1" si="23"/>
        <v>28</v>
      </c>
      <c r="N180">
        <f t="shared" ca="1" si="24"/>
        <v>23156.28</v>
      </c>
      <c r="O180" t="b">
        <v>0</v>
      </c>
      <c r="P180" t="b">
        <f t="shared" ca="1" si="25"/>
        <v>0</v>
      </c>
      <c r="Q180">
        <f t="shared" si="26"/>
        <v>0</v>
      </c>
      <c r="R180" t="s">
        <v>31</v>
      </c>
      <c r="S180" t="str">
        <f>CHOOSE(MATCH(G180, {"Maharashtra","Karnataka","Delhi","Telangana"}, 0), "27", "29", "07", "36") &amp; V180 &amp; "1Z5"</f>
        <v>29GLPIG4513G1Z5</v>
      </c>
      <c r="T180" t="str">
        <f t="shared" si="27"/>
        <v>IGST</v>
      </c>
      <c r="U180" t="str">
        <f t="shared" ca="1" si="28"/>
        <v>194H</v>
      </c>
      <c r="V180" t="s">
        <v>519</v>
      </c>
      <c r="W180" t="str">
        <f t="shared" si="29"/>
        <v>High Risk</v>
      </c>
    </row>
    <row r="181" spans="1:23" x14ac:dyDescent="0.25">
      <c r="A181">
        <v>180</v>
      </c>
      <c r="B181" s="1">
        <v>45588</v>
      </c>
      <c r="C181" s="1" t="str">
        <f t="shared" si="20"/>
        <v>October</v>
      </c>
      <c r="D181" s="1" t="str">
        <f t="shared" si="21"/>
        <v>Q4</v>
      </c>
      <c r="E181" t="s">
        <v>484</v>
      </c>
      <c r="F181" t="s">
        <v>29</v>
      </c>
      <c r="G181" t="s">
        <v>24</v>
      </c>
      <c r="H181">
        <v>5</v>
      </c>
      <c r="I181" t="s">
        <v>520</v>
      </c>
      <c r="J181">
        <v>5163</v>
      </c>
      <c r="K181" s="2">
        <f t="shared" si="22"/>
        <v>25815</v>
      </c>
      <c r="L181" t="b">
        <v>0</v>
      </c>
      <c r="M181" t="b">
        <f t="shared" ca="1" si="23"/>
        <v>0</v>
      </c>
      <c r="N181">
        <f t="shared" si="24"/>
        <v>0</v>
      </c>
      <c r="O181" t="b">
        <v>1</v>
      </c>
      <c r="P181">
        <f t="shared" ca="1" si="25"/>
        <v>1</v>
      </c>
      <c r="Q181">
        <f t="shared" ca="1" si="26"/>
        <v>258.14999999999998</v>
      </c>
      <c r="R181" t="s">
        <v>21</v>
      </c>
      <c r="S181" t="str">
        <f>CHOOSE(MATCH(G181, {"Maharashtra","Karnataka","Delhi","Telangana"}, 0), "27", "29", "07", "36") &amp; V181 &amp; "1Z5"</f>
        <v>07LHCNY5241P1Z5</v>
      </c>
      <c r="T181" t="str">
        <f t="shared" si="27"/>
        <v>IGST</v>
      </c>
      <c r="U181" t="str">
        <f t="shared" ca="1" si="28"/>
        <v>194C</v>
      </c>
      <c r="V181" t="s">
        <v>521</v>
      </c>
      <c r="W181" t="str">
        <f t="shared" si="29"/>
        <v>Normal</v>
      </c>
    </row>
    <row r="182" spans="1:23" x14ac:dyDescent="0.25">
      <c r="A182">
        <v>181</v>
      </c>
      <c r="B182" s="1">
        <v>45589</v>
      </c>
      <c r="C182" s="1" t="str">
        <f t="shared" si="20"/>
        <v>October</v>
      </c>
      <c r="D182" s="1" t="str">
        <f t="shared" si="21"/>
        <v>Q4</v>
      </c>
      <c r="E182" t="s">
        <v>522</v>
      </c>
      <c r="F182" t="s">
        <v>29</v>
      </c>
      <c r="G182" t="s">
        <v>19</v>
      </c>
      <c r="H182">
        <v>8</v>
      </c>
      <c r="I182" t="s">
        <v>523</v>
      </c>
      <c r="J182">
        <v>7115</v>
      </c>
      <c r="K182" s="2">
        <f t="shared" si="22"/>
        <v>56920</v>
      </c>
      <c r="L182" t="b">
        <v>0</v>
      </c>
      <c r="M182" t="b">
        <f t="shared" ca="1" si="23"/>
        <v>0</v>
      </c>
      <c r="N182">
        <f t="shared" si="24"/>
        <v>0</v>
      </c>
      <c r="O182" t="b">
        <v>0</v>
      </c>
      <c r="P182" t="b">
        <f t="shared" ca="1" si="25"/>
        <v>0</v>
      </c>
      <c r="Q182">
        <f t="shared" si="26"/>
        <v>0</v>
      </c>
      <c r="R182" t="s">
        <v>26</v>
      </c>
      <c r="S182" t="str">
        <f>CHOOSE(MATCH(G182, {"Maharashtra","Karnataka","Delhi","Telangana"}, 0), "27", "29", "07", "36") &amp; V182 &amp; "1Z5"</f>
        <v>29PHDKR3629Q1Z5</v>
      </c>
      <c r="T182" t="str">
        <f t="shared" si="27"/>
        <v>IGST</v>
      </c>
      <c r="U182" t="str">
        <f t="shared" ca="1" si="28"/>
        <v>194J</v>
      </c>
      <c r="V182" t="s">
        <v>524</v>
      </c>
      <c r="W182" t="str">
        <f t="shared" si="29"/>
        <v>Normal</v>
      </c>
    </row>
    <row r="183" spans="1:23" x14ac:dyDescent="0.25">
      <c r="A183">
        <v>182</v>
      </c>
      <c r="B183" s="1">
        <v>45590</v>
      </c>
      <c r="C183" s="1" t="str">
        <f t="shared" si="20"/>
        <v>October</v>
      </c>
      <c r="D183" s="1" t="str">
        <f t="shared" si="21"/>
        <v>Q4</v>
      </c>
      <c r="E183" t="s">
        <v>371</v>
      </c>
      <c r="F183" t="s">
        <v>29</v>
      </c>
      <c r="G183" t="s">
        <v>45</v>
      </c>
      <c r="H183">
        <v>7</v>
      </c>
      <c r="I183" t="s">
        <v>525</v>
      </c>
      <c r="J183">
        <v>2275</v>
      </c>
      <c r="K183" s="2">
        <f t="shared" si="22"/>
        <v>15925</v>
      </c>
      <c r="L183" t="b">
        <v>0</v>
      </c>
      <c r="M183" t="b">
        <f t="shared" ca="1" si="23"/>
        <v>0</v>
      </c>
      <c r="N183">
        <f t="shared" si="24"/>
        <v>0</v>
      </c>
      <c r="O183" t="b">
        <v>0</v>
      </c>
      <c r="P183" t="b">
        <f t="shared" ca="1" si="25"/>
        <v>0</v>
      </c>
      <c r="Q183">
        <f t="shared" si="26"/>
        <v>0</v>
      </c>
      <c r="R183" t="s">
        <v>42</v>
      </c>
      <c r="S183" t="str">
        <f>CHOOSE(MATCH(G183, {"Maharashtra","Karnataka","Delhi","Telangana"}, 0), "27", "29", "07", "36") &amp; V183 &amp; "1Z5"</f>
        <v>36OLBSY7225S1Z5</v>
      </c>
      <c r="T183" t="str">
        <f t="shared" si="27"/>
        <v>CGST+SGST</v>
      </c>
      <c r="U183" t="str">
        <f t="shared" ca="1" si="28"/>
        <v>No TDS</v>
      </c>
      <c r="V183" t="s">
        <v>526</v>
      </c>
      <c r="W183" t="str">
        <f t="shared" si="29"/>
        <v>Normal</v>
      </c>
    </row>
    <row r="184" spans="1:23" x14ac:dyDescent="0.25">
      <c r="A184">
        <v>183</v>
      </c>
      <c r="B184" s="1">
        <v>45591</v>
      </c>
      <c r="C184" s="1" t="str">
        <f t="shared" si="20"/>
        <v>October</v>
      </c>
      <c r="D184" s="1" t="str">
        <f t="shared" si="21"/>
        <v>Q4</v>
      </c>
      <c r="E184" t="s">
        <v>527</v>
      </c>
      <c r="F184" t="s">
        <v>29</v>
      </c>
      <c r="G184" t="s">
        <v>37</v>
      </c>
      <c r="H184">
        <v>10</v>
      </c>
      <c r="I184" t="s">
        <v>528</v>
      </c>
      <c r="J184">
        <v>5159</v>
      </c>
      <c r="K184" s="2">
        <f t="shared" si="22"/>
        <v>51590</v>
      </c>
      <c r="L184" t="b">
        <v>0</v>
      </c>
      <c r="M184" t="b">
        <f t="shared" ca="1" si="23"/>
        <v>0</v>
      </c>
      <c r="N184">
        <f t="shared" si="24"/>
        <v>0</v>
      </c>
      <c r="O184" t="b">
        <v>1</v>
      </c>
      <c r="P184">
        <f t="shared" ca="1" si="25"/>
        <v>1</v>
      </c>
      <c r="Q184">
        <f t="shared" ca="1" si="26"/>
        <v>515.9</v>
      </c>
      <c r="R184" t="s">
        <v>31</v>
      </c>
      <c r="S184" t="str">
        <f>CHOOSE(MATCH(G184, {"Maharashtra","Karnataka","Delhi","Telangana"}, 0), "27", "29", "07", "36") &amp; V184 &amp; "1Z5"</f>
        <v>27VBBGT0005K1Z5</v>
      </c>
      <c r="T184" t="str">
        <f t="shared" si="27"/>
        <v>IGST</v>
      </c>
      <c r="U184" t="str">
        <f t="shared" ca="1" si="28"/>
        <v>194J</v>
      </c>
      <c r="V184" t="s">
        <v>529</v>
      </c>
      <c r="W184" t="str">
        <f t="shared" si="29"/>
        <v>Normal</v>
      </c>
    </row>
    <row r="185" spans="1:23" x14ac:dyDescent="0.25">
      <c r="A185">
        <v>184</v>
      </c>
      <c r="B185" s="1">
        <v>45592</v>
      </c>
      <c r="C185" s="1" t="str">
        <f t="shared" si="20"/>
        <v>October</v>
      </c>
      <c r="D185" s="1" t="str">
        <f t="shared" si="21"/>
        <v>Q4</v>
      </c>
      <c r="E185" t="s">
        <v>492</v>
      </c>
      <c r="F185" t="s">
        <v>18</v>
      </c>
      <c r="G185" t="s">
        <v>19</v>
      </c>
      <c r="H185">
        <v>7</v>
      </c>
      <c r="I185" t="s">
        <v>530</v>
      </c>
      <c r="J185">
        <v>8926</v>
      </c>
      <c r="K185" s="2">
        <f t="shared" si="22"/>
        <v>62482</v>
      </c>
      <c r="L185" t="b">
        <v>0</v>
      </c>
      <c r="M185" t="b">
        <f t="shared" ca="1" si="23"/>
        <v>0</v>
      </c>
      <c r="N185">
        <f t="shared" si="24"/>
        <v>0</v>
      </c>
      <c r="O185" t="b">
        <v>1</v>
      </c>
      <c r="P185">
        <f t="shared" ca="1" si="25"/>
        <v>1</v>
      </c>
      <c r="Q185">
        <f t="shared" ca="1" si="26"/>
        <v>624.82000000000005</v>
      </c>
      <c r="R185" t="s">
        <v>42</v>
      </c>
      <c r="S185" t="str">
        <f>CHOOSE(MATCH(G185, {"Maharashtra","Karnataka","Delhi","Telangana"}, 0), "27", "29", "07", "36") &amp; V185 &amp; "1Z5"</f>
        <v>29JQYHT6177T1Z5</v>
      </c>
      <c r="T185" t="str">
        <f t="shared" si="27"/>
        <v>IGST</v>
      </c>
      <c r="U185" t="str">
        <f t="shared" ca="1" si="28"/>
        <v>194J</v>
      </c>
      <c r="V185" t="s">
        <v>531</v>
      </c>
      <c r="W185" t="str">
        <f t="shared" si="29"/>
        <v>Normal</v>
      </c>
    </row>
    <row r="186" spans="1:23" x14ac:dyDescent="0.25">
      <c r="A186">
        <v>185</v>
      </c>
      <c r="B186" s="1">
        <v>45593</v>
      </c>
      <c r="C186" s="1" t="str">
        <f t="shared" si="20"/>
        <v>October</v>
      </c>
      <c r="D186" s="1" t="str">
        <f t="shared" si="21"/>
        <v>Q4</v>
      </c>
      <c r="E186" t="s">
        <v>91</v>
      </c>
      <c r="F186" t="s">
        <v>29</v>
      </c>
      <c r="G186" t="s">
        <v>19</v>
      </c>
      <c r="H186">
        <v>8</v>
      </c>
      <c r="I186" t="s">
        <v>532</v>
      </c>
      <c r="J186">
        <v>5472</v>
      </c>
      <c r="K186" s="2">
        <f t="shared" si="22"/>
        <v>43776</v>
      </c>
      <c r="L186" t="b">
        <v>0</v>
      </c>
      <c r="M186" t="b">
        <f t="shared" ca="1" si="23"/>
        <v>0</v>
      </c>
      <c r="N186">
        <f t="shared" si="24"/>
        <v>0</v>
      </c>
      <c r="O186" t="b">
        <v>0</v>
      </c>
      <c r="P186" t="b">
        <f t="shared" ca="1" si="25"/>
        <v>0</v>
      </c>
      <c r="Q186">
        <f t="shared" si="26"/>
        <v>0</v>
      </c>
      <c r="R186" t="s">
        <v>42</v>
      </c>
      <c r="S186" t="str">
        <f>CHOOSE(MATCH(G186, {"Maharashtra","Karnataka","Delhi","Telangana"}, 0), "27", "29", "07", "36") &amp; V186 &amp; "1Z5"</f>
        <v>29OCLFZ8014F1Z5</v>
      </c>
      <c r="T186" t="str">
        <f t="shared" si="27"/>
        <v>IGST</v>
      </c>
      <c r="U186" t="str">
        <f t="shared" ca="1" si="28"/>
        <v>194H</v>
      </c>
      <c r="V186" t="s">
        <v>533</v>
      </c>
      <c r="W186" t="str">
        <f t="shared" si="29"/>
        <v>Normal</v>
      </c>
    </row>
    <row r="187" spans="1:23" x14ac:dyDescent="0.25">
      <c r="A187">
        <v>186</v>
      </c>
      <c r="B187" s="1">
        <v>45594</v>
      </c>
      <c r="C187" s="1" t="str">
        <f t="shared" si="20"/>
        <v>October</v>
      </c>
      <c r="D187" s="1" t="str">
        <f t="shared" si="21"/>
        <v>Q4</v>
      </c>
      <c r="E187" t="s">
        <v>389</v>
      </c>
      <c r="F187" t="s">
        <v>18</v>
      </c>
      <c r="G187" t="s">
        <v>19</v>
      </c>
      <c r="H187">
        <v>6</v>
      </c>
      <c r="I187" t="s">
        <v>534</v>
      </c>
      <c r="J187">
        <v>9146</v>
      </c>
      <c r="K187" s="2">
        <f t="shared" si="22"/>
        <v>54876</v>
      </c>
      <c r="L187" t="b">
        <v>1</v>
      </c>
      <c r="M187">
        <f t="shared" ca="1" si="23"/>
        <v>18</v>
      </c>
      <c r="N187">
        <f t="shared" ca="1" si="24"/>
        <v>9877.68</v>
      </c>
      <c r="O187" t="b">
        <v>1</v>
      </c>
      <c r="P187">
        <f t="shared" ca="1" si="25"/>
        <v>10</v>
      </c>
      <c r="Q187">
        <f t="shared" ca="1" si="26"/>
        <v>5487.6</v>
      </c>
      <c r="R187" t="s">
        <v>42</v>
      </c>
      <c r="S187" t="str">
        <f>CHOOSE(MATCH(G187, {"Maharashtra","Karnataka","Delhi","Telangana"}, 0), "27", "29", "07", "36") &amp; V187 &amp; "1Z5"</f>
        <v>29QYMTZ2888Z1Z5</v>
      </c>
      <c r="T187" t="str">
        <f t="shared" si="27"/>
        <v>IGST</v>
      </c>
      <c r="U187" t="str">
        <f t="shared" ca="1" si="28"/>
        <v>194J</v>
      </c>
      <c r="V187" t="s">
        <v>535</v>
      </c>
      <c r="W187" t="str">
        <f t="shared" si="29"/>
        <v>Normal</v>
      </c>
    </row>
    <row r="188" spans="1:23" x14ac:dyDescent="0.25">
      <c r="A188">
        <v>187</v>
      </c>
      <c r="B188" s="1">
        <v>45595</v>
      </c>
      <c r="C188" s="1" t="str">
        <f t="shared" si="20"/>
        <v>October</v>
      </c>
      <c r="D188" s="1" t="str">
        <f t="shared" si="21"/>
        <v>Q4</v>
      </c>
      <c r="E188" t="s">
        <v>227</v>
      </c>
      <c r="F188" t="s">
        <v>18</v>
      </c>
      <c r="G188" t="s">
        <v>24</v>
      </c>
      <c r="H188">
        <v>10</v>
      </c>
      <c r="I188" t="s">
        <v>310</v>
      </c>
      <c r="J188">
        <v>5752</v>
      </c>
      <c r="K188" s="2">
        <f t="shared" si="22"/>
        <v>57520</v>
      </c>
      <c r="L188" t="b">
        <v>0</v>
      </c>
      <c r="M188" t="b">
        <f t="shared" ca="1" si="23"/>
        <v>0</v>
      </c>
      <c r="N188">
        <f t="shared" si="24"/>
        <v>0</v>
      </c>
      <c r="O188" t="b">
        <v>1</v>
      </c>
      <c r="P188">
        <f t="shared" ca="1" si="25"/>
        <v>1</v>
      </c>
      <c r="Q188">
        <f t="shared" ca="1" si="26"/>
        <v>575.20000000000005</v>
      </c>
      <c r="R188" t="s">
        <v>21</v>
      </c>
      <c r="S188" t="str">
        <f>CHOOSE(MATCH(G188, {"Maharashtra","Karnataka","Delhi","Telangana"}, 0), "27", "29", "07", "36") &amp; V188 &amp; "1Z5"</f>
        <v>07OBJWO6300S1Z5</v>
      </c>
      <c r="T188" t="str">
        <f t="shared" si="27"/>
        <v>IGST</v>
      </c>
      <c r="U188" t="str">
        <f t="shared" ca="1" si="28"/>
        <v>194H</v>
      </c>
      <c r="V188" t="s">
        <v>536</v>
      </c>
      <c r="W188" t="str">
        <f t="shared" si="29"/>
        <v>Normal</v>
      </c>
    </row>
    <row r="189" spans="1:23" x14ac:dyDescent="0.25">
      <c r="A189">
        <v>188</v>
      </c>
      <c r="B189" s="1">
        <v>45596</v>
      </c>
      <c r="C189" s="1" t="str">
        <f t="shared" si="20"/>
        <v>October</v>
      </c>
      <c r="D189" s="1" t="str">
        <f t="shared" si="21"/>
        <v>Q4</v>
      </c>
      <c r="E189" t="s">
        <v>51</v>
      </c>
      <c r="F189" t="s">
        <v>29</v>
      </c>
      <c r="G189" t="s">
        <v>19</v>
      </c>
      <c r="H189">
        <v>9</v>
      </c>
      <c r="I189" t="s">
        <v>537</v>
      </c>
      <c r="J189">
        <v>1201</v>
      </c>
      <c r="K189" s="2">
        <f t="shared" si="22"/>
        <v>10809</v>
      </c>
      <c r="L189" t="b">
        <v>1</v>
      </c>
      <c r="M189">
        <f t="shared" ca="1" si="23"/>
        <v>28</v>
      </c>
      <c r="N189">
        <f t="shared" ca="1" si="24"/>
        <v>3026.52</v>
      </c>
      <c r="O189" t="b">
        <v>1</v>
      </c>
      <c r="P189">
        <f t="shared" ca="1" si="25"/>
        <v>1</v>
      </c>
      <c r="Q189">
        <f t="shared" ca="1" si="26"/>
        <v>108.09</v>
      </c>
      <c r="R189" t="s">
        <v>26</v>
      </c>
      <c r="S189" t="str">
        <f>CHOOSE(MATCH(G189, {"Maharashtra","Karnataka","Delhi","Telangana"}, 0), "27", "29", "07", "36") &amp; V189 &amp; "1Z5"</f>
        <v>29BHRHT9003V1Z5</v>
      </c>
      <c r="T189" t="str">
        <f t="shared" si="27"/>
        <v>IGST</v>
      </c>
      <c r="U189" t="str">
        <f t="shared" ca="1" si="28"/>
        <v>No TDS</v>
      </c>
      <c r="V189" t="s">
        <v>538</v>
      </c>
      <c r="W189" t="str">
        <f t="shared" si="29"/>
        <v>Normal</v>
      </c>
    </row>
    <row r="190" spans="1:23" x14ac:dyDescent="0.25">
      <c r="A190">
        <v>189</v>
      </c>
      <c r="B190" s="1">
        <v>45597</v>
      </c>
      <c r="C190" s="1" t="str">
        <f t="shared" si="20"/>
        <v>November</v>
      </c>
      <c r="D190" s="1" t="str">
        <f t="shared" si="21"/>
        <v>Q4</v>
      </c>
      <c r="E190" t="s">
        <v>539</v>
      </c>
      <c r="F190" t="s">
        <v>18</v>
      </c>
      <c r="G190" t="s">
        <v>19</v>
      </c>
      <c r="H190">
        <v>7</v>
      </c>
      <c r="I190" t="s">
        <v>540</v>
      </c>
      <c r="J190">
        <v>6787</v>
      </c>
      <c r="K190" s="2">
        <f t="shared" si="22"/>
        <v>47509</v>
      </c>
      <c r="L190" t="b">
        <v>1</v>
      </c>
      <c r="M190">
        <f t="shared" ca="1" si="23"/>
        <v>28</v>
      </c>
      <c r="N190">
        <f t="shared" ca="1" si="24"/>
        <v>13302.52</v>
      </c>
      <c r="O190" t="b">
        <v>1</v>
      </c>
      <c r="P190">
        <f t="shared" ca="1" si="25"/>
        <v>2</v>
      </c>
      <c r="Q190">
        <f t="shared" ca="1" si="26"/>
        <v>950.18</v>
      </c>
      <c r="R190" t="s">
        <v>31</v>
      </c>
      <c r="S190" t="str">
        <f>CHOOSE(MATCH(G190, {"Maharashtra","Karnataka","Delhi","Telangana"}, 0), "27", "29", "07", "36") &amp; V190 &amp; "1Z5"</f>
        <v>29QKELU9279U1Z5</v>
      </c>
      <c r="T190" t="str">
        <f t="shared" si="27"/>
        <v>IGST</v>
      </c>
      <c r="U190" t="str">
        <f t="shared" ca="1" si="28"/>
        <v>No TDS</v>
      </c>
      <c r="V190" t="s">
        <v>541</v>
      </c>
      <c r="W190" t="str">
        <f t="shared" si="29"/>
        <v>High Risk</v>
      </c>
    </row>
    <row r="191" spans="1:23" x14ac:dyDescent="0.25">
      <c r="A191">
        <v>190</v>
      </c>
      <c r="B191" s="1">
        <v>45598</v>
      </c>
      <c r="C191" s="1" t="str">
        <f t="shared" si="20"/>
        <v>November</v>
      </c>
      <c r="D191" s="1" t="str">
        <f t="shared" si="21"/>
        <v>Q4</v>
      </c>
      <c r="E191" t="s">
        <v>188</v>
      </c>
      <c r="F191" t="s">
        <v>29</v>
      </c>
      <c r="G191" t="s">
        <v>24</v>
      </c>
      <c r="H191">
        <v>9</v>
      </c>
      <c r="I191" t="s">
        <v>542</v>
      </c>
      <c r="J191">
        <v>8891</v>
      </c>
      <c r="K191" s="2">
        <f t="shared" si="22"/>
        <v>80019</v>
      </c>
      <c r="L191" t="b">
        <v>0</v>
      </c>
      <c r="M191" t="b">
        <f t="shared" ca="1" si="23"/>
        <v>0</v>
      </c>
      <c r="N191">
        <f t="shared" si="24"/>
        <v>0</v>
      </c>
      <c r="O191" t="b">
        <v>1</v>
      </c>
      <c r="P191">
        <f t="shared" ca="1" si="25"/>
        <v>2</v>
      </c>
      <c r="Q191">
        <f t="shared" ca="1" si="26"/>
        <v>1600.38</v>
      </c>
      <c r="R191" t="s">
        <v>42</v>
      </c>
      <c r="S191" t="str">
        <f>CHOOSE(MATCH(G191, {"Maharashtra","Karnataka","Delhi","Telangana"}, 0), "27", "29", "07", "36") &amp; V191 &amp; "1Z5"</f>
        <v>07DGJHI6502L1Z5</v>
      </c>
      <c r="T191" t="str">
        <f t="shared" si="27"/>
        <v>IGST</v>
      </c>
      <c r="U191" t="str">
        <f t="shared" ca="1" si="28"/>
        <v>194I</v>
      </c>
      <c r="V191" t="s">
        <v>543</v>
      </c>
      <c r="W191" t="str">
        <f t="shared" si="29"/>
        <v>Normal</v>
      </c>
    </row>
    <row r="192" spans="1:23" x14ac:dyDescent="0.25">
      <c r="A192">
        <v>191</v>
      </c>
      <c r="B192" s="1">
        <v>45599</v>
      </c>
      <c r="C192" s="1" t="str">
        <f t="shared" si="20"/>
        <v>November</v>
      </c>
      <c r="D192" s="1" t="str">
        <f t="shared" si="21"/>
        <v>Q4</v>
      </c>
      <c r="E192" t="s">
        <v>495</v>
      </c>
      <c r="F192" t="s">
        <v>18</v>
      </c>
      <c r="G192" t="s">
        <v>37</v>
      </c>
      <c r="H192">
        <v>7</v>
      </c>
      <c r="I192" t="s">
        <v>544</v>
      </c>
      <c r="J192">
        <v>7386</v>
      </c>
      <c r="K192" s="2">
        <f t="shared" si="22"/>
        <v>51702</v>
      </c>
      <c r="L192" t="b">
        <v>1</v>
      </c>
      <c r="M192">
        <f t="shared" ca="1" si="23"/>
        <v>5</v>
      </c>
      <c r="N192">
        <f t="shared" ca="1" si="24"/>
        <v>2585.1</v>
      </c>
      <c r="O192" t="b">
        <v>0</v>
      </c>
      <c r="P192" t="b">
        <f t="shared" ca="1" si="25"/>
        <v>0</v>
      </c>
      <c r="Q192">
        <f t="shared" si="26"/>
        <v>0</v>
      </c>
      <c r="R192" t="s">
        <v>26</v>
      </c>
      <c r="S192" t="str">
        <f>CHOOSE(MATCH(G192, {"Maharashtra","Karnataka","Delhi","Telangana"}, 0), "27", "29", "07", "36") &amp; V192 &amp; "1Z5"</f>
        <v>27SXPIP2314Z1Z5</v>
      </c>
      <c r="T192" t="str">
        <f t="shared" si="27"/>
        <v>IGST</v>
      </c>
      <c r="U192" t="str">
        <f t="shared" ca="1" si="28"/>
        <v>194C</v>
      </c>
      <c r="V192" t="s">
        <v>545</v>
      </c>
      <c r="W192" t="str">
        <f t="shared" si="29"/>
        <v>Normal</v>
      </c>
    </row>
    <row r="193" spans="1:23" x14ac:dyDescent="0.25">
      <c r="A193">
        <v>192</v>
      </c>
      <c r="B193" s="1">
        <v>45600</v>
      </c>
      <c r="C193" s="1" t="str">
        <f t="shared" si="20"/>
        <v>November</v>
      </c>
      <c r="D193" s="1" t="str">
        <f t="shared" si="21"/>
        <v>Q4</v>
      </c>
      <c r="E193" t="s">
        <v>377</v>
      </c>
      <c r="F193" t="s">
        <v>18</v>
      </c>
      <c r="G193" t="s">
        <v>24</v>
      </c>
      <c r="H193">
        <v>6</v>
      </c>
      <c r="I193" t="s">
        <v>546</v>
      </c>
      <c r="J193">
        <v>4956</v>
      </c>
      <c r="K193" s="2">
        <f t="shared" si="22"/>
        <v>29736</v>
      </c>
      <c r="L193" t="b">
        <v>1</v>
      </c>
      <c r="M193">
        <f t="shared" ca="1" si="23"/>
        <v>5</v>
      </c>
      <c r="N193">
        <f t="shared" ca="1" si="24"/>
        <v>1486.8</v>
      </c>
      <c r="O193" t="b">
        <v>1</v>
      </c>
      <c r="P193">
        <f t="shared" ca="1" si="25"/>
        <v>1</v>
      </c>
      <c r="Q193">
        <f t="shared" ca="1" si="26"/>
        <v>297.36</v>
      </c>
      <c r="R193" t="s">
        <v>26</v>
      </c>
      <c r="S193" t="str">
        <f>CHOOSE(MATCH(G193, {"Maharashtra","Karnataka","Delhi","Telangana"}, 0), "27", "29", "07", "36") &amp; V193 &amp; "1Z5"</f>
        <v>07CLJMQ7177Y1Z5</v>
      </c>
      <c r="T193" t="str">
        <f t="shared" si="27"/>
        <v>IGST</v>
      </c>
      <c r="U193" t="str">
        <f t="shared" ca="1" si="28"/>
        <v>194J</v>
      </c>
      <c r="V193" t="s">
        <v>547</v>
      </c>
      <c r="W193" t="str">
        <f t="shared" si="29"/>
        <v>Normal</v>
      </c>
    </row>
    <row r="194" spans="1:23" x14ac:dyDescent="0.25">
      <c r="A194">
        <v>193</v>
      </c>
      <c r="B194" s="1">
        <v>45601</v>
      </c>
      <c r="C194" s="1" t="str">
        <f t="shared" si="20"/>
        <v>November</v>
      </c>
      <c r="D194" s="1" t="str">
        <f t="shared" si="21"/>
        <v>Q4</v>
      </c>
      <c r="E194" t="s">
        <v>548</v>
      </c>
      <c r="F194" t="s">
        <v>18</v>
      </c>
      <c r="G194" t="s">
        <v>45</v>
      </c>
      <c r="H194">
        <v>6</v>
      </c>
      <c r="I194" t="s">
        <v>549</v>
      </c>
      <c r="J194">
        <v>2856</v>
      </c>
      <c r="K194" s="2">
        <f t="shared" si="22"/>
        <v>17136</v>
      </c>
      <c r="L194" t="b">
        <v>1</v>
      </c>
      <c r="M194">
        <f t="shared" ca="1" si="23"/>
        <v>28</v>
      </c>
      <c r="N194">
        <f t="shared" ca="1" si="24"/>
        <v>4798.08</v>
      </c>
      <c r="O194" t="b">
        <v>0</v>
      </c>
      <c r="P194" t="b">
        <f t="shared" ca="1" si="25"/>
        <v>0</v>
      </c>
      <c r="Q194">
        <f t="shared" si="26"/>
        <v>0</v>
      </c>
      <c r="R194" t="s">
        <v>42</v>
      </c>
      <c r="S194" t="str">
        <f>CHOOSE(MATCH(G194, {"Maharashtra","Karnataka","Delhi","Telangana"}, 0), "27", "29", "07", "36") &amp; V194 &amp; "1Z5"</f>
        <v>36PUNML8311Z1Z5</v>
      </c>
      <c r="T194" t="str">
        <f t="shared" si="27"/>
        <v>CGST+SGST</v>
      </c>
      <c r="U194" t="str">
        <f t="shared" ca="1" si="28"/>
        <v>194I</v>
      </c>
      <c r="V194" t="s">
        <v>550</v>
      </c>
      <c r="W194" t="str">
        <f t="shared" si="29"/>
        <v>Normal</v>
      </c>
    </row>
    <row r="195" spans="1:23" x14ac:dyDescent="0.25">
      <c r="A195">
        <v>194</v>
      </c>
      <c r="B195" s="1">
        <v>45602</v>
      </c>
      <c r="C195" s="1" t="str">
        <f t="shared" ref="C195:C258" si="30">TEXT(B195,"mmmm")</f>
        <v>November</v>
      </c>
      <c r="D195" s="1" t="str">
        <f t="shared" ref="D195:D258" si="31">"Q" &amp; INT((MONTH(B195)-1)/3)+1</f>
        <v>Q4</v>
      </c>
      <c r="E195" t="s">
        <v>551</v>
      </c>
      <c r="F195" t="s">
        <v>18</v>
      </c>
      <c r="G195" t="s">
        <v>19</v>
      </c>
      <c r="H195">
        <v>3</v>
      </c>
      <c r="I195" t="s">
        <v>552</v>
      </c>
      <c r="J195">
        <v>6525</v>
      </c>
      <c r="K195" s="2">
        <f t="shared" ref="K195:K258" si="32">H195*J195</f>
        <v>19575</v>
      </c>
      <c r="L195" t="b">
        <v>1</v>
      </c>
      <c r="M195">
        <f t="shared" ref="M195:M258" ca="1" si="33">IF(L195=TRUE, CHOOSE(RANDBETWEEN(1,4), 5, 12, 18, 28, ""))</f>
        <v>28</v>
      </c>
      <c r="N195">
        <f t="shared" ref="N195:N258" ca="1" si="34">IF(L195=TRUE, K195 * M195 / 100, 0)</f>
        <v>5481</v>
      </c>
      <c r="O195" t="b">
        <v>1</v>
      </c>
      <c r="P195">
        <f t="shared" ref="P195:P258" ca="1" si="35">IF(O195=TRUE, CHOOSE(RANDBETWEEN(1,4), 1, 2, 5, 10, ""))</f>
        <v>2</v>
      </c>
      <c r="Q195">
        <f t="shared" ref="Q195:Q258" ca="1" si="36">IF(O195=TRUE, K195 * P195 / 100, 0)</f>
        <v>391.5</v>
      </c>
      <c r="R195" t="s">
        <v>42</v>
      </c>
      <c r="S195" t="str">
        <f>CHOOSE(MATCH(G195, {"Maharashtra","Karnataka","Delhi","Telangana"}, 0), "27", "29", "07", "36") &amp; V195 &amp; "1Z5"</f>
        <v>29IRTDM1126W1Z5</v>
      </c>
      <c r="T195" t="str">
        <f t="shared" ref="T195:T258" si="37">IF(G195="Telangana", "CGST+SGST", "IGST")</f>
        <v>IGST</v>
      </c>
      <c r="U195" t="str">
        <f t="shared" ref="U195:U258" ca="1" si="38">CHOOSE(RANDBETWEEN(1,5), "194C", "194J", "194H", "194I", "No TDS")</f>
        <v>194H</v>
      </c>
      <c r="V195" t="s">
        <v>553</v>
      </c>
      <c r="W195" t="str">
        <f t="shared" ref="W195:W258" si="39">IF(AND(L195=TRUE, R195="Cash"), "High Risk", "Normal")</f>
        <v>Normal</v>
      </c>
    </row>
    <row r="196" spans="1:23" x14ac:dyDescent="0.25">
      <c r="A196">
        <v>195</v>
      </c>
      <c r="B196" s="1">
        <v>45603</v>
      </c>
      <c r="C196" s="1" t="str">
        <f t="shared" si="30"/>
        <v>November</v>
      </c>
      <c r="D196" s="1" t="str">
        <f t="shared" si="31"/>
        <v>Q4</v>
      </c>
      <c r="E196" t="s">
        <v>554</v>
      </c>
      <c r="F196" t="s">
        <v>18</v>
      </c>
      <c r="G196" t="s">
        <v>19</v>
      </c>
      <c r="H196">
        <v>2</v>
      </c>
      <c r="I196" t="s">
        <v>555</v>
      </c>
      <c r="J196">
        <v>8853</v>
      </c>
      <c r="K196" s="2">
        <f t="shared" si="32"/>
        <v>17706</v>
      </c>
      <c r="L196" t="b">
        <v>0</v>
      </c>
      <c r="M196" t="b">
        <f t="shared" ca="1" si="33"/>
        <v>0</v>
      </c>
      <c r="N196">
        <f t="shared" si="34"/>
        <v>0</v>
      </c>
      <c r="O196" t="b">
        <v>1</v>
      </c>
      <c r="P196">
        <f t="shared" ca="1" si="35"/>
        <v>2</v>
      </c>
      <c r="Q196">
        <f t="shared" ca="1" si="36"/>
        <v>354.12</v>
      </c>
      <c r="R196" t="s">
        <v>42</v>
      </c>
      <c r="S196" t="str">
        <f>CHOOSE(MATCH(G196, {"Maharashtra","Karnataka","Delhi","Telangana"}, 0), "27", "29", "07", "36") &amp; V196 &amp; "1Z5"</f>
        <v>29JAAWJ0826L1Z5</v>
      </c>
      <c r="T196" t="str">
        <f t="shared" si="37"/>
        <v>IGST</v>
      </c>
      <c r="U196" t="str">
        <f t="shared" ca="1" si="38"/>
        <v>194I</v>
      </c>
      <c r="V196" t="s">
        <v>556</v>
      </c>
      <c r="W196" t="str">
        <f t="shared" si="39"/>
        <v>Normal</v>
      </c>
    </row>
    <row r="197" spans="1:23" x14ac:dyDescent="0.25">
      <c r="A197">
        <v>196</v>
      </c>
      <c r="B197" s="1">
        <v>45604</v>
      </c>
      <c r="C197" s="1" t="str">
        <f t="shared" si="30"/>
        <v>November</v>
      </c>
      <c r="D197" s="1" t="str">
        <f t="shared" si="31"/>
        <v>Q4</v>
      </c>
      <c r="E197" t="s">
        <v>557</v>
      </c>
      <c r="F197" t="s">
        <v>29</v>
      </c>
      <c r="G197" t="s">
        <v>24</v>
      </c>
      <c r="H197">
        <v>9</v>
      </c>
      <c r="I197" t="s">
        <v>558</v>
      </c>
      <c r="J197">
        <v>3329</v>
      </c>
      <c r="K197" s="2">
        <f t="shared" si="32"/>
        <v>29961</v>
      </c>
      <c r="L197" t="b">
        <v>1</v>
      </c>
      <c r="M197">
        <f t="shared" ca="1" si="33"/>
        <v>28</v>
      </c>
      <c r="N197">
        <f t="shared" ca="1" si="34"/>
        <v>8389.08</v>
      </c>
      <c r="O197" t="b">
        <v>0</v>
      </c>
      <c r="P197" t="b">
        <f t="shared" ca="1" si="35"/>
        <v>0</v>
      </c>
      <c r="Q197">
        <f t="shared" si="36"/>
        <v>0</v>
      </c>
      <c r="R197" t="s">
        <v>21</v>
      </c>
      <c r="S197" t="str">
        <f>CHOOSE(MATCH(G197, {"Maharashtra","Karnataka","Delhi","Telangana"}, 0), "27", "29", "07", "36") &amp; V197 &amp; "1Z5"</f>
        <v>07MKUCU2240B1Z5</v>
      </c>
      <c r="T197" t="str">
        <f t="shared" si="37"/>
        <v>IGST</v>
      </c>
      <c r="U197" t="str">
        <f t="shared" ca="1" si="38"/>
        <v>194I</v>
      </c>
      <c r="V197" t="s">
        <v>559</v>
      </c>
      <c r="W197" t="str">
        <f t="shared" si="39"/>
        <v>Normal</v>
      </c>
    </row>
    <row r="198" spans="1:23" x14ac:dyDescent="0.25">
      <c r="A198">
        <v>197</v>
      </c>
      <c r="B198" s="1">
        <v>45605</v>
      </c>
      <c r="C198" s="1" t="str">
        <f t="shared" si="30"/>
        <v>November</v>
      </c>
      <c r="D198" s="1" t="str">
        <f t="shared" si="31"/>
        <v>Q4</v>
      </c>
      <c r="E198" t="s">
        <v>560</v>
      </c>
      <c r="F198" t="s">
        <v>29</v>
      </c>
      <c r="G198" t="s">
        <v>24</v>
      </c>
      <c r="H198">
        <v>9</v>
      </c>
      <c r="I198" t="s">
        <v>561</v>
      </c>
      <c r="J198">
        <v>5754</v>
      </c>
      <c r="K198" s="2">
        <f t="shared" si="32"/>
        <v>51786</v>
      </c>
      <c r="L198" t="b">
        <v>0</v>
      </c>
      <c r="M198" t="b">
        <f t="shared" ca="1" si="33"/>
        <v>0</v>
      </c>
      <c r="N198">
        <f t="shared" si="34"/>
        <v>0</v>
      </c>
      <c r="O198" t="b">
        <v>0</v>
      </c>
      <c r="P198" t="b">
        <f t="shared" ca="1" si="35"/>
        <v>0</v>
      </c>
      <c r="Q198">
        <f t="shared" si="36"/>
        <v>0</v>
      </c>
      <c r="R198" t="s">
        <v>42</v>
      </c>
      <c r="S198" t="str">
        <f>CHOOSE(MATCH(G198, {"Maharashtra","Karnataka","Delhi","Telangana"}, 0), "27", "29", "07", "36") &amp; V198 &amp; "1Z5"</f>
        <v>07HRTMG9493I1Z5</v>
      </c>
      <c r="T198" t="str">
        <f t="shared" si="37"/>
        <v>IGST</v>
      </c>
      <c r="U198" t="str">
        <f t="shared" ca="1" si="38"/>
        <v>194H</v>
      </c>
      <c r="V198" t="s">
        <v>562</v>
      </c>
      <c r="W198" t="str">
        <f t="shared" si="39"/>
        <v>Normal</v>
      </c>
    </row>
    <row r="199" spans="1:23" x14ac:dyDescent="0.25">
      <c r="A199">
        <v>198</v>
      </c>
      <c r="B199" s="1">
        <v>45606</v>
      </c>
      <c r="C199" s="1" t="str">
        <f t="shared" si="30"/>
        <v>November</v>
      </c>
      <c r="D199" s="1" t="str">
        <f t="shared" si="31"/>
        <v>Q4</v>
      </c>
      <c r="E199" t="s">
        <v>498</v>
      </c>
      <c r="F199" t="s">
        <v>18</v>
      </c>
      <c r="G199" t="s">
        <v>19</v>
      </c>
      <c r="H199">
        <v>7</v>
      </c>
      <c r="I199" t="s">
        <v>563</v>
      </c>
      <c r="J199">
        <v>342</v>
      </c>
      <c r="K199" s="2">
        <f t="shared" si="32"/>
        <v>2394</v>
      </c>
      <c r="L199" t="b">
        <v>0</v>
      </c>
      <c r="M199" t="b">
        <f t="shared" ca="1" si="33"/>
        <v>0</v>
      </c>
      <c r="N199">
        <f t="shared" si="34"/>
        <v>0</v>
      </c>
      <c r="O199" t="b">
        <v>1</v>
      </c>
      <c r="P199">
        <f t="shared" ca="1" si="35"/>
        <v>5</v>
      </c>
      <c r="Q199">
        <f t="shared" ca="1" si="36"/>
        <v>119.7</v>
      </c>
      <c r="R199" t="s">
        <v>21</v>
      </c>
      <c r="S199" t="str">
        <f>CHOOSE(MATCH(G199, {"Maharashtra","Karnataka","Delhi","Telangana"}, 0), "27", "29", "07", "36") &amp; V199 &amp; "1Z5"</f>
        <v>29UHPJF6495W1Z5</v>
      </c>
      <c r="T199" t="str">
        <f t="shared" si="37"/>
        <v>IGST</v>
      </c>
      <c r="U199" t="str">
        <f t="shared" ca="1" si="38"/>
        <v>No TDS</v>
      </c>
      <c r="V199" t="s">
        <v>564</v>
      </c>
      <c r="W199" t="str">
        <f t="shared" si="39"/>
        <v>Normal</v>
      </c>
    </row>
    <row r="200" spans="1:23" x14ac:dyDescent="0.25">
      <c r="A200">
        <v>199</v>
      </c>
      <c r="B200" s="1">
        <v>45607</v>
      </c>
      <c r="C200" s="1" t="str">
        <f t="shared" si="30"/>
        <v>November</v>
      </c>
      <c r="D200" s="1" t="str">
        <f t="shared" si="31"/>
        <v>Q4</v>
      </c>
      <c r="E200" t="s">
        <v>565</v>
      </c>
      <c r="F200" t="s">
        <v>29</v>
      </c>
      <c r="G200" t="s">
        <v>24</v>
      </c>
      <c r="H200">
        <v>9</v>
      </c>
      <c r="I200" t="s">
        <v>566</v>
      </c>
      <c r="J200">
        <v>9213</v>
      </c>
      <c r="K200" s="2">
        <f t="shared" si="32"/>
        <v>82917</v>
      </c>
      <c r="L200" t="b">
        <v>0</v>
      </c>
      <c r="M200" t="b">
        <f t="shared" ca="1" si="33"/>
        <v>0</v>
      </c>
      <c r="N200">
        <f t="shared" si="34"/>
        <v>0</v>
      </c>
      <c r="O200" t="b">
        <v>0</v>
      </c>
      <c r="P200" t="b">
        <f t="shared" ca="1" si="35"/>
        <v>0</v>
      </c>
      <c r="Q200">
        <f t="shared" si="36"/>
        <v>0</v>
      </c>
      <c r="R200" t="s">
        <v>42</v>
      </c>
      <c r="S200" t="str">
        <f>CHOOSE(MATCH(G200, {"Maharashtra","Karnataka","Delhi","Telangana"}, 0), "27", "29", "07", "36") &amp; V200 &amp; "1Z5"</f>
        <v>07OYUFY8056Z1Z5</v>
      </c>
      <c r="T200" t="str">
        <f t="shared" si="37"/>
        <v>IGST</v>
      </c>
      <c r="U200" t="str">
        <f t="shared" ca="1" si="38"/>
        <v>194I</v>
      </c>
      <c r="V200" t="s">
        <v>567</v>
      </c>
      <c r="W200" t="str">
        <f t="shared" si="39"/>
        <v>Normal</v>
      </c>
    </row>
    <row r="201" spans="1:23" x14ac:dyDescent="0.25">
      <c r="A201">
        <v>200</v>
      </c>
      <c r="B201" s="1">
        <v>45608</v>
      </c>
      <c r="C201" s="1" t="str">
        <f t="shared" si="30"/>
        <v>November</v>
      </c>
      <c r="D201" s="1" t="str">
        <f t="shared" si="31"/>
        <v>Q4</v>
      </c>
      <c r="E201" t="s">
        <v>568</v>
      </c>
      <c r="F201" t="s">
        <v>18</v>
      </c>
      <c r="G201" t="s">
        <v>45</v>
      </c>
      <c r="H201">
        <v>9</v>
      </c>
      <c r="I201" t="s">
        <v>569</v>
      </c>
      <c r="J201">
        <v>9558</v>
      </c>
      <c r="K201" s="2">
        <f t="shared" si="32"/>
        <v>86022</v>
      </c>
      <c r="L201" t="b">
        <v>0</v>
      </c>
      <c r="M201" t="b">
        <f t="shared" ca="1" si="33"/>
        <v>0</v>
      </c>
      <c r="N201">
        <f t="shared" si="34"/>
        <v>0</v>
      </c>
      <c r="O201" t="b">
        <v>1</v>
      </c>
      <c r="P201">
        <f t="shared" ca="1" si="35"/>
        <v>1</v>
      </c>
      <c r="Q201">
        <f t="shared" ca="1" si="36"/>
        <v>860.22</v>
      </c>
      <c r="R201" t="s">
        <v>42</v>
      </c>
      <c r="S201" t="str">
        <f>CHOOSE(MATCH(G201, {"Maharashtra","Karnataka","Delhi","Telangana"}, 0), "27", "29", "07", "36") &amp; V201 &amp; "1Z5"</f>
        <v>36VOCNB4168Q1Z5</v>
      </c>
      <c r="T201" t="str">
        <f t="shared" si="37"/>
        <v>CGST+SGST</v>
      </c>
      <c r="U201" t="str">
        <f t="shared" ca="1" si="38"/>
        <v>194C</v>
      </c>
      <c r="V201" t="s">
        <v>570</v>
      </c>
      <c r="W201" t="str">
        <f t="shared" si="39"/>
        <v>Normal</v>
      </c>
    </row>
    <row r="202" spans="1:23" x14ac:dyDescent="0.25">
      <c r="A202">
        <v>201</v>
      </c>
      <c r="B202" s="1">
        <v>45609</v>
      </c>
      <c r="C202" s="1" t="str">
        <f t="shared" si="30"/>
        <v>November</v>
      </c>
      <c r="D202" s="1" t="str">
        <f t="shared" si="31"/>
        <v>Q4</v>
      </c>
      <c r="E202" t="s">
        <v>196</v>
      </c>
      <c r="F202" t="s">
        <v>18</v>
      </c>
      <c r="G202" t="s">
        <v>37</v>
      </c>
      <c r="H202">
        <v>6</v>
      </c>
      <c r="I202" t="s">
        <v>571</v>
      </c>
      <c r="J202">
        <v>4179</v>
      </c>
      <c r="K202" s="2">
        <f t="shared" si="32"/>
        <v>25074</v>
      </c>
      <c r="L202" t="b">
        <v>1</v>
      </c>
      <c r="M202">
        <f t="shared" ca="1" si="33"/>
        <v>5</v>
      </c>
      <c r="N202">
        <f t="shared" ca="1" si="34"/>
        <v>1253.7</v>
      </c>
      <c r="O202" t="b">
        <v>1</v>
      </c>
      <c r="P202">
        <f t="shared" ca="1" si="35"/>
        <v>10</v>
      </c>
      <c r="Q202">
        <f t="shared" ca="1" si="36"/>
        <v>2507.4</v>
      </c>
      <c r="R202" t="s">
        <v>21</v>
      </c>
      <c r="S202" t="str">
        <f>CHOOSE(MATCH(G202, {"Maharashtra","Karnataka","Delhi","Telangana"}, 0), "27", "29", "07", "36") &amp; V202 &amp; "1Z5"</f>
        <v>27VFTDK7976P1Z5</v>
      </c>
      <c r="T202" t="str">
        <f t="shared" si="37"/>
        <v>IGST</v>
      </c>
      <c r="U202" t="str">
        <f t="shared" ca="1" si="38"/>
        <v>No TDS</v>
      </c>
      <c r="V202" t="s">
        <v>572</v>
      </c>
      <c r="W202" t="str">
        <f t="shared" si="39"/>
        <v>Normal</v>
      </c>
    </row>
    <row r="203" spans="1:23" x14ac:dyDescent="0.25">
      <c r="A203">
        <v>202</v>
      </c>
      <c r="B203" s="1">
        <v>45610</v>
      </c>
      <c r="C203" s="1" t="str">
        <f t="shared" si="30"/>
        <v>November</v>
      </c>
      <c r="D203" s="1" t="str">
        <f t="shared" si="31"/>
        <v>Q4</v>
      </c>
      <c r="E203" t="s">
        <v>573</v>
      </c>
      <c r="F203" t="s">
        <v>29</v>
      </c>
      <c r="G203" t="s">
        <v>45</v>
      </c>
      <c r="H203">
        <v>4</v>
      </c>
      <c r="I203" t="s">
        <v>574</v>
      </c>
      <c r="J203">
        <v>4506</v>
      </c>
      <c r="K203" s="2">
        <f t="shared" si="32"/>
        <v>18024</v>
      </c>
      <c r="L203" t="b">
        <v>1</v>
      </c>
      <c r="M203">
        <f t="shared" ca="1" si="33"/>
        <v>12</v>
      </c>
      <c r="N203">
        <f t="shared" ca="1" si="34"/>
        <v>2162.88</v>
      </c>
      <c r="O203" t="b">
        <v>0</v>
      </c>
      <c r="P203" t="b">
        <f t="shared" ca="1" si="35"/>
        <v>0</v>
      </c>
      <c r="Q203">
        <f t="shared" si="36"/>
        <v>0</v>
      </c>
      <c r="R203" t="s">
        <v>26</v>
      </c>
      <c r="S203" t="str">
        <f>CHOOSE(MATCH(G203, {"Maharashtra","Karnataka","Delhi","Telangana"}, 0), "27", "29", "07", "36") &amp; V203 &amp; "1Z5"</f>
        <v>36RNBYH7109E1Z5</v>
      </c>
      <c r="T203" t="str">
        <f t="shared" si="37"/>
        <v>CGST+SGST</v>
      </c>
      <c r="U203" t="str">
        <f t="shared" ca="1" si="38"/>
        <v>No TDS</v>
      </c>
      <c r="V203" t="s">
        <v>575</v>
      </c>
      <c r="W203" t="str">
        <f t="shared" si="39"/>
        <v>Normal</v>
      </c>
    </row>
    <row r="204" spans="1:23" x14ac:dyDescent="0.25">
      <c r="A204">
        <v>203</v>
      </c>
      <c r="B204" s="1">
        <v>45611</v>
      </c>
      <c r="C204" s="1" t="str">
        <f t="shared" si="30"/>
        <v>November</v>
      </c>
      <c r="D204" s="1" t="str">
        <f t="shared" si="31"/>
        <v>Q4</v>
      </c>
      <c r="E204" t="s">
        <v>318</v>
      </c>
      <c r="F204" t="s">
        <v>29</v>
      </c>
      <c r="G204" t="s">
        <v>24</v>
      </c>
      <c r="H204">
        <v>9</v>
      </c>
      <c r="I204" t="s">
        <v>576</v>
      </c>
      <c r="J204">
        <v>5363</v>
      </c>
      <c r="K204" s="2">
        <f t="shared" si="32"/>
        <v>48267</v>
      </c>
      <c r="L204" t="b">
        <v>0</v>
      </c>
      <c r="M204" t="b">
        <f t="shared" ca="1" si="33"/>
        <v>0</v>
      </c>
      <c r="N204">
        <f t="shared" si="34"/>
        <v>0</v>
      </c>
      <c r="O204" t="b">
        <v>1</v>
      </c>
      <c r="P204">
        <f t="shared" ca="1" si="35"/>
        <v>10</v>
      </c>
      <c r="Q204">
        <f t="shared" ca="1" si="36"/>
        <v>4826.7</v>
      </c>
      <c r="R204" t="s">
        <v>31</v>
      </c>
      <c r="S204" t="str">
        <f>CHOOSE(MATCH(G204, {"Maharashtra","Karnataka","Delhi","Telangana"}, 0), "27", "29", "07", "36") &amp; V204 &amp; "1Z5"</f>
        <v>07NXGQO5963H1Z5</v>
      </c>
      <c r="T204" t="str">
        <f t="shared" si="37"/>
        <v>IGST</v>
      </c>
      <c r="U204" t="str">
        <f t="shared" ca="1" si="38"/>
        <v>194I</v>
      </c>
      <c r="V204" t="s">
        <v>577</v>
      </c>
      <c r="W204" t="str">
        <f t="shared" si="39"/>
        <v>Normal</v>
      </c>
    </row>
    <row r="205" spans="1:23" x14ac:dyDescent="0.25">
      <c r="A205">
        <v>204</v>
      </c>
      <c r="B205" s="1">
        <v>45612</v>
      </c>
      <c r="C205" s="1" t="str">
        <f t="shared" si="30"/>
        <v>November</v>
      </c>
      <c r="D205" s="1" t="str">
        <f t="shared" si="31"/>
        <v>Q4</v>
      </c>
      <c r="E205" t="s">
        <v>117</v>
      </c>
      <c r="F205" t="s">
        <v>29</v>
      </c>
      <c r="G205" t="s">
        <v>24</v>
      </c>
      <c r="H205">
        <v>8</v>
      </c>
      <c r="I205" t="s">
        <v>578</v>
      </c>
      <c r="J205">
        <v>2347</v>
      </c>
      <c r="K205" s="2">
        <f t="shared" si="32"/>
        <v>18776</v>
      </c>
      <c r="L205" t="b">
        <v>1</v>
      </c>
      <c r="M205">
        <f t="shared" ca="1" si="33"/>
        <v>28</v>
      </c>
      <c r="N205">
        <f t="shared" ca="1" si="34"/>
        <v>5257.28</v>
      </c>
      <c r="O205" t="b">
        <v>1</v>
      </c>
      <c r="P205">
        <f t="shared" ca="1" si="35"/>
        <v>5</v>
      </c>
      <c r="Q205">
        <f t="shared" ca="1" si="36"/>
        <v>938.8</v>
      </c>
      <c r="R205" t="s">
        <v>31</v>
      </c>
      <c r="S205" t="str">
        <f>CHOOSE(MATCH(G205, {"Maharashtra","Karnataka","Delhi","Telangana"}, 0), "27", "29", "07", "36") &amp; V205 &amp; "1Z5"</f>
        <v>07GFRNT3081Z1Z5</v>
      </c>
      <c r="T205" t="str">
        <f t="shared" si="37"/>
        <v>IGST</v>
      </c>
      <c r="U205" t="str">
        <f t="shared" ca="1" si="38"/>
        <v>No TDS</v>
      </c>
      <c r="V205" t="s">
        <v>579</v>
      </c>
      <c r="W205" t="str">
        <f t="shared" si="39"/>
        <v>High Risk</v>
      </c>
    </row>
    <row r="206" spans="1:23" x14ac:dyDescent="0.25">
      <c r="A206">
        <v>205</v>
      </c>
      <c r="B206" s="1">
        <v>45613</v>
      </c>
      <c r="C206" s="1" t="str">
        <f t="shared" si="30"/>
        <v>November</v>
      </c>
      <c r="D206" s="1" t="str">
        <f t="shared" si="31"/>
        <v>Q4</v>
      </c>
      <c r="E206" t="s">
        <v>580</v>
      </c>
      <c r="F206" t="s">
        <v>18</v>
      </c>
      <c r="G206" t="s">
        <v>45</v>
      </c>
      <c r="H206">
        <v>2</v>
      </c>
      <c r="I206" t="s">
        <v>581</v>
      </c>
      <c r="J206">
        <v>2882</v>
      </c>
      <c r="K206" s="2">
        <f t="shared" si="32"/>
        <v>5764</v>
      </c>
      <c r="L206" t="b">
        <v>0</v>
      </c>
      <c r="M206" t="b">
        <f t="shared" ca="1" si="33"/>
        <v>0</v>
      </c>
      <c r="N206">
        <f t="shared" si="34"/>
        <v>0</v>
      </c>
      <c r="O206" t="b">
        <v>0</v>
      </c>
      <c r="P206" t="b">
        <f t="shared" ca="1" si="35"/>
        <v>0</v>
      </c>
      <c r="Q206">
        <f t="shared" si="36"/>
        <v>0</v>
      </c>
      <c r="R206" t="s">
        <v>31</v>
      </c>
      <c r="S206" t="str">
        <f>CHOOSE(MATCH(G206, {"Maharashtra","Karnataka","Delhi","Telangana"}, 0), "27", "29", "07", "36") &amp; V206 &amp; "1Z5"</f>
        <v>36FURIK9309Y1Z5</v>
      </c>
      <c r="T206" t="str">
        <f t="shared" si="37"/>
        <v>CGST+SGST</v>
      </c>
      <c r="U206" t="str">
        <f t="shared" ca="1" si="38"/>
        <v>194H</v>
      </c>
      <c r="V206" t="s">
        <v>582</v>
      </c>
      <c r="W206" t="str">
        <f t="shared" si="39"/>
        <v>Normal</v>
      </c>
    </row>
    <row r="207" spans="1:23" x14ac:dyDescent="0.25">
      <c r="A207">
        <v>206</v>
      </c>
      <c r="B207" s="1">
        <v>45614</v>
      </c>
      <c r="C207" s="1" t="str">
        <f t="shared" si="30"/>
        <v>November</v>
      </c>
      <c r="D207" s="1" t="str">
        <f t="shared" si="31"/>
        <v>Q4</v>
      </c>
      <c r="E207" t="s">
        <v>583</v>
      </c>
      <c r="F207" t="s">
        <v>29</v>
      </c>
      <c r="G207" t="s">
        <v>45</v>
      </c>
      <c r="H207">
        <v>9</v>
      </c>
      <c r="I207" t="s">
        <v>584</v>
      </c>
      <c r="J207">
        <v>3234</v>
      </c>
      <c r="K207" s="2">
        <f t="shared" si="32"/>
        <v>29106</v>
      </c>
      <c r="L207" t="b">
        <v>1</v>
      </c>
      <c r="M207">
        <f t="shared" ca="1" si="33"/>
        <v>5</v>
      </c>
      <c r="N207">
        <f t="shared" ca="1" si="34"/>
        <v>1455.3</v>
      </c>
      <c r="O207" t="b">
        <v>1</v>
      </c>
      <c r="P207">
        <f t="shared" ca="1" si="35"/>
        <v>2</v>
      </c>
      <c r="Q207">
        <f t="shared" ca="1" si="36"/>
        <v>582.12</v>
      </c>
      <c r="R207" t="s">
        <v>42</v>
      </c>
      <c r="S207" t="str">
        <f>CHOOSE(MATCH(G207, {"Maharashtra","Karnataka","Delhi","Telangana"}, 0), "27", "29", "07", "36") &amp; V207 &amp; "1Z5"</f>
        <v>36XCKWM2799W1Z5</v>
      </c>
      <c r="T207" t="str">
        <f t="shared" si="37"/>
        <v>CGST+SGST</v>
      </c>
      <c r="U207" t="str">
        <f t="shared" ca="1" si="38"/>
        <v>194C</v>
      </c>
      <c r="V207" t="s">
        <v>585</v>
      </c>
      <c r="W207" t="str">
        <f t="shared" si="39"/>
        <v>Normal</v>
      </c>
    </row>
    <row r="208" spans="1:23" x14ac:dyDescent="0.25">
      <c r="A208">
        <v>207</v>
      </c>
      <c r="B208" s="1">
        <v>45615</v>
      </c>
      <c r="C208" s="1" t="str">
        <f t="shared" si="30"/>
        <v>November</v>
      </c>
      <c r="D208" s="1" t="str">
        <f t="shared" si="31"/>
        <v>Q4</v>
      </c>
      <c r="E208" t="s">
        <v>179</v>
      </c>
      <c r="F208" t="s">
        <v>29</v>
      </c>
      <c r="G208" t="s">
        <v>19</v>
      </c>
      <c r="H208">
        <v>2</v>
      </c>
      <c r="I208" t="s">
        <v>586</v>
      </c>
      <c r="J208">
        <v>5085</v>
      </c>
      <c r="K208" s="2">
        <f t="shared" si="32"/>
        <v>10170</v>
      </c>
      <c r="L208" t="b">
        <v>1</v>
      </c>
      <c r="M208">
        <f t="shared" ca="1" si="33"/>
        <v>12</v>
      </c>
      <c r="N208">
        <f t="shared" ca="1" si="34"/>
        <v>1220.4000000000001</v>
      </c>
      <c r="O208" t="b">
        <v>0</v>
      </c>
      <c r="P208" t="b">
        <f t="shared" ca="1" si="35"/>
        <v>0</v>
      </c>
      <c r="Q208">
        <f t="shared" si="36"/>
        <v>0</v>
      </c>
      <c r="R208" t="s">
        <v>21</v>
      </c>
      <c r="S208" t="str">
        <f>CHOOSE(MATCH(G208, {"Maharashtra","Karnataka","Delhi","Telangana"}, 0), "27", "29", "07", "36") &amp; V208 &amp; "1Z5"</f>
        <v>29ZJQEX1653P1Z5</v>
      </c>
      <c r="T208" t="str">
        <f t="shared" si="37"/>
        <v>IGST</v>
      </c>
      <c r="U208" t="str">
        <f t="shared" ca="1" si="38"/>
        <v>194J</v>
      </c>
      <c r="V208" t="s">
        <v>587</v>
      </c>
      <c r="W208" t="str">
        <f t="shared" si="39"/>
        <v>Normal</v>
      </c>
    </row>
    <row r="209" spans="1:23" x14ac:dyDescent="0.25">
      <c r="A209">
        <v>208</v>
      </c>
      <c r="B209" s="1">
        <v>45616</v>
      </c>
      <c r="C209" s="1" t="str">
        <f t="shared" si="30"/>
        <v>November</v>
      </c>
      <c r="D209" s="1" t="str">
        <f t="shared" si="31"/>
        <v>Q4</v>
      </c>
      <c r="E209" t="s">
        <v>199</v>
      </c>
      <c r="F209" t="s">
        <v>29</v>
      </c>
      <c r="G209" t="s">
        <v>24</v>
      </c>
      <c r="H209">
        <v>5</v>
      </c>
      <c r="I209" t="s">
        <v>588</v>
      </c>
      <c r="J209">
        <v>116</v>
      </c>
      <c r="K209" s="2">
        <f t="shared" si="32"/>
        <v>580</v>
      </c>
      <c r="L209" t="b">
        <v>1</v>
      </c>
      <c r="M209">
        <f t="shared" ca="1" si="33"/>
        <v>28</v>
      </c>
      <c r="N209">
        <f t="shared" ca="1" si="34"/>
        <v>162.4</v>
      </c>
      <c r="O209" t="b">
        <v>0</v>
      </c>
      <c r="P209" t="b">
        <f t="shared" ca="1" si="35"/>
        <v>0</v>
      </c>
      <c r="Q209">
        <f t="shared" si="36"/>
        <v>0</v>
      </c>
      <c r="R209" t="s">
        <v>21</v>
      </c>
      <c r="S209" t="str">
        <f>CHOOSE(MATCH(G209, {"Maharashtra","Karnataka","Delhi","Telangana"}, 0), "27", "29", "07", "36") &amp; V209 &amp; "1Z5"</f>
        <v>07FNFPI0083T1Z5</v>
      </c>
      <c r="T209" t="str">
        <f t="shared" si="37"/>
        <v>IGST</v>
      </c>
      <c r="U209" t="str">
        <f t="shared" ca="1" si="38"/>
        <v>194H</v>
      </c>
      <c r="V209" t="s">
        <v>589</v>
      </c>
      <c r="W209" t="str">
        <f t="shared" si="39"/>
        <v>Normal</v>
      </c>
    </row>
    <row r="210" spans="1:23" x14ac:dyDescent="0.25">
      <c r="A210">
        <v>209</v>
      </c>
      <c r="B210" s="1">
        <v>45617</v>
      </c>
      <c r="C210" s="1" t="str">
        <f t="shared" si="30"/>
        <v>November</v>
      </c>
      <c r="D210" s="1" t="str">
        <f t="shared" si="31"/>
        <v>Q4</v>
      </c>
      <c r="E210" t="s">
        <v>455</v>
      </c>
      <c r="F210" t="s">
        <v>18</v>
      </c>
      <c r="G210" t="s">
        <v>24</v>
      </c>
      <c r="H210">
        <v>3</v>
      </c>
      <c r="I210" t="s">
        <v>590</v>
      </c>
      <c r="J210">
        <v>9879</v>
      </c>
      <c r="K210" s="2">
        <f t="shared" si="32"/>
        <v>29637</v>
      </c>
      <c r="L210" t="b">
        <v>0</v>
      </c>
      <c r="M210" t="b">
        <f t="shared" ca="1" si="33"/>
        <v>0</v>
      </c>
      <c r="N210">
        <f t="shared" si="34"/>
        <v>0</v>
      </c>
      <c r="O210" t="b">
        <v>1</v>
      </c>
      <c r="P210">
        <f t="shared" ca="1" si="35"/>
        <v>1</v>
      </c>
      <c r="Q210">
        <f t="shared" ca="1" si="36"/>
        <v>296.37</v>
      </c>
      <c r="R210" t="s">
        <v>21</v>
      </c>
      <c r="S210" t="str">
        <f>CHOOSE(MATCH(G210, {"Maharashtra","Karnataka","Delhi","Telangana"}, 0), "27", "29", "07", "36") &amp; V210 &amp; "1Z5"</f>
        <v>07ZOOLL7211T1Z5</v>
      </c>
      <c r="T210" t="str">
        <f t="shared" si="37"/>
        <v>IGST</v>
      </c>
      <c r="U210" t="str">
        <f t="shared" ca="1" si="38"/>
        <v>194J</v>
      </c>
      <c r="V210" t="s">
        <v>591</v>
      </c>
      <c r="W210" t="str">
        <f t="shared" si="39"/>
        <v>Normal</v>
      </c>
    </row>
    <row r="211" spans="1:23" x14ac:dyDescent="0.25">
      <c r="A211">
        <v>210</v>
      </c>
      <c r="B211" s="1">
        <v>45618</v>
      </c>
      <c r="C211" s="1" t="str">
        <f t="shared" si="30"/>
        <v>November</v>
      </c>
      <c r="D211" s="1" t="str">
        <f t="shared" si="31"/>
        <v>Q4</v>
      </c>
      <c r="E211" t="s">
        <v>365</v>
      </c>
      <c r="F211" t="s">
        <v>29</v>
      </c>
      <c r="G211" t="s">
        <v>45</v>
      </c>
      <c r="H211">
        <v>9</v>
      </c>
      <c r="I211" t="s">
        <v>592</v>
      </c>
      <c r="J211">
        <v>2425</v>
      </c>
      <c r="K211" s="2">
        <f t="shared" si="32"/>
        <v>21825</v>
      </c>
      <c r="L211" t="b">
        <v>0</v>
      </c>
      <c r="M211" t="b">
        <f t="shared" ca="1" si="33"/>
        <v>0</v>
      </c>
      <c r="N211">
        <f t="shared" si="34"/>
        <v>0</v>
      </c>
      <c r="O211" t="b">
        <v>0</v>
      </c>
      <c r="P211" t="b">
        <f t="shared" ca="1" si="35"/>
        <v>0</v>
      </c>
      <c r="Q211">
        <f t="shared" si="36"/>
        <v>0</v>
      </c>
      <c r="R211" t="s">
        <v>42</v>
      </c>
      <c r="S211" t="str">
        <f>CHOOSE(MATCH(G211, {"Maharashtra","Karnataka","Delhi","Telangana"}, 0), "27", "29", "07", "36") &amp; V211 &amp; "1Z5"</f>
        <v>36OERXF0233Y1Z5</v>
      </c>
      <c r="T211" t="str">
        <f t="shared" si="37"/>
        <v>CGST+SGST</v>
      </c>
      <c r="U211" t="str">
        <f t="shared" ca="1" si="38"/>
        <v>194C</v>
      </c>
      <c r="V211" t="s">
        <v>593</v>
      </c>
      <c r="W211" t="str">
        <f t="shared" si="39"/>
        <v>Normal</v>
      </c>
    </row>
    <row r="212" spans="1:23" x14ac:dyDescent="0.25">
      <c r="A212">
        <v>211</v>
      </c>
      <c r="B212" s="1">
        <v>45619</v>
      </c>
      <c r="C212" s="1" t="str">
        <f t="shared" si="30"/>
        <v>November</v>
      </c>
      <c r="D212" s="1" t="str">
        <f t="shared" si="31"/>
        <v>Q4</v>
      </c>
      <c r="E212" t="s">
        <v>33</v>
      </c>
      <c r="F212" t="s">
        <v>18</v>
      </c>
      <c r="G212" t="s">
        <v>24</v>
      </c>
      <c r="H212">
        <v>1</v>
      </c>
      <c r="I212" t="s">
        <v>594</v>
      </c>
      <c r="J212">
        <v>4114</v>
      </c>
      <c r="K212" s="2">
        <f t="shared" si="32"/>
        <v>4114</v>
      </c>
      <c r="L212" t="b">
        <v>0</v>
      </c>
      <c r="M212" t="b">
        <f t="shared" ca="1" si="33"/>
        <v>0</v>
      </c>
      <c r="N212">
        <f t="shared" si="34"/>
        <v>0</v>
      </c>
      <c r="O212" t="b">
        <v>1</v>
      </c>
      <c r="P212">
        <f t="shared" ca="1" si="35"/>
        <v>5</v>
      </c>
      <c r="Q212">
        <f t="shared" ca="1" si="36"/>
        <v>205.7</v>
      </c>
      <c r="R212" t="s">
        <v>31</v>
      </c>
      <c r="S212" t="str">
        <f>CHOOSE(MATCH(G212, {"Maharashtra","Karnataka","Delhi","Telangana"}, 0), "27", "29", "07", "36") &amp; V212 &amp; "1Z5"</f>
        <v>07SVPHZ3036Q1Z5</v>
      </c>
      <c r="T212" t="str">
        <f t="shared" si="37"/>
        <v>IGST</v>
      </c>
      <c r="U212" t="str">
        <f t="shared" ca="1" si="38"/>
        <v>194I</v>
      </c>
      <c r="V212" t="s">
        <v>595</v>
      </c>
      <c r="W212" t="str">
        <f t="shared" si="39"/>
        <v>Normal</v>
      </c>
    </row>
    <row r="213" spans="1:23" x14ac:dyDescent="0.25">
      <c r="A213">
        <v>212</v>
      </c>
      <c r="B213" s="1">
        <v>45620</v>
      </c>
      <c r="C213" s="1" t="str">
        <f t="shared" si="30"/>
        <v>November</v>
      </c>
      <c r="D213" s="1" t="str">
        <f t="shared" si="31"/>
        <v>Q4</v>
      </c>
      <c r="E213" t="s">
        <v>596</v>
      </c>
      <c r="F213" t="s">
        <v>29</v>
      </c>
      <c r="G213" t="s">
        <v>45</v>
      </c>
      <c r="H213">
        <v>2</v>
      </c>
      <c r="I213" t="s">
        <v>597</v>
      </c>
      <c r="J213">
        <v>6735</v>
      </c>
      <c r="K213" s="2">
        <f t="shared" si="32"/>
        <v>13470</v>
      </c>
      <c r="L213" t="b">
        <v>1</v>
      </c>
      <c r="M213">
        <f t="shared" ca="1" si="33"/>
        <v>28</v>
      </c>
      <c r="N213">
        <f t="shared" ca="1" si="34"/>
        <v>3771.6</v>
      </c>
      <c r="O213" t="b">
        <v>1</v>
      </c>
      <c r="P213">
        <f t="shared" ca="1" si="35"/>
        <v>1</v>
      </c>
      <c r="Q213">
        <f t="shared" ca="1" si="36"/>
        <v>134.69999999999999</v>
      </c>
      <c r="R213" t="s">
        <v>31</v>
      </c>
      <c r="S213" t="str">
        <f>CHOOSE(MATCH(G213, {"Maharashtra","Karnataka","Delhi","Telangana"}, 0), "27", "29", "07", "36") &amp; V213 &amp; "1Z5"</f>
        <v>36PTUMM4996L1Z5</v>
      </c>
      <c r="T213" t="str">
        <f t="shared" si="37"/>
        <v>CGST+SGST</v>
      </c>
      <c r="U213" t="str">
        <f t="shared" ca="1" si="38"/>
        <v>194H</v>
      </c>
      <c r="V213" t="s">
        <v>598</v>
      </c>
      <c r="W213" t="str">
        <f t="shared" si="39"/>
        <v>High Risk</v>
      </c>
    </row>
    <row r="214" spans="1:23" x14ac:dyDescent="0.25">
      <c r="A214">
        <v>213</v>
      </c>
      <c r="B214" s="1">
        <v>45621</v>
      </c>
      <c r="C214" s="1" t="str">
        <f t="shared" si="30"/>
        <v>November</v>
      </c>
      <c r="D214" s="1" t="str">
        <f t="shared" si="31"/>
        <v>Q4</v>
      </c>
      <c r="E214" t="s">
        <v>426</v>
      </c>
      <c r="F214" t="s">
        <v>29</v>
      </c>
      <c r="G214" t="s">
        <v>19</v>
      </c>
      <c r="H214">
        <v>8</v>
      </c>
      <c r="I214" t="s">
        <v>332</v>
      </c>
      <c r="J214">
        <v>339</v>
      </c>
      <c r="K214" s="2">
        <f t="shared" si="32"/>
        <v>2712</v>
      </c>
      <c r="L214" t="b">
        <v>0</v>
      </c>
      <c r="M214" t="b">
        <f t="shared" ca="1" si="33"/>
        <v>0</v>
      </c>
      <c r="N214">
        <f t="shared" si="34"/>
        <v>0</v>
      </c>
      <c r="O214" t="b">
        <v>0</v>
      </c>
      <c r="P214" t="b">
        <f t="shared" ca="1" si="35"/>
        <v>0</v>
      </c>
      <c r="Q214">
        <f t="shared" si="36"/>
        <v>0</v>
      </c>
      <c r="R214" t="s">
        <v>26</v>
      </c>
      <c r="S214" t="str">
        <f>CHOOSE(MATCH(G214, {"Maharashtra","Karnataka","Delhi","Telangana"}, 0), "27", "29", "07", "36") &amp; V214 &amp; "1Z5"</f>
        <v>29HSTPL5339K1Z5</v>
      </c>
      <c r="T214" t="str">
        <f t="shared" si="37"/>
        <v>IGST</v>
      </c>
      <c r="U214" t="str">
        <f t="shared" ca="1" si="38"/>
        <v>194H</v>
      </c>
      <c r="V214" t="s">
        <v>599</v>
      </c>
      <c r="W214" t="str">
        <f t="shared" si="39"/>
        <v>Normal</v>
      </c>
    </row>
    <row r="215" spans="1:23" x14ac:dyDescent="0.25">
      <c r="A215">
        <v>214</v>
      </c>
      <c r="B215" s="1">
        <v>45622</v>
      </c>
      <c r="C215" s="1" t="str">
        <f t="shared" si="30"/>
        <v>November</v>
      </c>
      <c r="D215" s="1" t="str">
        <f t="shared" si="31"/>
        <v>Q4</v>
      </c>
      <c r="E215" t="s">
        <v>600</v>
      </c>
      <c r="F215" t="s">
        <v>29</v>
      </c>
      <c r="G215" t="s">
        <v>37</v>
      </c>
      <c r="H215">
        <v>8</v>
      </c>
      <c r="I215" t="s">
        <v>601</v>
      </c>
      <c r="J215">
        <v>9116</v>
      </c>
      <c r="K215" s="2">
        <f t="shared" si="32"/>
        <v>72928</v>
      </c>
      <c r="L215" t="b">
        <v>1</v>
      </c>
      <c r="M215">
        <f t="shared" ca="1" si="33"/>
        <v>12</v>
      </c>
      <c r="N215">
        <f t="shared" ca="1" si="34"/>
        <v>8751.36</v>
      </c>
      <c r="O215" t="b">
        <v>0</v>
      </c>
      <c r="P215" t="b">
        <f t="shared" ca="1" si="35"/>
        <v>0</v>
      </c>
      <c r="Q215">
        <f t="shared" si="36"/>
        <v>0</v>
      </c>
      <c r="R215" t="s">
        <v>31</v>
      </c>
      <c r="S215" t="str">
        <f>CHOOSE(MATCH(G215, {"Maharashtra","Karnataka","Delhi","Telangana"}, 0), "27", "29", "07", "36") &amp; V215 &amp; "1Z5"</f>
        <v>27LIQFW4795Y1Z5</v>
      </c>
      <c r="T215" t="str">
        <f t="shared" si="37"/>
        <v>IGST</v>
      </c>
      <c r="U215" t="str">
        <f t="shared" ca="1" si="38"/>
        <v>194H</v>
      </c>
      <c r="V215" t="s">
        <v>602</v>
      </c>
      <c r="W215" t="str">
        <f t="shared" si="39"/>
        <v>High Risk</v>
      </c>
    </row>
    <row r="216" spans="1:23" x14ac:dyDescent="0.25">
      <c r="A216">
        <v>215</v>
      </c>
      <c r="B216" s="1">
        <v>45623</v>
      </c>
      <c r="C216" s="1" t="str">
        <f t="shared" si="30"/>
        <v>November</v>
      </c>
      <c r="D216" s="1" t="str">
        <f t="shared" si="31"/>
        <v>Q4</v>
      </c>
      <c r="E216" t="s">
        <v>603</v>
      </c>
      <c r="F216" t="s">
        <v>29</v>
      </c>
      <c r="G216" t="s">
        <v>24</v>
      </c>
      <c r="H216">
        <v>5</v>
      </c>
      <c r="I216" t="s">
        <v>604</v>
      </c>
      <c r="J216">
        <v>4625</v>
      </c>
      <c r="K216" s="2">
        <f t="shared" si="32"/>
        <v>23125</v>
      </c>
      <c r="L216" t="b">
        <v>0</v>
      </c>
      <c r="M216" t="b">
        <f t="shared" ca="1" si="33"/>
        <v>0</v>
      </c>
      <c r="N216">
        <f t="shared" si="34"/>
        <v>0</v>
      </c>
      <c r="O216" t="b">
        <v>1</v>
      </c>
      <c r="P216">
        <f t="shared" ca="1" si="35"/>
        <v>2</v>
      </c>
      <c r="Q216">
        <f t="shared" ca="1" si="36"/>
        <v>462.5</v>
      </c>
      <c r="R216" t="s">
        <v>26</v>
      </c>
      <c r="S216" t="str">
        <f>CHOOSE(MATCH(G216, {"Maharashtra","Karnataka","Delhi","Telangana"}, 0), "27", "29", "07", "36") &amp; V216 &amp; "1Z5"</f>
        <v>07PPACU6742E1Z5</v>
      </c>
      <c r="T216" t="str">
        <f t="shared" si="37"/>
        <v>IGST</v>
      </c>
      <c r="U216" t="str">
        <f t="shared" ca="1" si="38"/>
        <v>No TDS</v>
      </c>
      <c r="V216" t="s">
        <v>605</v>
      </c>
      <c r="W216" t="str">
        <f t="shared" si="39"/>
        <v>Normal</v>
      </c>
    </row>
    <row r="217" spans="1:23" x14ac:dyDescent="0.25">
      <c r="A217">
        <v>216</v>
      </c>
      <c r="B217" s="1">
        <v>45624</v>
      </c>
      <c r="C217" s="1" t="str">
        <f t="shared" si="30"/>
        <v>November</v>
      </c>
      <c r="D217" s="1" t="str">
        <f t="shared" si="31"/>
        <v>Q4</v>
      </c>
      <c r="E217" t="s">
        <v>426</v>
      </c>
      <c r="F217" t="s">
        <v>18</v>
      </c>
      <c r="G217" t="s">
        <v>19</v>
      </c>
      <c r="H217">
        <v>6</v>
      </c>
      <c r="I217" t="s">
        <v>606</v>
      </c>
      <c r="J217">
        <v>6108</v>
      </c>
      <c r="K217" s="2">
        <f t="shared" si="32"/>
        <v>36648</v>
      </c>
      <c r="L217" t="b">
        <v>1</v>
      </c>
      <c r="M217">
        <f t="shared" ca="1" si="33"/>
        <v>28</v>
      </c>
      <c r="N217">
        <f t="shared" ca="1" si="34"/>
        <v>10261.44</v>
      </c>
      <c r="O217" t="b">
        <v>0</v>
      </c>
      <c r="P217" t="b">
        <f t="shared" ca="1" si="35"/>
        <v>0</v>
      </c>
      <c r="Q217">
        <f t="shared" si="36"/>
        <v>0</v>
      </c>
      <c r="R217" t="s">
        <v>26</v>
      </c>
      <c r="S217" t="str">
        <f>CHOOSE(MATCH(G217, {"Maharashtra","Karnataka","Delhi","Telangana"}, 0), "27", "29", "07", "36") &amp; V217 &amp; "1Z5"</f>
        <v>29BNGSO7936X1Z5</v>
      </c>
      <c r="T217" t="str">
        <f t="shared" si="37"/>
        <v>IGST</v>
      </c>
      <c r="U217" t="str">
        <f t="shared" ca="1" si="38"/>
        <v>194C</v>
      </c>
      <c r="V217" t="s">
        <v>607</v>
      </c>
      <c r="W217" t="str">
        <f t="shared" si="39"/>
        <v>Normal</v>
      </c>
    </row>
    <row r="218" spans="1:23" x14ac:dyDescent="0.25">
      <c r="A218">
        <v>217</v>
      </c>
      <c r="B218" s="1">
        <v>45625</v>
      </c>
      <c r="C218" s="1" t="str">
        <f t="shared" si="30"/>
        <v>November</v>
      </c>
      <c r="D218" s="1" t="str">
        <f t="shared" si="31"/>
        <v>Q4</v>
      </c>
      <c r="E218" t="s">
        <v>608</v>
      </c>
      <c r="F218" t="s">
        <v>18</v>
      </c>
      <c r="G218" t="s">
        <v>24</v>
      </c>
      <c r="H218">
        <v>6</v>
      </c>
      <c r="I218" t="s">
        <v>609</v>
      </c>
      <c r="J218">
        <v>8538</v>
      </c>
      <c r="K218" s="2">
        <f t="shared" si="32"/>
        <v>51228</v>
      </c>
      <c r="L218" t="b">
        <v>0</v>
      </c>
      <c r="M218" t="b">
        <f t="shared" ca="1" si="33"/>
        <v>0</v>
      </c>
      <c r="N218">
        <f t="shared" si="34"/>
        <v>0</v>
      </c>
      <c r="O218" t="b">
        <v>1</v>
      </c>
      <c r="P218">
        <f t="shared" ca="1" si="35"/>
        <v>5</v>
      </c>
      <c r="Q218">
        <f t="shared" ca="1" si="36"/>
        <v>2561.4</v>
      </c>
      <c r="R218" t="s">
        <v>26</v>
      </c>
      <c r="S218" t="str">
        <f>CHOOSE(MATCH(G218, {"Maharashtra","Karnataka","Delhi","Telangana"}, 0), "27", "29", "07", "36") &amp; V218 &amp; "1Z5"</f>
        <v>07EQQVO5474N1Z5</v>
      </c>
      <c r="T218" t="str">
        <f t="shared" si="37"/>
        <v>IGST</v>
      </c>
      <c r="U218" t="str">
        <f t="shared" ca="1" si="38"/>
        <v>194I</v>
      </c>
      <c r="V218" t="s">
        <v>610</v>
      </c>
      <c r="W218" t="str">
        <f t="shared" si="39"/>
        <v>Normal</v>
      </c>
    </row>
    <row r="219" spans="1:23" x14ac:dyDescent="0.25">
      <c r="A219">
        <v>218</v>
      </c>
      <c r="B219" s="1">
        <v>45626</v>
      </c>
      <c r="C219" s="1" t="str">
        <f t="shared" si="30"/>
        <v>November</v>
      </c>
      <c r="D219" s="1" t="str">
        <f t="shared" si="31"/>
        <v>Q4</v>
      </c>
      <c r="E219" t="s">
        <v>279</v>
      </c>
      <c r="F219" t="s">
        <v>29</v>
      </c>
      <c r="G219" t="s">
        <v>19</v>
      </c>
      <c r="H219">
        <v>1</v>
      </c>
      <c r="I219" t="s">
        <v>611</v>
      </c>
      <c r="J219">
        <v>5270</v>
      </c>
      <c r="K219" s="2">
        <f t="shared" si="32"/>
        <v>5270</v>
      </c>
      <c r="L219" t="b">
        <v>1</v>
      </c>
      <c r="M219">
        <f t="shared" ca="1" si="33"/>
        <v>5</v>
      </c>
      <c r="N219">
        <f t="shared" ca="1" si="34"/>
        <v>263.5</v>
      </c>
      <c r="O219" t="b">
        <v>0</v>
      </c>
      <c r="P219" t="b">
        <f t="shared" ca="1" si="35"/>
        <v>0</v>
      </c>
      <c r="Q219">
        <f t="shared" si="36"/>
        <v>0</v>
      </c>
      <c r="R219" t="s">
        <v>31</v>
      </c>
      <c r="S219" t="str">
        <f>CHOOSE(MATCH(G219, {"Maharashtra","Karnataka","Delhi","Telangana"}, 0), "27", "29", "07", "36") &amp; V219 &amp; "1Z5"</f>
        <v>29JHDHC4872K1Z5</v>
      </c>
      <c r="T219" t="str">
        <f t="shared" si="37"/>
        <v>IGST</v>
      </c>
      <c r="U219" t="str">
        <f t="shared" ca="1" si="38"/>
        <v>194J</v>
      </c>
      <c r="V219" t="s">
        <v>612</v>
      </c>
      <c r="W219" t="str">
        <f t="shared" si="39"/>
        <v>High Risk</v>
      </c>
    </row>
    <row r="220" spans="1:23" x14ac:dyDescent="0.25">
      <c r="A220">
        <v>219</v>
      </c>
      <c r="B220" s="1">
        <v>45627</v>
      </c>
      <c r="C220" s="1" t="str">
        <f t="shared" si="30"/>
        <v>December</v>
      </c>
      <c r="D220" s="1" t="str">
        <f t="shared" si="31"/>
        <v>Q4</v>
      </c>
      <c r="E220" t="s">
        <v>613</v>
      </c>
      <c r="F220" t="s">
        <v>18</v>
      </c>
      <c r="G220" t="s">
        <v>37</v>
      </c>
      <c r="H220">
        <v>3</v>
      </c>
      <c r="I220" t="s">
        <v>614</v>
      </c>
      <c r="J220">
        <v>3071</v>
      </c>
      <c r="K220" s="2">
        <f t="shared" si="32"/>
        <v>9213</v>
      </c>
      <c r="L220" t="b">
        <v>1</v>
      </c>
      <c r="M220">
        <f t="shared" ca="1" si="33"/>
        <v>18</v>
      </c>
      <c r="N220">
        <f t="shared" ca="1" si="34"/>
        <v>1658.34</v>
      </c>
      <c r="O220" t="b">
        <v>0</v>
      </c>
      <c r="P220" t="b">
        <f t="shared" ca="1" si="35"/>
        <v>0</v>
      </c>
      <c r="Q220">
        <f t="shared" si="36"/>
        <v>0</v>
      </c>
      <c r="R220" t="s">
        <v>31</v>
      </c>
      <c r="S220" t="str">
        <f>CHOOSE(MATCH(G220, {"Maharashtra","Karnataka","Delhi","Telangana"}, 0), "27", "29", "07", "36") &amp; V220 &amp; "1Z5"</f>
        <v>27KIGEO6904X1Z5</v>
      </c>
      <c r="T220" t="str">
        <f t="shared" si="37"/>
        <v>IGST</v>
      </c>
      <c r="U220" t="str">
        <f t="shared" ca="1" si="38"/>
        <v>194C</v>
      </c>
      <c r="V220" t="s">
        <v>615</v>
      </c>
      <c r="W220" t="str">
        <f t="shared" si="39"/>
        <v>High Risk</v>
      </c>
    </row>
    <row r="221" spans="1:23" x14ac:dyDescent="0.25">
      <c r="A221">
        <v>220</v>
      </c>
      <c r="B221" s="1">
        <v>45628</v>
      </c>
      <c r="C221" s="1" t="str">
        <f t="shared" si="30"/>
        <v>December</v>
      </c>
      <c r="D221" s="1" t="str">
        <f t="shared" si="31"/>
        <v>Q4</v>
      </c>
      <c r="E221" t="s">
        <v>616</v>
      </c>
      <c r="F221" t="s">
        <v>29</v>
      </c>
      <c r="G221" t="s">
        <v>19</v>
      </c>
      <c r="H221">
        <v>2</v>
      </c>
      <c r="I221" t="s">
        <v>617</v>
      </c>
      <c r="J221">
        <v>7285</v>
      </c>
      <c r="K221" s="2">
        <f t="shared" si="32"/>
        <v>14570</v>
      </c>
      <c r="L221" t="b">
        <v>1</v>
      </c>
      <c r="M221">
        <f t="shared" ca="1" si="33"/>
        <v>28</v>
      </c>
      <c r="N221">
        <f t="shared" ca="1" si="34"/>
        <v>4079.6</v>
      </c>
      <c r="O221" t="b">
        <v>1</v>
      </c>
      <c r="P221">
        <f t="shared" ca="1" si="35"/>
        <v>1</v>
      </c>
      <c r="Q221">
        <f t="shared" ca="1" si="36"/>
        <v>145.69999999999999</v>
      </c>
      <c r="R221" t="s">
        <v>42</v>
      </c>
      <c r="S221" t="str">
        <f>CHOOSE(MATCH(G221, {"Maharashtra","Karnataka","Delhi","Telangana"}, 0), "27", "29", "07", "36") &amp; V221 &amp; "1Z5"</f>
        <v>29OPXUD6086Z1Z5</v>
      </c>
      <c r="T221" t="str">
        <f t="shared" si="37"/>
        <v>IGST</v>
      </c>
      <c r="U221" t="str">
        <f t="shared" ca="1" si="38"/>
        <v>194H</v>
      </c>
      <c r="V221" t="s">
        <v>618</v>
      </c>
      <c r="W221" t="str">
        <f t="shared" si="39"/>
        <v>Normal</v>
      </c>
    </row>
    <row r="222" spans="1:23" x14ac:dyDescent="0.25">
      <c r="A222">
        <v>221</v>
      </c>
      <c r="B222" s="1">
        <v>45629</v>
      </c>
      <c r="C222" s="1" t="str">
        <f t="shared" si="30"/>
        <v>December</v>
      </c>
      <c r="D222" s="1" t="str">
        <f t="shared" si="31"/>
        <v>Q4</v>
      </c>
      <c r="E222" t="s">
        <v>619</v>
      </c>
      <c r="F222" t="s">
        <v>18</v>
      </c>
      <c r="G222" t="s">
        <v>37</v>
      </c>
      <c r="H222">
        <v>9</v>
      </c>
      <c r="I222" t="s">
        <v>620</v>
      </c>
      <c r="J222">
        <v>4915</v>
      </c>
      <c r="K222" s="2">
        <f t="shared" si="32"/>
        <v>44235</v>
      </c>
      <c r="L222" t="b">
        <v>1</v>
      </c>
      <c r="M222">
        <f t="shared" ca="1" si="33"/>
        <v>28</v>
      </c>
      <c r="N222">
        <f t="shared" ca="1" si="34"/>
        <v>12385.8</v>
      </c>
      <c r="O222" t="b">
        <v>0</v>
      </c>
      <c r="P222" t="b">
        <f t="shared" ca="1" si="35"/>
        <v>0</v>
      </c>
      <c r="Q222">
        <f t="shared" si="36"/>
        <v>0</v>
      </c>
      <c r="R222" t="s">
        <v>26</v>
      </c>
      <c r="S222" t="str">
        <f>CHOOSE(MATCH(G222, {"Maharashtra","Karnataka","Delhi","Telangana"}, 0), "27", "29", "07", "36") &amp; V222 &amp; "1Z5"</f>
        <v>27ONGKO9563B1Z5</v>
      </c>
      <c r="T222" t="str">
        <f t="shared" si="37"/>
        <v>IGST</v>
      </c>
      <c r="U222" t="str">
        <f t="shared" ca="1" si="38"/>
        <v>194J</v>
      </c>
      <c r="V222" t="s">
        <v>621</v>
      </c>
      <c r="W222" t="str">
        <f t="shared" si="39"/>
        <v>Normal</v>
      </c>
    </row>
    <row r="223" spans="1:23" x14ac:dyDescent="0.25">
      <c r="A223">
        <v>222</v>
      </c>
      <c r="B223" s="1">
        <v>45630</v>
      </c>
      <c r="C223" s="1" t="str">
        <f t="shared" si="30"/>
        <v>December</v>
      </c>
      <c r="D223" s="1" t="str">
        <f t="shared" si="31"/>
        <v>Q4</v>
      </c>
      <c r="E223" t="s">
        <v>146</v>
      </c>
      <c r="F223" t="s">
        <v>29</v>
      </c>
      <c r="G223" t="s">
        <v>24</v>
      </c>
      <c r="H223">
        <v>6</v>
      </c>
      <c r="I223" t="s">
        <v>622</v>
      </c>
      <c r="J223">
        <v>2601</v>
      </c>
      <c r="K223" s="2">
        <f t="shared" si="32"/>
        <v>15606</v>
      </c>
      <c r="L223" t="b">
        <v>0</v>
      </c>
      <c r="M223" t="b">
        <f t="shared" ca="1" si="33"/>
        <v>0</v>
      </c>
      <c r="N223">
        <f t="shared" si="34"/>
        <v>0</v>
      </c>
      <c r="O223" t="b">
        <v>0</v>
      </c>
      <c r="P223" t="b">
        <f t="shared" ca="1" si="35"/>
        <v>0</v>
      </c>
      <c r="Q223">
        <f t="shared" si="36"/>
        <v>0</v>
      </c>
      <c r="R223" t="s">
        <v>21</v>
      </c>
      <c r="S223" t="str">
        <f>CHOOSE(MATCH(G223, {"Maharashtra","Karnataka","Delhi","Telangana"}, 0), "27", "29", "07", "36") &amp; V223 &amp; "1Z5"</f>
        <v>07QBQXN1328H1Z5</v>
      </c>
      <c r="T223" t="str">
        <f t="shared" si="37"/>
        <v>IGST</v>
      </c>
      <c r="U223" t="str">
        <f t="shared" ca="1" si="38"/>
        <v>194J</v>
      </c>
      <c r="V223" t="s">
        <v>623</v>
      </c>
      <c r="W223" t="str">
        <f t="shared" si="39"/>
        <v>Normal</v>
      </c>
    </row>
    <row r="224" spans="1:23" x14ac:dyDescent="0.25">
      <c r="A224">
        <v>223</v>
      </c>
      <c r="B224" s="1">
        <v>45631</v>
      </c>
      <c r="C224" s="1" t="str">
        <f t="shared" si="30"/>
        <v>December</v>
      </c>
      <c r="D224" s="1" t="str">
        <f t="shared" si="31"/>
        <v>Q4</v>
      </c>
      <c r="E224" t="s">
        <v>624</v>
      </c>
      <c r="F224" t="s">
        <v>18</v>
      </c>
      <c r="G224" t="s">
        <v>24</v>
      </c>
      <c r="H224">
        <v>2</v>
      </c>
      <c r="I224" t="s">
        <v>625</v>
      </c>
      <c r="J224">
        <v>4316</v>
      </c>
      <c r="K224" s="2">
        <f t="shared" si="32"/>
        <v>8632</v>
      </c>
      <c r="L224" t="b">
        <v>1</v>
      </c>
      <c r="M224">
        <f t="shared" ca="1" si="33"/>
        <v>18</v>
      </c>
      <c r="N224">
        <f t="shared" ca="1" si="34"/>
        <v>1553.76</v>
      </c>
      <c r="O224" t="b">
        <v>1</v>
      </c>
      <c r="P224">
        <f t="shared" ca="1" si="35"/>
        <v>1</v>
      </c>
      <c r="Q224">
        <f t="shared" ca="1" si="36"/>
        <v>86.32</v>
      </c>
      <c r="R224" t="s">
        <v>26</v>
      </c>
      <c r="S224" t="str">
        <f>CHOOSE(MATCH(G224, {"Maharashtra","Karnataka","Delhi","Telangana"}, 0), "27", "29", "07", "36") &amp; V224 &amp; "1Z5"</f>
        <v>07TZKBO3634I1Z5</v>
      </c>
      <c r="T224" t="str">
        <f t="shared" si="37"/>
        <v>IGST</v>
      </c>
      <c r="U224" t="str">
        <f t="shared" ca="1" si="38"/>
        <v>194I</v>
      </c>
      <c r="V224" t="s">
        <v>626</v>
      </c>
      <c r="W224" t="str">
        <f t="shared" si="39"/>
        <v>Normal</v>
      </c>
    </row>
    <row r="225" spans="1:23" x14ac:dyDescent="0.25">
      <c r="A225">
        <v>224</v>
      </c>
      <c r="B225" s="1">
        <v>45632</v>
      </c>
      <c r="C225" s="1" t="str">
        <f t="shared" si="30"/>
        <v>December</v>
      </c>
      <c r="D225" s="1" t="str">
        <f t="shared" si="31"/>
        <v>Q4</v>
      </c>
      <c r="E225" t="s">
        <v>627</v>
      </c>
      <c r="F225" t="s">
        <v>29</v>
      </c>
      <c r="G225" t="s">
        <v>37</v>
      </c>
      <c r="H225">
        <v>9</v>
      </c>
      <c r="I225" t="s">
        <v>628</v>
      </c>
      <c r="J225">
        <v>7013</v>
      </c>
      <c r="K225" s="2">
        <f t="shared" si="32"/>
        <v>63117</v>
      </c>
      <c r="L225" t="b">
        <v>0</v>
      </c>
      <c r="M225" t="b">
        <f t="shared" ca="1" si="33"/>
        <v>0</v>
      </c>
      <c r="N225">
        <f t="shared" si="34"/>
        <v>0</v>
      </c>
      <c r="O225" t="b">
        <v>0</v>
      </c>
      <c r="P225" t="b">
        <f t="shared" ca="1" si="35"/>
        <v>0</v>
      </c>
      <c r="Q225">
        <f t="shared" si="36"/>
        <v>0</v>
      </c>
      <c r="R225" t="s">
        <v>21</v>
      </c>
      <c r="S225" t="str">
        <f>CHOOSE(MATCH(G225, {"Maharashtra","Karnataka","Delhi","Telangana"}, 0), "27", "29", "07", "36") &amp; V225 &amp; "1Z5"</f>
        <v>27AAUXL2485A1Z5</v>
      </c>
      <c r="T225" t="str">
        <f t="shared" si="37"/>
        <v>IGST</v>
      </c>
      <c r="U225" t="str">
        <f t="shared" ca="1" si="38"/>
        <v>No TDS</v>
      </c>
      <c r="V225" t="s">
        <v>629</v>
      </c>
      <c r="W225" t="str">
        <f t="shared" si="39"/>
        <v>Normal</v>
      </c>
    </row>
    <row r="226" spans="1:23" x14ac:dyDescent="0.25">
      <c r="A226">
        <v>225</v>
      </c>
      <c r="B226" s="1">
        <v>45633</v>
      </c>
      <c r="C226" s="1" t="str">
        <f t="shared" si="30"/>
        <v>December</v>
      </c>
      <c r="D226" s="1" t="str">
        <f t="shared" si="31"/>
        <v>Q4</v>
      </c>
      <c r="E226" t="s">
        <v>363</v>
      </c>
      <c r="F226" t="s">
        <v>29</v>
      </c>
      <c r="G226" t="s">
        <v>45</v>
      </c>
      <c r="H226">
        <v>7</v>
      </c>
      <c r="I226" t="s">
        <v>232</v>
      </c>
      <c r="J226">
        <v>2496</v>
      </c>
      <c r="K226" s="2">
        <f t="shared" si="32"/>
        <v>17472</v>
      </c>
      <c r="L226" t="b">
        <v>0</v>
      </c>
      <c r="M226" t="b">
        <f t="shared" ca="1" si="33"/>
        <v>0</v>
      </c>
      <c r="N226">
        <f t="shared" si="34"/>
        <v>0</v>
      </c>
      <c r="O226" t="b">
        <v>0</v>
      </c>
      <c r="P226" t="b">
        <f t="shared" ca="1" si="35"/>
        <v>0</v>
      </c>
      <c r="Q226">
        <f t="shared" si="36"/>
        <v>0</v>
      </c>
      <c r="R226" t="s">
        <v>42</v>
      </c>
      <c r="S226" t="str">
        <f>CHOOSE(MATCH(G226, {"Maharashtra","Karnataka","Delhi","Telangana"}, 0), "27", "29", "07", "36") &amp; V226 &amp; "1Z5"</f>
        <v>36AJLOS0826N1Z5</v>
      </c>
      <c r="T226" t="str">
        <f t="shared" si="37"/>
        <v>CGST+SGST</v>
      </c>
      <c r="U226" t="str">
        <f t="shared" ca="1" si="38"/>
        <v>194I</v>
      </c>
      <c r="V226" t="s">
        <v>630</v>
      </c>
      <c r="W226" t="str">
        <f t="shared" si="39"/>
        <v>Normal</v>
      </c>
    </row>
    <row r="227" spans="1:23" x14ac:dyDescent="0.25">
      <c r="A227">
        <v>226</v>
      </c>
      <c r="B227" s="1">
        <v>45634</v>
      </c>
      <c r="C227" s="1" t="str">
        <f t="shared" si="30"/>
        <v>December</v>
      </c>
      <c r="D227" s="1" t="str">
        <f t="shared" si="31"/>
        <v>Q4</v>
      </c>
      <c r="E227" t="s">
        <v>631</v>
      </c>
      <c r="F227" t="s">
        <v>18</v>
      </c>
      <c r="G227" t="s">
        <v>24</v>
      </c>
      <c r="H227">
        <v>5</v>
      </c>
      <c r="I227" t="s">
        <v>632</v>
      </c>
      <c r="J227">
        <v>4986</v>
      </c>
      <c r="K227" s="2">
        <f t="shared" si="32"/>
        <v>24930</v>
      </c>
      <c r="L227" t="b">
        <v>0</v>
      </c>
      <c r="M227" t="b">
        <f t="shared" ca="1" si="33"/>
        <v>0</v>
      </c>
      <c r="N227">
        <f t="shared" si="34"/>
        <v>0</v>
      </c>
      <c r="O227" t="b">
        <v>0</v>
      </c>
      <c r="P227" t="b">
        <f t="shared" ca="1" si="35"/>
        <v>0</v>
      </c>
      <c r="Q227">
        <f t="shared" si="36"/>
        <v>0</v>
      </c>
      <c r="R227" t="s">
        <v>31</v>
      </c>
      <c r="S227" t="str">
        <f>CHOOSE(MATCH(G227, {"Maharashtra","Karnataka","Delhi","Telangana"}, 0), "27", "29", "07", "36") &amp; V227 &amp; "1Z5"</f>
        <v>07DWQNP3975S1Z5</v>
      </c>
      <c r="T227" t="str">
        <f t="shared" si="37"/>
        <v>IGST</v>
      </c>
      <c r="U227" t="str">
        <f t="shared" ca="1" si="38"/>
        <v>No TDS</v>
      </c>
      <c r="V227" t="s">
        <v>633</v>
      </c>
      <c r="W227" t="str">
        <f t="shared" si="39"/>
        <v>Normal</v>
      </c>
    </row>
    <row r="228" spans="1:23" x14ac:dyDescent="0.25">
      <c r="A228">
        <v>227</v>
      </c>
      <c r="B228" s="1">
        <v>45635</v>
      </c>
      <c r="C228" s="1" t="str">
        <f t="shared" si="30"/>
        <v>December</v>
      </c>
      <c r="D228" s="1" t="str">
        <f t="shared" si="31"/>
        <v>Q4</v>
      </c>
      <c r="E228" t="s">
        <v>323</v>
      </c>
      <c r="F228" t="s">
        <v>29</v>
      </c>
      <c r="G228" t="s">
        <v>24</v>
      </c>
      <c r="H228">
        <v>3</v>
      </c>
      <c r="I228" t="s">
        <v>634</v>
      </c>
      <c r="J228">
        <v>6946</v>
      </c>
      <c r="K228" s="2">
        <f t="shared" si="32"/>
        <v>20838</v>
      </c>
      <c r="L228" t="b">
        <v>0</v>
      </c>
      <c r="M228" t="b">
        <f t="shared" ca="1" si="33"/>
        <v>0</v>
      </c>
      <c r="N228">
        <f t="shared" si="34"/>
        <v>0</v>
      </c>
      <c r="O228" t="b">
        <v>0</v>
      </c>
      <c r="P228" t="b">
        <f t="shared" ca="1" si="35"/>
        <v>0</v>
      </c>
      <c r="Q228">
        <f t="shared" si="36"/>
        <v>0</v>
      </c>
      <c r="R228" t="s">
        <v>42</v>
      </c>
      <c r="S228" t="str">
        <f>CHOOSE(MATCH(G228, {"Maharashtra","Karnataka","Delhi","Telangana"}, 0), "27", "29", "07", "36") &amp; V228 &amp; "1Z5"</f>
        <v>07NPJKP8587J1Z5</v>
      </c>
      <c r="T228" t="str">
        <f t="shared" si="37"/>
        <v>IGST</v>
      </c>
      <c r="U228" t="str">
        <f t="shared" ca="1" si="38"/>
        <v>194J</v>
      </c>
      <c r="V228" t="s">
        <v>635</v>
      </c>
      <c r="W228" t="str">
        <f t="shared" si="39"/>
        <v>Normal</v>
      </c>
    </row>
    <row r="229" spans="1:23" x14ac:dyDescent="0.25">
      <c r="A229">
        <v>228</v>
      </c>
      <c r="B229" s="1">
        <v>45636</v>
      </c>
      <c r="C229" s="1" t="str">
        <f t="shared" si="30"/>
        <v>December</v>
      </c>
      <c r="D229" s="1" t="str">
        <f t="shared" si="31"/>
        <v>Q4</v>
      </c>
      <c r="E229" t="s">
        <v>155</v>
      </c>
      <c r="F229" t="s">
        <v>29</v>
      </c>
      <c r="G229" t="s">
        <v>19</v>
      </c>
      <c r="H229">
        <v>5</v>
      </c>
      <c r="I229" t="s">
        <v>636</v>
      </c>
      <c r="J229">
        <v>1684</v>
      </c>
      <c r="K229" s="2">
        <f t="shared" si="32"/>
        <v>8420</v>
      </c>
      <c r="L229" t="b">
        <v>1</v>
      </c>
      <c r="M229">
        <f t="shared" ca="1" si="33"/>
        <v>5</v>
      </c>
      <c r="N229">
        <f t="shared" ca="1" si="34"/>
        <v>421</v>
      </c>
      <c r="O229" t="b">
        <v>0</v>
      </c>
      <c r="P229" t="b">
        <f t="shared" ca="1" si="35"/>
        <v>0</v>
      </c>
      <c r="Q229">
        <f t="shared" si="36"/>
        <v>0</v>
      </c>
      <c r="R229" t="s">
        <v>26</v>
      </c>
      <c r="S229" t="str">
        <f>CHOOSE(MATCH(G229, {"Maharashtra","Karnataka","Delhi","Telangana"}, 0), "27", "29", "07", "36") &amp; V229 &amp; "1Z5"</f>
        <v>29HQEEE7432P1Z5</v>
      </c>
      <c r="T229" t="str">
        <f t="shared" si="37"/>
        <v>IGST</v>
      </c>
      <c r="U229" t="str">
        <f t="shared" ca="1" si="38"/>
        <v>No TDS</v>
      </c>
      <c r="V229" t="s">
        <v>637</v>
      </c>
      <c r="W229" t="str">
        <f t="shared" si="39"/>
        <v>Normal</v>
      </c>
    </row>
    <row r="230" spans="1:23" x14ac:dyDescent="0.25">
      <c r="A230">
        <v>229</v>
      </c>
      <c r="B230" s="1">
        <v>45637</v>
      </c>
      <c r="C230" s="1" t="str">
        <f t="shared" si="30"/>
        <v>December</v>
      </c>
      <c r="D230" s="1" t="str">
        <f t="shared" si="31"/>
        <v>Q4</v>
      </c>
      <c r="E230" t="s">
        <v>60</v>
      </c>
      <c r="F230" t="s">
        <v>18</v>
      </c>
      <c r="G230" t="s">
        <v>24</v>
      </c>
      <c r="H230">
        <v>9</v>
      </c>
      <c r="I230" t="s">
        <v>638</v>
      </c>
      <c r="J230">
        <v>189</v>
      </c>
      <c r="K230" s="2">
        <f t="shared" si="32"/>
        <v>1701</v>
      </c>
      <c r="L230" t="b">
        <v>1</v>
      </c>
      <c r="M230">
        <f t="shared" ca="1" si="33"/>
        <v>12</v>
      </c>
      <c r="N230">
        <f t="shared" ca="1" si="34"/>
        <v>204.12</v>
      </c>
      <c r="O230" t="b">
        <v>1</v>
      </c>
      <c r="P230">
        <f t="shared" ca="1" si="35"/>
        <v>10</v>
      </c>
      <c r="Q230">
        <f t="shared" ca="1" si="36"/>
        <v>170.1</v>
      </c>
      <c r="R230" t="s">
        <v>21</v>
      </c>
      <c r="S230" t="str">
        <f>CHOOSE(MATCH(G230, {"Maharashtra","Karnataka","Delhi","Telangana"}, 0), "27", "29", "07", "36") &amp; V230 &amp; "1Z5"</f>
        <v>07JTMNH3473C1Z5</v>
      </c>
      <c r="T230" t="str">
        <f t="shared" si="37"/>
        <v>IGST</v>
      </c>
      <c r="U230" t="str">
        <f t="shared" ca="1" si="38"/>
        <v>194I</v>
      </c>
      <c r="V230" t="s">
        <v>639</v>
      </c>
      <c r="W230" t="str">
        <f t="shared" si="39"/>
        <v>Normal</v>
      </c>
    </row>
    <row r="231" spans="1:23" x14ac:dyDescent="0.25">
      <c r="A231">
        <v>230</v>
      </c>
      <c r="B231" s="1">
        <v>45638</v>
      </c>
      <c r="C231" s="1" t="str">
        <f t="shared" si="30"/>
        <v>December</v>
      </c>
      <c r="D231" s="1" t="str">
        <f t="shared" si="31"/>
        <v>Q4</v>
      </c>
      <c r="E231" t="s">
        <v>640</v>
      </c>
      <c r="F231" t="s">
        <v>29</v>
      </c>
      <c r="G231" t="s">
        <v>45</v>
      </c>
      <c r="H231">
        <v>9</v>
      </c>
      <c r="I231" t="s">
        <v>641</v>
      </c>
      <c r="J231">
        <v>4019</v>
      </c>
      <c r="K231" s="2">
        <f t="shared" si="32"/>
        <v>36171</v>
      </c>
      <c r="L231" t="b">
        <v>1</v>
      </c>
      <c r="M231">
        <f t="shared" ca="1" si="33"/>
        <v>18</v>
      </c>
      <c r="N231">
        <f t="shared" ca="1" si="34"/>
        <v>6510.78</v>
      </c>
      <c r="O231" t="b">
        <v>0</v>
      </c>
      <c r="P231" t="b">
        <f t="shared" ca="1" si="35"/>
        <v>0</v>
      </c>
      <c r="Q231">
        <f t="shared" si="36"/>
        <v>0</v>
      </c>
      <c r="R231" t="s">
        <v>31</v>
      </c>
      <c r="S231" t="str">
        <f>CHOOSE(MATCH(G231, {"Maharashtra","Karnataka","Delhi","Telangana"}, 0), "27", "29", "07", "36") &amp; V231 &amp; "1Z5"</f>
        <v>36QCKJE9019I1Z5</v>
      </c>
      <c r="T231" t="str">
        <f t="shared" si="37"/>
        <v>CGST+SGST</v>
      </c>
      <c r="U231" t="str">
        <f t="shared" ca="1" si="38"/>
        <v>194I</v>
      </c>
      <c r="V231" t="s">
        <v>642</v>
      </c>
      <c r="W231" t="str">
        <f t="shared" si="39"/>
        <v>High Risk</v>
      </c>
    </row>
    <row r="232" spans="1:23" x14ac:dyDescent="0.25">
      <c r="A232">
        <v>231</v>
      </c>
      <c r="B232" s="1">
        <v>45639</v>
      </c>
      <c r="C232" s="1" t="str">
        <f t="shared" si="30"/>
        <v>December</v>
      </c>
      <c r="D232" s="1" t="str">
        <f t="shared" si="31"/>
        <v>Q4</v>
      </c>
      <c r="E232" t="s">
        <v>565</v>
      </c>
      <c r="F232" t="s">
        <v>18</v>
      </c>
      <c r="G232" t="s">
        <v>24</v>
      </c>
      <c r="H232">
        <v>2</v>
      </c>
      <c r="I232" t="s">
        <v>643</v>
      </c>
      <c r="J232">
        <v>6795</v>
      </c>
      <c r="K232" s="2">
        <f t="shared" si="32"/>
        <v>13590</v>
      </c>
      <c r="L232" t="b">
        <v>1</v>
      </c>
      <c r="M232">
        <f t="shared" ca="1" si="33"/>
        <v>28</v>
      </c>
      <c r="N232">
        <f t="shared" ca="1" si="34"/>
        <v>3805.2</v>
      </c>
      <c r="O232" t="b">
        <v>0</v>
      </c>
      <c r="P232" t="b">
        <f t="shared" ca="1" si="35"/>
        <v>0</v>
      </c>
      <c r="Q232">
        <f t="shared" si="36"/>
        <v>0</v>
      </c>
      <c r="R232" t="s">
        <v>31</v>
      </c>
      <c r="S232" t="str">
        <f>CHOOSE(MATCH(G232, {"Maharashtra","Karnataka","Delhi","Telangana"}, 0), "27", "29", "07", "36") &amp; V232 &amp; "1Z5"</f>
        <v>07LGNKY6259W1Z5</v>
      </c>
      <c r="T232" t="str">
        <f t="shared" si="37"/>
        <v>IGST</v>
      </c>
      <c r="U232" t="str">
        <f t="shared" ca="1" si="38"/>
        <v>No TDS</v>
      </c>
      <c r="V232" t="s">
        <v>644</v>
      </c>
      <c r="W232" t="str">
        <f t="shared" si="39"/>
        <v>High Risk</v>
      </c>
    </row>
    <row r="233" spans="1:23" x14ac:dyDescent="0.25">
      <c r="A233">
        <v>232</v>
      </c>
      <c r="B233" s="1">
        <v>45640</v>
      </c>
      <c r="C233" s="1" t="str">
        <f t="shared" si="30"/>
        <v>December</v>
      </c>
      <c r="D233" s="1" t="str">
        <f t="shared" si="31"/>
        <v>Q4</v>
      </c>
      <c r="E233" t="s">
        <v>185</v>
      </c>
      <c r="F233" t="s">
        <v>29</v>
      </c>
      <c r="G233" t="s">
        <v>45</v>
      </c>
      <c r="H233">
        <v>8</v>
      </c>
      <c r="I233" t="s">
        <v>645</v>
      </c>
      <c r="J233">
        <v>3285</v>
      </c>
      <c r="K233" s="2">
        <f t="shared" si="32"/>
        <v>26280</v>
      </c>
      <c r="L233" t="b">
        <v>0</v>
      </c>
      <c r="M233" t="b">
        <f t="shared" ca="1" si="33"/>
        <v>0</v>
      </c>
      <c r="N233">
        <f t="shared" si="34"/>
        <v>0</v>
      </c>
      <c r="O233" t="b">
        <v>0</v>
      </c>
      <c r="P233" t="b">
        <f t="shared" ca="1" si="35"/>
        <v>0</v>
      </c>
      <c r="Q233">
        <f t="shared" si="36"/>
        <v>0</v>
      </c>
      <c r="R233" t="s">
        <v>31</v>
      </c>
      <c r="S233" t="str">
        <f>CHOOSE(MATCH(G233, {"Maharashtra","Karnataka","Delhi","Telangana"}, 0), "27", "29", "07", "36") &amp; V233 &amp; "1Z5"</f>
        <v>36GWDEW7197U1Z5</v>
      </c>
      <c r="T233" t="str">
        <f t="shared" si="37"/>
        <v>CGST+SGST</v>
      </c>
      <c r="U233" t="str">
        <f t="shared" ca="1" si="38"/>
        <v>No TDS</v>
      </c>
      <c r="V233" t="s">
        <v>646</v>
      </c>
      <c r="W233" t="str">
        <f t="shared" si="39"/>
        <v>Normal</v>
      </c>
    </row>
    <row r="234" spans="1:23" x14ac:dyDescent="0.25">
      <c r="A234">
        <v>233</v>
      </c>
      <c r="B234" s="1">
        <v>45641</v>
      </c>
      <c r="C234" s="1" t="str">
        <f t="shared" si="30"/>
        <v>December</v>
      </c>
      <c r="D234" s="1" t="str">
        <f t="shared" si="31"/>
        <v>Q4</v>
      </c>
      <c r="E234" t="s">
        <v>211</v>
      </c>
      <c r="F234" t="s">
        <v>18</v>
      </c>
      <c r="G234" t="s">
        <v>24</v>
      </c>
      <c r="H234">
        <v>7</v>
      </c>
      <c r="I234" t="s">
        <v>647</v>
      </c>
      <c r="J234">
        <v>924</v>
      </c>
      <c r="K234" s="2">
        <f t="shared" si="32"/>
        <v>6468</v>
      </c>
      <c r="L234" t="b">
        <v>0</v>
      </c>
      <c r="M234" t="b">
        <f t="shared" ca="1" si="33"/>
        <v>0</v>
      </c>
      <c r="N234">
        <f t="shared" si="34"/>
        <v>0</v>
      </c>
      <c r="O234" t="b">
        <v>1</v>
      </c>
      <c r="P234">
        <f t="shared" ca="1" si="35"/>
        <v>5</v>
      </c>
      <c r="Q234">
        <f t="shared" ca="1" si="36"/>
        <v>323.39999999999998</v>
      </c>
      <c r="R234" t="s">
        <v>31</v>
      </c>
      <c r="S234" t="str">
        <f>CHOOSE(MATCH(G234, {"Maharashtra","Karnataka","Delhi","Telangana"}, 0), "27", "29", "07", "36") &amp; V234 &amp; "1Z5"</f>
        <v>07SDRUP3876Z1Z5</v>
      </c>
      <c r="T234" t="str">
        <f t="shared" si="37"/>
        <v>IGST</v>
      </c>
      <c r="U234" t="str">
        <f t="shared" ca="1" si="38"/>
        <v>194I</v>
      </c>
      <c r="V234" t="s">
        <v>648</v>
      </c>
      <c r="W234" t="str">
        <f t="shared" si="39"/>
        <v>Normal</v>
      </c>
    </row>
    <row r="235" spans="1:23" x14ac:dyDescent="0.25">
      <c r="A235">
        <v>234</v>
      </c>
      <c r="B235" s="1">
        <v>45642</v>
      </c>
      <c r="C235" s="1" t="str">
        <f t="shared" si="30"/>
        <v>December</v>
      </c>
      <c r="D235" s="1" t="str">
        <f t="shared" si="31"/>
        <v>Q4</v>
      </c>
      <c r="E235" t="s">
        <v>176</v>
      </c>
      <c r="F235" t="s">
        <v>18</v>
      </c>
      <c r="G235" t="s">
        <v>24</v>
      </c>
      <c r="H235">
        <v>9</v>
      </c>
      <c r="I235" t="s">
        <v>649</v>
      </c>
      <c r="J235">
        <v>2273</v>
      </c>
      <c r="K235" s="2">
        <f t="shared" si="32"/>
        <v>20457</v>
      </c>
      <c r="L235" t="b">
        <v>0</v>
      </c>
      <c r="M235" t="b">
        <f t="shared" ca="1" si="33"/>
        <v>0</v>
      </c>
      <c r="N235">
        <f t="shared" si="34"/>
        <v>0</v>
      </c>
      <c r="O235" t="b">
        <v>1</v>
      </c>
      <c r="P235">
        <f t="shared" ca="1" si="35"/>
        <v>1</v>
      </c>
      <c r="Q235">
        <f t="shared" ca="1" si="36"/>
        <v>204.57</v>
      </c>
      <c r="R235" t="s">
        <v>26</v>
      </c>
      <c r="S235" t="str">
        <f>CHOOSE(MATCH(G235, {"Maharashtra","Karnataka","Delhi","Telangana"}, 0), "27", "29", "07", "36") &amp; V235 &amp; "1Z5"</f>
        <v>07HNUII6447U1Z5</v>
      </c>
      <c r="T235" t="str">
        <f t="shared" si="37"/>
        <v>IGST</v>
      </c>
      <c r="U235" t="str">
        <f t="shared" ca="1" si="38"/>
        <v>194H</v>
      </c>
      <c r="V235" t="s">
        <v>650</v>
      </c>
      <c r="W235" t="str">
        <f t="shared" si="39"/>
        <v>Normal</v>
      </c>
    </row>
    <row r="236" spans="1:23" x14ac:dyDescent="0.25">
      <c r="A236">
        <v>235</v>
      </c>
      <c r="B236" s="1">
        <v>45643</v>
      </c>
      <c r="C236" s="1" t="str">
        <f t="shared" si="30"/>
        <v>December</v>
      </c>
      <c r="D236" s="1" t="str">
        <f t="shared" si="31"/>
        <v>Q4</v>
      </c>
      <c r="E236" t="s">
        <v>651</v>
      </c>
      <c r="F236" t="s">
        <v>18</v>
      </c>
      <c r="G236" t="s">
        <v>24</v>
      </c>
      <c r="H236">
        <v>9</v>
      </c>
      <c r="I236" t="s">
        <v>652</v>
      </c>
      <c r="J236">
        <v>9544</v>
      </c>
      <c r="K236" s="2">
        <f t="shared" si="32"/>
        <v>85896</v>
      </c>
      <c r="L236" t="b">
        <v>1</v>
      </c>
      <c r="M236">
        <f t="shared" ca="1" si="33"/>
        <v>12</v>
      </c>
      <c r="N236">
        <f t="shared" ca="1" si="34"/>
        <v>10307.52</v>
      </c>
      <c r="O236" t="b">
        <v>0</v>
      </c>
      <c r="P236" t="b">
        <f t="shared" ca="1" si="35"/>
        <v>0</v>
      </c>
      <c r="Q236">
        <f t="shared" si="36"/>
        <v>0</v>
      </c>
      <c r="R236" t="s">
        <v>31</v>
      </c>
      <c r="S236" t="str">
        <f>CHOOSE(MATCH(G236, {"Maharashtra","Karnataka","Delhi","Telangana"}, 0), "27", "29", "07", "36") &amp; V236 &amp; "1Z5"</f>
        <v>07FIQXZ3480V1Z5</v>
      </c>
      <c r="T236" t="str">
        <f t="shared" si="37"/>
        <v>IGST</v>
      </c>
      <c r="U236" t="str">
        <f t="shared" ca="1" si="38"/>
        <v>194J</v>
      </c>
      <c r="V236" t="s">
        <v>653</v>
      </c>
      <c r="W236" t="str">
        <f t="shared" si="39"/>
        <v>High Risk</v>
      </c>
    </row>
    <row r="237" spans="1:23" x14ac:dyDescent="0.25">
      <c r="A237">
        <v>236</v>
      </c>
      <c r="B237" s="1">
        <v>45644</v>
      </c>
      <c r="C237" s="1" t="str">
        <f t="shared" si="30"/>
        <v>December</v>
      </c>
      <c r="D237" s="1" t="str">
        <f t="shared" si="31"/>
        <v>Q4</v>
      </c>
      <c r="E237" t="s">
        <v>654</v>
      </c>
      <c r="F237" t="s">
        <v>29</v>
      </c>
      <c r="G237" t="s">
        <v>37</v>
      </c>
      <c r="H237">
        <v>6</v>
      </c>
      <c r="I237" t="s">
        <v>655</v>
      </c>
      <c r="J237">
        <v>2160</v>
      </c>
      <c r="K237" s="2">
        <f t="shared" si="32"/>
        <v>12960</v>
      </c>
      <c r="L237" t="b">
        <v>1</v>
      </c>
      <c r="M237">
        <f t="shared" ca="1" si="33"/>
        <v>28</v>
      </c>
      <c r="N237">
        <f t="shared" ca="1" si="34"/>
        <v>3628.8</v>
      </c>
      <c r="O237" t="b">
        <v>1</v>
      </c>
      <c r="P237">
        <f t="shared" ca="1" si="35"/>
        <v>2</v>
      </c>
      <c r="Q237">
        <f t="shared" ca="1" si="36"/>
        <v>259.2</v>
      </c>
      <c r="R237" t="s">
        <v>21</v>
      </c>
      <c r="S237" t="str">
        <f>CHOOSE(MATCH(G237, {"Maharashtra","Karnataka","Delhi","Telangana"}, 0), "27", "29", "07", "36") &amp; V237 &amp; "1Z5"</f>
        <v>27PTILV7858N1Z5</v>
      </c>
      <c r="T237" t="str">
        <f t="shared" si="37"/>
        <v>IGST</v>
      </c>
      <c r="U237" t="str">
        <f t="shared" ca="1" si="38"/>
        <v>194J</v>
      </c>
      <c r="V237" t="s">
        <v>656</v>
      </c>
      <c r="W237" t="str">
        <f t="shared" si="39"/>
        <v>Normal</v>
      </c>
    </row>
    <row r="238" spans="1:23" x14ac:dyDescent="0.25">
      <c r="A238">
        <v>237</v>
      </c>
      <c r="B238" s="1">
        <v>45645</v>
      </c>
      <c r="C238" s="1" t="str">
        <f t="shared" si="30"/>
        <v>December</v>
      </c>
      <c r="D238" s="1" t="str">
        <f t="shared" si="31"/>
        <v>Q4</v>
      </c>
      <c r="E238" t="s">
        <v>657</v>
      </c>
      <c r="F238" t="s">
        <v>18</v>
      </c>
      <c r="G238" t="s">
        <v>45</v>
      </c>
      <c r="H238">
        <v>9</v>
      </c>
      <c r="I238" t="s">
        <v>658</v>
      </c>
      <c r="J238">
        <v>7991</v>
      </c>
      <c r="K238" s="2">
        <f t="shared" si="32"/>
        <v>71919</v>
      </c>
      <c r="L238" t="b">
        <v>0</v>
      </c>
      <c r="M238" t="b">
        <f t="shared" ca="1" si="33"/>
        <v>0</v>
      </c>
      <c r="N238">
        <f t="shared" si="34"/>
        <v>0</v>
      </c>
      <c r="O238" t="b">
        <v>0</v>
      </c>
      <c r="P238" t="b">
        <f t="shared" ca="1" si="35"/>
        <v>0</v>
      </c>
      <c r="Q238">
        <f t="shared" si="36"/>
        <v>0</v>
      </c>
      <c r="R238" t="s">
        <v>31</v>
      </c>
      <c r="S238" t="str">
        <f>CHOOSE(MATCH(G238, {"Maharashtra","Karnataka","Delhi","Telangana"}, 0), "27", "29", "07", "36") &amp; V238 &amp; "1Z5"</f>
        <v>36ZHAZV0150E1Z5</v>
      </c>
      <c r="T238" t="str">
        <f t="shared" si="37"/>
        <v>CGST+SGST</v>
      </c>
      <c r="U238" t="str">
        <f t="shared" ca="1" si="38"/>
        <v>194J</v>
      </c>
      <c r="V238" t="s">
        <v>659</v>
      </c>
      <c r="W238" t="str">
        <f t="shared" si="39"/>
        <v>Normal</v>
      </c>
    </row>
    <row r="239" spans="1:23" x14ac:dyDescent="0.25">
      <c r="A239">
        <v>238</v>
      </c>
      <c r="B239" s="1">
        <v>45646</v>
      </c>
      <c r="C239" s="1" t="str">
        <f t="shared" si="30"/>
        <v>December</v>
      </c>
      <c r="D239" s="1" t="str">
        <f t="shared" si="31"/>
        <v>Q4</v>
      </c>
      <c r="E239" t="s">
        <v>627</v>
      </c>
      <c r="F239" t="s">
        <v>29</v>
      </c>
      <c r="G239" t="s">
        <v>37</v>
      </c>
      <c r="H239">
        <v>3</v>
      </c>
      <c r="I239" t="s">
        <v>314</v>
      </c>
      <c r="J239">
        <v>9749</v>
      </c>
      <c r="K239" s="2">
        <f t="shared" si="32"/>
        <v>29247</v>
      </c>
      <c r="L239" t="b">
        <v>1</v>
      </c>
      <c r="M239">
        <f t="shared" ca="1" si="33"/>
        <v>12</v>
      </c>
      <c r="N239">
        <f t="shared" ca="1" si="34"/>
        <v>3509.64</v>
      </c>
      <c r="O239" t="b">
        <v>1</v>
      </c>
      <c r="P239">
        <f t="shared" ca="1" si="35"/>
        <v>1</v>
      </c>
      <c r="Q239">
        <f t="shared" ca="1" si="36"/>
        <v>292.47000000000003</v>
      </c>
      <c r="R239" t="s">
        <v>21</v>
      </c>
      <c r="S239" t="str">
        <f>CHOOSE(MATCH(G239, {"Maharashtra","Karnataka","Delhi","Telangana"}, 0), "27", "29", "07", "36") &amp; V239 &amp; "1Z5"</f>
        <v>27CUHCI8505O1Z5</v>
      </c>
      <c r="T239" t="str">
        <f t="shared" si="37"/>
        <v>IGST</v>
      </c>
      <c r="U239" t="str">
        <f t="shared" ca="1" si="38"/>
        <v>No TDS</v>
      </c>
      <c r="V239" t="s">
        <v>660</v>
      </c>
      <c r="W239" t="str">
        <f t="shared" si="39"/>
        <v>Normal</v>
      </c>
    </row>
    <row r="240" spans="1:23" x14ac:dyDescent="0.25">
      <c r="A240">
        <v>239</v>
      </c>
      <c r="B240" s="1">
        <v>45647</v>
      </c>
      <c r="C240" s="1" t="str">
        <f t="shared" si="30"/>
        <v>December</v>
      </c>
      <c r="D240" s="1" t="str">
        <f t="shared" si="31"/>
        <v>Q4</v>
      </c>
      <c r="E240" t="s">
        <v>661</v>
      </c>
      <c r="F240" t="s">
        <v>29</v>
      </c>
      <c r="G240" t="s">
        <v>19</v>
      </c>
      <c r="H240">
        <v>6</v>
      </c>
      <c r="I240" t="s">
        <v>662</v>
      </c>
      <c r="J240">
        <v>6164</v>
      </c>
      <c r="K240" s="2">
        <f t="shared" si="32"/>
        <v>36984</v>
      </c>
      <c r="L240" t="b">
        <v>1</v>
      </c>
      <c r="M240">
        <f t="shared" ca="1" si="33"/>
        <v>12</v>
      </c>
      <c r="N240">
        <f t="shared" ca="1" si="34"/>
        <v>4438.08</v>
      </c>
      <c r="O240" t="b">
        <v>0</v>
      </c>
      <c r="P240" t="b">
        <f t="shared" ca="1" si="35"/>
        <v>0</v>
      </c>
      <c r="Q240">
        <f t="shared" si="36"/>
        <v>0</v>
      </c>
      <c r="R240" t="s">
        <v>42</v>
      </c>
      <c r="S240" t="str">
        <f>CHOOSE(MATCH(G240, {"Maharashtra","Karnataka","Delhi","Telangana"}, 0), "27", "29", "07", "36") &amp; V240 &amp; "1Z5"</f>
        <v>29DWDYD3554T1Z5</v>
      </c>
      <c r="T240" t="str">
        <f t="shared" si="37"/>
        <v>IGST</v>
      </c>
      <c r="U240" t="str">
        <f t="shared" ca="1" si="38"/>
        <v>194H</v>
      </c>
      <c r="V240" t="s">
        <v>663</v>
      </c>
      <c r="W240" t="str">
        <f t="shared" si="39"/>
        <v>Normal</v>
      </c>
    </row>
    <row r="241" spans="1:23" x14ac:dyDescent="0.25">
      <c r="A241">
        <v>240</v>
      </c>
      <c r="B241" s="1">
        <v>45648</v>
      </c>
      <c r="C241" s="1" t="str">
        <f t="shared" si="30"/>
        <v>December</v>
      </c>
      <c r="D241" s="1" t="str">
        <f t="shared" si="31"/>
        <v>Q4</v>
      </c>
      <c r="E241" t="s">
        <v>664</v>
      </c>
      <c r="F241" t="s">
        <v>18</v>
      </c>
      <c r="G241" t="s">
        <v>24</v>
      </c>
      <c r="H241">
        <v>7</v>
      </c>
      <c r="I241" t="s">
        <v>665</v>
      </c>
      <c r="J241">
        <v>9392</v>
      </c>
      <c r="K241" s="2">
        <f t="shared" si="32"/>
        <v>65744</v>
      </c>
      <c r="L241" t="b">
        <v>1</v>
      </c>
      <c r="M241">
        <f t="shared" ca="1" si="33"/>
        <v>12</v>
      </c>
      <c r="N241">
        <f t="shared" ca="1" si="34"/>
        <v>7889.28</v>
      </c>
      <c r="O241" t="b">
        <v>0</v>
      </c>
      <c r="P241" t="b">
        <f t="shared" ca="1" si="35"/>
        <v>0</v>
      </c>
      <c r="Q241">
        <f t="shared" si="36"/>
        <v>0</v>
      </c>
      <c r="R241" t="s">
        <v>26</v>
      </c>
      <c r="S241" t="str">
        <f>CHOOSE(MATCH(G241, {"Maharashtra","Karnataka","Delhi","Telangana"}, 0), "27", "29", "07", "36") &amp; V241 &amp; "1Z5"</f>
        <v>07MRRLP9570A1Z5</v>
      </c>
      <c r="T241" t="str">
        <f t="shared" si="37"/>
        <v>IGST</v>
      </c>
      <c r="U241" t="str">
        <f t="shared" ca="1" si="38"/>
        <v>194I</v>
      </c>
      <c r="V241" t="s">
        <v>666</v>
      </c>
      <c r="W241" t="str">
        <f t="shared" si="39"/>
        <v>Normal</v>
      </c>
    </row>
    <row r="242" spans="1:23" x14ac:dyDescent="0.25">
      <c r="A242">
        <v>241</v>
      </c>
      <c r="B242" s="1">
        <v>45649</v>
      </c>
      <c r="C242" s="1" t="str">
        <f t="shared" si="30"/>
        <v>December</v>
      </c>
      <c r="D242" s="1" t="str">
        <f t="shared" si="31"/>
        <v>Q4</v>
      </c>
      <c r="E242" t="s">
        <v>667</v>
      </c>
      <c r="F242" t="s">
        <v>29</v>
      </c>
      <c r="G242" t="s">
        <v>45</v>
      </c>
      <c r="H242">
        <v>3</v>
      </c>
      <c r="I242" t="s">
        <v>478</v>
      </c>
      <c r="J242">
        <v>180</v>
      </c>
      <c r="K242" s="2">
        <f t="shared" si="32"/>
        <v>540</v>
      </c>
      <c r="L242" t="b">
        <v>0</v>
      </c>
      <c r="M242" t="b">
        <f t="shared" ca="1" si="33"/>
        <v>0</v>
      </c>
      <c r="N242">
        <f t="shared" si="34"/>
        <v>0</v>
      </c>
      <c r="O242" t="b">
        <v>1</v>
      </c>
      <c r="P242">
        <f t="shared" ca="1" si="35"/>
        <v>10</v>
      </c>
      <c r="Q242">
        <f t="shared" ca="1" si="36"/>
        <v>54</v>
      </c>
      <c r="R242" t="s">
        <v>42</v>
      </c>
      <c r="S242" t="str">
        <f>CHOOSE(MATCH(G242, {"Maharashtra","Karnataka","Delhi","Telangana"}, 0), "27", "29", "07", "36") &amp; V242 &amp; "1Z5"</f>
        <v>36VRJJI1055W1Z5</v>
      </c>
      <c r="T242" t="str">
        <f t="shared" si="37"/>
        <v>CGST+SGST</v>
      </c>
      <c r="U242" t="str">
        <f t="shared" ca="1" si="38"/>
        <v>194C</v>
      </c>
      <c r="V242" t="s">
        <v>668</v>
      </c>
      <c r="W242" t="str">
        <f t="shared" si="39"/>
        <v>Normal</v>
      </c>
    </row>
    <row r="243" spans="1:23" x14ac:dyDescent="0.25">
      <c r="A243">
        <v>242</v>
      </c>
      <c r="B243" s="1">
        <v>45650</v>
      </c>
      <c r="C243" s="1" t="str">
        <f t="shared" si="30"/>
        <v>December</v>
      </c>
      <c r="D243" s="1" t="str">
        <f t="shared" si="31"/>
        <v>Q4</v>
      </c>
      <c r="E243" t="s">
        <v>669</v>
      </c>
      <c r="F243" t="s">
        <v>18</v>
      </c>
      <c r="G243" t="s">
        <v>45</v>
      </c>
      <c r="H243">
        <v>9</v>
      </c>
      <c r="I243" t="s">
        <v>670</v>
      </c>
      <c r="J243">
        <v>6081</v>
      </c>
      <c r="K243" s="2">
        <f t="shared" si="32"/>
        <v>54729</v>
      </c>
      <c r="L243" t="b">
        <v>1</v>
      </c>
      <c r="M243">
        <f t="shared" ca="1" si="33"/>
        <v>18</v>
      </c>
      <c r="N243">
        <f t="shared" ca="1" si="34"/>
        <v>9851.2199999999993</v>
      </c>
      <c r="O243" t="b">
        <v>0</v>
      </c>
      <c r="P243" t="b">
        <f t="shared" ca="1" si="35"/>
        <v>0</v>
      </c>
      <c r="Q243">
        <f t="shared" si="36"/>
        <v>0</v>
      </c>
      <c r="R243" t="s">
        <v>42</v>
      </c>
      <c r="S243" t="str">
        <f>CHOOSE(MATCH(G243, {"Maharashtra","Karnataka","Delhi","Telangana"}, 0), "27", "29", "07", "36") &amp; V243 &amp; "1Z5"</f>
        <v>36MGEBW5322L1Z5</v>
      </c>
      <c r="T243" t="str">
        <f t="shared" si="37"/>
        <v>CGST+SGST</v>
      </c>
      <c r="U243" t="str">
        <f t="shared" ca="1" si="38"/>
        <v>194C</v>
      </c>
      <c r="V243" t="s">
        <v>671</v>
      </c>
      <c r="W243" t="str">
        <f t="shared" si="39"/>
        <v>Normal</v>
      </c>
    </row>
    <row r="244" spans="1:23" x14ac:dyDescent="0.25">
      <c r="A244">
        <v>243</v>
      </c>
      <c r="B244" s="1">
        <v>45651</v>
      </c>
      <c r="C244" s="1" t="str">
        <f t="shared" si="30"/>
        <v>December</v>
      </c>
      <c r="D244" s="1" t="str">
        <f t="shared" si="31"/>
        <v>Q4</v>
      </c>
      <c r="E244" t="s">
        <v>672</v>
      </c>
      <c r="F244" t="s">
        <v>29</v>
      </c>
      <c r="G244" t="s">
        <v>37</v>
      </c>
      <c r="H244">
        <v>2</v>
      </c>
      <c r="I244" t="s">
        <v>673</v>
      </c>
      <c r="J244">
        <v>5485</v>
      </c>
      <c r="K244" s="2">
        <f t="shared" si="32"/>
        <v>10970</v>
      </c>
      <c r="L244" t="b">
        <v>0</v>
      </c>
      <c r="M244" t="b">
        <f t="shared" ca="1" si="33"/>
        <v>0</v>
      </c>
      <c r="N244">
        <f t="shared" si="34"/>
        <v>0</v>
      </c>
      <c r="O244" t="b">
        <v>0</v>
      </c>
      <c r="P244" t="b">
        <f t="shared" ca="1" si="35"/>
        <v>0</v>
      </c>
      <c r="Q244">
        <f t="shared" si="36"/>
        <v>0</v>
      </c>
      <c r="R244" t="s">
        <v>42</v>
      </c>
      <c r="S244" t="str">
        <f>CHOOSE(MATCH(G244, {"Maharashtra","Karnataka","Delhi","Telangana"}, 0), "27", "29", "07", "36") &amp; V244 &amp; "1Z5"</f>
        <v>27OBABO7392A1Z5</v>
      </c>
      <c r="T244" t="str">
        <f t="shared" si="37"/>
        <v>IGST</v>
      </c>
      <c r="U244" t="str">
        <f t="shared" ca="1" si="38"/>
        <v>194J</v>
      </c>
      <c r="V244" t="s">
        <v>674</v>
      </c>
      <c r="W244" t="str">
        <f t="shared" si="39"/>
        <v>Normal</v>
      </c>
    </row>
    <row r="245" spans="1:23" x14ac:dyDescent="0.25">
      <c r="A245">
        <v>244</v>
      </c>
      <c r="B245" s="1">
        <v>45652</v>
      </c>
      <c r="C245" s="1" t="str">
        <f t="shared" si="30"/>
        <v>December</v>
      </c>
      <c r="D245" s="1" t="str">
        <f t="shared" si="31"/>
        <v>Q4</v>
      </c>
      <c r="E245" t="s">
        <v>654</v>
      </c>
      <c r="F245" t="s">
        <v>29</v>
      </c>
      <c r="G245" t="s">
        <v>19</v>
      </c>
      <c r="H245">
        <v>7</v>
      </c>
      <c r="I245" t="s">
        <v>675</v>
      </c>
      <c r="J245">
        <v>4938</v>
      </c>
      <c r="K245" s="2">
        <f t="shared" si="32"/>
        <v>34566</v>
      </c>
      <c r="L245" t="b">
        <v>1</v>
      </c>
      <c r="M245">
        <f t="shared" ca="1" si="33"/>
        <v>18</v>
      </c>
      <c r="N245">
        <f t="shared" ca="1" si="34"/>
        <v>6221.88</v>
      </c>
      <c r="O245" t="b">
        <v>1</v>
      </c>
      <c r="P245">
        <f t="shared" ca="1" si="35"/>
        <v>1</v>
      </c>
      <c r="Q245">
        <f t="shared" ca="1" si="36"/>
        <v>345.66</v>
      </c>
      <c r="R245" t="s">
        <v>42</v>
      </c>
      <c r="S245" t="str">
        <f>CHOOSE(MATCH(G245, {"Maharashtra","Karnataka","Delhi","Telangana"}, 0), "27", "29", "07", "36") &amp; V245 &amp; "1Z5"</f>
        <v>29IPGTY9110E1Z5</v>
      </c>
      <c r="T245" t="str">
        <f t="shared" si="37"/>
        <v>IGST</v>
      </c>
      <c r="U245" t="str">
        <f t="shared" ca="1" si="38"/>
        <v>194C</v>
      </c>
      <c r="V245" t="s">
        <v>676</v>
      </c>
      <c r="W245" t="str">
        <f t="shared" si="39"/>
        <v>Normal</v>
      </c>
    </row>
    <row r="246" spans="1:23" x14ac:dyDescent="0.25">
      <c r="A246">
        <v>245</v>
      </c>
      <c r="B246" s="1">
        <v>45653</v>
      </c>
      <c r="C246" s="1" t="str">
        <f t="shared" si="30"/>
        <v>December</v>
      </c>
      <c r="D246" s="1" t="str">
        <f t="shared" si="31"/>
        <v>Q4</v>
      </c>
      <c r="E246" t="s">
        <v>669</v>
      </c>
      <c r="F246" t="s">
        <v>18</v>
      </c>
      <c r="G246" t="s">
        <v>19</v>
      </c>
      <c r="H246">
        <v>9</v>
      </c>
      <c r="I246" t="s">
        <v>677</v>
      </c>
      <c r="J246">
        <v>9095</v>
      </c>
      <c r="K246" s="2">
        <f t="shared" si="32"/>
        <v>81855</v>
      </c>
      <c r="L246" t="b">
        <v>1</v>
      </c>
      <c r="M246">
        <f t="shared" ca="1" si="33"/>
        <v>18</v>
      </c>
      <c r="N246">
        <f t="shared" ca="1" si="34"/>
        <v>14733.9</v>
      </c>
      <c r="O246" t="b">
        <v>0</v>
      </c>
      <c r="P246" t="b">
        <f t="shared" ca="1" si="35"/>
        <v>0</v>
      </c>
      <c r="Q246">
        <f t="shared" si="36"/>
        <v>0</v>
      </c>
      <c r="R246" t="s">
        <v>42</v>
      </c>
      <c r="S246" t="str">
        <f>CHOOSE(MATCH(G246, {"Maharashtra","Karnataka","Delhi","Telangana"}, 0), "27", "29", "07", "36") &amp; V246 &amp; "1Z5"</f>
        <v>29TNHRB7791I1Z5</v>
      </c>
      <c r="T246" t="str">
        <f t="shared" si="37"/>
        <v>IGST</v>
      </c>
      <c r="U246" t="str">
        <f t="shared" ca="1" si="38"/>
        <v>194J</v>
      </c>
      <c r="V246" t="s">
        <v>678</v>
      </c>
      <c r="W246" t="str">
        <f t="shared" si="39"/>
        <v>Normal</v>
      </c>
    </row>
    <row r="247" spans="1:23" x14ac:dyDescent="0.25">
      <c r="A247">
        <v>246</v>
      </c>
      <c r="B247" s="1">
        <v>45654</v>
      </c>
      <c r="C247" s="1" t="str">
        <f t="shared" si="30"/>
        <v>December</v>
      </c>
      <c r="D247" s="1" t="str">
        <f t="shared" si="31"/>
        <v>Q4</v>
      </c>
      <c r="E247" t="s">
        <v>256</v>
      </c>
      <c r="F247" t="s">
        <v>29</v>
      </c>
      <c r="G247" t="s">
        <v>45</v>
      </c>
      <c r="H247">
        <v>9</v>
      </c>
      <c r="I247" t="s">
        <v>679</v>
      </c>
      <c r="J247">
        <v>6376</v>
      </c>
      <c r="K247" s="2">
        <f t="shared" si="32"/>
        <v>57384</v>
      </c>
      <c r="L247" t="b">
        <v>1</v>
      </c>
      <c r="M247">
        <f t="shared" ca="1" si="33"/>
        <v>5</v>
      </c>
      <c r="N247">
        <f t="shared" ca="1" si="34"/>
        <v>2869.2</v>
      </c>
      <c r="O247" t="b">
        <v>1</v>
      </c>
      <c r="P247">
        <f t="shared" ca="1" si="35"/>
        <v>10</v>
      </c>
      <c r="Q247">
        <f t="shared" ca="1" si="36"/>
        <v>5738.4</v>
      </c>
      <c r="R247" t="s">
        <v>21</v>
      </c>
      <c r="S247" t="str">
        <f>CHOOSE(MATCH(G247, {"Maharashtra","Karnataka","Delhi","Telangana"}, 0), "27", "29", "07", "36") &amp; V247 &amp; "1Z5"</f>
        <v>36RXFGH3219L1Z5</v>
      </c>
      <c r="T247" t="str">
        <f t="shared" si="37"/>
        <v>CGST+SGST</v>
      </c>
      <c r="U247" t="str">
        <f t="shared" ca="1" si="38"/>
        <v>194H</v>
      </c>
      <c r="V247" t="s">
        <v>680</v>
      </c>
      <c r="W247" t="str">
        <f t="shared" si="39"/>
        <v>Normal</v>
      </c>
    </row>
    <row r="248" spans="1:23" x14ac:dyDescent="0.25">
      <c r="A248">
        <v>247</v>
      </c>
      <c r="B248" s="1">
        <v>45655</v>
      </c>
      <c r="C248" s="1" t="str">
        <f t="shared" si="30"/>
        <v>December</v>
      </c>
      <c r="D248" s="1" t="str">
        <f t="shared" si="31"/>
        <v>Q4</v>
      </c>
      <c r="E248" t="s">
        <v>334</v>
      </c>
      <c r="F248" t="s">
        <v>29</v>
      </c>
      <c r="G248" t="s">
        <v>24</v>
      </c>
      <c r="H248">
        <v>8</v>
      </c>
      <c r="I248" t="s">
        <v>681</v>
      </c>
      <c r="J248">
        <v>1827</v>
      </c>
      <c r="K248" s="2">
        <f t="shared" si="32"/>
        <v>14616</v>
      </c>
      <c r="L248" t="b">
        <v>0</v>
      </c>
      <c r="M248" t="b">
        <f t="shared" ca="1" si="33"/>
        <v>0</v>
      </c>
      <c r="N248">
        <f t="shared" si="34"/>
        <v>0</v>
      </c>
      <c r="O248" t="b">
        <v>0</v>
      </c>
      <c r="P248" t="b">
        <f t="shared" ca="1" si="35"/>
        <v>0</v>
      </c>
      <c r="Q248">
        <f t="shared" si="36"/>
        <v>0</v>
      </c>
      <c r="R248" t="s">
        <v>26</v>
      </c>
      <c r="S248" t="str">
        <f>CHOOSE(MATCH(G248, {"Maharashtra","Karnataka","Delhi","Telangana"}, 0), "27", "29", "07", "36") &amp; V248 &amp; "1Z5"</f>
        <v>07GFFFY1599U1Z5</v>
      </c>
      <c r="T248" t="str">
        <f t="shared" si="37"/>
        <v>IGST</v>
      </c>
      <c r="U248" t="str">
        <f t="shared" ca="1" si="38"/>
        <v>194J</v>
      </c>
      <c r="V248" t="s">
        <v>682</v>
      </c>
      <c r="W248" t="str">
        <f t="shared" si="39"/>
        <v>Normal</v>
      </c>
    </row>
    <row r="249" spans="1:23" x14ac:dyDescent="0.25">
      <c r="A249">
        <v>248</v>
      </c>
      <c r="B249" s="1">
        <v>45656</v>
      </c>
      <c r="C249" s="1" t="str">
        <f t="shared" si="30"/>
        <v>December</v>
      </c>
      <c r="D249" s="1" t="str">
        <f t="shared" si="31"/>
        <v>Q4</v>
      </c>
      <c r="E249" t="s">
        <v>33</v>
      </c>
      <c r="F249" t="s">
        <v>18</v>
      </c>
      <c r="G249" t="s">
        <v>19</v>
      </c>
      <c r="H249">
        <v>8</v>
      </c>
      <c r="I249" t="s">
        <v>232</v>
      </c>
      <c r="J249">
        <v>6845</v>
      </c>
      <c r="K249" s="2">
        <f t="shared" si="32"/>
        <v>54760</v>
      </c>
      <c r="L249" t="b">
        <v>0</v>
      </c>
      <c r="M249" t="b">
        <f t="shared" ca="1" si="33"/>
        <v>0</v>
      </c>
      <c r="N249">
        <f t="shared" si="34"/>
        <v>0</v>
      </c>
      <c r="O249" t="b">
        <v>1</v>
      </c>
      <c r="P249">
        <f t="shared" ca="1" si="35"/>
        <v>10</v>
      </c>
      <c r="Q249">
        <f t="shared" ca="1" si="36"/>
        <v>5476</v>
      </c>
      <c r="R249" t="s">
        <v>21</v>
      </c>
      <c r="S249" t="str">
        <f>CHOOSE(MATCH(G249, {"Maharashtra","Karnataka","Delhi","Telangana"}, 0), "27", "29", "07", "36") &amp; V249 &amp; "1Z5"</f>
        <v>29UFMFT9409F1Z5</v>
      </c>
      <c r="T249" t="str">
        <f t="shared" si="37"/>
        <v>IGST</v>
      </c>
      <c r="U249" t="str">
        <f t="shared" ca="1" si="38"/>
        <v>194I</v>
      </c>
      <c r="V249" t="s">
        <v>683</v>
      </c>
      <c r="W249" t="str">
        <f t="shared" si="39"/>
        <v>Normal</v>
      </c>
    </row>
    <row r="250" spans="1:23" x14ac:dyDescent="0.25">
      <c r="A250">
        <v>249</v>
      </c>
      <c r="B250" s="1">
        <v>45657</v>
      </c>
      <c r="C250" s="1" t="str">
        <f t="shared" si="30"/>
        <v>December</v>
      </c>
      <c r="D250" s="1" t="str">
        <f t="shared" si="31"/>
        <v>Q4</v>
      </c>
      <c r="E250" t="s">
        <v>517</v>
      </c>
      <c r="F250" t="s">
        <v>18</v>
      </c>
      <c r="G250" t="s">
        <v>37</v>
      </c>
      <c r="H250">
        <v>9</v>
      </c>
      <c r="I250" t="s">
        <v>684</v>
      </c>
      <c r="J250">
        <v>6303</v>
      </c>
      <c r="K250" s="2">
        <f t="shared" si="32"/>
        <v>56727</v>
      </c>
      <c r="L250" t="b">
        <v>0</v>
      </c>
      <c r="M250" t="b">
        <f t="shared" ca="1" si="33"/>
        <v>0</v>
      </c>
      <c r="N250">
        <f t="shared" si="34"/>
        <v>0</v>
      </c>
      <c r="O250" t="b">
        <v>1</v>
      </c>
      <c r="P250">
        <f t="shared" ca="1" si="35"/>
        <v>2</v>
      </c>
      <c r="Q250">
        <f t="shared" ca="1" si="36"/>
        <v>1134.54</v>
      </c>
      <c r="R250" t="s">
        <v>21</v>
      </c>
      <c r="S250" t="str">
        <f>CHOOSE(MATCH(G250, {"Maharashtra","Karnataka","Delhi","Telangana"}, 0), "27", "29", "07", "36") &amp; V250 &amp; "1Z5"</f>
        <v>27KHWDH7091I1Z5</v>
      </c>
      <c r="T250" t="str">
        <f t="shared" si="37"/>
        <v>IGST</v>
      </c>
      <c r="U250" t="str">
        <f t="shared" ca="1" si="38"/>
        <v>194I</v>
      </c>
      <c r="V250" t="s">
        <v>685</v>
      </c>
      <c r="W250" t="str">
        <f t="shared" si="39"/>
        <v>Normal</v>
      </c>
    </row>
    <row r="251" spans="1:23" x14ac:dyDescent="0.25">
      <c r="A251">
        <v>250</v>
      </c>
      <c r="B251" s="1">
        <v>45658</v>
      </c>
      <c r="C251" s="1" t="str">
        <f t="shared" si="30"/>
        <v>January</v>
      </c>
      <c r="D251" s="1" t="str">
        <f t="shared" si="31"/>
        <v>Q1</v>
      </c>
      <c r="E251" t="s">
        <v>686</v>
      </c>
      <c r="F251" t="s">
        <v>18</v>
      </c>
      <c r="G251" t="s">
        <v>37</v>
      </c>
      <c r="H251">
        <v>2</v>
      </c>
      <c r="I251" t="s">
        <v>687</v>
      </c>
      <c r="J251">
        <v>7547</v>
      </c>
      <c r="K251" s="2">
        <f t="shared" si="32"/>
        <v>15094</v>
      </c>
      <c r="L251" t="b">
        <v>1</v>
      </c>
      <c r="M251">
        <f t="shared" ca="1" si="33"/>
        <v>18</v>
      </c>
      <c r="N251">
        <f t="shared" ca="1" si="34"/>
        <v>2716.92</v>
      </c>
      <c r="O251" t="b">
        <v>1</v>
      </c>
      <c r="P251">
        <f t="shared" ca="1" si="35"/>
        <v>5</v>
      </c>
      <c r="Q251">
        <f t="shared" ca="1" si="36"/>
        <v>754.7</v>
      </c>
      <c r="R251" t="s">
        <v>31</v>
      </c>
      <c r="S251" t="str">
        <f>CHOOSE(MATCH(G251, {"Maharashtra","Karnataka","Delhi","Telangana"}, 0), "27", "29", "07", "36") &amp; V251 &amp; "1Z5"</f>
        <v>27OQKSR0214Q1Z5</v>
      </c>
      <c r="T251" t="str">
        <f t="shared" si="37"/>
        <v>IGST</v>
      </c>
      <c r="U251" t="str">
        <f t="shared" ca="1" si="38"/>
        <v>194J</v>
      </c>
      <c r="V251" t="s">
        <v>688</v>
      </c>
      <c r="W251" t="str">
        <f t="shared" si="39"/>
        <v>High Risk</v>
      </c>
    </row>
    <row r="252" spans="1:23" x14ac:dyDescent="0.25">
      <c r="A252">
        <v>251</v>
      </c>
      <c r="B252" s="1">
        <v>45659</v>
      </c>
      <c r="C252" s="1" t="str">
        <f t="shared" si="30"/>
        <v>January</v>
      </c>
      <c r="D252" s="1" t="str">
        <f t="shared" si="31"/>
        <v>Q1</v>
      </c>
      <c r="E252" t="s">
        <v>689</v>
      </c>
      <c r="F252" t="s">
        <v>18</v>
      </c>
      <c r="G252" t="s">
        <v>37</v>
      </c>
      <c r="H252">
        <v>5</v>
      </c>
      <c r="I252" t="s">
        <v>690</v>
      </c>
      <c r="J252">
        <v>9861</v>
      </c>
      <c r="K252" s="2">
        <f t="shared" si="32"/>
        <v>49305</v>
      </c>
      <c r="L252" t="b">
        <v>1</v>
      </c>
      <c r="M252">
        <f t="shared" ca="1" si="33"/>
        <v>28</v>
      </c>
      <c r="N252">
        <f t="shared" ca="1" si="34"/>
        <v>13805.4</v>
      </c>
      <c r="O252" t="b">
        <v>0</v>
      </c>
      <c r="P252" t="b">
        <f t="shared" ca="1" si="35"/>
        <v>0</v>
      </c>
      <c r="Q252">
        <f t="shared" si="36"/>
        <v>0</v>
      </c>
      <c r="R252" t="s">
        <v>42</v>
      </c>
      <c r="S252" t="str">
        <f>CHOOSE(MATCH(G252, {"Maharashtra","Karnataka","Delhi","Telangana"}, 0), "27", "29", "07", "36") &amp; V252 &amp; "1Z5"</f>
        <v>27GWIED1630Q1Z5</v>
      </c>
      <c r="T252" t="str">
        <f t="shared" si="37"/>
        <v>IGST</v>
      </c>
      <c r="U252" t="str">
        <f t="shared" ca="1" si="38"/>
        <v>No TDS</v>
      </c>
      <c r="V252" t="s">
        <v>691</v>
      </c>
      <c r="W252" t="str">
        <f t="shared" si="39"/>
        <v>Normal</v>
      </c>
    </row>
    <row r="253" spans="1:23" x14ac:dyDescent="0.25">
      <c r="A253">
        <v>252</v>
      </c>
      <c r="B253" s="1">
        <v>45660</v>
      </c>
      <c r="C253" s="1" t="str">
        <f t="shared" si="30"/>
        <v>January</v>
      </c>
      <c r="D253" s="1" t="str">
        <f t="shared" si="31"/>
        <v>Q1</v>
      </c>
      <c r="E253" t="s">
        <v>692</v>
      </c>
      <c r="F253" t="s">
        <v>29</v>
      </c>
      <c r="G253" t="s">
        <v>37</v>
      </c>
      <c r="H253">
        <v>8</v>
      </c>
      <c r="I253" t="s">
        <v>693</v>
      </c>
      <c r="J253">
        <v>2455</v>
      </c>
      <c r="K253" s="2">
        <f t="shared" si="32"/>
        <v>19640</v>
      </c>
      <c r="L253" t="b">
        <v>1</v>
      </c>
      <c r="M253">
        <f t="shared" ca="1" si="33"/>
        <v>12</v>
      </c>
      <c r="N253">
        <f t="shared" ca="1" si="34"/>
        <v>2356.8000000000002</v>
      </c>
      <c r="O253" t="b">
        <v>1</v>
      </c>
      <c r="P253">
        <f t="shared" ca="1" si="35"/>
        <v>2</v>
      </c>
      <c r="Q253">
        <f t="shared" ca="1" si="36"/>
        <v>392.8</v>
      </c>
      <c r="R253" t="s">
        <v>26</v>
      </c>
      <c r="S253" t="str">
        <f>CHOOSE(MATCH(G253, {"Maharashtra","Karnataka","Delhi","Telangana"}, 0), "27", "29", "07", "36") &amp; V253 &amp; "1Z5"</f>
        <v>27CUHCQ0850A1Z5</v>
      </c>
      <c r="T253" t="str">
        <f t="shared" si="37"/>
        <v>IGST</v>
      </c>
      <c r="U253" t="str">
        <f t="shared" ca="1" si="38"/>
        <v>194J</v>
      </c>
      <c r="V253" t="s">
        <v>694</v>
      </c>
      <c r="W253" t="str">
        <f t="shared" si="39"/>
        <v>Normal</v>
      </c>
    </row>
    <row r="254" spans="1:23" x14ac:dyDescent="0.25">
      <c r="A254">
        <v>253</v>
      </c>
      <c r="B254" s="1">
        <v>45661</v>
      </c>
      <c r="C254" s="1" t="str">
        <f t="shared" si="30"/>
        <v>January</v>
      </c>
      <c r="D254" s="1" t="str">
        <f t="shared" si="31"/>
        <v>Q1</v>
      </c>
      <c r="E254" t="s">
        <v>695</v>
      </c>
      <c r="F254" t="s">
        <v>29</v>
      </c>
      <c r="G254" t="s">
        <v>19</v>
      </c>
      <c r="H254">
        <v>7</v>
      </c>
      <c r="I254" t="s">
        <v>696</v>
      </c>
      <c r="J254">
        <v>5922</v>
      </c>
      <c r="K254" s="2">
        <f t="shared" si="32"/>
        <v>41454</v>
      </c>
      <c r="L254" t="b">
        <v>1</v>
      </c>
      <c r="M254">
        <f t="shared" ca="1" si="33"/>
        <v>18</v>
      </c>
      <c r="N254">
        <f t="shared" ca="1" si="34"/>
        <v>7461.72</v>
      </c>
      <c r="O254" t="b">
        <v>1</v>
      </c>
      <c r="P254">
        <f t="shared" ca="1" si="35"/>
        <v>10</v>
      </c>
      <c r="Q254">
        <f t="shared" ca="1" si="36"/>
        <v>4145.3999999999996</v>
      </c>
      <c r="R254" t="s">
        <v>21</v>
      </c>
      <c r="S254" t="str">
        <f>CHOOSE(MATCH(G254, {"Maharashtra","Karnataka","Delhi","Telangana"}, 0), "27", "29", "07", "36") &amp; V254 &amp; "1Z5"</f>
        <v>29PUNCJ1218R1Z5</v>
      </c>
      <c r="T254" t="str">
        <f t="shared" si="37"/>
        <v>IGST</v>
      </c>
      <c r="U254" t="str">
        <f t="shared" ca="1" si="38"/>
        <v>194C</v>
      </c>
      <c r="V254" t="s">
        <v>697</v>
      </c>
      <c r="W254" t="str">
        <f t="shared" si="39"/>
        <v>Normal</v>
      </c>
    </row>
    <row r="255" spans="1:23" x14ac:dyDescent="0.25">
      <c r="A255">
        <v>254</v>
      </c>
      <c r="B255" s="1">
        <v>45662</v>
      </c>
      <c r="C255" s="1" t="str">
        <f t="shared" si="30"/>
        <v>January</v>
      </c>
      <c r="D255" s="1" t="str">
        <f t="shared" si="31"/>
        <v>Q1</v>
      </c>
      <c r="E255" t="s">
        <v>698</v>
      </c>
      <c r="F255" t="s">
        <v>29</v>
      </c>
      <c r="G255" t="s">
        <v>45</v>
      </c>
      <c r="H255">
        <v>6</v>
      </c>
      <c r="I255" t="s">
        <v>699</v>
      </c>
      <c r="J255">
        <v>950</v>
      </c>
      <c r="K255" s="2">
        <f t="shared" si="32"/>
        <v>5700</v>
      </c>
      <c r="L255" t="b">
        <v>1</v>
      </c>
      <c r="M255">
        <f t="shared" ca="1" si="33"/>
        <v>12</v>
      </c>
      <c r="N255">
        <f t="shared" ca="1" si="34"/>
        <v>684</v>
      </c>
      <c r="O255" t="b">
        <v>0</v>
      </c>
      <c r="P255" t="b">
        <f t="shared" ca="1" si="35"/>
        <v>0</v>
      </c>
      <c r="Q255">
        <f t="shared" si="36"/>
        <v>0</v>
      </c>
      <c r="R255" t="s">
        <v>31</v>
      </c>
      <c r="S255" t="str">
        <f>CHOOSE(MATCH(G255, {"Maharashtra","Karnataka","Delhi","Telangana"}, 0), "27", "29", "07", "36") &amp; V255 &amp; "1Z5"</f>
        <v>36XPMTX3459D1Z5</v>
      </c>
      <c r="T255" t="str">
        <f t="shared" si="37"/>
        <v>CGST+SGST</v>
      </c>
      <c r="U255" t="str">
        <f t="shared" ca="1" si="38"/>
        <v>194C</v>
      </c>
      <c r="V255" t="s">
        <v>700</v>
      </c>
      <c r="W255" t="str">
        <f t="shared" si="39"/>
        <v>High Risk</v>
      </c>
    </row>
    <row r="256" spans="1:23" x14ac:dyDescent="0.25">
      <c r="A256">
        <v>255</v>
      </c>
      <c r="B256" s="1">
        <v>45663</v>
      </c>
      <c r="C256" s="1" t="str">
        <f t="shared" si="30"/>
        <v>January</v>
      </c>
      <c r="D256" s="1" t="str">
        <f t="shared" si="31"/>
        <v>Q1</v>
      </c>
      <c r="E256" t="s">
        <v>293</v>
      </c>
      <c r="F256" t="s">
        <v>18</v>
      </c>
      <c r="G256" t="s">
        <v>19</v>
      </c>
      <c r="H256">
        <v>5</v>
      </c>
      <c r="I256" t="s">
        <v>701</v>
      </c>
      <c r="J256">
        <v>5619</v>
      </c>
      <c r="K256" s="2">
        <f t="shared" si="32"/>
        <v>28095</v>
      </c>
      <c r="L256" t="b">
        <v>1</v>
      </c>
      <c r="M256">
        <f t="shared" ca="1" si="33"/>
        <v>12</v>
      </c>
      <c r="N256">
        <f t="shared" ca="1" si="34"/>
        <v>3371.4</v>
      </c>
      <c r="O256" t="b">
        <v>1</v>
      </c>
      <c r="P256">
        <f t="shared" ca="1" si="35"/>
        <v>2</v>
      </c>
      <c r="Q256">
        <f t="shared" ca="1" si="36"/>
        <v>561.9</v>
      </c>
      <c r="R256" t="s">
        <v>42</v>
      </c>
      <c r="S256" t="str">
        <f>CHOOSE(MATCH(G256, {"Maharashtra","Karnataka","Delhi","Telangana"}, 0), "27", "29", "07", "36") &amp; V256 &amp; "1Z5"</f>
        <v>29NIKUH6414K1Z5</v>
      </c>
      <c r="T256" t="str">
        <f t="shared" si="37"/>
        <v>IGST</v>
      </c>
      <c r="U256" t="str">
        <f t="shared" ca="1" si="38"/>
        <v>194H</v>
      </c>
      <c r="V256" t="s">
        <v>702</v>
      </c>
      <c r="W256" t="str">
        <f t="shared" si="39"/>
        <v>Normal</v>
      </c>
    </row>
    <row r="257" spans="1:23" x14ac:dyDescent="0.25">
      <c r="A257">
        <v>256</v>
      </c>
      <c r="B257" s="1">
        <v>45664</v>
      </c>
      <c r="C257" s="1" t="str">
        <f t="shared" si="30"/>
        <v>January</v>
      </c>
      <c r="D257" s="1" t="str">
        <f t="shared" si="31"/>
        <v>Q1</v>
      </c>
      <c r="E257" t="s">
        <v>703</v>
      </c>
      <c r="F257" t="s">
        <v>18</v>
      </c>
      <c r="G257" t="s">
        <v>24</v>
      </c>
      <c r="H257">
        <v>4</v>
      </c>
      <c r="I257" t="s">
        <v>130</v>
      </c>
      <c r="J257">
        <v>2174</v>
      </c>
      <c r="K257" s="2">
        <f t="shared" si="32"/>
        <v>8696</v>
      </c>
      <c r="L257" t="b">
        <v>0</v>
      </c>
      <c r="M257" t="b">
        <f t="shared" ca="1" si="33"/>
        <v>0</v>
      </c>
      <c r="N257">
        <f t="shared" si="34"/>
        <v>0</v>
      </c>
      <c r="O257" t="b">
        <v>1</v>
      </c>
      <c r="P257">
        <f t="shared" ca="1" si="35"/>
        <v>5</v>
      </c>
      <c r="Q257">
        <f t="shared" ca="1" si="36"/>
        <v>434.8</v>
      </c>
      <c r="R257" t="s">
        <v>26</v>
      </c>
      <c r="S257" t="str">
        <f>CHOOSE(MATCH(G257, {"Maharashtra","Karnataka","Delhi","Telangana"}, 0), "27", "29", "07", "36") &amp; V257 &amp; "1Z5"</f>
        <v>07LMZMG6418P1Z5</v>
      </c>
      <c r="T257" t="str">
        <f t="shared" si="37"/>
        <v>IGST</v>
      </c>
      <c r="U257" t="str">
        <f t="shared" ca="1" si="38"/>
        <v>No TDS</v>
      </c>
      <c r="V257" t="s">
        <v>704</v>
      </c>
      <c r="W257" t="str">
        <f t="shared" si="39"/>
        <v>Normal</v>
      </c>
    </row>
    <row r="258" spans="1:23" x14ac:dyDescent="0.25">
      <c r="A258">
        <v>257</v>
      </c>
      <c r="B258" s="1">
        <v>45665</v>
      </c>
      <c r="C258" s="1" t="str">
        <f t="shared" si="30"/>
        <v>January</v>
      </c>
      <c r="D258" s="1" t="str">
        <f t="shared" si="31"/>
        <v>Q1</v>
      </c>
      <c r="E258" t="s">
        <v>705</v>
      </c>
      <c r="F258" t="s">
        <v>29</v>
      </c>
      <c r="G258" t="s">
        <v>19</v>
      </c>
      <c r="H258">
        <v>5</v>
      </c>
      <c r="I258" t="s">
        <v>706</v>
      </c>
      <c r="J258">
        <v>8756</v>
      </c>
      <c r="K258" s="2">
        <f t="shared" si="32"/>
        <v>43780</v>
      </c>
      <c r="L258" t="b">
        <v>1</v>
      </c>
      <c r="M258">
        <f t="shared" ca="1" si="33"/>
        <v>5</v>
      </c>
      <c r="N258">
        <f t="shared" ca="1" si="34"/>
        <v>2189</v>
      </c>
      <c r="O258" t="b">
        <v>0</v>
      </c>
      <c r="P258" t="b">
        <f t="shared" ca="1" si="35"/>
        <v>0</v>
      </c>
      <c r="Q258">
        <f t="shared" si="36"/>
        <v>0</v>
      </c>
      <c r="R258" t="s">
        <v>21</v>
      </c>
      <c r="S258" t="str">
        <f>CHOOSE(MATCH(G258, {"Maharashtra","Karnataka","Delhi","Telangana"}, 0), "27", "29", "07", "36") &amp; V258 &amp; "1Z5"</f>
        <v>29UALPT9466R1Z5</v>
      </c>
      <c r="T258" t="str">
        <f t="shared" si="37"/>
        <v>IGST</v>
      </c>
      <c r="U258" t="str">
        <f t="shared" ca="1" si="38"/>
        <v>194C</v>
      </c>
      <c r="V258" t="s">
        <v>707</v>
      </c>
      <c r="W258" t="str">
        <f t="shared" si="39"/>
        <v>Normal</v>
      </c>
    </row>
    <row r="259" spans="1:23" x14ac:dyDescent="0.25">
      <c r="A259">
        <v>258</v>
      </c>
      <c r="B259" s="1">
        <v>45666</v>
      </c>
      <c r="C259" s="1" t="str">
        <f t="shared" ref="C259:C322" si="40">TEXT(B259,"mmmm")</f>
        <v>January</v>
      </c>
      <c r="D259" s="1" t="str">
        <f t="shared" ref="D259:D322" si="41">"Q" &amp; INT((MONTH(B259)-1)/3)+1</f>
        <v>Q1</v>
      </c>
      <c r="E259" t="s">
        <v>328</v>
      </c>
      <c r="F259" t="s">
        <v>29</v>
      </c>
      <c r="G259" t="s">
        <v>45</v>
      </c>
      <c r="H259">
        <v>4</v>
      </c>
      <c r="I259" t="s">
        <v>708</v>
      </c>
      <c r="J259">
        <v>9114</v>
      </c>
      <c r="K259" s="2">
        <f t="shared" ref="K259:K322" si="42">H259*J259</f>
        <v>36456</v>
      </c>
      <c r="L259" t="b">
        <v>0</v>
      </c>
      <c r="M259" t="b">
        <f t="shared" ref="M259:M322" ca="1" si="43">IF(L259=TRUE, CHOOSE(RANDBETWEEN(1,4), 5, 12, 18, 28, ""))</f>
        <v>0</v>
      </c>
      <c r="N259">
        <f t="shared" ref="N259:N322" si="44">IF(L259=TRUE, K259 * M259 / 100, 0)</f>
        <v>0</v>
      </c>
      <c r="O259" t="b">
        <v>0</v>
      </c>
      <c r="P259" t="b">
        <f t="shared" ref="P259:P322" ca="1" si="45">IF(O259=TRUE, CHOOSE(RANDBETWEEN(1,4), 1, 2, 5, 10, ""))</f>
        <v>0</v>
      </c>
      <c r="Q259">
        <f t="shared" ref="Q259:Q322" si="46">IF(O259=TRUE, K259 * P259 / 100, 0)</f>
        <v>0</v>
      </c>
      <c r="R259" t="s">
        <v>42</v>
      </c>
      <c r="S259" t="str">
        <f>CHOOSE(MATCH(G259, {"Maharashtra","Karnataka","Delhi","Telangana"}, 0), "27", "29", "07", "36") &amp; V259 &amp; "1Z5"</f>
        <v>36NRQWQ9833O1Z5</v>
      </c>
      <c r="T259" t="str">
        <f t="shared" ref="T259:T322" si="47">IF(G259="Telangana", "CGST+SGST", "IGST")</f>
        <v>CGST+SGST</v>
      </c>
      <c r="U259" t="str">
        <f t="shared" ref="U259:U322" ca="1" si="48">CHOOSE(RANDBETWEEN(1,5), "194C", "194J", "194H", "194I", "No TDS")</f>
        <v>194I</v>
      </c>
      <c r="V259" t="s">
        <v>709</v>
      </c>
      <c r="W259" t="str">
        <f t="shared" ref="W259:W322" si="49">IF(AND(L259=TRUE, R259="Cash"), "High Risk", "Normal")</f>
        <v>Normal</v>
      </c>
    </row>
    <row r="260" spans="1:23" x14ac:dyDescent="0.25">
      <c r="A260">
        <v>259</v>
      </c>
      <c r="B260" s="1">
        <v>45667</v>
      </c>
      <c r="C260" s="1" t="str">
        <f t="shared" si="40"/>
        <v>January</v>
      </c>
      <c r="D260" s="1" t="str">
        <f t="shared" si="41"/>
        <v>Q1</v>
      </c>
      <c r="E260" t="s">
        <v>431</v>
      </c>
      <c r="F260" t="s">
        <v>18</v>
      </c>
      <c r="G260" t="s">
        <v>19</v>
      </c>
      <c r="H260">
        <v>9</v>
      </c>
      <c r="I260" t="s">
        <v>710</v>
      </c>
      <c r="J260">
        <v>9384</v>
      </c>
      <c r="K260" s="2">
        <f t="shared" si="42"/>
        <v>84456</v>
      </c>
      <c r="L260" t="b">
        <v>0</v>
      </c>
      <c r="M260" t="b">
        <f t="shared" ca="1" si="43"/>
        <v>0</v>
      </c>
      <c r="N260">
        <f t="shared" si="44"/>
        <v>0</v>
      </c>
      <c r="O260" t="b">
        <v>0</v>
      </c>
      <c r="P260" t="b">
        <f t="shared" ca="1" si="45"/>
        <v>0</v>
      </c>
      <c r="Q260">
        <f t="shared" si="46"/>
        <v>0</v>
      </c>
      <c r="R260" t="s">
        <v>42</v>
      </c>
      <c r="S260" t="str">
        <f>CHOOSE(MATCH(G260, {"Maharashtra","Karnataka","Delhi","Telangana"}, 0), "27", "29", "07", "36") &amp; V260 &amp; "1Z5"</f>
        <v>29RBRXK4812C1Z5</v>
      </c>
      <c r="T260" t="str">
        <f t="shared" si="47"/>
        <v>IGST</v>
      </c>
      <c r="U260" t="str">
        <f t="shared" ca="1" si="48"/>
        <v>No TDS</v>
      </c>
      <c r="V260" t="s">
        <v>711</v>
      </c>
      <c r="W260" t="str">
        <f t="shared" si="49"/>
        <v>Normal</v>
      </c>
    </row>
    <row r="261" spans="1:23" x14ac:dyDescent="0.25">
      <c r="A261">
        <v>260</v>
      </c>
      <c r="B261" s="1">
        <v>45668</v>
      </c>
      <c r="C261" s="1" t="str">
        <f t="shared" si="40"/>
        <v>January</v>
      </c>
      <c r="D261" s="1" t="str">
        <f t="shared" si="41"/>
        <v>Q1</v>
      </c>
      <c r="E261" t="s">
        <v>712</v>
      </c>
      <c r="F261" t="s">
        <v>18</v>
      </c>
      <c r="G261" t="s">
        <v>45</v>
      </c>
      <c r="H261">
        <v>7</v>
      </c>
      <c r="I261" t="s">
        <v>713</v>
      </c>
      <c r="J261">
        <v>8580</v>
      </c>
      <c r="K261" s="2">
        <f t="shared" si="42"/>
        <v>60060</v>
      </c>
      <c r="L261" t="b">
        <v>0</v>
      </c>
      <c r="M261" t="b">
        <f t="shared" ca="1" si="43"/>
        <v>0</v>
      </c>
      <c r="N261">
        <f t="shared" si="44"/>
        <v>0</v>
      </c>
      <c r="O261" t="b">
        <v>1</v>
      </c>
      <c r="P261">
        <f t="shared" ca="1" si="45"/>
        <v>1</v>
      </c>
      <c r="Q261">
        <f t="shared" ca="1" si="46"/>
        <v>600.6</v>
      </c>
      <c r="R261" t="s">
        <v>26</v>
      </c>
      <c r="S261" t="str">
        <f>CHOOSE(MATCH(G261, {"Maharashtra","Karnataka","Delhi","Telangana"}, 0), "27", "29", "07", "36") &amp; V261 &amp; "1Z5"</f>
        <v>36WGUQE5716H1Z5</v>
      </c>
      <c r="T261" t="str">
        <f t="shared" si="47"/>
        <v>CGST+SGST</v>
      </c>
      <c r="U261" t="str">
        <f t="shared" ca="1" si="48"/>
        <v>194I</v>
      </c>
      <c r="V261" t="s">
        <v>714</v>
      </c>
      <c r="W261" t="str">
        <f t="shared" si="49"/>
        <v>Normal</v>
      </c>
    </row>
    <row r="262" spans="1:23" x14ac:dyDescent="0.25">
      <c r="A262">
        <v>261</v>
      </c>
      <c r="B262" s="1">
        <v>45669</v>
      </c>
      <c r="C262" s="1" t="str">
        <f t="shared" si="40"/>
        <v>January</v>
      </c>
      <c r="D262" s="1" t="str">
        <f t="shared" si="41"/>
        <v>Q1</v>
      </c>
      <c r="E262" t="s">
        <v>715</v>
      </c>
      <c r="F262" t="s">
        <v>29</v>
      </c>
      <c r="G262" t="s">
        <v>45</v>
      </c>
      <c r="H262">
        <v>7</v>
      </c>
      <c r="I262" t="s">
        <v>716</v>
      </c>
      <c r="J262">
        <v>1696</v>
      </c>
      <c r="K262" s="2">
        <f t="shared" si="42"/>
        <v>11872</v>
      </c>
      <c r="L262" t="b">
        <v>1</v>
      </c>
      <c r="M262">
        <f t="shared" ca="1" si="43"/>
        <v>18</v>
      </c>
      <c r="N262">
        <f t="shared" ca="1" si="44"/>
        <v>2136.96</v>
      </c>
      <c r="O262" t="b">
        <v>0</v>
      </c>
      <c r="P262" t="b">
        <f t="shared" ca="1" si="45"/>
        <v>0</v>
      </c>
      <c r="Q262">
        <f t="shared" si="46"/>
        <v>0</v>
      </c>
      <c r="R262" t="s">
        <v>21</v>
      </c>
      <c r="S262" t="str">
        <f>CHOOSE(MATCH(G262, {"Maharashtra","Karnataka","Delhi","Telangana"}, 0), "27", "29", "07", "36") &amp; V262 &amp; "1Z5"</f>
        <v>36PLQLW0449O1Z5</v>
      </c>
      <c r="T262" t="str">
        <f t="shared" si="47"/>
        <v>CGST+SGST</v>
      </c>
      <c r="U262" t="str">
        <f t="shared" ca="1" si="48"/>
        <v>194C</v>
      </c>
      <c r="V262" t="s">
        <v>717</v>
      </c>
      <c r="W262" t="str">
        <f t="shared" si="49"/>
        <v>Normal</v>
      </c>
    </row>
    <row r="263" spans="1:23" x14ac:dyDescent="0.25">
      <c r="A263">
        <v>262</v>
      </c>
      <c r="B263" s="1">
        <v>45670</v>
      </c>
      <c r="C263" s="1" t="str">
        <f t="shared" si="40"/>
        <v>January</v>
      </c>
      <c r="D263" s="1" t="str">
        <f t="shared" si="41"/>
        <v>Q1</v>
      </c>
      <c r="E263" t="s">
        <v>507</v>
      </c>
      <c r="F263" t="s">
        <v>18</v>
      </c>
      <c r="G263" t="s">
        <v>45</v>
      </c>
      <c r="H263">
        <v>3</v>
      </c>
      <c r="I263" t="s">
        <v>718</v>
      </c>
      <c r="J263">
        <v>6821</v>
      </c>
      <c r="K263" s="2">
        <f t="shared" si="42"/>
        <v>20463</v>
      </c>
      <c r="L263" t="b">
        <v>0</v>
      </c>
      <c r="M263" t="b">
        <f t="shared" ca="1" si="43"/>
        <v>0</v>
      </c>
      <c r="N263">
        <f t="shared" si="44"/>
        <v>0</v>
      </c>
      <c r="O263" t="b">
        <v>0</v>
      </c>
      <c r="P263" t="b">
        <f t="shared" ca="1" si="45"/>
        <v>0</v>
      </c>
      <c r="Q263">
        <f t="shared" si="46"/>
        <v>0</v>
      </c>
      <c r="R263" t="s">
        <v>42</v>
      </c>
      <c r="S263" t="str">
        <f>CHOOSE(MATCH(G263, {"Maharashtra","Karnataka","Delhi","Telangana"}, 0), "27", "29", "07", "36") &amp; V263 &amp; "1Z5"</f>
        <v>36DOWEV5572T1Z5</v>
      </c>
      <c r="T263" t="str">
        <f t="shared" si="47"/>
        <v>CGST+SGST</v>
      </c>
      <c r="U263" t="str">
        <f t="shared" ca="1" si="48"/>
        <v>194C</v>
      </c>
      <c r="V263" t="s">
        <v>719</v>
      </c>
      <c r="W263" t="str">
        <f t="shared" si="49"/>
        <v>Normal</v>
      </c>
    </row>
    <row r="264" spans="1:23" x14ac:dyDescent="0.25">
      <c r="A264">
        <v>263</v>
      </c>
      <c r="B264" s="1">
        <v>45671</v>
      </c>
      <c r="C264" s="1" t="str">
        <f t="shared" si="40"/>
        <v>January</v>
      </c>
      <c r="D264" s="1" t="str">
        <f t="shared" si="41"/>
        <v>Q1</v>
      </c>
      <c r="E264" t="s">
        <v>720</v>
      </c>
      <c r="F264" t="s">
        <v>18</v>
      </c>
      <c r="G264" t="s">
        <v>19</v>
      </c>
      <c r="H264">
        <v>3</v>
      </c>
      <c r="I264" t="s">
        <v>721</v>
      </c>
      <c r="J264">
        <v>8118</v>
      </c>
      <c r="K264" s="2">
        <f t="shared" si="42"/>
        <v>24354</v>
      </c>
      <c r="L264" t="b">
        <v>1</v>
      </c>
      <c r="M264">
        <f t="shared" ca="1" si="43"/>
        <v>5</v>
      </c>
      <c r="N264">
        <f t="shared" ca="1" si="44"/>
        <v>1217.7</v>
      </c>
      <c r="O264" t="b">
        <v>0</v>
      </c>
      <c r="P264" t="b">
        <f t="shared" ca="1" si="45"/>
        <v>0</v>
      </c>
      <c r="Q264">
        <f t="shared" si="46"/>
        <v>0</v>
      </c>
      <c r="R264" t="s">
        <v>31</v>
      </c>
      <c r="S264" t="str">
        <f>CHOOSE(MATCH(G264, {"Maharashtra","Karnataka","Delhi","Telangana"}, 0), "27", "29", "07", "36") &amp; V264 &amp; "1Z5"</f>
        <v>29HRWCI5277A1Z5</v>
      </c>
      <c r="T264" t="str">
        <f t="shared" si="47"/>
        <v>IGST</v>
      </c>
      <c r="U264" t="str">
        <f t="shared" ca="1" si="48"/>
        <v>194C</v>
      </c>
      <c r="V264" t="s">
        <v>722</v>
      </c>
      <c r="W264" t="str">
        <f t="shared" si="49"/>
        <v>High Risk</v>
      </c>
    </row>
    <row r="265" spans="1:23" x14ac:dyDescent="0.25">
      <c r="A265">
        <v>264</v>
      </c>
      <c r="B265" s="1">
        <v>45672</v>
      </c>
      <c r="C265" s="1" t="str">
        <f t="shared" si="40"/>
        <v>January</v>
      </c>
      <c r="D265" s="1" t="str">
        <f t="shared" si="41"/>
        <v>Q1</v>
      </c>
      <c r="E265" t="s">
        <v>152</v>
      </c>
      <c r="F265" t="s">
        <v>18</v>
      </c>
      <c r="G265" t="s">
        <v>19</v>
      </c>
      <c r="H265">
        <v>9</v>
      </c>
      <c r="I265" t="s">
        <v>723</v>
      </c>
      <c r="J265">
        <v>1784</v>
      </c>
      <c r="K265" s="2">
        <f t="shared" si="42"/>
        <v>16056</v>
      </c>
      <c r="L265" t="b">
        <v>1</v>
      </c>
      <c r="M265">
        <f t="shared" ca="1" si="43"/>
        <v>18</v>
      </c>
      <c r="N265">
        <f t="shared" ca="1" si="44"/>
        <v>2890.08</v>
      </c>
      <c r="O265" t="b">
        <v>0</v>
      </c>
      <c r="P265" t="b">
        <f t="shared" ca="1" si="45"/>
        <v>0</v>
      </c>
      <c r="Q265">
        <f t="shared" si="46"/>
        <v>0</v>
      </c>
      <c r="R265" t="s">
        <v>26</v>
      </c>
      <c r="S265" t="str">
        <f>CHOOSE(MATCH(G265, {"Maharashtra","Karnataka","Delhi","Telangana"}, 0), "27", "29", "07", "36") &amp; V265 &amp; "1Z5"</f>
        <v>29HPOIW6373K1Z5</v>
      </c>
      <c r="T265" t="str">
        <f t="shared" si="47"/>
        <v>IGST</v>
      </c>
      <c r="U265" t="str">
        <f t="shared" ca="1" si="48"/>
        <v>No TDS</v>
      </c>
      <c r="V265" t="s">
        <v>724</v>
      </c>
      <c r="W265" t="str">
        <f t="shared" si="49"/>
        <v>Normal</v>
      </c>
    </row>
    <row r="266" spans="1:23" x14ac:dyDescent="0.25">
      <c r="A266">
        <v>265</v>
      </c>
      <c r="B266" s="1">
        <v>45673</v>
      </c>
      <c r="C266" s="1" t="str">
        <f t="shared" si="40"/>
        <v>January</v>
      </c>
      <c r="D266" s="1" t="str">
        <f t="shared" si="41"/>
        <v>Q1</v>
      </c>
      <c r="E266" t="s">
        <v>517</v>
      </c>
      <c r="F266" t="s">
        <v>18</v>
      </c>
      <c r="G266" t="s">
        <v>45</v>
      </c>
      <c r="H266">
        <v>4</v>
      </c>
      <c r="I266" t="s">
        <v>725</v>
      </c>
      <c r="J266">
        <v>2219</v>
      </c>
      <c r="K266" s="2">
        <f t="shared" si="42"/>
        <v>8876</v>
      </c>
      <c r="L266" t="b">
        <v>0</v>
      </c>
      <c r="M266" t="b">
        <f t="shared" ca="1" si="43"/>
        <v>0</v>
      </c>
      <c r="N266">
        <f t="shared" si="44"/>
        <v>0</v>
      </c>
      <c r="O266" t="b">
        <v>0</v>
      </c>
      <c r="P266" t="b">
        <f t="shared" ca="1" si="45"/>
        <v>0</v>
      </c>
      <c r="Q266">
        <f t="shared" si="46"/>
        <v>0</v>
      </c>
      <c r="R266" t="s">
        <v>21</v>
      </c>
      <c r="S266" t="str">
        <f>CHOOSE(MATCH(G266, {"Maharashtra","Karnataka","Delhi","Telangana"}, 0), "27", "29", "07", "36") &amp; V266 &amp; "1Z5"</f>
        <v>36UORPD6711U1Z5</v>
      </c>
      <c r="T266" t="str">
        <f t="shared" si="47"/>
        <v>CGST+SGST</v>
      </c>
      <c r="U266" t="str">
        <f t="shared" ca="1" si="48"/>
        <v>194I</v>
      </c>
      <c r="V266" t="s">
        <v>726</v>
      </c>
      <c r="W266" t="str">
        <f t="shared" si="49"/>
        <v>Normal</v>
      </c>
    </row>
    <row r="267" spans="1:23" x14ac:dyDescent="0.25">
      <c r="A267">
        <v>266</v>
      </c>
      <c r="B267" s="1">
        <v>45674</v>
      </c>
      <c r="C267" s="1" t="str">
        <f t="shared" si="40"/>
        <v>January</v>
      </c>
      <c r="D267" s="1" t="str">
        <f t="shared" si="41"/>
        <v>Q1</v>
      </c>
      <c r="E267" t="s">
        <v>727</v>
      </c>
      <c r="F267" t="s">
        <v>29</v>
      </c>
      <c r="G267" t="s">
        <v>37</v>
      </c>
      <c r="H267">
        <v>5</v>
      </c>
      <c r="I267" t="s">
        <v>728</v>
      </c>
      <c r="J267">
        <v>5416</v>
      </c>
      <c r="K267" s="2">
        <f t="shared" si="42"/>
        <v>27080</v>
      </c>
      <c r="L267" t="b">
        <v>0</v>
      </c>
      <c r="M267" t="b">
        <f t="shared" ca="1" si="43"/>
        <v>0</v>
      </c>
      <c r="N267">
        <f t="shared" si="44"/>
        <v>0</v>
      </c>
      <c r="O267" t="b">
        <v>1</v>
      </c>
      <c r="P267">
        <f t="shared" ca="1" si="45"/>
        <v>2</v>
      </c>
      <c r="Q267">
        <f t="shared" ca="1" si="46"/>
        <v>541.6</v>
      </c>
      <c r="R267" t="s">
        <v>26</v>
      </c>
      <c r="S267" t="str">
        <f>CHOOSE(MATCH(G267, {"Maharashtra","Karnataka","Delhi","Telangana"}, 0), "27", "29", "07", "36") &amp; V267 &amp; "1Z5"</f>
        <v>27JKNJP7401S1Z5</v>
      </c>
      <c r="T267" t="str">
        <f t="shared" si="47"/>
        <v>IGST</v>
      </c>
      <c r="U267" t="str">
        <f t="shared" ca="1" si="48"/>
        <v>194J</v>
      </c>
      <c r="V267" t="s">
        <v>729</v>
      </c>
      <c r="W267" t="str">
        <f t="shared" si="49"/>
        <v>Normal</v>
      </c>
    </row>
    <row r="268" spans="1:23" x14ac:dyDescent="0.25">
      <c r="A268">
        <v>267</v>
      </c>
      <c r="B268" s="1">
        <v>45675</v>
      </c>
      <c r="C268" s="1" t="str">
        <f t="shared" si="40"/>
        <v>January</v>
      </c>
      <c r="D268" s="1" t="str">
        <f t="shared" si="41"/>
        <v>Q1</v>
      </c>
      <c r="E268" t="s">
        <v>202</v>
      </c>
      <c r="F268" t="s">
        <v>18</v>
      </c>
      <c r="G268" t="s">
        <v>24</v>
      </c>
      <c r="H268">
        <v>6</v>
      </c>
      <c r="I268" t="s">
        <v>730</v>
      </c>
      <c r="J268">
        <v>9209</v>
      </c>
      <c r="K268" s="2">
        <f t="shared" si="42"/>
        <v>55254</v>
      </c>
      <c r="L268" t="b">
        <v>0</v>
      </c>
      <c r="M268" t="b">
        <f t="shared" ca="1" si="43"/>
        <v>0</v>
      </c>
      <c r="N268">
        <f t="shared" si="44"/>
        <v>0</v>
      </c>
      <c r="O268" t="b">
        <v>0</v>
      </c>
      <c r="P268" t="b">
        <f t="shared" ca="1" si="45"/>
        <v>0</v>
      </c>
      <c r="Q268">
        <f t="shared" si="46"/>
        <v>0</v>
      </c>
      <c r="R268" t="s">
        <v>42</v>
      </c>
      <c r="S268" t="str">
        <f>CHOOSE(MATCH(G268, {"Maharashtra","Karnataka","Delhi","Telangana"}, 0), "27", "29", "07", "36") &amp; V268 &amp; "1Z5"</f>
        <v>07BQSST1084Q1Z5</v>
      </c>
      <c r="T268" t="str">
        <f t="shared" si="47"/>
        <v>IGST</v>
      </c>
      <c r="U268" t="str">
        <f t="shared" ca="1" si="48"/>
        <v>194I</v>
      </c>
      <c r="V268" t="s">
        <v>731</v>
      </c>
      <c r="W268" t="str">
        <f t="shared" si="49"/>
        <v>Normal</v>
      </c>
    </row>
    <row r="269" spans="1:23" x14ac:dyDescent="0.25">
      <c r="A269">
        <v>268</v>
      </c>
      <c r="B269" s="1">
        <v>45676</v>
      </c>
      <c r="C269" s="1" t="str">
        <f t="shared" si="40"/>
        <v>January</v>
      </c>
      <c r="D269" s="1" t="str">
        <f t="shared" si="41"/>
        <v>Q1</v>
      </c>
      <c r="E269" t="s">
        <v>732</v>
      </c>
      <c r="F269" t="s">
        <v>29</v>
      </c>
      <c r="G269" t="s">
        <v>37</v>
      </c>
      <c r="H269">
        <v>2</v>
      </c>
      <c r="I269" t="s">
        <v>733</v>
      </c>
      <c r="J269">
        <v>5982</v>
      </c>
      <c r="K269" s="2">
        <f t="shared" si="42"/>
        <v>11964</v>
      </c>
      <c r="L269" t="b">
        <v>0</v>
      </c>
      <c r="M269" t="b">
        <f t="shared" ca="1" si="43"/>
        <v>0</v>
      </c>
      <c r="N269">
        <f t="shared" si="44"/>
        <v>0</v>
      </c>
      <c r="O269" t="b">
        <v>1</v>
      </c>
      <c r="P269">
        <f t="shared" ca="1" si="45"/>
        <v>2</v>
      </c>
      <c r="Q269">
        <f t="shared" ca="1" si="46"/>
        <v>239.28</v>
      </c>
      <c r="R269" t="s">
        <v>26</v>
      </c>
      <c r="S269" t="str">
        <f>CHOOSE(MATCH(G269, {"Maharashtra","Karnataka","Delhi","Telangana"}, 0), "27", "29", "07", "36") &amp; V269 &amp; "1Z5"</f>
        <v>27EHVXU9865C1Z5</v>
      </c>
      <c r="T269" t="str">
        <f t="shared" si="47"/>
        <v>IGST</v>
      </c>
      <c r="U269" t="str">
        <f t="shared" ca="1" si="48"/>
        <v>194J</v>
      </c>
      <c r="V269" t="s">
        <v>734</v>
      </c>
      <c r="W269" t="str">
        <f t="shared" si="49"/>
        <v>Normal</v>
      </c>
    </row>
    <row r="270" spans="1:23" x14ac:dyDescent="0.25">
      <c r="A270">
        <v>269</v>
      </c>
      <c r="B270" s="1">
        <v>45677</v>
      </c>
      <c r="C270" s="1" t="str">
        <f t="shared" si="40"/>
        <v>January</v>
      </c>
      <c r="D270" s="1" t="str">
        <f t="shared" si="41"/>
        <v>Q1</v>
      </c>
      <c r="E270" t="s">
        <v>735</v>
      </c>
      <c r="F270" t="s">
        <v>18</v>
      </c>
      <c r="G270" t="s">
        <v>24</v>
      </c>
      <c r="H270">
        <v>1</v>
      </c>
      <c r="I270" t="s">
        <v>736</v>
      </c>
      <c r="J270">
        <v>7725</v>
      </c>
      <c r="K270" s="2">
        <f t="shared" si="42"/>
        <v>7725</v>
      </c>
      <c r="L270" t="b">
        <v>1</v>
      </c>
      <c r="M270">
        <f t="shared" ca="1" si="43"/>
        <v>12</v>
      </c>
      <c r="N270">
        <f t="shared" ca="1" si="44"/>
        <v>927</v>
      </c>
      <c r="O270" t="b">
        <v>0</v>
      </c>
      <c r="P270" t="b">
        <f t="shared" ca="1" si="45"/>
        <v>0</v>
      </c>
      <c r="Q270">
        <f t="shared" si="46"/>
        <v>0</v>
      </c>
      <c r="R270" t="s">
        <v>31</v>
      </c>
      <c r="S270" t="str">
        <f>CHOOSE(MATCH(G270, {"Maharashtra","Karnataka","Delhi","Telangana"}, 0), "27", "29", "07", "36") &amp; V270 &amp; "1Z5"</f>
        <v>07UGHFC7183H1Z5</v>
      </c>
      <c r="T270" t="str">
        <f t="shared" si="47"/>
        <v>IGST</v>
      </c>
      <c r="U270" t="str">
        <f t="shared" ca="1" si="48"/>
        <v>194C</v>
      </c>
      <c r="V270" t="s">
        <v>737</v>
      </c>
      <c r="W270" t="str">
        <f t="shared" si="49"/>
        <v>High Risk</v>
      </c>
    </row>
    <row r="271" spans="1:23" x14ac:dyDescent="0.25">
      <c r="A271">
        <v>270</v>
      </c>
      <c r="B271" s="1">
        <v>45678</v>
      </c>
      <c r="C271" s="1" t="str">
        <f t="shared" si="40"/>
        <v>January</v>
      </c>
      <c r="D271" s="1" t="str">
        <f t="shared" si="41"/>
        <v>Q1</v>
      </c>
      <c r="E271" t="s">
        <v>738</v>
      </c>
      <c r="F271" t="s">
        <v>18</v>
      </c>
      <c r="G271" t="s">
        <v>24</v>
      </c>
      <c r="H271">
        <v>9</v>
      </c>
      <c r="I271" t="s">
        <v>739</v>
      </c>
      <c r="J271">
        <v>7878</v>
      </c>
      <c r="K271" s="2">
        <f t="shared" si="42"/>
        <v>70902</v>
      </c>
      <c r="L271" t="b">
        <v>1</v>
      </c>
      <c r="M271">
        <f t="shared" ca="1" si="43"/>
        <v>5</v>
      </c>
      <c r="N271">
        <f t="shared" ca="1" si="44"/>
        <v>3545.1</v>
      </c>
      <c r="O271" t="b">
        <v>1</v>
      </c>
      <c r="P271">
        <f t="shared" ca="1" si="45"/>
        <v>5</v>
      </c>
      <c r="Q271">
        <f t="shared" ca="1" si="46"/>
        <v>3545.1</v>
      </c>
      <c r="R271" t="s">
        <v>26</v>
      </c>
      <c r="S271" t="str">
        <f>CHOOSE(MATCH(G271, {"Maharashtra","Karnataka","Delhi","Telangana"}, 0), "27", "29", "07", "36") &amp; V271 &amp; "1Z5"</f>
        <v>07KTVHS7771L1Z5</v>
      </c>
      <c r="T271" t="str">
        <f t="shared" si="47"/>
        <v>IGST</v>
      </c>
      <c r="U271" t="str">
        <f t="shared" ca="1" si="48"/>
        <v>194I</v>
      </c>
      <c r="V271" t="s">
        <v>740</v>
      </c>
      <c r="W271" t="str">
        <f t="shared" si="49"/>
        <v>Normal</v>
      </c>
    </row>
    <row r="272" spans="1:23" x14ac:dyDescent="0.25">
      <c r="A272">
        <v>271</v>
      </c>
      <c r="B272" s="1">
        <v>45679</v>
      </c>
      <c r="C272" s="1" t="str">
        <f t="shared" si="40"/>
        <v>January</v>
      </c>
      <c r="D272" s="1" t="str">
        <f t="shared" si="41"/>
        <v>Q1</v>
      </c>
      <c r="E272" t="s">
        <v>386</v>
      </c>
      <c r="F272" t="s">
        <v>29</v>
      </c>
      <c r="G272" t="s">
        <v>37</v>
      </c>
      <c r="H272">
        <v>1</v>
      </c>
      <c r="I272" t="s">
        <v>741</v>
      </c>
      <c r="J272">
        <v>4770</v>
      </c>
      <c r="K272" s="2">
        <f t="shared" si="42"/>
        <v>4770</v>
      </c>
      <c r="L272" t="b">
        <v>0</v>
      </c>
      <c r="M272" t="b">
        <f t="shared" ca="1" si="43"/>
        <v>0</v>
      </c>
      <c r="N272">
        <f t="shared" si="44"/>
        <v>0</v>
      </c>
      <c r="O272" t="b">
        <v>0</v>
      </c>
      <c r="P272" t="b">
        <f t="shared" ca="1" si="45"/>
        <v>0</v>
      </c>
      <c r="Q272">
        <f t="shared" si="46"/>
        <v>0</v>
      </c>
      <c r="R272" t="s">
        <v>21</v>
      </c>
      <c r="S272" t="str">
        <f>CHOOSE(MATCH(G272, {"Maharashtra","Karnataka","Delhi","Telangana"}, 0), "27", "29", "07", "36") &amp; V272 &amp; "1Z5"</f>
        <v>27GBSMF3375U1Z5</v>
      </c>
      <c r="T272" t="str">
        <f t="shared" si="47"/>
        <v>IGST</v>
      </c>
      <c r="U272" t="str">
        <f t="shared" ca="1" si="48"/>
        <v>194C</v>
      </c>
      <c r="V272" t="s">
        <v>742</v>
      </c>
      <c r="W272" t="str">
        <f t="shared" si="49"/>
        <v>Normal</v>
      </c>
    </row>
    <row r="273" spans="1:23" x14ac:dyDescent="0.25">
      <c r="A273">
        <v>272</v>
      </c>
      <c r="B273" s="1">
        <v>45680</v>
      </c>
      <c r="C273" s="1" t="str">
        <f t="shared" si="40"/>
        <v>January</v>
      </c>
      <c r="D273" s="1" t="str">
        <f t="shared" si="41"/>
        <v>Q1</v>
      </c>
      <c r="E273" t="s">
        <v>105</v>
      </c>
      <c r="F273" t="s">
        <v>18</v>
      </c>
      <c r="G273" t="s">
        <v>19</v>
      </c>
      <c r="H273">
        <v>8</v>
      </c>
      <c r="I273" t="s">
        <v>743</v>
      </c>
      <c r="J273">
        <v>6543</v>
      </c>
      <c r="K273" s="2">
        <f t="shared" si="42"/>
        <v>52344</v>
      </c>
      <c r="L273" t="b">
        <v>0</v>
      </c>
      <c r="M273" t="b">
        <f t="shared" ca="1" si="43"/>
        <v>0</v>
      </c>
      <c r="N273">
        <f t="shared" si="44"/>
        <v>0</v>
      </c>
      <c r="O273" t="b">
        <v>0</v>
      </c>
      <c r="P273" t="b">
        <f t="shared" ca="1" si="45"/>
        <v>0</v>
      </c>
      <c r="Q273">
        <f t="shared" si="46"/>
        <v>0</v>
      </c>
      <c r="R273" t="s">
        <v>21</v>
      </c>
      <c r="S273" t="str">
        <f>CHOOSE(MATCH(G273, {"Maharashtra","Karnataka","Delhi","Telangana"}, 0), "27", "29", "07", "36") &amp; V273 &amp; "1Z5"</f>
        <v>29ETEXW1078O1Z5</v>
      </c>
      <c r="T273" t="str">
        <f t="shared" si="47"/>
        <v>IGST</v>
      </c>
      <c r="U273" t="str">
        <f t="shared" ca="1" si="48"/>
        <v>No TDS</v>
      </c>
      <c r="V273" t="s">
        <v>744</v>
      </c>
      <c r="W273" t="str">
        <f t="shared" si="49"/>
        <v>Normal</v>
      </c>
    </row>
    <row r="274" spans="1:23" x14ac:dyDescent="0.25">
      <c r="A274">
        <v>273</v>
      </c>
      <c r="B274" s="1">
        <v>45681</v>
      </c>
      <c r="C274" s="1" t="str">
        <f t="shared" si="40"/>
        <v>January</v>
      </c>
      <c r="D274" s="1" t="str">
        <f t="shared" si="41"/>
        <v>Q1</v>
      </c>
      <c r="E274" t="s">
        <v>745</v>
      </c>
      <c r="F274" t="s">
        <v>29</v>
      </c>
      <c r="G274" t="s">
        <v>19</v>
      </c>
      <c r="H274">
        <v>2</v>
      </c>
      <c r="I274" t="s">
        <v>746</v>
      </c>
      <c r="J274">
        <v>9458</v>
      </c>
      <c r="K274" s="2">
        <f t="shared" si="42"/>
        <v>18916</v>
      </c>
      <c r="L274" t="b">
        <v>0</v>
      </c>
      <c r="M274" t="b">
        <f t="shared" ca="1" si="43"/>
        <v>0</v>
      </c>
      <c r="N274">
        <f t="shared" si="44"/>
        <v>0</v>
      </c>
      <c r="O274" t="b">
        <v>0</v>
      </c>
      <c r="P274" t="b">
        <f t="shared" ca="1" si="45"/>
        <v>0</v>
      </c>
      <c r="Q274">
        <f t="shared" si="46"/>
        <v>0</v>
      </c>
      <c r="R274" t="s">
        <v>21</v>
      </c>
      <c r="S274" t="str">
        <f>CHOOSE(MATCH(G274, {"Maharashtra","Karnataka","Delhi","Telangana"}, 0), "27", "29", "07", "36") &amp; V274 &amp; "1Z5"</f>
        <v>29ULVED7053H1Z5</v>
      </c>
      <c r="T274" t="str">
        <f t="shared" si="47"/>
        <v>IGST</v>
      </c>
      <c r="U274" t="str">
        <f t="shared" ca="1" si="48"/>
        <v>No TDS</v>
      </c>
      <c r="V274" t="s">
        <v>747</v>
      </c>
      <c r="W274" t="str">
        <f t="shared" si="49"/>
        <v>Normal</v>
      </c>
    </row>
    <row r="275" spans="1:23" x14ac:dyDescent="0.25">
      <c r="A275">
        <v>274</v>
      </c>
      <c r="B275" s="1">
        <v>45682</v>
      </c>
      <c r="C275" s="1" t="str">
        <f t="shared" si="40"/>
        <v>January</v>
      </c>
      <c r="D275" s="1" t="str">
        <f t="shared" si="41"/>
        <v>Q1</v>
      </c>
      <c r="E275" t="s">
        <v>196</v>
      </c>
      <c r="F275" t="s">
        <v>18</v>
      </c>
      <c r="G275" t="s">
        <v>24</v>
      </c>
      <c r="H275">
        <v>1</v>
      </c>
      <c r="I275" t="s">
        <v>748</v>
      </c>
      <c r="J275">
        <v>4555</v>
      </c>
      <c r="K275" s="2">
        <f t="shared" si="42"/>
        <v>4555</v>
      </c>
      <c r="L275" t="b">
        <v>1</v>
      </c>
      <c r="M275">
        <f t="shared" ca="1" si="43"/>
        <v>18</v>
      </c>
      <c r="N275">
        <f t="shared" ca="1" si="44"/>
        <v>819.9</v>
      </c>
      <c r="O275" t="b">
        <v>1</v>
      </c>
      <c r="P275">
        <f t="shared" ca="1" si="45"/>
        <v>1</v>
      </c>
      <c r="Q275">
        <f t="shared" ca="1" si="46"/>
        <v>45.55</v>
      </c>
      <c r="R275" t="s">
        <v>26</v>
      </c>
      <c r="S275" t="str">
        <f>CHOOSE(MATCH(G275, {"Maharashtra","Karnataka","Delhi","Telangana"}, 0), "27", "29", "07", "36") &amp; V275 &amp; "1Z5"</f>
        <v>07SKAUH5463N1Z5</v>
      </c>
      <c r="T275" t="str">
        <f t="shared" si="47"/>
        <v>IGST</v>
      </c>
      <c r="U275" t="str">
        <f t="shared" ca="1" si="48"/>
        <v>No TDS</v>
      </c>
      <c r="V275" t="s">
        <v>749</v>
      </c>
      <c r="W275" t="str">
        <f t="shared" si="49"/>
        <v>Normal</v>
      </c>
    </row>
    <row r="276" spans="1:23" x14ac:dyDescent="0.25">
      <c r="A276">
        <v>275</v>
      </c>
      <c r="B276" s="1">
        <v>45683</v>
      </c>
      <c r="C276" s="1" t="str">
        <f t="shared" si="40"/>
        <v>January</v>
      </c>
      <c r="D276" s="1" t="str">
        <f t="shared" si="41"/>
        <v>Q1</v>
      </c>
      <c r="E276" t="s">
        <v>750</v>
      </c>
      <c r="F276" t="s">
        <v>29</v>
      </c>
      <c r="G276" t="s">
        <v>19</v>
      </c>
      <c r="H276">
        <v>7</v>
      </c>
      <c r="I276" t="s">
        <v>751</v>
      </c>
      <c r="J276">
        <v>5102</v>
      </c>
      <c r="K276" s="2">
        <f t="shared" si="42"/>
        <v>35714</v>
      </c>
      <c r="L276" t="b">
        <v>0</v>
      </c>
      <c r="M276" t="b">
        <f t="shared" ca="1" si="43"/>
        <v>0</v>
      </c>
      <c r="N276">
        <f t="shared" si="44"/>
        <v>0</v>
      </c>
      <c r="O276" t="b">
        <v>1</v>
      </c>
      <c r="P276">
        <f t="shared" ca="1" si="45"/>
        <v>10</v>
      </c>
      <c r="Q276">
        <f t="shared" ca="1" si="46"/>
        <v>3571.4</v>
      </c>
      <c r="R276" t="s">
        <v>26</v>
      </c>
      <c r="S276" t="str">
        <f>CHOOSE(MATCH(G276, {"Maharashtra","Karnataka","Delhi","Telangana"}, 0), "27", "29", "07", "36") &amp; V276 &amp; "1Z5"</f>
        <v>29CLUBJ0496P1Z5</v>
      </c>
      <c r="T276" t="str">
        <f t="shared" si="47"/>
        <v>IGST</v>
      </c>
      <c r="U276" t="str">
        <f t="shared" ca="1" si="48"/>
        <v>194J</v>
      </c>
      <c r="V276" t="s">
        <v>752</v>
      </c>
      <c r="W276" t="str">
        <f t="shared" si="49"/>
        <v>Normal</v>
      </c>
    </row>
    <row r="277" spans="1:23" x14ac:dyDescent="0.25">
      <c r="A277">
        <v>276</v>
      </c>
      <c r="B277" s="1">
        <v>45684</v>
      </c>
      <c r="C277" s="1" t="str">
        <f t="shared" si="40"/>
        <v>January</v>
      </c>
      <c r="D277" s="1" t="str">
        <f t="shared" si="41"/>
        <v>Q1</v>
      </c>
      <c r="E277" t="s">
        <v>753</v>
      </c>
      <c r="F277" t="s">
        <v>29</v>
      </c>
      <c r="G277" t="s">
        <v>19</v>
      </c>
      <c r="H277">
        <v>1</v>
      </c>
      <c r="I277" t="s">
        <v>725</v>
      </c>
      <c r="J277">
        <v>3341</v>
      </c>
      <c r="K277" s="2">
        <f t="shared" si="42"/>
        <v>3341</v>
      </c>
      <c r="L277" t="b">
        <v>1</v>
      </c>
      <c r="M277">
        <f t="shared" ca="1" si="43"/>
        <v>12</v>
      </c>
      <c r="N277">
        <f t="shared" ca="1" si="44"/>
        <v>400.92</v>
      </c>
      <c r="O277" t="b">
        <v>0</v>
      </c>
      <c r="P277" t="b">
        <f t="shared" ca="1" si="45"/>
        <v>0</v>
      </c>
      <c r="Q277">
        <f t="shared" si="46"/>
        <v>0</v>
      </c>
      <c r="R277" t="s">
        <v>26</v>
      </c>
      <c r="S277" t="str">
        <f>CHOOSE(MATCH(G277, {"Maharashtra","Karnataka","Delhi","Telangana"}, 0), "27", "29", "07", "36") &amp; V277 &amp; "1Z5"</f>
        <v>29DOEQD6470D1Z5</v>
      </c>
      <c r="T277" t="str">
        <f t="shared" si="47"/>
        <v>IGST</v>
      </c>
      <c r="U277" t="str">
        <f t="shared" ca="1" si="48"/>
        <v>194I</v>
      </c>
      <c r="V277" t="s">
        <v>754</v>
      </c>
      <c r="W277" t="str">
        <f t="shared" si="49"/>
        <v>Normal</v>
      </c>
    </row>
    <row r="278" spans="1:23" x14ac:dyDescent="0.25">
      <c r="A278">
        <v>277</v>
      </c>
      <c r="B278" s="1">
        <v>45685</v>
      </c>
      <c r="C278" s="1" t="str">
        <f t="shared" si="40"/>
        <v>January</v>
      </c>
      <c r="D278" s="1" t="str">
        <f t="shared" si="41"/>
        <v>Q1</v>
      </c>
      <c r="E278" t="s">
        <v>755</v>
      </c>
      <c r="F278" t="s">
        <v>18</v>
      </c>
      <c r="G278" t="s">
        <v>45</v>
      </c>
      <c r="H278">
        <v>5</v>
      </c>
      <c r="I278" t="s">
        <v>756</v>
      </c>
      <c r="J278">
        <v>1866</v>
      </c>
      <c r="K278" s="2">
        <f t="shared" si="42"/>
        <v>9330</v>
      </c>
      <c r="L278" t="b">
        <v>0</v>
      </c>
      <c r="M278" t="b">
        <f t="shared" ca="1" si="43"/>
        <v>0</v>
      </c>
      <c r="N278">
        <f t="shared" si="44"/>
        <v>0</v>
      </c>
      <c r="O278" t="b">
        <v>0</v>
      </c>
      <c r="P278" t="b">
        <f t="shared" ca="1" si="45"/>
        <v>0</v>
      </c>
      <c r="Q278">
        <f t="shared" si="46"/>
        <v>0</v>
      </c>
      <c r="R278" t="s">
        <v>42</v>
      </c>
      <c r="S278" t="str">
        <f>CHOOSE(MATCH(G278, {"Maharashtra","Karnataka","Delhi","Telangana"}, 0), "27", "29", "07", "36") &amp; V278 &amp; "1Z5"</f>
        <v>36LNGVQ2152H1Z5</v>
      </c>
      <c r="T278" t="str">
        <f t="shared" si="47"/>
        <v>CGST+SGST</v>
      </c>
      <c r="U278" t="str">
        <f t="shared" ca="1" si="48"/>
        <v>194H</v>
      </c>
      <c r="V278" t="s">
        <v>757</v>
      </c>
      <c r="W278" t="str">
        <f t="shared" si="49"/>
        <v>Normal</v>
      </c>
    </row>
    <row r="279" spans="1:23" x14ac:dyDescent="0.25">
      <c r="A279">
        <v>278</v>
      </c>
      <c r="B279" s="1">
        <v>45686</v>
      </c>
      <c r="C279" s="1" t="str">
        <f t="shared" si="40"/>
        <v>January</v>
      </c>
      <c r="D279" s="1" t="str">
        <f t="shared" si="41"/>
        <v>Q1</v>
      </c>
      <c r="E279" t="s">
        <v>758</v>
      </c>
      <c r="F279" t="s">
        <v>18</v>
      </c>
      <c r="G279" t="s">
        <v>37</v>
      </c>
      <c r="H279">
        <v>1</v>
      </c>
      <c r="I279" t="s">
        <v>759</v>
      </c>
      <c r="J279">
        <v>6918</v>
      </c>
      <c r="K279" s="2">
        <f t="shared" si="42"/>
        <v>6918</v>
      </c>
      <c r="L279" t="b">
        <v>1</v>
      </c>
      <c r="M279">
        <f t="shared" ca="1" si="43"/>
        <v>12</v>
      </c>
      <c r="N279">
        <f t="shared" ca="1" si="44"/>
        <v>830.16</v>
      </c>
      <c r="O279" t="b">
        <v>1</v>
      </c>
      <c r="P279">
        <f t="shared" ca="1" si="45"/>
        <v>2</v>
      </c>
      <c r="Q279">
        <f t="shared" ca="1" si="46"/>
        <v>138.36000000000001</v>
      </c>
      <c r="R279" t="s">
        <v>31</v>
      </c>
      <c r="S279" t="str">
        <f>CHOOSE(MATCH(G279, {"Maharashtra","Karnataka","Delhi","Telangana"}, 0), "27", "29", "07", "36") &amp; V279 &amp; "1Z5"</f>
        <v>27OYUZP3121X1Z5</v>
      </c>
      <c r="T279" t="str">
        <f t="shared" si="47"/>
        <v>IGST</v>
      </c>
      <c r="U279" t="str">
        <f t="shared" ca="1" si="48"/>
        <v>194C</v>
      </c>
      <c r="V279" t="s">
        <v>760</v>
      </c>
      <c r="W279" t="str">
        <f t="shared" si="49"/>
        <v>High Risk</v>
      </c>
    </row>
    <row r="280" spans="1:23" x14ac:dyDescent="0.25">
      <c r="A280">
        <v>279</v>
      </c>
      <c r="B280" s="1">
        <v>45687</v>
      </c>
      <c r="C280" s="1" t="str">
        <f t="shared" si="40"/>
        <v>January</v>
      </c>
      <c r="D280" s="1" t="str">
        <f t="shared" si="41"/>
        <v>Q1</v>
      </c>
      <c r="E280" t="s">
        <v>99</v>
      </c>
      <c r="F280" t="s">
        <v>18</v>
      </c>
      <c r="G280" t="s">
        <v>24</v>
      </c>
      <c r="H280">
        <v>9</v>
      </c>
      <c r="I280" t="s">
        <v>761</v>
      </c>
      <c r="J280">
        <v>6154</v>
      </c>
      <c r="K280" s="2">
        <f t="shared" si="42"/>
        <v>55386</v>
      </c>
      <c r="L280" t="b">
        <v>0</v>
      </c>
      <c r="M280" t="b">
        <f t="shared" ca="1" si="43"/>
        <v>0</v>
      </c>
      <c r="N280">
        <f t="shared" si="44"/>
        <v>0</v>
      </c>
      <c r="O280" t="b">
        <v>1</v>
      </c>
      <c r="P280">
        <f t="shared" ca="1" si="45"/>
        <v>2</v>
      </c>
      <c r="Q280">
        <f t="shared" ca="1" si="46"/>
        <v>1107.72</v>
      </c>
      <c r="R280" t="s">
        <v>21</v>
      </c>
      <c r="S280" t="str">
        <f>CHOOSE(MATCH(G280, {"Maharashtra","Karnataka","Delhi","Telangana"}, 0), "27", "29", "07", "36") &amp; V280 &amp; "1Z5"</f>
        <v>07KGSJS8295W1Z5</v>
      </c>
      <c r="T280" t="str">
        <f t="shared" si="47"/>
        <v>IGST</v>
      </c>
      <c r="U280" t="str">
        <f t="shared" ca="1" si="48"/>
        <v>194C</v>
      </c>
      <c r="V280" t="s">
        <v>762</v>
      </c>
      <c r="W280" t="str">
        <f t="shared" si="49"/>
        <v>Normal</v>
      </c>
    </row>
    <row r="281" spans="1:23" x14ac:dyDescent="0.25">
      <c r="A281">
        <v>280</v>
      </c>
      <c r="B281" s="1">
        <v>45688</v>
      </c>
      <c r="C281" s="1" t="str">
        <f t="shared" si="40"/>
        <v>January</v>
      </c>
      <c r="D281" s="1" t="str">
        <f t="shared" si="41"/>
        <v>Q1</v>
      </c>
      <c r="E281" t="s">
        <v>763</v>
      </c>
      <c r="F281" t="s">
        <v>18</v>
      </c>
      <c r="G281" t="s">
        <v>37</v>
      </c>
      <c r="H281">
        <v>5</v>
      </c>
      <c r="I281" t="s">
        <v>764</v>
      </c>
      <c r="J281">
        <v>6898</v>
      </c>
      <c r="K281" s="2">
        <f t="shared" si="42"/>
        <v>34490</v>
      </c>
      <c r="L281" t="b">
        <v>0</v>
      </c>
      <c r="M281" t="b">
        <f t="shared" ca="1" si="43"/>
        <v>0</v>
      </c>
      <c r="N281">
        <f t="shared" si="44"/>
        <v>0</v>
      </c>
      <c r="O281" t="b">
        <v>1</v>
      </c>
      <c r="P281">
        <f t="shared" ca="1" si="45"/>
        <v>1</v>
      </c>
      <c r="Q281">
        <f t="shared" ca="1" si="46"/>
        <v>344.9</v>
      </c>
      <c r="R281" t="s">
        <v>21</v>
      </c>
      <c r="S281" t="str">
        <f>CHOOSE(MATCH(G281, {"Maharashtra","Karnataka","Delhi","Telangana"}, 0), "27", "29", "07", "36") &amp; V281 &amp; "1Z5"</f>
        <v>27WCRVY8355S1Z5</v>
      </c>
      <c r="T281" t="str">
        <f t="shared" si="47"/>
        <v>IGST</v>
      </c>
      <c r="U281" t="str">
        <f t="shared" ca="1" si="48"/>
        <v>194I</v>
      </c>
      <c r="V281" t="s">
        <v>765</v>
      </c>
      <c r="W281" t="str">
        <f t="shared" si="49"/>
        <v>Normal</v>
      </c>
    </row>
    <row r="282" spans="1:23" x14ac:dyDescent="0.25">
      <c r="A282">
        <v>281</v>
      </c>
      <c r="B282" s="1">
        <v>45689</v>
      </c>
      <c r="C282" s="1" t="str">
        <f t="shared" si="40"/>
        <v>February</v>
      </c>
      <c r="D282" s="1" t="str">
        <f t="shared" si="41"/>
        <v>Q1</v>
      </c>
      <c r="E282" t="s">
        <v>766</v>
      </c>
      <c r="F282" t="s">
        <v>18</v>
      </c>
      <c r="G282" t="s">
        <v>37</v>
      </c>
      <c r="H282">
        <v>9</v>
      </c>
      <c r="I282" t="s">
        <v>767</v>
      </c>
      <c r="J282">
        <v>4602</v>
      </c>
      <c r="K282" s="2">
        <f t="shared" si="42"/>
        <v>41418</v>
      </c>
      <c r="L282" t="b">
        <v>0</v>
      </c>
      <c r="M282" t="b">
        <f t="shared" ca="1" si="43"/>
        <v>0</v>
      </c>
      <c r="N282">
        <f t="shared" si="44"/>
        <v>0</v>
      </c>
      <c r="O282" t="b">
        <v>0</v>
      </c>
      <c r="P282" t="b">
        <f t="shared" ca="1" si="45"/>
        <v>0</v>
      </c>
      <c r="Q282">
        <f t="shared" si="46"/>
        <v>0</v>
      </c>
      <c r="R282" t="s">
        <v>42</v>
      </c>
      <c r="S282" t="str">
        <f>CHOOSE(MATCH(G282, {"Maharashtra","Karnataka","Delhi","Telangana"}, 0), "27", "29", "07", "36") &amp; V282 &amp; "1Z5"</f>
        <v>27QVIMU7008A1Z5</v>
      </c>
      <c r="T282" t="str">
        <f t="shared" si="47"/>
        <v>IGST</v>
      </c>
      <c r="U282" t="str">
        <f t="shared" ca="1" si="48"/>
        <v>No TDS</v>
      </c>
      <c r="V282" t="s">
        <v>768</v>
      </c>
      <c r="W282" t="str">
        <f t="shared" si="49"/>
        <v>Normal</v>
      </c>
    </row>
    <row r="283" spans="1:23" x14ac:dyDescent="0.25">
      <c r="A283">
        <v>282</v>
      </c>
      <c r="B283" s="1">
        <v>45690</v>
      </c>
      <c r="C283" s="1" t="str">
        <f t="shared" si="40"/>
        <v>February</v>
      </c>
      <c r="D283" s="1" t="str">
        <f t="shared" si="41"/>
        <v>Q1</v>
      </c>
      <c r="E283" t="s">
        <v>82</v>
      </c>
      <c r="F283" t="s">
        <v>29</v>
      </c>
      <c r="G283" t="s">
        <v>19</v>
      </c>
      <c r="H283">
        <v>10</v>
      </c>
      <c r="I283" t="s">
        <v>769</v>
      </c>
      <c r="J283">
        <v>5331</v>
      </c>
      <c r="K283" s="2">
        <f t="shared" si="42"/>
        <v>53310</v>
      </c>
      <c r="L283" t="b">
        <v>0</v>
      </c>
      <c r="M283" t="b">
        <f t="shared" ca="1" si="43"/>
        <v>0</v>
      </c>
      <c r="N283">
        <f t="shared" si="44"/>
        <v>0</v>
      </c>
      <c r="O283" t="b">
        <v>0</v>
      </c>
      <c r="P283" t="b">
        <f t="shared" ca="1" si="45"/>
        <v>0</v>
      </c>
      <c r="Q283">
        <f t="shared" si="46"/>
        <v>0</v>
      </c>
      <c r="R283" t="s">
        <v>26</v>
      </c>
      <c r="S283" t="str">
        <f>CHOOSE(MATCH(G283, {"Maharashtra","Karnataka","Delhi","Telangana"}, 0), "27", "29", "07", "36") &amp; V283 &amp; "1Z5"</f>
        <v>29VBKRC4730X1Z5</v>
      </c>
      <c r="T283" t="str">
        <f t="shared" si="47"/>
        <v>IGST</v>
      </c>
      <c r="U283" t="str">
        <f t="shared" ca="1" si="48"/>
        <v>194I</v>
      </c>
      <c r="V283" t="s">
        <v>770</v>
      </c>
      <c r="W283" t="str">
        <f t="shared" si="49"/>
        <v>Normal</v>
      </c>
    </row>
    <row r="284" spans="1:23" x14ac:dyDescent="0.25">
      <c r="A284">
        <v>283</v>
      </c>
      <c r="B284" s="1">
        <v>45691</v>
      </c>
      <c r="C284" s="1" t="str">
        <f t="shared" si="40"/>
        <v>February</v>
      </c>
      <c r="D284" s="1" t="str">
        <f t="shared" si="41"/>
        <v>Q1</v>
      </c>
      <c r="E284" t="s">
        <v>771</v>
      </c>
      <c r="F284" t="s">
        <v>18</v>
      </c>
      <c r="G284" t="s">
        <v>19</v>
      </c>
      <c r="H284">
        <v>4</v>
      </c>
      <c r="I284" t="s">
        <v>372</v>
      </c>
      <c r="J284">
        <v>7465</v>
      </c>
      <c r="K284" s="2">
        <f t="shared" si="42"/>
        <v>29860</v>
      </c>
      <c r="L284" t="b">
        <v>0</v>
      </c>
      <c r="M284" t="b">
        <f t="shared" ca="1" si="43"/>
        <v>0</v>
      </c>
      <c r="N284">
        <f t="shared" si="44"/>
        <v>0</v>
      </c>
      <c r="O284" t="b">
        <v>0</v>
      </c>
      <c r="P284" t="b">
        <f t="shared" ca="1" si="45"/>
        <v>0</v>
      </c>
      <c r="Q284">
        <f t="shared" si="46"/>
        <v>0</v>
      </c>
      <c r="R284" t="s">
        <v>21</v>
      </c>
      <c r="S284" t="str">
        <f>CHOOSE(MATCH(G284, {"Maharashtra","Karnataka","Delhi","Telangana"}, 0), "27", "29", "07", "36") &amp; V284 &amp; "1Z5"</f>
        <v>29LGMTS8761N1Z5</v>
      </c>
      <c r="T284" t="str">
        <f t="shared" si="47"/>
        <v>IGST</v>
      </c>
      <c r="U284" t="str">
        <f t="shared" ca="1" si="48"/>
        <v>194C</v>
      </c>
      <c r="V284" t="s">
        <v>772</v>
      </c>
      <c r="W284" t="str">
        <f t="shared" si="49"/>
        <v>Normal</v>
      </c>
    </row>
    <row r="285" spans="1:23" x14ac:dyDescent="0.25">
      <c r="A285">
        <v>284</v>
      </c>
      <c r="B285" s="1">
        <v>45692</v>
      </c>
      <c r="C285" s="1" t="str">
        <f t="shared" si="40"/>
        <v>February</v>
      </c>
      <c r="D285" s="1" t="str">
        <f t="shared" si="41"/>
        <v>Q1</v>
      </c>
      <c r="E285" t="s">
        <v>773</v>
      </c>
      <c r="F285" t="s">
        <v>18</v>
      </c>
      <c r="G285" t="s">
        <v>45</v>
      </c>
      <c r="H285">
        <v>10</v>
      </c>
      <c r="I285" t="s">
        <v>774</v>
      </c>
      <c r="J285">
        <v>1074</v>
      </c>
      <c r="K285" s="2">
        <f t="shared" si="42"/>
        <v>10740</v>
      </c>
      <c r="L285" t="b">
        <v>0</v>
      </c>
      <c r="M285" t="b">
        <f t="shared" ca="1" si="43"/>
        <v>0</v>
      </c>
      <c r="N285">
        <f t="shared" si="44"/>
        <v>0</v>
      </c>
      <c r="O285" t="b">
        <v>0</v>
      </c>
      <c r="P285" t="b">
        <f t="shared" ca="1" si="45"/>
        <v>0</v>
      </c>
      <c r="Q285">
        <f t="shared" si="46"/>
        <v>0</v>
      </c>
      <c r="R285" t="s">
        <v>26</v>
      </c>
      <c r="S285" t="str">
        <f>CHOOSE(MATCH(G285, {"Maharashtra","Karnataka","Delhi","Telangana"}, 0), "27", "29", "07", "36") &amp; V285 &amp; "1Z5"</f>
        <v>36LMIQC3222P1Z5</v>
      </c>
      <c r="T285" t="str">
        <f t="shared" si="47"/>
        <v>CGST+SGST</v>
      </c>
      <c r="U285" t="str">
        <f t="shared" ca="1" si="48"/>
        <v>194J</v>
      </c>
      <c r="V285" t="s">
        <v>775</v>
      </c>
      <c r="W285" t="str">
        <f t="shared" si="49"/>
        <v>Normal</v>
      </c>
    </row>
    <row r="286" spans="1:23" x14ac:dyDescent="0.25">
      <c r="A286">
        <v>285</v>
      </c>
      <c r="B286" s="1">
        <v>45693</v>
      </c>
      <c r="C286" s="1" t="str">
        <f t="shared" si="40"/>
        <v>February</v>
      </c>
      <c r="D286" s="1" t="str">
        <f t="shared" si="41"/>
        <v>Q1</v>
      </c>
      <c r="E286" t="s">
        <v>776</v>
      </c>
      <c r="F286" t="s">
        <v>18</v>
      </c>
      <c r="G286" t="s">
        <v>45</v>
      </c>
      <c r="H286">
        <v>1</v>
      </c>
      <c r="I286" t="s">
        <v>777</v>
      </c>
      <c r="J286">
        <v>1772</v>
      </c>
      <c r="K286" s="2">
        <f t="shared" si="42"/>
        <v>1772</v>
      </c>
      <c r="L286" t="b">
        <v>0</v>
      </c>
      <c r="M286" t="b">
        <f t="shared" ca="1" si="43"/>
        <v>0</v>
      </c>
      <c r="N286">
        <f t="shared" si="44"/>
        <v>0</v>
      </c>
      <c r="O286" t="b">
        <v>0</v>
      </c>
      <c r="P286" t="b">
        <f t="shared" ca="1" si="45"/>
        <v>0</v>
      </c>
      <c r="Q286">
        <f t="shared" si="46"/>
        <v>0</v>
      </c>
      <c r="R286" t="s">
        <v>42</v>
      </c>
      <c r="S286" t="str">
        <f>CHOOSE(MATCH(G286, {"Maharashtra","Karnataka","Delhi","Telangana"}, 0), "27", "29", "07", "36") &amp; V286 &amp; "1Z5"</f>
        <v>36OEDLS3839R1Z5</v>
      </c>
      <c r="T286" t="str">
        <f t="shared" si="47"/>
        <v>CGST+SGST</v>
      </c>
      <c r="U286" t="str">
        <f t="shared" ca="1" si="48"/>
        <v>No TDS</v>
      </c>
      <c r="V286" t="s">
        <v>778</v>
      </c>
      <c r="W286" t="str">
        <f t="shared" si="49"/>
        <v>Normal</v>
      </c>
    </row>
    <row r="287" spans="1:23" x14ac:dyDescent="0.25">
      <c r="A287">
        <v>286</v>
      </c>
      <c r="B287" s="1">
        <v>45694</v>
      </c>
      <c r="C287" s="1" t="str">
        <f t="shared" si="40"/>
        <v>February</v>
      </c>
      <c r="D287" s="1" t="str">
        <f t="shared" si="41"/>
        <v>Q1</v>
      </c>
      <c r="E287" t="s">
        <v>155</v>
      </c>
      <c r="F287" t="s">
        <v>29</v>
      </c>
      <c r="G287" t="s">
        <v>24</v>
      </c>
      <c r="H287">
        <v>4</v>
      </c>
      <c r="I287" t="s">
        <v>779</v>
      </c>
      <c r="J287">
        <v>7743</v>
      </c>
      <c r="K287" s="2">
        <f t="shared" si="42"/>
        <v>30972</v>
      </c>
      <c r="L287" t="b">
        <v>1</v>
      </c>
      <c r="M287">
        <f t="shared" ca="1" si="43"/>
        <v>18</v>
      </c>
      <c r="N287">
        <f t="shared" ca="1" si="44"/>
        <v>5574.96</v>
      </c>
      <c r="O287" t="b">
        <v>0</v>
      </c>
      <c r="P287" t="b">
        <f t="shared" ca="1" si="45"/>
        <v>0</v>
      </c>
      <c r="Q287">
        <f t="shared" si="46"/>
        <v>0</v>
      </c>
      <c r="R287" t="s">
        <v>21</v>
      </c>
      <c r="S287" t="str">
        <f>CHOOSE(MATCH(G287, {"Maharashtra","Karnataka","Delhi","Telangana"}, 0), "27", "29", "07", "36") &amp; V287 &amp; "1Z5"</f>
        <v>07HDEPJ1750J1Z5</v>
      </c>
      <c r="T287" t="str">
        <f t="shared" si="47"/>
        <v>IGST</v>
      </c>
      <c r="U287" t="str">
        <f t="shared" ca="1" si="48"/>
        <v>194H</v>
      </c>
      <c r="V287" t="s">
        <v>780</v>
      </c>
      <c r="W287" t="str">
        <f t="shared" si="49"/>
        <v>Normal</v>
      </c>
    </row>
    <row r="288" spans="1:23" x14ac:dyDescent="0.25">
      <c r="A288">
        <v>287</v>
      </c>
      <c r="B288" s="1">
        <v>45695</v>
      </c>
      <c r="C288" s="1" t="str">
        <f t="shared" si="40"/>
        <v>February</v>
      </c>
      <c r="D288" s="1" t="str">
        <f t="shared" si="41"/>
        <v>Q1</v>
      </c>
      <c r="E288" t="s">
        <v>410</v>
      </c>
      <c r="F288" t="s">
        <v>29</v>
      </c>
      <c r="G288" t="s">
        <v>19</v>
      </c>
      <c r="H288">
        <v>1</v>
      </c>
      <c r="I288" t="s">
        <v>781</v>
      </c>
      <c r="J288">
        <v>9046</v>
      </c>
      <c r="K288" s="2">
        <f t="shared" si="42"/>
        <v>9046</v>
      </c>
      <c r="L288" t="b">
        <v>1</v>
      </c>
      <c r="M288">
        <f t="shared" ca="1" si="43"/>
        <v>12</v>
      </c>
      <c r="N288">
        <f t="shared" ca="1" si="44"/>
        <v>1085.52</v>
      </c>
      <c r="O288" t="b">
        <v>1</v>
      </c>
      <c r="P288">
        <f t="shared" ca="1" si="45"/>
        <v>2</v>
      </c>
      <c r="Q288">
        <f t="shared" ca="1" si="46"/>
        <v>180.92</v>
      </c>
      <c r="R288" t="s">
        <v>31</v>
      </c>
      <c r="S288" t="str">
        <f>CHOOSE(MATCH(G288, {"Maharashtra","Karnataka","Delhi","Telangana"}, 0), "27", "29", "07", "36") &amp; V288 &amp; "1Z5"</f>
        <v>29AHHHX4220S1Z5</v>
      </c>
      <c r="T288" t="str">
        <f t="shared" si="47"/>
        <v>IGST</v>
      </c>
      <c r="U288" t="str">
        <f t="shared" ca="1" si="48"/>
        <v>194I</v>
      </c>
      <c r="V288" t="s">
        <v>782</v>
      </c>
      <c r="W288" t="str">
        <f t="shared" si="49"/>
        <v>High Risk</v>
      </c>
    </row>
    <row r="289" spans="1:23" x14ac:dyDescent="0.25">
      <c r="A289">
        <v>288</v>
      </c>
      <c r="B289" s="1">
        <v>45696</v>
      </c>
      <c r="C289" s="1" t="str">
        <f t="shared" si="40"/>
        <v>February</v>
      </c>
      <c r="D289" s="1" t="str">
        <f t="shared" si="41"/>
        <v>Q1</v>
      </c>
      <c r="E289" t="s">
        <v>783</v>
      </c>
      <c r="F289" t="s">
        <v>29</v>
      </c>
      <c r="G289" t="s">
        <v>24</v>
      </c>
      <c r="H289">
        <v>6</v>
      </c>
      <c r="I289" t="s">
        <v>106</v>
      </c>
      <c r="J289">
        <v>1422</v>
      </c>
      <c r="K289" s="2">
        <f t="shared" si="42"/>
        <v>8532</v>
      </c>
      <c r="L289" t="b">
        <v>0</v>
      </c>
      <c r="M289" t="b">
        <f t="shared" ca="1" si="43"/>
        <v>0</v>
      </c>
      <c r="N289">
        <f t="shared" si="44"/>
        <v>0</v>
      </c>
      <c r="O289" t="b">
        <v>0</v>
      </c>
      <c r="P289" t="b">
        <f t="shared" ca="1" si="45"/>
        <v>0</v>
      </c>
      <c r="Q289">
        <f t="shared" si="46"/>
        <v>0</v>
      </c>
      <c r="R289" t="s">
        <v>21</v>
      </c>
      <c r="S289" t="str">
        <f>CHOOSE(MATCH(G289, {"Maharashtra","Karnataka","Delhi","Telangana"}, 0), "27", "29", "07", "36") &amp; V289 &amp; "1Z5"</f>
        <v>07JEMRF4975M1Z5</v>
      </c>
      <c r="T289" t="str">
        <f t="shared" si="47"/>
        <v>IGST</v>
      </c>
      <c r="U289" t="str">
        <f t="shared" ca="1" si="48"/>
        <v>No TDS</v>
      </c>
      <c r="V289" t="s">
        <v>784</v>
      </c>
      <c r="W289" t="str">
        <f t="shared" si="49"/>
        <v>Normal</v>
      </c>
    </row>
    <row r="290" spans="1:23" x14ac:dyDescent="0.25">
      <c r="A290">
        <v>289</v>
      </c>
      <c r="B290" s="1">
        <v>45697</v>
      </c>
      <c r="C290" s="1" t="str">
        <f t="shared" si="40"/>
        <v>February</v>
      </c>
      <c r="D290" s="1" t="str">
        <f t="shared" si="41"/>
        <v>Q1</v>
      </c>
      <c r="E290" t="s">
        <v>328</v>
      </c>
      <c r="F290" t="s">
        <v>29</v>
      </c>
      <c r="G290" t="s">
        <v>37</v>
      </c>
      <c r="H290">
        <v>10</v>
      </c>
      <c r="I290" t="s">
        <v>785</v>
      </c>
      <c r="J290">
        <v>3842</v>
      </c>
      <c r="K290" s="2">
        <f t="shared" si="42"/>
        <v>38420</v>
      </c>
      <c r="L290" t="b">
        <v>1</v>
      </c>
      <c r="M290">
        <f t="shared" ca="1" si="43"/>
        <v>5</v>
      </c>
      <c r="N290">
        <f t="shared" ca="1" si="44"/>
        <v>1921</v>
      </c>
      <c r="O290" t="b">
        <v>0</v>
      </c>
      <c r="P290" t="b">
        <f t="shared" ca="1" si="45"/>
        <v>0</v>
      </c>
      <c r="Q290">
        <f t="shared" si="46"/>
        <v>0</v>
      </c>
      <c r="R290" t="s">
        <v>21</v>
      </c>
      <c r="S290" t="str">
        <f>CHOOSE(MATCH(G290, {"Maharashtra","Karnataka","Delhi","Telangana"}, 0), "27", "29", "07", "36") &amp; V290 &amp; "1Z5"</f>
        <v>27BNSCS4824B1Z5</v>
      </c>
      <c r="T290" t="str">
        <f t="shared" si="47"/>
        <v>IGST</v>
      </c>
      <c r="U290" t="str">
        <f t="shared" ca="1" si="48"/>
        <v>194C</v>
      </c>
      <c r="V290" t="s">
        <v>786</v>
      </c>
      <c r="W290" t="str">
        <f t="shared" si="49"/>
        <v>Normal</v>
      </c>
    </row>
    <row r="291" spans="1:23" x14ac:dyDescent="0.25">
      <c r="A291">
        <v>290</v>
      </c>
      <c r="B291" s="1">
        <v>45698</v>
      </c>
      <c r="C291" s="1" t="str">
        <f t="shared" si="40"/>
        <v>February</v>
      </c>
      <c r="D291" s="1" t="str">
        <f t="shared" si="41"/>
        <v>Q1</v>
      </c>
      <c r="E291" t="s">
        <v>787</v>
      </c>
      <c r="F291" t="s">
        <v>18</v>
      </c>
      <c r="G291" t="s">
        <v>24</v>
      </c>
      <c r="H291">
        <v>3</v>
      </c>
      <c r="I291" t="s">
        <v>788</v>
      </c>
      <c r="J291">
        <v>3961</v>
      </c>
      <c r="K291" s="2">
        <f t="shared" si="42"/>
        <v>11883</v>
      </c>
      <c r="L291" t="b">
        <v>1</v>
      </c>
      <c r="M291">
        <f t="shared" ca="1" si="43"/>
        <v>5</v>
      </c>
      <c r="N291">
        <f t="shared" ca="1" si="44"/>
        <v>594.15</v>
      </c>
      <c r="O291" t="b">
        <v>1</v>
      </c>
      <c r="P291">
        <f t="shared" ca="1" si="45"/>
        <v>1</v>
      </c>
      <c r="Q291">
        <f t="shared" ca="1" si="46"/>
        <v>118.83</v>
      </c>
      <c r="R291" t="s">
        <v>26</v>
      </c>
      <c r="S291" t="str">
        <f>CHOOSE(MATCH(G291, {"Maharashtra","Karnataka","Delhi","Telangana"}, 0), "27", "29", "07", "36") &amp; V291 &amp; "1Z5"</f>
        <v>07LVXFF8918F1Z5</v>
      </c>
      <c r="T291" t="str">
        <f t="shared" si="47"/>
        <v>IGST</v>
      </c>
      <c r="U291" t="str">
        <f t="shared" ca="1" si="48"/>
        <v>194C</v>
      </c>
      <c r="V291" t="s">
        <v>789</v>
      </c>
      <c r="W291" t="str">
        <f t="shared" si="49"/>
        <v>Normal</v>
      </c>
    </row>
    <row r="292" spans="1:23" x14ac:dyDescent="0.25">
      <c r="A292">
        <v>291</v>
      </c>
      <c r="B292" s="1">
        <v>45699</v>
      </c>
      <c r="C292" s="1" t="str">
        <f t="shared" si="40"/>
        <v>February</v>
      </c>
      <c r="D292" s="1" t="str">
        <f t="shared" si="41"/>
        <v>Q1</v>
      </c>
      <c r="E292" t="s">
        <v>790</v>
      </c>
      <c r="F292" t="s">
        <v>18</v>
      </c>
      <c r="G292" t="s">
        <v>19</v>
      </c>
      <c r="H292">
        <v>9</v>
      </c>
      <c r="I292" t="s">
        <v>791</v>
      </c>
      <c r="J292">
        <v>193</v>
      </c>
      <c r="K292" s="2">
        <f t="shared" si="42"/>
        <v>1737</v>
      </c>
      <c r="L292" t="b">
        <v>0</v>
      </c>
      <c r="M292" t="b">
        <f t="shared" ca="1" si="43"/>
        <v>0</v>
      </c>
      <c r="N292">
        <f t="shared" si="44"/>
        <v>0</v>
      </c>
      <c r="O292" t="b">
        <v>0</v>
      </c>
      <c r="P292" t="b">
        <f t="shared" ca="1" si="45"/>
        <v>0</v>
      </c>
      <c r="Q292">
        <f t="shared" si="46"/>
        <v>0</v>
      </c>
      <c r="R292" t="s">
        <v>26</v>
      </c>
      <c r="S292" t="str">
        <f>CHOOSE(MATCH(G292, {"Maharashtra","Karnataka","Delhi","Telangana"}, 0), "27", "29", "07", "36") &amp; V292 &amp; "1Z5"</f>
        <v>29PNARA9835T1Z5</v>
      </c>
      <c r="T292" t="str">
        <f t="shared" si="47"/>
        <v>IGST</v>
      </c>
      <c r="U292" t="str">
        <f t="shared" ca="1" si="48"/>
        <v>No TDS</v>
      </c>
      <c r="V292" t="s">
        <v>792</v>
      </c>
      <c r="W292" t="str">
        <f t="shared" si="49"/>
        <v>Normal</v>
      </c>
    </row>
    <row r="293" spans="1:23" x14ac:dyDescent="0.25">
      <c r="A293">
        <v>292</v>
      </c>
      <c r="B293" s="1">
        <v>45700</v>
      </c>
      <c r="C293" s="1" t="str">
        <f t="shared" si="40"/>
        <v>February</v>
      </c>
      <c r="D293" s="1" t="str">
        <f t="shared" si="41"/>
        <v>Q1</v>
      </c>
      <c r="E293" t="s">
        <v>208</v>
      </c>
      <c r="F293" t="s">
        <v>29</v>
      </c>
      <c r="G293" t="s">
        <v>45</v>
      </c>
      <c r="H293">
        <v>5</v>
      </c>
      <c r="I293" t="s">
        <v>793</v>
      </c>
      <c r="J293">
        <v>175</v>
      </c>
      <c r="K293" s="2">
        <f t="shared" si="42"/>
        <v>875</v>
      </c>
      <c r="L293" t="b">
        <v>0</v>
      </c>
      <c r="M293" t="b">
        <f t="shared" ca="1" si="43"/>
        <v>0</v>
      </c>
      <c r="N293">
        <f t="shared" si="44"/>
        <v>0</v>
      </c>
      <c r="O293" t="b">
        <v>1</v>
      </c>
      <c r="P293">
        <f t="shared" ca="1" si="45"/>
        <v>2</v>
      </c>
      <c r="Q293">
        <f t="shared" ca="1" si="46"/>
        <v>17.5</v>
      </c>
      <c r="R293" t="s">
        <v>42</v>
      </c>
      <c r="S293" t="str">
        <f>CHOOSE(MATCH(G293, {"Maharashtra","Karnataka","Delhi","Telangana"}, 0), "27", "29", "07", "36") &amp; V293 &amp; "1Z5"</f>
        <v>36LTHES5693J1Z5</v>
      </c>
      <c r="T293" t="str">
        <f t="shared" si="47"/>
        <v>CGST+SGST</v>
      </c>
      <c r="U293" t="str">
        <f t="shared" ca="1" si="48"/>
        <v>194H</v>
      </c>
      <c r="V293" t="s">
        <v>794</v>
      </c>
      <c r="W293" t="str">
        <f t="shared" si="49"/>
        <v>Normal</v>
      </c>
    </row>
    <row r="294" spans="1:23" x14ac:dyDescent="0.25">
      <c r="A294">
        <v>293</v>
      </c>
      <c r="B294" s="1">
        <v>45701</v>
      </c>
      <c r="C294" s="1" t="str">
        <f t="shared" si="40"/>
        <v>February</v>
      </c>
      <c r="D294" s="1" t="str">
        <f t="shared" si="41"/>
        <v>Q1</v>
      </c>
      <c r="E294" t="s">
        <v>619</v>
      </c>
      <c r="F294" t="s">
        <v>29</v>
      </c>
      <c r="G294" t="s">
        <v>37</v>
      </c>
      <c r="H294">
        <v>8</v>
      </c>
      <c r="I294" t="s">
        <v>795</v>
      </c>
      <c r="J294">
        <v>888</v>
      </c>
      <c r="K294" s="2">
        <f t="shared" si="42"/>
        <v>7104</v>
      </c>
      <c r="L294" t="b">
        <v>1</v>
      </c>
      <c r="M294">
        <f t="shared" ca="1" si="43"/>
        <v>5</v>
      </c>
      <c r="N294">
        <f t="shared" ca="1" si="44"/>
        <v>355.2</v>
      </c>
      <c r="O294" t="b">
        <v>0</v>
      </c>
      <c r="P294" t="b">
        <f t="shared" ca="1" si="45"/>
        <v>0</v>
      </c>
      <c r="Q294">
        <f t="shared" si="46"/>
        <v>0</v>
      </c>
      <c r="R294" t="s">
        <v>21</v>
      </c>
      <c r="S294" t="str">
        <f>CHOOSE(MATCH(G294, {"Maharashtra","Karnataka","Delhi","Telangana"}, 0), "27", "29", "07", "36") &amp; V294 &amp; "1Z5"</f>
        <v>27BLLOJ1033S1Z5</v>
      </c>
      <c r="T294" t="str">
        <f t="shared" si="47"/>
        <v>IGST</v>
      </c>
      <c r="U294" t="str">
        <f t="shared" ca="1" si="48"/>
        <v>194C</v>
      </c>
      <c r="V294" t="s">
        <v>796</v>
      </c>
      <c r="W294" t="str">
        <f t="shared" si="49"/>
        <v>Normal</v>
      </c>
    </row>
    <row r="295" spans="1:23" x14ac:dyDescent="0.25">
      <c r="A295">
        <v>294</v>
      </c>
      <c r="B295" s="1">
        <v>45702</v>
      </c>
      <c r="C295" s="1" t="str">
        <f t="shared" si="40"/>
        <v>February</v>
      </c>
      <c r="D295" s="1" t="str">
        <f t="shared" si="41"/>
        <v>Q1</v>
      </c>
      <c r="E295" t="s">
        <v>383</v>
      </c>
      <c r="F295" t="s">
        <v>18</v>
      </c>
      <c r="G295" t="s">
        <v>37</v>
      </c>
      <c r="H295">
        <v>5</v>
      </c>
      <c r="I295" t="s">
        <v>728</v>
      </c>
      <c r="J295">
        <v>1995</v>
      </c>
      <c r="K295" s="2">
        <f t="shared" si="42"/>
        <v>9975</v>
      </c>
      <c r="L295" t="b">
        <v>0</v>
      </c>
      <c r="M295" t="b">
        <f t="shared" ca="1" si="43"/>
        <v>0</v>
      </c>
      <c r="N295">
        <f t="shared" si="44"/>
        <v>0</v>
      </c>
      <c r="O295" t="b">
        <v>1</v>
      </c>
      <c r="P295">
        <f t="shared" ca="1" si="45"/>
        <v>5</v>
      </c>
      <c r="Q295">
        <f t="shared" ca="1" si="46"/>
        <v>498.75</v>
      </c>
      <c r="R295" t="s">
        <v>21</v>
      </c>
      <c r="S295" t="str">
        <f>CHOOSE(MATCH(G295, {"Maharashtra","Karnataka","Delhi","Telangana"}, 0), "27", "29", "07", "36") &amp; V295 &amp; "1Z5"</f>
        <v>27BYEPU2874Y1Z5</v>
      </c>
      <c r="T295" t="str">
        <f t="shared" si="47"/>
        <v>IGST</v>
      </c>
      <c r="U295" t="str">
        <f t="shared" ca="1" si="48"/>
        <v>No TDS</v>
      </c>
      <c r="V295" t="s">
        <v>797</v>
      </c>
      <c r="W295" t="str">
        <f t="shared" si="49"/>
        <v>Normal</v>
      </c>
    </row>
    <row r="296" spans="1:23" x14ac:dyDescent="0.25">
      <c r="A296">
        <v>295</v>
      </c>
      <c r="B296" s="1">
        <v>45703</v>
      </c>
      <c r="C296" s="1" t="str">
        <f t="shared" si="40"/>
        <v>February</v>
      </c>
      <c r="D296" s="1" t="str">
        <f t="shared" si="41"/>
        <v>Q1</v>
      </c>
      <c r="E296" t="s">
        <v>798</v>
      </c>
      <c r="F296" t="s">
        <v>18</v>
      </c>
      <c r="G296" t="s">
        <v>45</v>
      </c>
      <c r="H296">
        <v>2</v>
      </c>
      <c r="I296" t="s">
        <v>799</v>
      </c>
      <c r="J296">
        <v>2138</v>
      </c>
      <c r="K296" s="2">
        <f t="shared" si="42"/>
        <v>4276</v>
      </c>
      <c r="L296" t="b">
        <v>0</v>
      </c>
      <c r="M296" t="b">
        <f t="shared" ca="1" si="43"/>
        <v>0</v>
      </c>
      <c r="N296">
        <f t="shared" si="44"/>
        <v>0</v>
      </c>
      <c r="O296" t="b">
        <v>1</v>
      </c>
      <c r="P296">
        <f t="shared" ca="1" si="45"/>
        <v>10</v>
      </c>
      <c r="Q296">
        <f t="shared" ca="1" si="46"/>
        <v>427.6</v>
      </c>
      <c r="R296" t="s">
        <v>21</v>
      </c>
      <c r="S296" t="str">
        <f>CHOOSE(MATCH(G296, {"Maharashtra","Karnataka","Delhi","Telangana"}, 0), "27", "29", "07", "36") &amp; V296 &amp; "1Z5"</f>
        <v>36DRHFE1226G1Z5</v>
      </c>
      <c r="T296" t="str">
        <f t="shared" si="47"/>
        <v>CGST+SGST</v>
      </c>
      <c r="U296" t="str">
        <f t="shared" ca="1" si="48"/>
        <v>194H</v>
      </c>
      <c r="V296" t="s">
        <v>800</v>
      </c>
      <c r="W296" t="str">
        <f t="shared" si="49"/>
        <v>Normal</v>
      </c>
    </row>
    <row r="297" spans="1:23" x14ac:dyDescent="0.25">
      <c r="A297">
        <v>296</v>
      </c>
      <c r="B297" s="1">
        <v>45704</v>
      </c>
      <c r="C297" s="1" t="str">
        <f t="shared" si="40"/>
        <v>February</v>
      </c>
      <c r="D297" s="1" t="str">
        <f t="shared" si="41"/>
        <v>Q1</v>
      </c>
      <c r="E297" t="s">
        <v>102</v>
      </c>
      <c r="F297" t="s">
        <v>18</v>
      </c>
      <c r="G297" t="s">
        <v>24</v>
      </c>
      <c r="H297">
        <v>9</v>
      </c>
      <c r="I297" t="s">
        <v>801</v>
      </c>
      <c r="J297">
        <v>7661</v>
      </c>
      <c r="K297" s="2">
        <f t="shared" si="42"/>
        <v>68949</v>
      </c>
      <c r="L297" t="b">
        <v>0</v>
      </c>
      <c r="M297" t="b">
        <f t="shared" ca="1" si="43"/>
        <v>0</v>
      </c>
      <c r="N297">
        <f t="shared" si="44"/>
        <v>0</v>
      </c>
      <c r="O297" t="b">
        <v>1</v>
      </c>
      <c r="P297">
        <f t="shared" ca="1" si="45"/>
        <v>2</v>
      </c>
      <c r="Q297">
        <f t="shared" ca="1" si="46"/>
        <v>1378.98</v>
      </c>
      <c r="R297" t="s">
        <v>26</v>
      </c>
      <c r="S297" t="str">
        <f>CHOOSE(MATCH(G297, {"Maharashtra","Karnataka","Delhi","Telangana"}, 0), "27", "29", "07", "36") &amp; V297 &amp; "1Z5"</f>
        <v>07RBLCR6287E1Z5</v>
      </c>
      <c r="T297" t="str">
        <f t="shared" si="47"/>
        <v>IGST</v>
      </c>
      <c r="U297" t="str">
        <f t="shared" ca="1" si="48"/>
        <v>194I</v>
      </c>
      <c r="V297" t="s">
        <v>802</v>
      </c>
      <c r="W297" t="str">
        <f t="shared" si="49"/>
        <v>Normal</v>
      </c>
    </row>
    <row r="298" spans="1:23" x14ac:dyDescent="0.25">
      <c r="A298">
        <v>297</v>
      </c>
      <c r="B298" s="1">
        <v>45705</v>
      </c>
      <c r="C298" s="1" t="str">
        <f t="shared" si="40"/>
        <v>February</v>
      </c>
      <c r="D298" s="1" t="str">
        <f t="shared" si="41"/>
        <v>Q1</v>
      </c>
      <c r="E298" t="s">
        <v>803</v>
      </c>
      <c r="F298" t="s">
        <v>18</v>
      </c>
      <c r="G298" t="s">
        <v>19</v>
      </c>
      <c r="H298">
        <v>3</v>
      </c>
      <c r="I298" t="s">
        <v>804</v>
      </c>
      <c r="J298">
        <v>6857</v>
      </c>
      <c r="K298" s="2">
        <f t="shared" si="42"/>
        <v>20571</v>
      </c>
      <c r="L298" t="b">
        <v>0</v>
      </c>
      <c r="M298" t="b">
        <f t="shared" ca="1" si="43"/>
        <v>0</v>
      </c>
      <c r="N298">
        <f t="shared" si="44"/>
        <v>0</v>
      </c>
      <c r="O298" t="b">
        <v>1</v>
      </c>
      <c r="P298">
        <f t="shared" ca="1" si="45"/>
        <v>2</v>
      </c>
      <c r="Q298">
        <f t="shared" ca="1" si="46"/>
        <v>411.42</v>
      </c>
      <c r="R298" t="s">
        <v>21</v>
      </c>
      <c r="S298" t="str">
        <f>CHOOSE(MATCH(G298, {"Maharashtra","Karnataka","Delhi","Telangana"}, 0), "27", "29", "07", "36") &amp; V298 &amp; "1Z5"</f>
        <v>29YHKOB2586L1Z5</v>
      </c>
      <c r="T298" t="str">
        <f t="shared" si="47"/>
        <v>IGST</v>
      </c>
      <c r="U298" t="str">
        <f t="shared" ca="1" si="48"/>
        <v>194H</v>
      </c>
      <c r="V298" t="s">
        <v>805</v>
      </c>
      <c r="W298" t="str">
        <f t="shared" si="49"/>
        <v>Normal</v>
      </c>
    </row>
    <row r="299" spans="1:23" x14ac:dyDescent="0.25">
      <c r="A299">
        <v>298</v>
      </c>
      <c r="B299" s="1">
        <v>45706</v>
      </c>
      <c r="C299" s="1" t="str">
        <f t="shared" si="40"/>
        <v>February</v>
      </c>
      <c r="D299" s="1" t="str">
        <f t="shared" si="41"/>
        <v>Q1</v>
      </c>
      <c r="E299" t="s">
        <v>806</v>
      </c>
      <c r="F299" t="s">
        <v>18</v>
      </c>
      <c r="G299" t="s">
        <v>24</v>
      </c>
      <c r="H299">
        <v>3</v>
      </c>
      <c r="I299" t="s">
        <v>807</v>
      </c>
      <c r="J299">
        <v>6911</v>
      </c>
      <c r="K299" s="2">
        <f t="shared" si="42"/>
        <v>20733</v>
      </c>
      <c r="L299" t="b">
        <v>0</v>
      </c>
      <c r="M299" t="b">
        <f t="shared" ca="1" si="43"/>
        <v>0</v>
      </c>
      <c r="N299">
        <f t="shared" si="44"/>
        <v>0</v>
      </c>
      <c r="O299" t="b">
        <v>1</v>
      </c>
      <c r="P299">
        <f t="shared" ca="1" si="45"/>
        <v>1</v>
      </c>
      <c r="Q299">
        <f t="shared" ca="1" si="46"/>
        <v>207.33</v>
      </c>
      <c r="R299" t="s">
        <v>26</v>
      </c>
      <c r="S299" t="str">
        <f>CHOOSE(MATCH(G299, {"Maharashtra","Karnataka","Delhi","Telangana"}, 0), "27", "29", "07", "36") &amp; V299 &amp; "1Z5"</f>
        <v>07MNZGA0100T1Z5</v>
      </c>
      <c r="T299" t="str">
        <f t="shared" si="47"/>
        <v>IGST</v>
      </c>
      <c r="U299" t="str">
        <f t="shared" ca="1" si="48"/>
        <v>194H</v>
      </c>
      <c r="V299" t="s">
        <v>808</v>
      </c>
      <c r="W299" t="str">
        <f t="shared" si="49"/>
        <v>Normal</v>
      </c>
    </row>
    <row r="300" spans="1:23" x14ac:dyDescent="0.25">
      <c r="A300">
        <v>299</v>
      </c>
      <c r="B300" s="1">
        <v>45707</v>
      </c>
      <c r="C300" s="1" t="str">
        <f t="shared" si="40"/>
        <v>February</v>
      </c>
      <c r="D300" s="1" t="str">
        <f t="shared" si="41"/>
        <v>Q1</v>
      </c>
      <c r="E300" t="s">
        <v>809</v>
      </c>
      <c r="F300" t="s">
        <v>29</v>
      </c>
      <c r="G300" t="s">
        <v>19</v>
      </c>
      <c r="H300">
        <v>6</v>
      </c>
      <c r="I300" t="s">
        <v>810</v>
      </c>
      <c r="J300">
        <v>192</v>
      </c>
      <c r="K300" s="2">
        <f t="shared" si="42"/>
        <v>1152</v>
      </c>
      <c r="L300" t="b">
        <v>1</v>
      </c>
      <c r="M300">
        <f t="shared" ca="1" si="43"/>
        <v>18</v>
      </c>
      <c r="N300">
        <f t="shared" ca="1" si="44"/>
        <v>207.36</v>
      </c>
      <c r="O300" t="b">
        <v>1</v>
      </c>
      <c r="P300">
        <f t="shared" ca="1" si="45"/>
        <v>5</v>
      </c>
      <c r="Q300">
        <f t="shared" ca="1" si="46"/>
        <v>57.6</v>
      </c>
      <c r="R300" t="s">
        <v>26</v>
      </c>
      <c r="S300" t="str">
        <f>CHOOSE(MATCH(G300, {"Maharashtra","Karnataka","Delhi","Telangana"}, 0), "27", "29", "07", "36") &amp; V300 &amp; "1Z5"</f>
        <v>29TRGCZ0753Z1Z5</v>
      </c>
      <c r="T300" t="str">
        <f t="shared" si="47"/>
        <v>IGST</v>
      </c>
      <c r="U300" t="str">
        <f t="shared" ca="1" si="48"/>
        <v>No TDS</v>
      </c>
      <c r="V300" t="s">
        <v>811</v>
      </c>
      <c r="W300" t="str">
        <f t="shared" si="49"/>
        <v>Normal</v>
      </c>
    </row>
    <row r="301" spans="1:23" x14ac:dyDescent="0.25">
      <c r="A301">
        <v>300</v>
      </c>
      <c r="B301" s="1">
        <v>45708</v>
      </c>
      <c r="C301" s="1" t="str">
        <f t="shared" si="40"/>
        <v>February</v>
      </c>
      <c r="D301" s="1" t="str">
        <f t="shared" si="41"/>
        <v>Q1</v>
      </c>
      <c r="E301" t="s">
        <v>812</v>
      </c>
      <c r="F301" t="s">
        <v>29</v>
      </c>
      <c r="G301" t="s">
        <v>24</v>
      </c>
      <c r="H301">
        <v>5</v>
      </c>
      <c r="I301" t="s">
        <v>813</v>
      </c>
      <c r="J301">
        <v>8028</v>
      </c>
      <c r="K301" s="2">
        <f t="shared" si="42"/>
        <v>40140</v>
      </c>
      <c r="L301" t="b">
        <v>0</v>
      </c>
      <c r="M301" t="b">
        <f t="shared" ca="1" si="43"/>
        <v>0</v>
      </c>
      <c r="N301">
        <f t="shared" si="44"/>
        <v>0</v>
      </c>
      <c r="O301" t="b">
        <v>0</v>
      </c>
      <c r="P301" t="b">
        <f t="shared" ca="1" si="45"/>
        <v>0</v>
      </c>
      <c r="Q301">
        <f t="shared" si="46"/>
        <v>0</v>
      </c>
      <c r="R301" t="s">
        <v>31</v>
      </c>
      <c r="S301" t="str">
        <f>CHOOSE(MATCH(G301, {"Maharashtra","Karnataka","Delhi","Telangana"}, 0), "27", "29", "07", "36") &amp; V301 &amp; "1Z5"</f>
        <v>07OFALJ5117I1Z5</v>
      </c>
      <c r="T301" t="str">
        <f t="shared" si="47"/>
        <v>IGST</v>
      </c>
      <c r="U301" t="str">
        <f t="shared" ca="1" si="48"/>
        <v>194C</v>
      </c>
      <c r="V301" t="s">
        <v>814</v>
      </c>
      <c r="W301" t="str">
        <f t="shared" si="49"/>
        <v>Normal</v>
      </c>
    </row>
    <row r="302" spans="1:23" x14ac:dyDescent="0.25">
      <c r="A302">
        <v>301</v>
      </c>
      <c r="B302" s="1">
        <v>45709</v>
      </c>
      <c r="C302" s="1" t="str">
        <f t="shared" si="40"/>
        <v>February</v>
      </c>
      <c r="D302" s="1" t="str">
        <f t="shared" si="41"/>
        <v>Q1</v>
      </c>
      <c r="E302" t="s">
        <v>815</v>
      </c>
      <c r="F302" t="s">
        <v>18</v>
      </c>
      <c r="G302" t="s">
        <v>45</v>
      </c>
      <c r="H302">
        <v>7</v>
      </c>
      <c r="I302" t="s">
        <v>816</v>
      </c>
      <c r="J302">
        <v>1446</v>
      </c>
      <c r="K302" s="2">
        <f t="shared" si="42"/>
        <v>10122</v>
      </c>
      <c r="L302" t="b">
        <v>0</v>
      </c>
      <c r="M302" t="b">
        <f t="shared" ca="1" si="43"/>
        <v>0</v>
      </c>
      <c r="N302">
        <f t="shared" si="44"/>
        <v>0</v>
      </c>
      <c r="O302" t="b">
        <v>0</v>
      </c>
      <c r="P302" t="b">
        <f t="shared" ca="1" si="45"/>
        <v>0</v>
      </c>
      <c r="Q302">
        <f t="shared" si="46"/>
        <v>0</v>
      </c>
      <c r="R302" t="s">
        <v>42</v>
      </c>
      <c r="S302" t="str">
        <f>CHOOSE(MATCH(G302, {"Maharashtra","Karnataka","Delhi","Telangana"}, 0), "27", "29", "07", "36") &amp; V302 &amp; "1Z5"</f>
        <v>36XBSFP7273J1Z5</v>
      </c>
      <c r="T302" t="str">
        <f t="shared" si="47"/>
        <v>CGST+SGST</v>
      </c>
      <c r="U302" t="str">
        <f t="shared" ca="1" si="48"/>
        <v>No TDS</v>
      </c>
      <c r="V302" t="s">
        <v>817</v>
      </c>
      <c r="W302" t="str">
        <f t="shared" si="49"/>
        <v>Normal</v>
      </c>
    </row>
    <row r="303" spans="1:23" x14ac:dyDescent="0.25">
      <c r="A303">
        <v>302</v>
      </c>
      <c r="B303" s="1">
        <v>45710</v>
      </c>
      <c r="C303" s="1" t="str">
        <f t="shared" si="40"/>
        <v>February</v>
      </c>
      <c r="D303" s="1" t="str">
        <f t="shared" si="41"/>
        <v>Q1</v>
      </c>
      <c r="E303" t="s">
        <v>818</v>
      </c>
      <c r="F303" t="s">
        <v>29</v>
      </c>
      <c r="G303" t="s">
        <v>24</v>
      </c>
      <c r="H303">
        <v>8</v>
      </c>
      <c r="I303" t="s">
        <v>819</v>
      </c>
      <c r="J303">
        <v>4774</v>
      </c>
      <c r="K303" s="2">
        <f t="shared" si="42"/>
        <v>38192</v>
      </c>
      <c r="L303" t="b">
        <v>1</v>
      </c>
      <c r="M303">
        <f t="shared" ca="1" si="43"/>
        <v>12</v>
      </c>
      <c r="N303">
        <f t="shared" ca="1" si="44"/>
        <v>4583.04</v>
      </c>
      <c r="O303" t="b">
        <v>0</v>
      </c>
      <c r="P303" t="b">
        <f t="shared" ca="1" si="45"/>
        <v>0</v>
      </c>
      <c r="Q303">
        <f t="shared" si="46"/>
        <v>0</v>
      </c>
      <c r="R303" t="s">
        <v>21</v>
      </c>
      <c r="S303" t="str">
        <f>CHOOSE(MATCH(G303, {"Maharashtra","Karnataka","Delhi","Telangana"}, 0), "27", "29", "07", "36") &amp; V303 &amp; "1Z5"</f>
        <v>07EIGYE5722Q1Z5</v>
      </c>
      <c r="T303" t="str">
        <f t="shared" si="47"/>
        <v>IGST</v>
      </c>
      <c r="U303" t="str">
        <f t="shared" ca="1" si="48"/>
        <v>194I</v>
      </c>
      <c r="V303" t="s">
        <v>820</v>
      </c>
      <c r="W303" t="str">
        <f t="shared" si="49"/>
        <v>Normal</v>
      </c>
    </row>
    <row r="304" spans="1:23" x14ac:dyDescent="0.25">
      <c r="A304">
        <v>303</v>
      </c>
      <c r="B304" s="1">
        <v>45711</v>
      </c>
      <c r="C304" s="1" t="str">
        <f t="shared" si="40"/>
        <v>February</v>
      </c>
      <c r="D304" s="1" t="str">
        <f t="shared" si="41"/>
        <v>Q1</v>
      </c>
      <c r="E304" t="s">
        <v>821</v>
      </c>
      <c r="F304" t="s">
        <v>18</v>
      </c>
      <c r="G304" t="s">
        <v>24</v>
      </c>
      <c r="H304">
        <v>7</v>
      </c>
      <c r="I304" t="s">
        <v>822</v>
      </c>
      <c r="J304">
        <v>1024</v>
      </c>
      <c r="K304" s="2">
        <f t="shared" si="42"/>
        <v>7168</v>
      </c>
      <c r="L304" t="b">
        <v>1</v>
      </c>
      <c r="M304">
        <f t="shared" ca="1" si="43"/>
        <v>5</v>
      </c>
      <c r="N304">
        <f t="shared" ca="1" si="44"/>
        <v>358.4</v>
      </c>
      <c r="O304" t="b">
        <v>0</v>
      </c>
      <c r="P304" t="b">
        <f t="shared" ca="1" si="45"/>
        <v>0</v>
      </c>
      <c r="Q304">
        <f t="shared" si="46"/>
        <v>0</v>
      </c>
      <c r="R304" t="s">
        <v>21</v>
      </c>
      <c r="S304" t="str">
        <f>CHOOSE(MATCH(G304, {"Maharashtra","Karnataka","Delhi","Telangana"}, 0), "27", "29", "07", "36") &amp; V304 &amp; "1Z5"</f>
        <v>07YZPET6853E1Z5</v>
      </c>
      <c r="T304" t="str">
        <f t="shared" si="47"/>
        <v>IGST</v>
      </c>
      <c r="U304" t="str">
        <f t="shared" ca="1" si="48"/>
        <v>194H</v>
      </c>
      <c r="V304" t="s">
        <v>823</v>
      </c>
      <c r="W304" t="str">
        <f t="shared" si="49"/>
        <v>Normal</v>
      </c>
    </row>
    <row r="305" spans="1:23" x14ac:dyDescent="0.25">
      <c r="A305">
        <v>304</v>
      </c>
      <c r="B305" s="1">
        <v>45712</v>
      </c>
      <c r="C305" s="1" t="str">
        <f t="shared" si="40"/>
        <v>February</v>
      </c>
      <c r="D305" s="1" t="str">
        <f t="shared" si="41"/>
        <v>Q1</v>
      </c>
      <c r="E305" t="s">
        <v>440</v>
      </c>
      <c r="F305" t="s">
        <v>29</v>
      </c>
      <c r="G305" t="s">
        <v>24</v>
      </c>
      <c r="H305">
        <v>3</v>
      </c>
      <c r="I305" t="s">
        <v>824</v>
      </c>
      <c r="J305">
        <v>8899</v>
      </c>
      <c r="K305" s="2">
        <f t="shared" si="42"/>
        <v>26697</v>
      </c>
      <c r="L305" t="b">
        <v>1</v>
      </c>
      <c r="M305">
        <f t="shared" ca="1" si="43"/>
        <v>28</v>
      </c>
      <c r="N305">
        <f t="shared" ca="1" si="44"/>
        <v>7475.16</v>
      </c>
      <c r="O305" t="b">
        <v>0</v>
      </c>
      <c r="P305" t="b">
        <f t="shared" ca="1" si="45"/>
        <v>0</v>
      </c>
      <c r="Q305">
        <f t="shared" si="46"/>
        <v>0</v>
      </c>
      <c r="R305" t="s">
        <v>21</v>
      </c>
      <c r="S305" t="str">
        <f>CHOOSE(MATCH(G305, {"Maharashtra","Karnataka","Delhi","Telangana"}, 0), "27", "29", "07", "36") &amp; V305 &amp; "1Z5"</f>
        <v>07JCSWR7421D1Z5</v>
      </c>
      <c r="T305" t="str">
        <f t="shared" si="47"/>
        <v>IGST</v>
      </c>
      <c r="U305" t="str">
        <f t="shared" ca="1" si="48"/>
        <v>194I</v>
      </c>
      <c r="V305" t="s">
        <v>825</v>
      </c>
      <c r="W305" t="str">
        <f t="shared" si="49"/>
        <v>Normal</v>
      </c>
    </row>
    <row r="306" spans="1:23" x14ac:dyDescent="0.25">
      <c r="A306">
        <v>305</v>
      </c>
      <c r="B306" s="1">
        <v>45713</v>
      </c>
      <c r="C306" s="1" t="str">
        <f t="shared" si="40"/>
        <v>February</v>
      </c>
      <c r="D306" s="1" t="str">
        <f t="shared" si="41"/>
        <v>Q1</v>
      </c>
      <c r="E306" t="s">
        <v>826</v>
      </c>
      <c r="F306" t="s">
        <v>18</v>
      </c>
      <c r="G306" t="s">
        <v>45</v>
      </c>
      <c r="H306">
        <v>7</v>
      </c>
      <c r="I306" t="s">
        <v>827</v>
      </c>
      <c r="J306">
        <v>9649</v>
      </c>
      <c r="K306" s="2">
        <f t="shared" si="42"/>
        <v>67543</v>
      </c>
      <c r="L306" t="b">
        <v>0</v>
      </c>
      <c r="M306" t="b">
        <f t="shared" ca="1" si="43"/>
        <v>0</v>
      </c>
      <c r="N306">
        <f t="shared" si="44"/>
        <v>0</v>
      </c>
      <c r="O306" t="b">
        <v>1</v>
      </c>
      <c r="P306">
        <f t="shared" ca="1" si="45"/>
        <v>1</v>
      </c>
      <c r="Q306">
        <f t="shared" ca="1" si="46"/>
        <v>675.43</v>
      </c>
      <c r="R306" t="s">
        <v>42</v>
      </c>
      <c r="S306" t="str">
        <f>CHOOSE(MATCH(G306, {"Maharashtra","Karnataka","Delhi","Telangana"}, 0), "27", "29", "07", "36") &amp; V306 &amp; "1Z5"</f>
        <v>36RRFWO5880R1Z5</v>
      </c>
      <c r="T306" t="str">
        <f t="shared" si="47"/>
        <v>CGST+SGST</v>
      </c>
      <c r="U306" t="str">
        <f t="shared" ca="1" si="48"/>
        <v>194J</v>
      </c>
      <c r="V306" t="s">
        <v>828</v>
      </c>
      <c r="W306" t="str">
        <f t="shared" si="49"/>
        <v>Normal</v>
      </c>
    </row>
    <row r="307" spans="1:23" x14ac:dyDescent="0.25">
      <c r="A307">
        <v>306</v>
      </c>
      <c r="B307" s="1">
        <v>45714</v>
      </c>
      <c r="C307" s="1" t="str">
        <f t="shared" si="40"/>
        <v>February</v>
      </c>
      <c r="D307" s="1" t="str">
        <f t="shared" si="41"/>
        <v>Q1</v>
      </c>
      <c r="E307" t="s">
        <v>829</v>
      </c>
      <c r="F307" t="s">
        <v>18</v>
      </c>
      <c r="G307" t="s">
        <v>37</v>
      </c>
      <c r="H307">
        <v>10</v>
      </c>
      <c r="I307" t="s">
        <v>830</v>
      </c>
      <c r="J307">
        <v>8103</v>
      </c>
      <c r="K307" s="2">
        <f t="shared" si="42"/>
        <v>81030</v>
      </c>
      <c r="L307" t="b">
        <v>1</v>
      </c>
      <c r="M307">
        <f t="shared" ca="1" si="43"/>
        <v>12</v>
      </c>
      <c r="N307">
        <f t="shared" ca="1" si="44"/>
        <v>9723.6</v>
      </c>
      <c r="O307" t="b">
        <v>0</v>
      </c>
      <c r="P307" t="b">
        <f t="shared" ca="1" si="45"/>
        <v>0</v>
      </c>
      <c r="Q307">
        <f t="shared" si="46"/>
        <v>0</v>
      </c>
      <c r="R307" t="s">
        <v>21</v>
      </c>
      <c r="S307" t="str">
        <f>CHOOSE(MATCH(G307, {"Maharashtra","Karnataka","Delhi","Telangana"}, 0), "27", "29", "07", "36") &amp; V307 &amp; "1Z5"</f>
        <v>27PRIFF9085U1Z5</v>
      </c>
      <c r="T307" t="str">
        <f t="shared" si="47"/>
        <v>IGST</v>
      </c>
      <c r="U307" t="str">
        <f t="shared" ca="1" si="48"/>
        <v>194J</v>
      </c>
      <c r="V307" t="s">
        <v>831</v>
      </c>
      <c r="W307" t="str">
        <f t="shared" si="49"/>
        <v>Normal</v>
      </c>
    </row>
    <row r="308" spans="1:23" x14ac:dyDescent="0.25">
      <c r="A308">
        <v>307</v>
      </c>
      <c r="B308" s="1">
        <v>45715</v>
      </c>
      <c r="C308" s="1" t="str">
        <f t="shared" si="40"/>
        <v>February</v>
      </c>
      <c r="D308" s="1" t="str">
        <f t="shared" si="41"/>
        <v>Q1</v>
      </c>
      <c r="E308" t="s">
        <v>750</v>
      </c>
      <c r="F308" t="s">
        <v>18</v>
      </c>
      <c r="G308" t="s">
        <v>19</v>
      </c>
      <c r="H308">
        <v>7</v>
      </c>
      <c r="I308" t="s">
        <v>832</v>
      </c>
      <c r="J308">
        <v>8405</v>
      </c>
      <c r="K308" s="2">
        <f t="shared" si="42"/>
        <v>58835</v>
      </c>
      <c r="L308" t="b">
        <v>0</v>
      </c>
      <c r="M308" t="b">
        <f t="shared" ca="1" si="43"/>
        <v>0</v>
      </c>
      <c r="N308">
        <f t="shared" si="44"/>
        <v>0</v>
      </c>
      <c r="O308" t="b">
        <v>0</v>
      </c>
      <c r="P308" t="b">
        <f t="shared" ca="1" si="45"/>
        <v>0</v>
      </c>
      <c r="Q308">
        <f t="shared" si="46"/>
        <v>0</v>
      </c>
      <c r="R308" t="s">
        <v>21</v>
      </c>
      <c r="S308" t="str">
        <f>CHOOSE(MATCH(G308, {"Maharashtra","Karnataka","Delhi","Telangana"}, 0), "27", "29", "07", "36") &amp; V308 &amp; "1Z5"</f>
        <v>29XQDME8933T1Z5</v>
      </c>
      <c r="T308" t="str">
        <f t="shared" si="47"/>
        <v>IGST</v>
      </c>
      <c r="U308" t="str">
        <f t="shared" ca="1" si="48"/>
        <v>194J</v>
      </c>
      <c r="V308" t="s">
        <v>833</v>
      </c>
      <c r="W308" t="str">
        <f t="shared" si="49"/>
        <v>Normal</v>
      </c>
    </row>
    <row r="309" spans="1:23" x14ac:dyDescent="0.25">
      <c r="A309">
        <v>308</v>
      </c>
      <c r="B309" s="1">
        <v>45716</v>
      </c>
      <c r="C309" s="1" t="str">
        <f t="shared" si="40"/>
        <v>February</v>
      </c>
      <c r="D309" s="1" t="str">
        <f t="shared" si="41"/>
        <v>Q1</v>
      </c>
      <c r="E309" t="s">
        <v>735</v>
      </c>
      <c r="F309" t="s">
        <v>29</v>
      </c>
      <c r="G309" t="s">
        <v>37</v>
      </c>
      <c r="H309">
        <v>6</v>
      </c>
      <c r="I309" t="s">
        <v>636</v>
      </c>
      <c r="J309">
        <v>3051</v>
      </c>
      <c r="K309" s="2">
        <f t="shared" si="42"/>
        <v>18306</v>
      </c>
      <c r="L309" t="b">
        <v>1</v>
      </c>
      <c r="M309">
        <f t="shared" ca="1" si="43"/>
        <v>28</v>
      </c>
      <c r="N309">
        <f t="shared" ca="1" si="44"/>
        <v>5125.68</v>
      </c>
      <c r="O309" t="b">
        <v>0</v>
      </c>
      <c r="P309" t="b">
        <f t="shared" ca="1" si="45"/>
        <v>0</v>
      </c>
      <c r="Q309">
        <f t="shared" si="46"/>
        <v>0</v>
      </c>
      <c r="R309" t="s">
        <v>42</v>
      </c>
      <c r="S309" t="str">
        <f>CHOOSE(MATCH(G309, {"Maharashtra","Karnataka","Delhi","Telangana"}, 0), "27", "29", "07", "36") &amp; V309 &amp; "1Z5"</f>
        <v>27KXNIA2811H1Z5</v>
      </c>
      <c r="T309" t="str">
        <f t="shared" si="47"/>
        <v>IGST</v>
      </c>
      <c r="U309" t="str">
        <f t="shared" ca="1" si="48"/>
        <v>No TDS</v>
      </c>
      <c r="V309" t="s">
        <v>834</v>
      </c>
      <c r="W309" t="str">
        <f t="shared" si="49"/>
        <v>Normal</v>
      </c>
    </row>
    <row r="310" spans="1:23" x14ac:dyDescent="0.25">
      <c r="A310">
        <v>309</v>
      </c>
      <c r="B310" s="1">
        <v>45717</v>
      </c>
      <c r="C310" s="1" t="str">
        <f t="shared" si="40"/>
        <v>March</v>
      </c>
      <c r="D310" s="1" t="str">
        <f t="shared" si="41"/>
        <v>Q1</v>
      </c>
      <c r="E310" t="s">
        <v>835</v>
      </c>
      <c r="F310" t="s">
        <v>29</v>
      </c>
      <c r="G310" t="s">
        <v>24</v>
      </c>
      <c r="H310">
        <v>7</v>
      </c>
      <c r="I310" t="s">
        <v>836</v>
      </c>
      <c r="J310">
        <v>7969</v>
      </c>
      <c r="K310" s="2">
        <f t="shared" si="42"/>
        <v>55783</v>
      </c>
      <c r="L310" t="b">
        <v>0</v>
      </c>
      <c r="M310" t="b">
        <f t="shared" ca="1" si="43"/>
        <v>0</v>
      </c>
      <c r="N310">
        <f t="shared" si="44"/>
        <v>0</v>
      </c>
      <c r="O310" t="b">
        <v>1</v>
      </c>
      <c r="P310">
        <f t="shared" ca="1" si="45"/>
        <v>1</v>
      </c>
      <c r="Q310">
        <f t="shared" ca="1" si="46"/>
        <v>557.83000000000004</v>
      </c>
      <c r="R310" t="s">
        <v>21</v>
      </c>
      <c r="S310" t="str">
        <f>CHOOSE(MATCH(G310, {"Maharashtra","Karnataka","Delhi","Telangana"}, 0), "27", "29", "07", "36") &amp; V310 &amp; "1Z5"</f>
        <v>07NEWOH0801M1Z5</v>
      </c>
      <c r="T310" t="str">
        <f t="shared" si="47"/>
        <v>IGST</v>
      </c>
      <c r="U310" t="str">
        <f t="shared" ca="1" si="48"/>
        <v>194C</v>
      </c>
      <c r="V310" t="s">
        <v>837</v>
      </c>
      <c r="W310" t="str">
        <f t="shared" si="49"/>
        <v>Normal</v>
      </c>
    </row>
    <row r="311" spans="1:23" x14ac:dyDescent="0.25">
      <c r="A311">
        <v>310</v>
      </c>
      <c r="B311" s="1">
        <v>45718</v>
      </c>
      <c r="C311" s="1" t="str">
        <f t="shared" si="40"/>
        <v>March</v>
      </c>
      <c r="D311" s="1" t="str">
        <f t="shared" si="41"/>
        <v>Q1</v>
      </c>
      <c r="E311" t="s">
        <v>732</v>
      </c>
      <c r="F311" t="s">
        <v>18</v>
      </c>
      <c r="G311" t="s">
        <v>24</v>
      </c>
      <c r="H311">
        <v>9</v>
      </c>
      <c r="I311" t="s">
        <v>838</v>
      </c>
      <c r="J311">
        <v>4626</v>
      </c>
      <c r="K311" s="2">
        <f t="shared" si="42"/>
        <v>41634</v>
      </c>
      <c r="L311" t="b">
        <v>1</v>
      </c>
      <c r="M311">
        <f t="shared" ca="1" si="43"/>
        <v>5</v>
      </c>
      <c r="N311">
        <f t="shared" ca="1" si="44"/>
        <v>2081.6999999999998</v>
      </c>
      <c r="O311" t="b">
        <v>0</v>
      </c>
      <c r="P311" t="b">
        <f t="shared" ca="1" si="45"/>
        <v>0</v>
      </c>
      <c r="Q311">
        <f t="shared" si="46"/>
        <v>0</v>
      </c>
      <c r="R311" t="s">
        <v>31</v>
      </c>
      <c r="S311" t="str">
        <f>CHOOSE(MATCH(G311, {"Maharashtra","Karnataka","Delhi","Telangana"}, 0), "27", "29", "07", "36") &amp; V311 &amp; "1Z5"</f>
        <v>07SAMSW8328E1Z5</v>
      </c>
      <c r="T311" t="str">
        <f t="shared" si="47"/>
        <v>IGST</v>
      </c>
      <c r="U311" t="str">
        <f t="shared" ca="1" si="48"/>
        <v>194C</v>
      </c>
      <c r="V311" t="s">
        <v>839</v>
      </c>
      <c r="W311" t="str">
        <f t="shared" si="49"/>
        <v>High Risk</v>
      </c>
    </row>
    <row r="312" spans="1:23" x14ac:dyDescent="0.25">
      <c r="A312">
        <v>311</v>
      </c>
      <c r="B312" s="1">
        <v>45719</v>
      </c>
      <c r="C312" s="1" t="str">
        <f t="shared" si="40"/>
        <v>March</v>
      </c>
      <c r="D312" s="1" t="str">
        <f t="shared" si="41"/>
        <v>Q1</v>
      </c>
      <c r="E312" t="s">
        <v>840</v>
      </c>
      <c r="F312" t="s">
        <v>29</v>
      </c>
      <c r="G312" t="s">
        <v>19</v>
      </c>
      <c r="H312">
        <v>6</v>
      </c>
      <c r="I312" t="s">
        <v>841</v>
      </c>
      <c r="J312">
        <v>3475</v>
      </c>
      <c r="K312" s="2">
        <f t="shared" si="42"/>
        <v>20850</v>
      </c>
      <c r="L312" t="b">
        <v>1</v>
      </c>
      <c r="M312">
        <f t="shared" ca="1" si="43"/>
        <v>28</v>
      </c>
      <c r="N312">
        <f t="shared" ca="1" si="44"/>
        <v>5838</v>
      </c>
      <c r="O312" t="b">
        <v>0</v>
      </c>
      <c r="P312" t="b">
        <f t="shared" ca="1" si="45"/>
        <v>0</v>
      </c>
      <c r="Q312">
        <f t="shared" si="46"/>
        <v>0</v>
      </c>
      <c r="R312" t="s">
        <v>21</v>
      </c>
      <c r="S312" t="str">
        <f>CHOOSE(MATCH(G312, {"Maharashtra","Karnataka","Delhi","Telangana"}, 0), "27", "29", "07", "36") &amp; V312 &amp; "1Z5"</f>
        <v>29WMTYX1251C1Z5</v>
      </c>
      <c r="T312" t="str">
        <f t="shared" si="47"/>
        <v>IGST</v>
      </c>
      <c r="U312" t="str">
        <f t="shared" ca="1" si="48"/>
        <v>194H</v>
      </c>
      <c r="V312" t="s">
        <v>842</v>
      </c>
      <c r="W312" t="str">
        <f t="shared" si="49"/>
        <v>Normal</v>
      </c>
    </row>
    <row r="313" spans="1:23" x14ac:dyDescent="0.25">
      <c r="A313">
        <v>312</v>
      </c>
      <c r="B313" s="1">
        <v>45720</v>
      </c>
      <c r="C313" s="1" t="str">
        <f t="shared" si="40"/>
        <v>March</v>
      </c>
      <c r="D313" s="1" t="str">
        <f t="shared" si="41"/>
        <v>Q1</v>
      </c>
      <c r="E313" t="s">
        <v>843</v>
      </c>
      <c r="F313" t="s">
        <v>18</v>
      </c>
      <c r="G313" t="s">
        <v>45</v>
      </c>
      <c r="H313">
        <v>6</v>
      </c>
      <c r="I313" t="s">
        <v>260</v>
      </c>
      <c r="J313">
        <v>9337</v>
      </c>
      <c r="K313" s="2">
        <f t="shared" si="42"/>
        <v>56022</v>
      </c>
      <c r="L313" t="b">
        <v>0</v>
      </c>
      <c r="M313" t="b">
        <f t="shared" ca="1" si="43"/>
        <v>0</v>
      </c>
      <c r="N313">
        <f t="shared" si="44"/>
        <v>0</v>
      </c>
      <c r="O313" t="b">
        <v>1</v>
      </c>
      <c r="P313">
        <f t="shared" ca="1" si="45"/>
        <v>5</v>
      </c>
      <c r="Q313">
        <f t="shared" ca="1" si="46"/>
        <v>2801.1</v>
      </c>
      <c r="R313" t="s">
        <v>21</v>
      </c>
      <c r="S313" t="str">
        <f>CHOOSE(MATCH(G313, {"Maharashtra","Karnataka","Delhi","Telangana"}, 0), "27", "29", "07", "36") &amp; V313 &amp; "1Z5"</f>
        <v>36YSXCN7757M1Z5</v>
      </c>
      <c r="T313" t="str">
        <f t="shared" si="47"/>
        <v>CGST+SGST</v>
      </c>
      <c r="U313" t="str">
        <f t="shared" ca="1" si="48"/>
        <v>194C</v>
      </c>
      <c r="V313" t="s">
        <v>844</v>
      </c>
      <c r="W313" t="str">
        <f t="shared" si="49"/>
        <v>Normal</v>
      </c>
    </row>
    <row r="314" spans="1:23" x14ac:dyDescent="0.25">
      <c r="A314">
        <v>313</v>
      </c>
      <c r="B314" s="1">
        <v>45721</v>
      </c>
      <c r="C314" s="1" t="str">
        <f t="shared" si="40"/>
        <v>March</v>
      </c>
      <c r="D314" s="1" t="str">
        <f t="shared" si="41"/>
        <v>Q1</v>
      </c>
      <c r="E314" t="s">
        <v>386</v>
      </c>
      <c r="F314" t="s">
        <v>29</v>
      </c>
      <c r="G314" t="s">
        <v>24</v>
      </c>
      <c r="H314">
        <v>9</v>
      </c>
      <c r="I314" t="s">
        <v>647</v>
      </c>
      <c r="J314">
        <v>8402</v>
      </c>
      <c r="K314" s="2">
        <f t="shared" si="42"/>
        <v>75618</v>
      </c>
      <c r="L314" t="b">
        <v>0</v>
      </c>
      <c r="M314" t="b">
        <f t="shared" ca="1" si="43"/>
        <v>0</v>
      </c>
      <c r="N314">
        <f t="shared" si="44"/>
        <v>0</v>
      </c>
      <c r="O314" t="b">
        <v>1</v>
      </c>
      <c r="P314">
        <f t="shared" ca="1" si="45"/>
        <v>5</v>
      </c>
      <c r="Q314">
        <f t="shared" ca="1" si="46"/>
        <v>3780.9</v>
      </c>
      <c r="R314" t="s">
        <v>42</v>
      </c>
      <c r="S314" t="str">
        <f>CHOOSE(MATCH(G314, {"Maharashtra","Karnataka","Delhi","Telangana"}, 0), "27", "29", "07", "36") &amp; V314 &amp; "1Z5"</f>
        <v>07AUYNF4364N1Z5</v>
      </c>
      <c r="T314" t="str">
        <f t="shared" si="47"/>
        <v>IGST</v>
      </c>
      <c r="U314" t="str">
        <f t="shared" ca="1" si="48"/>
        <v>194J</v>
      </c>
      <c r="V314" t="s">
        <v>845</v>
      </c>
      <c r="W314" t="str">
        <f t="shared" si="49"/>
        <v>Normal</v>
      </c>
    </row>
    <row r="315" spans="1:23" x14ac:dyDescent="0.25">
      <c r="A315">
        <v>314</v>
      </c>
      <c r="B315" s="1">
        <v>45722</v>
      </c>
      <c r="C315" s="1" t="str">
        <f t="shared" si="40"/>
        <v>March</v>
      </c>
      <c r="D315" s="1" t="str">
        <f t="shared" si="41"/>
        <v>Q1</v>
      </c>
      <c r="E315" t="s">
        <v>846</v>
      </c>
      <c r="F315" t="s">
        <v>18</v>
      </c>
      <c r="G315" t="s">
        <v>37</v>
      </c>
      <c r="H315">
        <v>8</v>
      </c>
      <c r="I315" t="s">
        <v>847</v>
      </c>
      <c r="J315">
        <v>9328</v>
      </c>
      <c r="K315" s="2">
        <f t="shared" si="42"/>
        <v>74624</v>
      </c>
      <c r="L315" t="b">
        <v>0</v>
      </c>
      <c r="M315" t="b">
        <f t="shared" ca="1" si="43"/>
        <v>0</v>
      </c>
      <c r="N315">
        <f t="shared" si="44"/>
        <v>0</v>
      </c>
      <c r="O315" t="b">
        <v>0</v>
      </c>
      <c r="P315" t="b">
        <f t="shared" ca="1" si="45"/>
        <v>0</v>
      </c>
      <c r="Q315">
        <f t="shared" si="46"/>
        <v>0</v>
      </c>
      <c r="R315" t="s">
        <v>21</v>
      </c>
      <c r="S315" t="str">
        <f>CHOOSE(MATCH(G315, {"Maharashtra","Karnataka","Delhi","Telangana"}, 0), "27", "29", "07", "36") &amp; V315 &amp; "1Z5"</f>
        <v>27OEFNV2754D1Z5</v>
      </c>
      <c r="T315" t="str">
        <f t="shared" si="47"/>
        <v>IGST</v>
      </c>
      <c r="U315" t="str">
        <f t="shared" ca="1" si="48"/>
        <v>194J</v>
      </c>
      <c r="V315" t="s">
        <v>848</v>
      </c>
      <c r="W315" t="str">
        <f t="shared" si="49"/>
        <v>Normal</v>
      </c>
    </row>
    <row r="316" spans="1:23" x14ac:dyDescent="0.25">
      <c r="A316">
        <v>315</v>
      </c>
      <c r="B316" s="1">
        <v>45723</v>
      </c>
      <c r="C316" s="1" t="str">
        <f t="shared" si="40"/>
        <v>March</v>
      </c>
      <c r="D316" s="1" t="str">
        <f t="shared" si="41"/>
        <v>Q1</v>
      </c>
      <c r="E316" t="s">
        <v>849</v>
      </c>
      <c r="F316" t="s">
        <v>29</v>
      </c>
      <c r="G316" t="s">
        <v>37</v>
      </c>
      <c r="H316">
        <v>9</v>
      </c>
      <c r="I316" t="s">
        <v>850</v>
      </c>
      <c r="J316">
        <v>7331</v>
      </c>
      <c r="K316" s="2">
        <f t="shared" si="42"/>
        <v>65979</v>
      </c>
      <c r="L316" t="b">
        <v>1</v>
      </c>
      <c r="M316">
        <f t="shared" ca="1" si="43"/>
        <v>28</v>
      </c>
      <c r="N316">
        <f t="shared" ca="1" si="44"/>
        <v>18474.12</v>
      </c>
      <c r="O316" t="b">
        <v>0</v>
      </c>
      <c r="P316" t="b">
        <f t="shared" ca="1" si="45"/>
        <v>0</v>
      </c>
      <c r="Q316">
        <f t="shared" si="46"/>
        <v>0</v>
      </c>
      <c r="R316" t="s">
        <v>26</v>
      </c>
      <c r="S316" t="str">
        <f>CHOOSE(MATCH(G316, {"Maharashtra","Karnataka","Delhi","Telangana"}, 0), "27", "29", "07", "36") &amp; V316 &amp; "1Z5"</f>
        <v>27VSTCS7895J1Z5</v>
      </c>
      <c r="T316" t="str">
        <f t="shared" si="47"/>
        <v>IGST</v>
      </c>
      <c r="U316" t="str">
        <f t="shared" ca="1" si="48"/>
        <v>194J</v>
      </c>
      <c r="V316" t="s">
        <v>851</v>
      </c>
      <c r="W316" t="str">
        <f t="shared" si="49"/>
        <v>Normal</v>
      </c>
    </row>
    <row r="317" spans="1:23" x14ac:dyDescent="0.25">
      <c r="A317">
        <v>316</v>
      </c>
      <c r="B317" s="1">
        <v>45724</v>
      </c>
      <c r="C317" s="1" t="str">
        <f t="shared" si="40"/>
        <v>March</v>
      </c>
      <c r="D317" s="1" t="str">
        <f t="shared" si="41"/>
        <v>Q1</v>
      </c>
      <c r="E317" t="s">
        <v>170</v>
      </c>
      <c r="F317" t="s">
        <v>29</v>
      </c>
      <c r="G317" t="s">
        <v>24</v>
      </c>
      <c r="H317">
        <v>5</v>
      </c>
      <c r="I317" t="s">
        <v>852</v>
      </c>
      <c r="J317">
        <v>5358</v>
      </c>
      <c r="K317" s="2">
        <f t="shared" si="42"/>
        <v>26790</v>
      </c>
      <c r="L317" t="b">
        <v>1</v>
      </c>
      <c r="M317">
        <f t="shared" ca="1" si="43"/>
        <v>28</v>
      </c>
      <c r="N317">
        <f t="shared" ca="1" si="44"/>
        <v>7501.2</v>
      </c>
      <c r="O317" t="b">
        <v>1</v>
      </c>
      <c r="P317">
        <f t="shared" ca="1" si="45"/>
        <v>1</v>
      </c>
      <c r="Q317">
        <f t="shared" ca="1" si="46"/>
        <v>267.89999999999998</v>
      </c>
      <c r="R317" t="s">
        <v>26</v>
      </c>
      <c r="S317" t="str">
        <f>CHOOSE(MATCH(G317, {"Maharashtra","Karnataka","Delhi","Telangana"}, 0), "27", "29", "07", "36") &amp; V317 &amp; "1Z5"</f>
        <v>07LHPOS3384U1Z5</v>
      </c>
      <c r="T317" t="str">
        <f t="shared" si="47"/>
        <v>IGST</v>
      </c>
      <c r="U317" t="str">
        <f t="shared" ca="1" si="48"/>
        <v>194C</v>
      </c>
      <c r="V317" t="s">
        <v>853</v>
      </c>
      <c r="W317" t="str">
        <f t="shared" si="49"/>
        <v>Normal</v>
      </c>
    </row>
    <row r="318" spans="1:23" x14ac:dyDescent="0.25">
      <c r="A318">
        <v>317</v>
      </c>
      <c r="B318" s="1">
        <v>45725</v>
      </c>
      <c r="C318" s="1" t="str">
        <f t="shared" si="40"/>
        <v>March</v>
      </c>
      <c r="D318" s="1" t="str">
        <f t="shared" si="41"/>
        <v>Q1</v>
      </c>
      <c r="E318" t="s">
        <v>68</v>
      </c>
      <c r="F318" t="s">
        <v>18</v>
      </c>
      <c r="G318" t="s">
        <v>19</v>
      </c>
      <c r="H318">
        <v>8</v>
      </c>
      <c r="I318" t="s">
        <v>728</v>
      </c>
      <c r="J318">
        <v>4922</v>
      </c>
      <c r="K318" s="2">
        <f t="shared" si="42"/>
        <v>39376</v>
      </c>
      <c r="L318" t="b">
        <v>0</v>
      </c>
      <c r="M318" t="b">
        <f t="shared" ca="1" si="43"/>
        <v>0</v>
      </c>
      <c r="N318">
        <f t="shared" si="44"/>
        <v>0</v>
      </c>
      <c r="O318" t="b">
        <v>0</v>
      </c>
      <c r="P318" t="b">
        <f t="shared" ca="1" si="45"/>
        <v>0</v>
      </c>
      <c r="Q318">
        <f t="shared" si="46"/>
        <v>0</v>
      </c>
      <c r="R318" t="s">
        <v>21</v>
      </c>
      <c r="S318" t="str">
        <f>CHOOSE(MATCH(G318, {"Maharashtra","Karnataka","Delhi","Telangana"}, 0), "27", "29", "07", "36") &amp; V318 &amp; "1Z5"</f>
        <v>29WEQMA1265Z1Z5</v>
      </c>
      <c r="T318" t="str">
        <f t="shared" si="47"/>
        <v>IGST</v>
      </c>
      <c r="U318" t="str">
        <f t="shared" ca="1" si="48"/>
        <v>194H</v>
      </c>
      <c r="V318" t="s">
        <v>854</v>
      </c>
      <c r="W318" t="str">
        <f t="shared" si="49"/>
        <v>Normal</v>
      </c>
    </row>
    <row r="319" spans="1:23" x14ac:dyDescent="0.25">
      <c r="A319">
        <v>318</v>
      </c>
      <c r="B319" s="1">
        <v>45726</v>
      </c>
      <c r="C319" s="1" t="str">
        <f t="shared" si="40"/>
        <v>March</v>
      </c>
      <c r="D319" s="1" t="str">
        <f t="shared" si="41"/>
        <v>Q1</v>
      </c>
      <c r="E319" t="s">
        <v>167</v>
      </c>
      <c r="F319" t="s">
        <v>18</v>
      </c>
      <c r="G319" t="s">
        <v>45</v>
      </c>
      <c r="H319">
        <v>9</v>
      </c>
      <c r="I319" t="s">
        <v>855</v>
      </c>
      <c r="J319">
        <v>9137</v>
      </c>
      <c r="K319" s="2">
        <f t="shared" si="42"/>
        <v>82233</v>
      </c>
      <c r="L319" t="b">
        <v>0</v>
      </c>
      <c r="M319" t="b">
        <f t="shared" ca="1" si="43"/>
        <v>0</v>
      </c>
      <c r="N319">
        <f t="shared" si="44"/>
        <v>0</v>
      </c>
      <c r="O319" t="b">
        <v>1</v>
      </c>
      <c r="P319">
        <f t="shared" ca="1" si="45"/>
        <v>1</v>
      </c>
      <c r="Q319">
        <f t="shared" ca="1" si="46"/>
        <v>822.33</v>
      </c>
      <c r="R319" t="s">
        <v>42</v>
      </c>
      <c r="S319" t="str">
        <f>CHOOSE(MATCH(G319, {"Maharashtra","Karnataka","Delhi","Telangana"}, 0), "27", "29", "07", "36") &amp; V319 &amp; "1Z5"</f>
        <v>36KRLFC4230J1Z5</v>
      </c>
      <c r="T319" t="str">
        <f t="shared" si="47"/>
        <v>CGST+SGST</v>
      </c>
      <c r="U319" t="str">
        <f t="shared" ca="1" si="48"/>
        <v>194I</v>
      </c>
      <c r="V319" t="s">
        <v>856</v>
      </c>
      <c r="W319" t="str">
        <f t="shared" si="49"/>
        <v>Normal</v>
      </c>
    </row>
    <row r="320" spans="1:23" x14ac:dyDescent="0.25">
      <c r="A320">
        <v>319</v>
      </c>
      <c r="B320" s="1">
        <v>45727</v>
      </c>
      <c r="C320" s="1" t="str">
        <f t="shared" si="40"/>
        <v>March</v>
      </c>
      <c r="D320" s="1" t="str">
        <f t="shared" si="41"/>
        <v>Q1</v>
      </c>
      <c r="E320" t="s">
        <v>698</v>
      </c>
      <c r="F320" t="s">
        <v>18</v>
      </c>
      <c r="G320" t="s">
        <v>37</v>
      </c>
      <c r="H320">
        <v>2</v>
      </c>
      <c r="I320" t="s">
        <v>857</v>
      </c>
      <c r="J320">
        <v>3633</v>
      </c>
      <c r="K320" s="2">
        <f t="shared" si="42"/>
        <v>7266</v>
      </c>
      <c r="L320" t="b">
        <v>1</v>
      </c>
      <c r="M320">
        <f t="shared" ca="1" si="43"/>
        <v>28</v>
      </c>
      <c r="N320">
        <f t="shared" ca="1" si="44"/>
        <v>2034.48</v>
      </c>
      <c r="O320" t="b">
        <v>0</v>
      </c>
      <c r="P320" t="b">
        <f t="shared" ca="1" si="45"/>
        <v>0</v>
      </c>
      <c r="Q320">
        <f t="shared" si="46"/>
        <v>0</v>
      </c>
      <c r="R320" t="s">
        <v>21</v>
      </c>
      <c r="S320" t="str">
        <f>CHOOSE(MATCH(G320, {"Maharashtra","Karnataka","Delhi","Telangana"}, 0), "27", "29", "07", "36") &amp; V320 &amp; "1Z5"</f>
        <v>27HEHXH4339W1Z5</v>
      </c>
      <c r="T320" t="str">
        <f t="shared" si="47"/>
        <v>IGST</v>
      </c>
      <c r="U320" t="str">
        <f t="shared" ca="1" si="48"/>
        <v>194J</v>
      </c>
      <c r="V320" t="s">
        <v>858</v>
      </c>
      <c r="W320" t="str">
        <f t="shared" si="49"/>
        <v>Normal</v>
      </c>
    </row>
    <row r="321" spans="1:23" x14ac:dyDescent="0.25">
      <c r="A321">
        <v>320</v>
      </c>
      <c r="B321" s="1">
        <v>45728</v>
      </c>
      <c r="C321" s="1" t="str">
        <f t="shared" si="40"/>
        <v>March</v>
      </c>
      <c r="D321" s="1" t="str">
        <f t="shared" si="41"/>
        <v>Q1</v>
      </c>
      <c r="E321" t="s">
        <v>273</v>
      </c>
      <c r="F321" t="s">
        <v>29</v>
      </c>
      <c r="G321" t="s">
        <v>24</v>
      </c>
      <c r="H321">
        <v>3</v>
      </c>
      <c r="I321" t="s">
        <v>859</v>
      </c>
      <c r="J321">
        <v>3639</v>
      </c>
      <c r="K321" s="2">
        <f t="shared" si="42"/>
        <v>10917</v>
      </c>
      <c r="L321" t="b">
        <v>0</v>
      </c>
      <c r="M321" t="b">
        <f t="shared" ca="1" si="43"/>
        <v>0</v>
      </c>
      <c r="N321">
        <f t="shared" si="44"/>
        <v>0</v>
      </c>
      <c r="O321" t="b">
        <v>1</v>
      </c>
      <c r="P321">
        <f t="shared" ca="1" si="45"/>
        <v>1</v>
      </c>
      <c r="Q321">
        <f t="shared" ca="1" si="46"/>
        <v>109.17</v>
      </c>
      <c r="R321" t="s">
        <v>42</v>
      </c>
      <c r="S321" t="str">
        <f>CHOOSE(MATCH(G321, {"Maharashtra","Karnataka","Delhi","Telangana"}, 0), "27", "29", "07", "36") &amp; V321 &amp; "1Z5"</f>
        <v>07YBFUH0115L1Z5</v>
      </c>
      <c r="T321" t="str">
        <f t="shared" si="47"/>
        <v>IGST</v>
      </c>
      <c r="U321" t="str">
        <f t="shared" ca="1" si="48"/>
        <v>194J</v>
      </c>
      <c r="V321" t="s">
        <v>860</v>
      </c>
      <c r="W321" t="str">
        <f t="shared" si="49"/>
        <v>Normal</v>
      </c>
    </row>
    <row r="322" spans="1:23" x14ac:dyDescent="0.25">
      <c r="A322">
        <v>321</v>
      </c>
      <c r="B322" s="1">
        <v>45729</v>
      </c>
      <c r="C322" s="1" t="str">
        <f t="shared" si="40"/>
        <v>March</v>
      </c>
      <c r="D322" s="1" t="str">
        <f t="shared" si="41"/>
        <v>Q1</v>
      </c>
      <c r="E322" t="s">
        <v>861</v>
      </c>
      <c r="F322" t="s">
        <v>29</v>
      </c>
      <c r="G322" t="s">
        <v>45</v>
      </c>
      <c r="H322">
        <v>10</v>
      </c>
      <c r="I322" t="s">
        <v>862</v>
      </c>
      <c r="J322">
        <v>9377</v>
      </c>
      <c r="K322" s="2">
        <f t="shared" si="42"/>
        <v>93770</v>
      </c>
      <c r="L322" t="b">
        <v>1</v>
      </c>
      <c r="M322">
        <f t="shared" ca="1" si="43"/>
        <v>5</v>
      </c>
      <c r="N322">
        <f t="shared" ca="1" si="44"/>
        <v>4688.5</v>
      </c>
      <c r="O322" t="b">
        <v>1</v>
      </c>
      <c r="P322">
        <f t="shared" ca="1" si="45"/>
        <v>10</v>
      </c>
      <c r="Q322">
        <f t="shared" ca="1" si="46"/>
        <v>9377</v>
      </c>
      <c r="R322" t="s">
        <v>31</v>
      </c>
      <c r="S322" t="str">
        <f>CHOOSE(MATCH(G322, {"Maharashtra","Karnataka","Delhi","Telangana"}, 0), "27", "29", "07", "36") &amp; V322 &amp; "1Z5"</f>
        <v>36OMONJ4978C1Z5</v>
      </c>
      <c r="T322" t="str">
        <f t="shared" si="47"/>
        <v>CGST+SGST</v>
      </c>
      <c r="U322" t="str">
        <f t="shared" ca="1" si="48"/>
        <v>194C</v>
      </c>
      <c r="V322" t="s">
        <v>863</v>
      </c>
      <c r="W322" t="str">
        <f t="shared" si="49"/>
        <v>High Risk</v>
      </c>
    </row>
    <row r="323" spans="1:23" x14ac:dyDescent="0.25">
      <c r="A323">
        <v>322</v>
      </c>
      <c r="B323" s="1">
        <v>45730</v>
      </c>
      <c r="C323" s="1" t="str">
        <f t="shared" ref="C323:C351" si="50">TEXT(B323,"mmmm")</f>
        <v>March</v>
      </c>
      <c r="D323" s="1" t="str">
        <f t="shared" ref="D323:D351" si="51">"Q" &amp; INT((MONTH(B323)-1)/3)+1</f>
        <v>Q1</v>
      </c>
      <c r="E323" t="s">
        <v>864</v>
      </c>
      <c r="F323" t="s">
        <v>18</v>
      </c>
      <c r="G323" t="s">
        <v>24</v>
      </c>
      <c r="H323">
        <v>5</v>
      </c>
      <c r="I323" t="s">
        <v>865</v>
      </c>
      <c r="J323">
        <v>5120</v>
      </c>
      <c r="K323" s="2">
        <f t="shared" ref="K323:K351" si="52">H323*J323</f>
        <v>25600</v>
      </c>
      <c r="L323" t="b">
        <v>0</v>
      </c>
      <c r="M323" t="b">
        <f t="shared" ref="M323:M351" ca="1" si="53">IF(L323=TRUE, CHOOSE(RANDBETWEEN(1,4), 5, 12, 18, 28, ""))</f>
        <v>0</v>
      </c>
      <c r="N323">
        <f t="shared" ref="N323:N351" si="54">IF(L323=TRUE, K323 * M323 / 100, 0)</f>
        <v>0</v>
      </c>
      <c r="O323" t="b">
        <v>0</v>
      </c>
      <c r="P323" t="b">
        <f t="shared" ref="P323:P351" ca="1" si="55">IF(O323=TRUE, CHOOSE(RANDBETWEEN(1,4), 1, 2, 5, 10, ""))</f>
        <v>0</v>
      </c>
      <c r="Q323">
        <f t="shared" ref="Q323:Q351" si="56">IF(O323=TRUE, K323 * P323 / 100, 0)</f>
        <v>0</v>
      </c>
      <c r="R323" t="s">
        <v>31</v>
      </c>
      <c r="S323" t="str">
        <f>CHOOSE(MATCH(G323, {"Maharashtra","Karnataka","Delhi","Telangana"}, 0), "27", "29", "07", "36") &amp; V323 &amp; "1Z5"</f>
        <v>07IOTJT3446J1Z5</v>
      </c>
      <c r="T323" t="str">
        <f t="shared" ref="T323:T351" si="57">IF(G323="Telangana", "CGST+SGST", "IGST")</f>
        <v>IGST</v>
      </c>
      <c r="U323" t="str">
        <f t="shared" ref="U323:U351" ca="1" si="58">CHOOSE(RANDBETWEEN(1,5), "194C", "194J", "194H", "194I", "No TDS")</f>
        <v>194J</v>
      </c>
      <c r="V323" t="s">
        <v>866</v>
      </c>
      <c r="W323" t="str">
        <f t="shared" ref="W323:W351" si="59">IF(AND(L323=TRUE, R323="Cash"), "High Risk", "Normal")</f>
        <v>Normal</v>
      </c>
    </row>
    <row r="324" spans="1:23" x14ac:dyDescent="0.25">
      <c r="A324">
        <v>323</v>
      </c>
      <c r="B324" s="1">
        <v>45731</v>
      </c>
      <c r="C324" s="1" t="str">
        <f t="shared" si="50"/>
        <v>March</v>
      </c>
      <c r="D324" s="1" t="str">
        <f t="shared" si="51"/>
        <v>Q1</v>
      </c>
      <c r="E324" t="s">
        <v>867</v>
      </c>
      <c r="F324" t="s">
        <v>29</v>
      </c>
      <c r="G324" t="s">
        <v>37</v>
      </c>
      <c r="H324">
        <v>4</v>
      </c>
      <c r="I324" t="s">
        <v>868</v>
      </c>
      <c r="J324">
        <v>6161</v>
      </c>
      <c r="K324" s="2">
        <f t="shared" si="52"/>
        <v>24644</v>
      </c>
      <c r="L324" t="b">
        <v>0</v>
      </c>
      <c r="M324" t="b">
        <f t="shared" ca="1" si="53"/>
        <v>0</v>
      </c>
      <c r="N324">
        <f t="shared" si="54"/>
        <v>0</v>
      </c>
      <c r="O324" t="b">
        <v>1</v>
      </c>
      <c r="P324">
        <f t="shared" ca="1" si="55"/>
        <v>1</v>
      </c>
      <c r="Q324">
        <f t="shared" ca="1" si="56"/>
        <v>246.44</v>
      </c>
      <c r="R324" t="s">
        <v>42</v>
      </c>
      <c r="S324" t="str">
        <f>CHOOSE(MATCH(G324, {"Maharashtra","Karnataka","Delhi","Telangana"}, 0), "27", "29", "07", "36") &amp; V324 &amp; "1Z5"</f>
        <v>27HIJYJ6210V1Z5</v>
      </c>
      <c r="T324" t="str">
        <f t="shared" si="57"/>
        <v>IGST</v>
      </c>
      <c r="U324" t="str">
        <f t="shared" ca="1" si="58"/>
        <v>194H</v>
      </c>
      <c r="V324" t="s">
        <v>869</v>
      </c>
      <c r="W324" t="str">
        <f t="shared" si="59"/>
        <v>Normal</v>
      </c>
    </row>
    <row r="325" spans="1:23" x14ac:dyDescent="0.25">
      <c r="A325">
        <v>324</v>
      </c>
      <c r="B325" s="1">
        <v>45732</v>
      </c>
      <c r="C325" s="1" t="str">
        <f t="shared" si="50"/>
        <v>March</v>
      </c>
      <c r="D325" s="1" t="str">
        <f t="shared" si="51"/>
        <v>Q1</v>
      </c>
      <c r="E325" t="s">
        <v>870</v>
      </c>
      <c r="F325" t="s">
        <v>29</v>
      </c>
      <c r="G325" t="s">
        <v>19</v>
      </c>
      <c r="H325">
        <v>7</v>
      </c>
      <c r="I325" t="s">
        <v>871</v>
      </c>
      <c r="J325">
        <v>3120</v>
      </c>
      <c r="K325" s="2">
        <f t="shared" si="52"/>
        <v>21840</v>
      </c>
      <c r="L325" t="b">
        <v>1</v>
      </c>
      <c r="M325">
        <f t="shared" ca="1" si="53"/>
        <v>5</v>
      </c>
      <c r="N325">
        <f t="shared" ca="1" si="54"/>
        <v>1092</v>
      </c>
      <c r="O325" t="b">
        <v>0</v>
      </c>
      <c r="P325" t="b">
        <f t="shared" ca="1" si="55"/>
        <v>0</v>
      </c>
      <c r="Q325">
        <f t="shared" si="56"/>
        <v>0</v>
      </c>
      <c r="R325" t="s">
        <v>31</v>
      </c>
      <c r="S325" t="str">
        <f>CHOOSE(MATCH(G325, {"Maharashtra","Karnataka","Delhi","Telangana"}, 0), "27", "29", "07", "36") &amp; V325 &amp; "1Z5"</f>
        <v>29CWAOQ2562L1Z5</v>
      </c>
      <c r="T325" t="str">
        <f t="shared" si="57"/>
        <v>IGST</v>
      </c>
      <c r="U325" t="str">
        <f t="shared" ca="1" si="58"/>
        <v>194J</v>
      </c>
      <c r="V325" t="s">
        <v>872</v>
      </c>
      <c r="W325" t="str">
        <f t="shared" si="59"/>
        <v>High Risk</v>
      </c>
    </row>
    <row r="326" spans="1:23" x14ac:dyDescent="0.25">
      <c r="A326">
        <v>325</v>
      </c>
      <c r="B326" s="1">
        <v>45733</v>
      </c>
      <c r="C326" s="1" t="str">
        <f t="shared" si="50"/>
        <v>March</v>
      </c>
      <c r="D326" s="1" t="str">
        <f t="shared" si="51"/>
        <v>Q1</v>
      </c>
      <c r="E326" t="s">
        <v>418</v>
      </c>
      <c r="F326" t="s">
        <v>18</v>
      </c>
      <c r="G326" t="s">
        <v>45</v>
      </c>
      <c r="H326">
        <v>6</v>
      </c>
      <c r="I326" t="s">
        <v>873</v>
      </c>
      <c r="J326">
        <v>1060</v>
      </c>
      <c r="K326" s="2">
        <f t="shared" si="52"/>
        <v>6360</v>
      </c>
      <c r="L326" t="b">
        <v>0</v>
      </c>
      <c r="M326" t="b">
        <f t="shared" ca="1" si="53"/>
        <v>0</v>
      </c>
      <c r="N326">
        <f t="shared" si="54"/>
        <v>0</v>
      </c>
      <c r="O326" t="b">
        <v>1</v>
      </c>
      <c r="P326">
        <f t="shared" ca="1" si="55"/>
        <v>2</v>
      </c>
      <c r="Q326">
        <f t="shared" ca="1" si="56"/>
        <v>127.2</v>
      </c>
      <c r="R326" t="s">
        <v>31</v>
      </c>
      <c r="S326" t="str">
        <f>CHOOSE(MATCH(G326, {"Maharashtra","Karnataka","Delhi","Telangana"}, 0), "27", "29", "07", "36") &amp; V326 &amp; "1Z5"</f>
        <v>36YDNFT4544Q1Z5</v>
      </c>
      <c r="T326" t="str">
        <f t="shared" si="57"/>
        <v>CGST+SGST</v>
      </c>
      <c r="U326" t="str">
        <f t="shared" ca="1" si="58"/>
        <v>194I</v>
      </c>
      <c r="V326" t="s">
        <v>874</v>
      </c>
      <c r="W326" t="str">
        <f t="shared" si="59"/>
        <v>Normal</v>
      </c>
    </row>
    <row r="327" spans="1:23" x14ac:dyDescent="0.25">
      <c r="A327">
        <v>326</v>
      </c>
      <c r="B327" s="1">
        <v>45734</v>
      </c>
      <c r="C327" s="1" t="str">
        <f t="shared" si="50"/>
        <v>March</v>
      </c>
      <c r="D327" s="1" t="str">
        <f t="shared" si="51"/>
        <v>Q1</v>
      </c>
      <c r="E327" t="s">
        <v>79</v>
      </c>
      <c r="F327" t="s">
        <v>18</v>
      </c>
      <c r="G327" t="s">
        <v>45</v>
      </c>
      <c r="H327">
        <v>3</v>
      </c>
      <c r="I327" t="s">
        <v>875</v>
      </c>
      <c r="J327">
        <v>496</v>
      </c>
      <c r="K327" s="2">
        <f t="shared" si="52"/>
        <v>1488</v>
      </c>
      <c r="L327" t="b">
        <v>0</v>
      </c>
      <c r="M327" t="b">
        <f t="shared" ca="1" si="53"/>
        <v>0</v>
      </c>
      <c r="N327">
        <f t="shared" si="54"/>
        <v>0</v>
      </c>
      <c r="O327" t="b">
        <v>1</v>
      </c>
      <c r="P327">
        <f t="shared" ca="1" si="55"/>
        <v>1</v>
      </c>
      <c r="Q327">
        <f t="shared" ca="1" si="56"/>
        <v>14.88</v>
      </c>
      <c r="R327" t="s">
        <v>31</v>
      </c>
      <c r="S327" t="str">
        <f>CHOOSE(MATCH(G327, {"Maharashtra","Karnataka","Delhi","Telangana"}, 0), "27", "29", "07", "36") &amp; V327 &amp; "1Z5"</f>
        <v>36LTMOK4309L1Z5</v>
      </c>
      <c r="T327" t="str">
        <f t="shared" si="57"/>
        <v>CGST+SGST</v>
      </c>
      <c r="U327" t="str">
        <f t="shared" ca="1" si="58"/>
        <v>194C</v>
      </c>
      <c r="V327" t="s">
        <v>876</v>
      </c>
      <c r="W327" t="str">
        <f t="shared" si="59"/>
        <v>Normal</v>
      </c>
    </row>
    <row r="328" spans="1:23" x14ac:dyDescent="0.25">
      <c r="A328">
        <v>327</v>
      </c>
      <c r="B328" s="1">
        <v>45735</v>
      </c>
      <c r="C328" s="1" t="str">
        <f t="shared" si="50"/>
        <v>March</v>
      </c>
      <c r="D328" s="1" t="str">
        <f t="shared" si="51"/>
        <v>Q1</v>
      </c>
      <c r="E328" t="s">
        <v>826</v>
      </c>
      <c r="F328" t="s">
        <v>18</v>
      </c>
      <c r="G328" t="s">
        <v>45</v>
      </c>
      <c r="H328">
        <v>8</v>
      </c>
      <c r="I328" t="s">
        <v>877</v>
      </c>
      <c r="J328">
        <v>3228</v>
      </c>
      <c r="K328" s="2">
        <f t="shared" si="52"/>
        <v>25824</v>
      </c>
      <c r="L328" t="b">
        <v>0</v>
      </c>
      <c r="M328" t="b">
        <f t="shared" ca="1" si="53"/>
        <v>0</v>
      </c>
      <c r="N328">
        <f t="shared" si="54"/>
        <v>0</v>
      </c>
      <c r="O328" t="b">
        <v>1</v>
      </c>
      <c r="P328">
        <f t="shared" ca="1" si="55"/>
        <v>10</v>
      </c>
      <c r="Q328">
        <f t="shared" ca="1" si="56"/>
        <v>2582.4</v>
      </c>
      <c r="R328" t="s">
        <v>31</v>
      </c>
      <c r="S328" t="str">
        <f>CHOOSE(MATCH(G328, {"Maharashtra","Karnataka","Delhi","Telangana"}, 0), "27", "29", "07", "36") &amp; V328 &amp; "1Z5"</f>
        <v>36FYSNM8791R1Z5</v>
      </c>
      <c r="T328" t="str">
        <f t="shared" si="57"/>
        <v>CGST+SGST</v>
      </c>
      <c r="U328" t="str">
        <f t="shared" ca="1" si="58"/>
        <v>194I</v>
      </c>
      <c r="V328" t="s">
        <v>878</v>
      </c>
      <c r="W328" t="str">
        <f t="shared" si="59"/>
        <v>Normal</v>
      </c>
    </row>
    <row r="329" spans="1:23" x14ac:dyDescent="0.25">
      <c r="A329">
        <v>328</v>
      </c>
      <c r="B329" s="1">
        <v>45736</v>
      </c>
      <c r="C329" s="1" t="str">
        <f t="shared" si="50"/>
        <v>March</v>
      </c>
      <c r="D329" s="1" t="str">
        <f t="shared" si="51"/>
        <v>Q1</v>
      </c>
      <c r="E329" t="s">
        <v>296</v>
      </c>
      <c r="F329" t="s">
        <v>18</v>
      </c>
      <c r="G329" t="s">
        <v>24</v>
      </c>
      <c r="H329">
        <v>8</v>
      </c>
      <c r="I329" t="s">
        <v>879</v>
      </c>
      <c r="J329">
        <v>9867</v>
      </c>
      <c r="K329" s="2">
        <f t="shared" si="52"/>
        <v>78936</v>
      </c>
      <c r="L329" t="b">
        <v>0</v>
      </c>
      <c r="M329" t="b">
        <f t="shared" ca="1" si="53"/>
        <v>0</v>
      </c>
      <c r="N329">
        <f t="shared" si="54"/>
        <v>0</v>
      </c>
      <c r="O329" t="b">
        <v>0</v>
      </c>
      <c r="P329" t="b">
        <f t="shared" ca="1" si="55"/>
        <v>0</v>
      </c>
      <c r="Q329">
        <f t="shared" si="56"/>
        <v>0</v>
      </c>
      <c r="R329" t="s">
        <v>31</v>
      </c>
      <c r="S329" t="str">
        <f>CHOOSE(MATCH(G329, {"Maharashtra","Karnataka","Delhi","Telangana"}, 0), "27", "29", "07", "36") &amp; V329 &amp; "1Z5"</f>
        <v>07SKXZD4351R1Z5</v>
      </c>
      <c r="T329" t="str">
        <f t="shared" si="57"/>
        <v>IGST</v>
      </c>
      <c r="U329" t="str">
        <f t="shared" ca="1" si="58"/>
        <v>194J</v>
      </c>
      <c r="V329" t="s">
        <v>880</v>
      </c>
      <c r="W329" t="str">
        <f t="shared" si="59"/>
        <v>Normal</v>
      </c>
    </row>
    <row r="330" spans="1:23" x14ac:dyDescent="0.25">
      <c r="A330">
        <v>329</v>
      </c>
      <c r="B330" s="1">
        <v>45737</v>
      </c>
      <c r="C330" s="1" t="str">
        <f t="shared" si="50"/>
        <v>March</v>
      </c>
      <c r="D330" s="1" t="str">
        <f t="shared" si="51"/>
        <v>Q1</v>
      </c>
      <c r="E330" t="s">
        <v>428</v>
      </c>
      <c r="F330" t="s">
        <v>29</v>
      </c>
      <c r="G330" t="s">
        <v>24</v>
      </c>
      <c r="H330">
        <v>10</v>
      </c>
      <c r="I330" t="s">
        <v>881</v>
      </c>
      <c r="J330">
        <v>1164</v>
      </c>
      <c r="K330" s="2">
        <f t="shared" si="52"/>
        <v>11640</v>
      </c>
      <c r="L330" t="b">
        <v>0</v>
      </c>
      <c r="M330" t="b">
        <f t="shared" ca="1" si="53"/>
        <v>0</v>
      </c>
      <c r="N330">
        <f t="shared" si="54"/>
        <v>0</v>
      </c>
      <c r="O330" t="b">
        <v>1</v>
      </c>
      <c r="P330">
        <f t="shared" ca="1" si="55"/>
        <v>5</v>
      </c>
      <c r="Q330">
        <f t="shared" ca="1" si="56"/>
        <v>582</v>
      </c>
      <c r="R330" t="s">
        <v>42</v>
      </c>
      <c r="S330" t="str">
        <f>CHOOSE(MATCH(G330, {"Maharashtra","Karnataka","Delhi","Telangana"}, 0), "27", "29", "07", "36") &amp; V330 &amp; "1Z5"</f>
        <v>07PPRAF4821D1Z5</v>
      </c>
      <c r="T330" t="str">
        <f t="shared" si="57"/>
        <v>IGST</v>
      </c>
      <c r="U330" t="str">
        <f t="shared" ca="1" si="58"/>
        <v>No TDS</v>
      </c>
      <c r="V330" t="s">
        <v>882</v>
      </c>
      <c r="W330" t="str">
        <f t="shared" si="59"/>
        <v>Normal</v>
      </c>
    </row>
    <row r="331" spans="1:23" x14ac:dyDescent="0.25">
      <c r="A331">
        <v>330</v>
      </c>
      <c r="B331" s="1">
        <v>45738</v>
      </c>
      <c r="C331" s="1" t="str">
        <f t="shared" si="50"/>
        <v>March</v>
      </c>
      <c r="D331" s="1" t="str">
        <f t="shared" si="51"/>
        <v>Q1</v>
      </c>
      <c r="E331" t="s">
        <v>758</v>
      </c>
      <c r="F331" t="s">
        <v>29</v>
      </c>
      <c r="G331" t="s">
        <v>45</v>
      </c>
      <c r="H331">
        <v>7</v>
      </c>
      <c r="I331" t="s">
        <v>883</v>
      </c>
      <c r="J331">
        <v>6503</v>
      </c>
      <c r="K331" s="2">
        <f t="shared" si="52"/>
        <v>45521</v>
      </c>
      <c r="L331" t="b">
        <v>1</v>
      </c>
      <c r="M331">
        <f t="shared" ca="1" si="53"/>
        <v>28</v>
      </c>
      <c r="N331">
        <f t="shared" ca="1" si="54"/>
        <v>12745.88</v>
      </c>
      <c r="O331" t="b">
        <v>0</v>
      </c>
      <c r="P331" t="b">
        <f t="shared" ca="1" si="55"/>
        <v>0</v>
      </c>
      <c r="Q331">
        <f t="shared" si="56"/>
        <v>0</v>
      </c>
      <c r="R331" t="s">
        <v>42</v>
      </c>
      <c r="S331" t="str">
        <f>CHOOSE(MATCH(G331, {"Maharashtra","Karnataka","Delhi","Telangana"}, 0), "27", "29", "07", "36") &amp; V331 &amp; "1Z5"</f>
        <v>36BQLVB4564C1Z5</v>
      </c>
      <c r="T331" t="str">
        <f t="shared" si="57"/>
        <v>CGST+SGST</v>
      </c>
      <c r="U331" t="str">
        <f t="shared" ca="1" si="58"/>
        <v>194C</v>
      </c>
      <c r="V331" t="s">
        <v>884</v>
      </c>
      <c r="W331" t="str">
        <f t="shared" si="59"/>
        <v>Normal</v>
      </c>
    </row>
    <row r="332" spans="1:23" x14ac:dyDescent="0.25">
      <c r="A332">
        <v>331</v>
      </c>
      <c r="B332" s="1">
        <v>45739</v>
      </c>
      <c r="C332" s="1" t="str">
        <f t="shared" si="50"/>
        <v>March</v>
      </c>
      <c r="D332" s="1" t="str">
        <f t="shared" si="51"/>
        <v>Q1</v>
      </c>
      <c r="E332" t="s">
        <v>170</v>
      </c>
      <c r="F332" t="s">
        <v>18</v>
      </c>
      <c r="G332" t="s">
        <v>24</v>
      </c>
      <c r="H332">
        <v>1</v>
      </c>
      <c r="I332" t="s">
        <v>885</v>
      </c>
      <c r="J332">
        <v>3107</v>
      </c>
      <c r="K332" s="2">
        <f t="shared" si="52"/>
        <v>3107</v>
      </c>
      <c r="L332" t="b">
        <v>0</v>
      </c>
      <c r="M332" t="b">
        <f t="shared" ca="1" si="53"/>
        <v>0</v>
      </c>
      <c r="N332">
        <f t="shared" si="54"/>
        <v>0</v>
      </c>
      <c r="O332" t="b">
        <v>1</v>
      </c>
      <c r="P332">
        <f t="shared" ca="1" si="55"/>
        <v>10</v>
      </c>
      <c r="Q332">
        <f t="shared" ca="1" si="56"/>
        <v>310.7</v>
      </c>
      <c r="R332" t="s">
        <v>42</v>
      </c>
      <c r="S332" t="str">
        <f>CHOOSE(MATCH(G332, {"Maharashtra","Karnataka","Delhi","Telangana"}, 0), "27", "29", "07", "36") &amp; V332 &amp; "1Z5"</f>
        <v>07SMJEJ9290L1Z5</v>
      </c>
      <c r="T332" t="str">
        <f t="shared" si="57"/>
        <v>IGST</v>
      </c>
      <c r="U332" t="str">
        <f t="shared" ca="1" si="58"/>
        <v>194I</v>
      </c>
      <c r="V332" t="s">
        <v>886</v>
      </c>
      <c r="W332" t="str">
        <f t="shared" si="59"/>
        <v>Normal</v>
      </c>
    </row>
    <row r="333" spans="1:23" x14ac:dyDescent="0.25">
      <c r="A333">
        <v>332</v>
      </c>
      <c r="B333" s="1">
        <v>45740</v>
      </c>
      <c r="C333" s="1" t="str">
        <f t="shared" si="50"/>
        <v>March</v>
      </c>
      <c r="D333" s="1" t="str">
        <f t="shared" si="51"/>
        <v>Q1</v>
      </c>
      <c r="E333" t="s">
        <v>887</v>
      </c>
      <c r="F333" t="s">
        <v>29</v>
      </c>
      <c r="G333" t="s">
        <v>19</v>
      </c>
      <c r="H333">
        <v>1</v>
      </c>
      <c r="I333" t="s">
        <v>361</v>
      </c>
      <c r="J333">
        <v>9155</v>
      </c>
      <c r="K333" s="2">
        <f t="shared" si="52"/>
        <v>9155</v>
      </c>
      <c r="L333" t="b">
        <v>0</v>
      </c>
      <c r="M333" t="b">
        <f t="shared" ca="1" si="53"/>
        <v>0</v>
      </c>
      <c r="N333">
        <f t="shared" si="54"/>
        <v>0</v>
      </c>
      <c r="O333" t="b">
        <v>0</v>
      </c>
      <c r="P333" t="b">
        <f t="shared" ca="1" si="55"/>
        <v>0</v>
      </c>
      <c r="Q333">
        <f t="shared" si="56"/>
        <v>0</v>
      </c>
      <c r="R333" t="s">
        <v>42</v>
      </c>
      <c r="S333" t="str">
        <f>CHOOSE(MATCH(G333, {"Maharashtra","Karnataka","Delhi","Telangana"}, 0), "27", "29", "07", "36") &amp; V333 &amp; "1Z5"</f>
        <v>29AENZM7010Q1Z5</v>
      </c>
      <c r="T333" t="str">
        <f t="shared" si="57"/>
        <v>IGST</v>
      </c>
      <c r="U333" t="str">
        <f t="shared" ca="1" si="58"/>
        <v>194C</v>
      </c>
      <c r="V333" t="s">
        <v>888</v>
      </c>
      <c r="W333" t="str">
        <f t="shared" si="59"/>
        <v>Normal</v>
      </c>
    </row>
    <row r="334" spans="1:23" x14ac:dyDescent="0.25">
      <c r="A334">
        <v>333</v>
      </c>
      <c r="B334" s="1">
        <v>45741</v>
      </c>
      <c r="C334" s="1" t="str">
        <f t="shared" si="50"/>
        <v>March</v>
      </c>
      <c r="D334" s="1" t="str">
        <f t="shared" si="51"/>
        <v>Q1</v>
      </c>
      <c r="E334" t="s">
        <v>889</v>
      </c>
      <c r="F334" t="s">
        <v>18</v>
      </c>
      <c r="G334" t="s">
        <v>37</v>
      </c>
      <c r="H334">
        <v>10</v>
      </c>
      <c r="I334" t="s">
        <v>890</v>
      </c>
      <c r="J334">
        <v>4574</v>
      </c>
      <c r="K334" s="2">
        <f t="shared" si="52"/>
        <v>45740</v>
      </c>
      <c r="L334" t="b">
        <v>1</v>
      </c>
      <c r="M334">
        <f t="shared" ca="1" si="53"/>
        <v>5</v>
      </c>
      <c r="N334">
        <f t="shared" ca="1" si="54"/>
        <v>2287</v>
      </c>
      <c r="O334" t="b">
        <v>1</v>
      </c>
      <c r="P334">
        <f t="shared" ca="1" si="55"/>
        <v>10</v>
      </c>
      <c r="Q334">
        <f t="shared" ca="1" si="56"/>
        <v>4574</v>
      </c>
      <c r="R334" t="s">
        <v>42</v>
      </c>
      <c r="S334" t="str">
        <f>CHOOSE(MATCH(G334, {"Maharashtra","Karnataka","Delhi","Telangana"}, 0), "27", "29", "07", "36") &amp; V334 &amp; "1Z5"</f>
        <v>27PQRYN8117U1Z5</v>
      </c>
      <c r="T334" t="str">
        <f t="shared" si="57"/>
        <v>IGST</v>
      </c>
      <c r="U334" t="str">
        <f t="shared" ca="1" si="58"/>
        <v>194H</v>
      </c>
      <c r="V334" t="s">
        <v>891</v>
      </c>
      <c r="W334" t="str">
        <f t="shared" si="59"/>
        <v>Normal</v>
      </c>
    </row>
    <row r="335" spans="1:23" x14ac:dyDescent="0.25">
      <c r="A335">
        <v>334</v>
      </c>
      <c r="B335" s="1">
        <v>45742</v>
      </c>
      <c r="C335" s="1" t="str">
        <f t="shared" si="50"/>
        <v>March</v>
      </c>
      <c r="D335" s="1" t="str">
        <f t="shared" si="51"/>
        <v>Q1</v>
      </c>
      <c r="E335" t="s">
        <v>431</v>
      </c>
      <c r="F335" t="s">
        <v>18</v>
      </c>
      <c r="G335" t="s">
        <v>19</v>
      </c>
      <c r="H335">
        <v>2</v>
      </c>
      <c r="I335" t="s">
        <v>892</v>
      </c>
      <c r="J335">
        <v>5596</v>
      </c>
      <c r="K335" s="2">
        <f t="shared" si="52"/>
        <v>11192</v>
      </c>
      <c r="L335" t="b">
        <v>1</v>
      </c>
      <c r="M335">
        <f t="shared" ca="1" si="53"/>
        <v>28</v>
      </c>
      <c r="N335">
        <f t="shared" ca="1" si="54"/>
        <v>3133.76</v>
      </c>
      <c r="O335" t="b">
        <v>0</v>
      </c>
      <c r="P335" t="b">
        <f t="shared" ca="1" si="55"/>
        <v>0</v>
      </c>
      <c r="Q335">
        <f t="shared" si="56"/>
        <v>0</v>
      </c>
      <c r="R335" t="s">
        <v>21</v>
      </c>
      <c r="S335" t="str">
        <f>CHOOSE(MATCH(G335, {"Maharashtra","Karnataka","Delhi","Telangana"}, 0), "27", "29", "07", "36") &amp; V335 &amp; "1Z5"</f>
        <v>29RUXYO0605B1Z5</v>
      </c>
      <c r="T335" t="str">
        <f t="shared" si="57"/>
        <v>IGST</v>
      </c>
      <c r="U335" t="str">
        <f t="shared" ca="1" si="58"/>
        <v>194I</v>
      </c>
      <c r="V335" t="s">
        <v>893</v>
      </c>
      <c r="W335" t="str">
        <f t="shared" si="59"/>
        <v>Normal</v>
      </c>
    </row>
    <row r="336" spans="1:23" x14ac:dyDescent="0.25">
      <c r="A336">
        <v>335</v>
      </c>
      <c r="B336" s="1">
        <v>45743</v>
      </c>
      <c r="C336" s="1" t="str">
        <f t="shared" si="50"/>
        <v>March</v>
      </c>
      <c r="D336" s="1" t="str">
        <f t="shared" si="51"/>
        <v>Q1</v>
      </c>
      <c r="E336" t="s">
        <v>894</v>
      </c>
      <c r="F336" t="s">
        <v>18</v>
      </c>
      <c r="G336" t="s">
        <v>45</v>
      </c>
      <c r="H336">
        <v>6</v>
      </c>
      <c r="I336" t="s">
        <v>895</v>
      </c>
      <c r="J336">
        <v>4233</v>
      </c>
      <c r="K336" s="2">
        <f t="shared" si="52"/>
        <v>25398</v>
      </c>
      <c r="L336" t="b">
        <v>1</v>
      </c>
      <c r="M336">
        <f t="shared" ca="1" si="53"/>
        <v>18</v>
      </c>
      <c r="N336">
        <f t="shared" ca="1" si="54"/>
        <v>4571.6400000000003</v>
      </c>
      <c r="O336" t="b">
        <v>0</v>
      </c>
      <c r="P336" t="b">
        <f t="shared" ca="1" si="55"/>
        <v>0</v>
      </c>
      <c r="Q336">
        <f t="shared" si="56"/>
        <v>0</v>
      </c>
      <c r="R336" t="s">
        <v>21</v>
      </c>
      <c r="S336" t="str">
        <f>CHOOSE(MATCH(G336, {"Maharashtra","Karnataka","Delhi","Telangana"}, 0), "27", "29", "07", "36") &amp; V336 &amp; "1Z5"</f>
        <v>36HFGAG9806N1Z5</v>
      </c>
      <c r="T336" t="str">
        <f t="shared" si="57"/>
        <v>CGST+SGST</v>
      </c>
      <c r="U336" t="str">
        <f t="shared" ca="1" si="58"/>
        <v>194I</v>
      </c>
      <c r="V336" t="s">
        <v>896</v>
      </c>
      <c r="W336" t="str">
        <f t="shared" si="59"/>
        <v>Normal</v>
      </c>
    </row>
    <row r="337" spans="1:23" x14ac:dyDescent="0.25">
      <c r="A337">
        <v>336</v>
      </c>
      <c r="B337" s="1">
        <v>45744</v>
      </c>
      <c r="C337" s="1" t="str">
        <f t="shared" si="50"/>
        <v>March</v>
      </c>
      <c r="D337" s="1" t="str">
        <f t="shared" si="51"/>
        <v>Q1</v>
      </c>
      <c r="E337" t="s">
        <v>897</v>
      </c>
      <c r="F337" t="s">
        <v>29</v>
      </c>
      <c r="G337" t="s">
        <v>37</v>
      </c>
      <c r="H337">
        <v>2</v>
      </c>
      <c r="I337" t="s">
        <v>898</v>
      </c>
      <c r="J337">
        <v>6276</v>
      </c>
      <c r="K337" s="2">
        <f t="shared" si="52"/>
        <v>12552</v>
      </c>
      <c r="L337" t="b">
        <v>1</v>
      </c>
      <c r="M337">
        <f t="shared" ca="1" si="53"/>
        <v>12</v>
      </c>
      <c r="N337">
        <f t="shared" ca="1" si="54"/>
        <v>1506.24</v>
      </c>
      <c r="O337" t="b">
        <v>0</v>
      </c>
      <c r="P337" t="b">
        <f t="shared" ca="1" si="55"/>
        <v>0</v>
      </c>
      <c r="Q337">
        <f t="shared" si="56"/>
        <v>0</v>
      </c>
      <c r="R337" t="s">
        <v>21</v>
      </c>
      <c r="S337" t="str">
        <f>CHOOSE(MATCH(G337, {"Maharashtra","Karnataka","Delhi","Telangana"}, 0), "27", "29", "07", "36") &amp; V337 &amp; "1Z5"</f>
        <v>27JJZPW5610R1Z5</v>
      </c>
      <c r="T337" t="str">
        <f t="shared" si="57"/>
        <v>IGST</v>
      </c>
      <c r="U337" t="str">
        <f t="shared" ca="1" si="58"/>
        <v>194I</v>
      </c>
      <c r="V337" t="s">
        <v>899</v>
      </c>
      <c r="W337" t="str">
        <f t="shared" si="59"/>
        <v>Normal</v>
      </c>
    </row>
    <row r="338" spans="1:23" x14ac:dyDescent="0.25">
      <c r="A338">
        <v>337</v>
      </c>
      <c r="B338" s="1">
        <v>45745</v>
      </c>
      <c r="C338" s="1" t="str">
        <f t="shared" si="50"/>
        <v>March</v>
      </c>
      <c r="D338" s="1" t="str">
        <f t="shared" si="51"/>
        <v>Q1</v>
      </c>
      <c r="E338" t="s">
        <v>389</v>
      </c>
      <c r="F338" t="s">
        <v>29</v>
      </c>
      <c r="G338" t="s">
        <v>37</v>
      </c>
      <c r="H338">
        <v>4</v>
      </c>
      <c r="I338" t="s">
        <v>900</v>
      </c>
      <c r="J338">
        <v>3490</v>
      </c>
      <c r="K338" s="2">
        <f t="shared" si="52"/>
        <v>13960</v>
      </c>
      <c r="L338" t="b">
        <v>0</v>
      </c>
      <c r="M338" t="b">
        <f t="shared" ca="1" si="53"/>
        <v>0</v>
      </c>
      <c r="N338">
        <f t="shared" si="54"/>
        <v>0</v>
      </c>
      <c r="O338" t="b">
        <v>1</v>
      </c>
      <c r="P338">
        <f t="shared" ca="1" si="55"/>
        <v>10</v>
      </c>
      <c r="Q338">
        <f t="shared" ca="1" si="56"/>
        <v>1396</v>
      </c>
      <c r="R338" t="s">
        <v>42</v>
      </c>
      <c r="S338" t="str">
        <f>CHOOSE(MATCH(G338, {"Maharashtra","Karnataka","Delhi","Telangana"}, 0), "27", "29", "07", "36") &amp; V338 &amp; "1Z5"</f>
        <v>27OYQOP0414S1Z5</v>
      </c>
      <c r="T338" t="str">
        <f t="shared" si="57"/>
        <v>IGST</v>
      </c>
      <c r="U338" t="str">
        <f t="shared" ca="1" si="58"/>
        <v>No TDS</v>
      </c>
      <c r="V338" t="s">
        <v>901</v>
      </c>
      <c r="W338" t="str">
        <f t="shared" si="59"/>
        <v>Normal</v>
      </c>
    </row>
    <row r="339" spans="1:23" x14ac:dyDescent="0.25">
      <c r="A339">
        <v>338</v>
      </c>
      <c r="B339" s="1">
        <v>45746</v>
      </c>
      <c r="C339" s="1" t="str">
        <f t="shared" si="50"/>
        <v>March</v>
      </c>
      <c r="D339" s="1" t="str">
        <f t="shared" si="51"/>
        <v>Q1</v>
      </c>
      <c r="E339" t="s">
        <v>415</v>
      </c>
      <c r="F339" t="s">
        <v>29</v>
      </c>
      <c r="G339" t="s">
        <v>24</v>
      </c>
      <c r="H339">
        <v>6</v>
      </c>
      <c r="I339" t="s">
        <v>902</v>
      </c>
      <c r="J339">
        <v>1078</v>
      </c>
      <c r="K339" s="2">
        <f t="shared" si="52"/>
        <v>6468</v>
      </c>
      <c r="L339" t="b">
        <v>0</v>
      </c>
      <c r="M339" t="b">
        <f t="shared" ca="1" si="53"/>
        <v>0</v>
      </c>
      <c r="N339">
        <f t="shared" si="54"/>
        <v>0</v>
      </c>
      <c r="O339" t="b">
        <v>0</v>
      </c>
      <c r="P339" t="b">
        <f t="shared" ca="1" si="55"/>
        <v>0</v>
      </c>
      <c r="Q339">
        <f t="shared" si="56"/>
        <v>0</v>
      </c>
      <c r="R339" t="s">
        <v>21</v>
      </c>
      <c r="S339" t="str">
        <f>CHOOSE(MATCH(G339, {"Maharashtra","Karnataka","Delhi","Telangana"}, 0), "27", "29", "07", "36") &amp; V339 &amp; "1Z5"</f>
        <v>07MEBHE1866S1Z5</v>
      </c>
      <c r="T339" t="str">
        <f t="shared" si="57"/>
        <v>IGST</v>
      </c>
      <c r="U339" t="str">
        <f t="shared" ca="1" si="58"/>
        <v>194I</v>
      </c>
      <c r="V339" t="s">
        <v>903</v>
      </c>
      <c r="W339" t="str">
        <f t="shared" si="59"/>
        <v>Normal</v>
      </c>
    </row>
    <row r="340" spans="1:23" x14ac:dyDescent="0.25">
      <c r="A340">
        <v>339</v>
      </c>
      <c r="B340" s="1">
        <v>45747</v>
      </c>
      <c r="C340" s="1" t="str">
        <f t="shared" si="50"/>
        <v>March</v>
      </c>
      <c r="D340" s="1" t="str">
        <f t="shared" si="51"/>
        <v>Q1</v>
      </c>
      <c r="E340" t="s">
        <v>348</v>
      </c>
      <c r="F340" t="s">
        <v>29</v>
      </c>
      <c r="G340" t="s">
        <v>45</v>
      </c>
      <c r="H340">
        <v>5</v>
      </c>
      <c r="I340" t="s">
        <v>904</v>
      </c>
      <c r="J340">
        <v>5969</v>
      </c>
      <c r="K340" s="2">
        <f t="shared" si="52"/>
        <v>29845</v>
      </c>
      <c r="L340" t="b">
        <v>1</v>
      </c>
      <c r="M340">
        <f t="shared" ca="1" si="53"/>
        <v>5</v>
      </c>
      <c r="N340">
        <f t="shared" ca="1" si="54"/>
        <v>1492.25</v>
      </c>
      <c r="O340" t="b">
        <v>0</v>
      </c>
      <c r="P340" t="b">
        <f t="shared" ca="1" si="55"/>
        <v>0</v>
      </c>
      <c r="Q340">
        <f t="shared" si="56"/>
        <v>0</v>
      </c>
      <c r="R340" t="s">
        <v>42</v>
      </c>
      <c r="S340" t="str">
        <f>CHOOSE(MATCH(G340, {"Maharashtra","Karnataka","Delhi","Telangana"}, 0), "27", "29", "07", "36") &amp; V340 &amp; "1Z5"</f>
        <v>36WMWXL7712T1Z5</v>
      </c>
      <c r="T340" t="str">
        <f t="shared" si="57"/>
        <v>CGST+SGST</v>
      </c>
      <c r="U340" t="str">
        <f t="shared" ca="1" si="58"/>
        <v>194I</v>
      </c>
      <c r="V340" t="s">
        <v>905</v>
      </c>
      <c r="W340" t="str">
        <f t="shared" si="59"/>
        <v>Normal</v>
      </c>
    </row>
    <row r="341" spans="1:23" x14ac:dyDescent="0.25">
      <c r="A341">
        <v>340</v>
      </c>
      <c r="B341" s="1">
        <v>45748</v>
      </c>
      <c r="C341" s="1" t="str">
        <f t="shared" si="50"/>
        <v>April</v>
      </c>
      <c r="D341" s="1" t="str">
        <f t="shared" si="51"/>
        <v>Q2</v>
      </c>
      <c r="E341" t="s">
        <v>906</v>
      </c>
      <c r="F341" t="s">
        <v>18</v>
      </c>
      <c r="G341" t="s">
        <v>37</v>
      </c>
      <c r="H341">
        <v>6</v>
      </c>
      <c r="I341" t="s">
        <v>907</v>
      </c>
      <c r="J341">
        <v>8938</v>
      </c>
      <c r="K341" s="2">
        <f t="shared" si="52"/>
        <v>53628</v>
      </c>
      <c r="L341" t="b">
        <v>0</v>
      </c>
      <c r="M341" t="b">
        <f t="shared" ca="1" si="53"/>
        <v>0</v>
      </c>
      <c r="N341">
        <f t="shared" si="54"/>
        <v>0</v>
      </c>
      <c r="O341" t="b">
        <v>1</v>
      </c>
      <c r="P341">
        <f t="shared" ca="1" si="55"/>
        <v>1</v>
      </c>
      <c r="Q341">
        <f t="shared" ca="1" si="56"/>
        <v>536.28</v>
      </c>
      <c r="R341" t="s">
        <v>21</v>
      </c>
      <c r="S341" t="str">
        <f>CHOOSE(MATCH(G341, {"Maharashtra","Karnataka","Delhi","Telangana"}, 0), "27", "29", "07", "36") &amp; V341 &amp; "1Z5"</f>
        <v>27TEVCD5099O1Z5</v>
      </c>
      <c r="T341" t="str">
        <f t="shared" si="57"/>
        <v>IGST</v>
      </c>
      <c r="U341" t="str">
        <f t="shared" ca="1" si="58"/>
        <v>194J</v>
      </c>
      <c r="V341" t="s">
        <v>908</v>
      </c>
      <c r="W341" t="str">
        <f t="shared" si="59"/>
        <v>Normal</v>
      </c>
    </row>
    <row r="342" spans="1:23" x14ac:dyDescent="0.25">
      <c r="A342">
        <v>341</v>
      </c>
      <c r="B342" s="1">
        <v>45749</v>
      </c>
      <c r="C342" s="1" t="str">
        <f t="shared" si="50"/>
        <v>April</v>
      </c>
      <c r="D342" s="1" t="str">
        <f t="shared" si="51"/>
        <v>Q2</v>
      </c>
      <c r="E342" t="s">
        <v>355</v>
      </c>
      <c r="F342" t="s">
        <v>29</v>
      </c>
      <c r="G342" t="s">
        <v>45</v>
      </c>
      <c r="H342">
        <v>1</v>
      </c>
      <c r="I342" t="s">
        <v>909</v>
      </c>
      <c r="J342">
        <v>893</v>
      </c>
      <c r="K342" s="2">
        <f t="shared" si="52"/>
        <v>893</v>
      </c>
      <c r="L342" t="b">
        <v>0</v>
      </c>
      <c r="M342" t="b">
        <f t="shared" ca="1" si="53"/>
        <v>0</v>
      </c>
      <c r="N342">
        <f t="shared" si="54"/>
        <v>0</v>
      </c>
      <c r="O342" t="b">
        <v>1</v>
      </c>
      <c r="P342">
        <f t="shared" ca="1" si="55"/>
        <v>2</v>
      </c>
      <c r="Q342">
        <f t="shared" ca="1" si="56"/>
        <v>17.86</v>
      </c>
      <c r="R342" t="s">
        <v>26</v>
      </c>
      <c r="S342" t="str">
        <f>CHOOSE(MATCH(G342, {"Maharashtra","Karnataka","Delhi","Telangana"}, 0), "27", "29", "07", "36") &amp; V342 &amp; "1Z5"</f>
        <v>36CQLZL4756L1Z5</v>
      </c>
      <c r="T342" t="str">
        <f t="shared" si="57"/>
        <v>CGST+SGST</v>
      </c>
      <c r="U342" t="str">
        <f t="shared" ca="1" si="58"/>
        <v>194J</v>
      </c>
      <c r="V342" t="s">
        <v>910</v>
      </c>
      <c r="W342" t="str">
        <f t="shared" si="59"/>
        <v>Normal</v>
      </c>
    </row>
    <row r="343" spans="1:23" x14ac:dyDescent="0.25">
      <c r="A343">
        <v>342</v>
      </c>
      <c r="B343" s="1">
        <v>45750</v>
      </c>
      <c r="C343" s="1" t="str">
        <f t="shared" si="50"/>
        <v>April</v>
      </c>
      <c r="D343" s="1" t="str">
        <f t="shared" si="51"/>
        <v>Q2</v>
      </c>
      <c r="E343" t="s">
        <v>423</v>
      </c>
      <c r="F343" t="s">
        <v>18</v>
      </c>
      <c r="G343" t="s">
        <v>24</v>
      </c>
      <c r="H343">
        <v>7</v>
      </c>
      <c r="I343" t="s">
        <v>911</v>
      </c>
      <c r="J343">
        <v>5097</v>
      </c>
      <c r="K343" s="2">
        <f t="shared" si="52"/>
        <v>35679</v>
      </c>
      <c r="L343" t="b">
        <v>0</v>
      </c>
      <c r="M343" t="b">
        <f t="shared" ca="1" si="53"/>
        <v>0</v>
      </c>
      <c r="N343">
        <f t="shared" si="54"/>
        <v>0</v>
      </c>
      <c r="O343" t="b">
        <v>1</v>
      </c>
      <c r="P343">
        <f t="shared" ca="1" si="55"/>
        <v>2</v>
      </c>
      <c r="Q343">
        <f t="shared" ca="1" si="56"/>
        <v>713.58</v>
      </c>
      <c r="R343" t="s">
        <v>21</v>
      </c>
      <c r="S343" t="str">
        <f>CHOOSE(MATCH(G343, {"Maharashtra","Karnataka","Delhi","Telangana"}, 0), "27", "29", "07", "36") &amp; V343 &amp; "1Z5"</f>
        <v>07KFBGU3964O1Z5</v>
      </c>
      <c r="T343" t="str">
        <f t="shared" si="57"/>
        <v>IGST</v>
      </c>
      <c r="U343" t="str">
        <f t="shared" ca="1" si="58"/>
        <v>No TDS</v>
      </c>
      <c r="V343" t="s">
        <v>912</v>
      </c>
      <c r="W343" t="str">
        <f t="shared" si="59"/>
        <v>Normal</v>
      </c>
    </row>
    <row r="344" spans="1:23" x14ac:dyDescent="0.25">
      <c r="A344">
        <v>343</v>
      </c>
      <c r="B344" s="1">
        <v>45751</v>
      </c>
      <c r="C344" s="1" t="str">
        <f t="shared" si="50"/>
        <v>April</v>
      </c>
      <c r="D344" s="1" t="str">
        <f t="shared" si="51"/>
        <v>Q2</v>
      </c>
      <c r="E344" t="s">
        <v>913</v>
      </c>
      <c r="F344" t="s">
        <v>18</v>
      </c>
      <c r="G344" t="s">
        <v>45</v>
      </c>
      <c r="H344">
        <v>3</v>
      </c>
      <c r="I344" t="s">
        <v>399</v>
      </c>
      <c r="J344">
        <v>7796</v>
      </c>
      <c r="K344" s="2">
        <f t="shared" si="52"/>
        <v>23388</v>
      </c>
      <c r="L344" t="b">
        <v>1</v>
      </c>
      <c r="M344">
        <f t="shared" ca="1" si="53"/>
        <v>18</v>
      </c>
      <c r="N344">
        <f t="shared" ca="1" si="54"/>
        <v>4209.84</v>
      </c>
      <c r="O344" t="b">
        <v>0</v>
      </c>
      <c r="P344" t="b">
        <f t="shared" ca="1" si="55"/>
        <v>0</v>
      </c>
      <c r="Q344">
        <f t="shared" si="56"/>
        <v>0</v>
      </c>
      <c r="R344" t="s">
        <v>31</v>
      </c>
      <c r="S344" t="str">
        <f>CHOOSE(MATCH(G344, {"Maharashtra","Karnataka","Delhi","Telangana"}, 0), "27", "29", "07", "36") &amp; V344 &amp; "1Z5"</f>
        <v>36LFMFJ4155Z1Z5</v>
      </c>
      <c r="T344" t="str">
        <f t="shared" si="57"/>
        <v>CGST+SGST</v>
      </c>
      <c r="U344" t="str">
        <f t="shared" ca="1" si="58"/>
        <v>194C</v>
      </c>
      <c r="V344" t="s">
        <v>914</v>
      </c>
      <c r="W344" t="str">
        <f t="shared" si="59"/>
        <v>High Risk</v>
      </c>
    </row>
    <row r="345" spans="1:23" x14ac:dyDescent="0.25">
      <c r="A345">
        <v>344</v>
      </c>
      <c r="B345" s="1">
        <v>45752</v>
      </c>
      <c r="C345" s="1" t="str">
        <f t="shared" si="50"/>
        <v>April</v>
      </c>
      <c r="D345" s="1" t="str">
        <f t="shared" si="51"/>
        <v>Q2</v>
      </c>
      <c r="E345" t="s">
        <v>421</v>
      </c>
      <c r="F345" t="s">
        <v>29</v>
      </c>
      <c r="G345" t="s">
        <v>19</v>
      </c>
      <c r="H345">
        <v>5</v>
      </c>
      <c r="I345" t="s">
        <v>448</v>
      </c>
      <c r="J345">
        <v>6186</v>
      </c>
      <c r="K345" s="2">
        <f t="shared" si="52"/>
        <v>30930</v>
      </c>
      <c r="L345" t="b">
        <v>1</v>
      </c>
      <c r="M345">
        <f t="shared" ca="1" si="53"/>
        <v>5</v>
      </c>
      <c r="N345">
        <f t="shared" ca="1" si="54"/>
        <v>1546.5</v>
      </c>
      <c r="O345" t="b">
        <v>0</v>
      </c>
      <c r="P345" t="b">
        <f t="shared" ca="1" si="55"/>
        <v>0</v>
      </c>
      <c r="Q345">
        <f t="shared" si="56"/>
        <v>0</v>
      </c>
      <c r="R345" t="s">
        <v>31</v>
      </c>
      <c r="S345" t="str">
        <f>CHOOSE(MATCH(G345, {"Maharashtra","Karnataka","Delhi","Telangana"}, 0), "27", "29", "07", "36") &amp; V345 &amp; "1Z5"</f>
        <v>29QWSFN6496A1Z5</v>
      </c>
      <c r="T345" t="str">
        <f t="shared" si="57"/>
        <v>IGST</v>
      </c>
      <c r="U345" t="str">
        <f t="shared" ca="1" si="58"/>
        <v>No TDS</v>
      </c>
      <c r="V345" t="s">
        <v>915</v>
      </c>
      <c r="W345" t="str">
        <f t="shared" si="59"/>
        <v>High Risk</v>
      </c>
    </row>
    <row r="346" spans="1:23" x14ac:dyDescent="0.25">
      <c r="A346">
        <v>345</v>
      </c>
      <c r="B346" s="1">
        <v>45753</v>
      </c>
      <c r="C346" s="1" t="str">
        <f t="shared" si="50"/>
        <v>April</v>
      </c>
      <c r="D346" s="1" t="str">
        <f t="shared" si="51"/>
        <v>Q2</v>
      </c>
      <c r="E346" t="s">
        <v>619</v>
      </c>
      <c r="F346" t="s">
        <v>18</v>
      </c>
      <c r="G346" t="s">
        <v>24</v>
      </c>
      <c r="H346">
        <v>5</v>
      </c>
      <c r="I346" t="s">
        <v>916</v>
      </c>
      <c r="J346">
        <v>6107</v>
      </c>
      <c r="K346" s="2">
        <f t="shared" si="52"/>
        <v>30535</v>
      </c>
      <c r="L346" t="b">
        <v>1</v>
      </c>
      <c r="M346">
        <f t="shared" ca="1" si="53"/>
        <v>28</v>
      </c>
      <c r="N346">
        <f t="shared" ca="1" si="54"/>
        <v>8549.7999999999993</v>
      </c>
      <c r="O346" t="b">
        <v>1</v>
      </c>
      <c r="P346">
        <f t="shared" ca="1" si="55"/>
        <v>10</v>
      </c>
      <c r="Q346">
        <f t="shared" ca="1" si="56"/>
        <v>3053.5</v>
      </c>
      <c r="R346" t="s">
        <v>42</v>
      </c>
      <c r="S346" t="str">
        <f>CHOOSE(MATCH(G346, {"Maharashtra","Karnataka","Delhi","Telangana"}, 0), "27", "29", "07", "36") &amp; V346 &amp; "1Z5"</f>
        <v>07IYGXE8787M1Z5</v>
      </c>
      <c r="T346" t="str">
        <f t="shared" si="57"/>
        <v>IGST</v>
      </c>
      <c r="U346" t="str">
        <f t="shared" ca="1" si="58"/>
        <v>194C</v>
      </c>
      <c r="V346" t="s">
        <v>917</v>
      </c>
      <c r="W346" t="str">
        <f t="shared" si="59"/>
        <v>Normal</v>
      </c>
    </row>
    <row r="347" spans="1:23" x14ac:dyDescent="0.25">
      <c r="A347">
        <v>346</v>
      </c>
      <c r="B347" s="1">
        <v>45754</v>
      </c>
      <c r="C347" s="1" t="str">
        <f t="shared" si="50"/>
        <v>April</v>
      </c>
      <c r="D347" s="1" t="str">
        <f t="shared" si="51"/>
        <v>Q2</v>
      </c>
      <c r="E347" t="s">
        <v>368</v>
      </c>
      <c r="F347" t="s">
        <v>18</v>
      </c>
      <c r="G347" t="s">
        <v>37</v>
      </c>
      <c r="H347">
        <v>8</v>
      </c>
      <c r="I347" t="s">
        <v>918</v>
      </c>
      <c r="J347">
        <v>7533</v>
      </c>
      <c r="K347" s="2">
        <f t="shared" si="52"/>
        <v>60264</v>
      </c>
      <c r="L347" t="b">
        <v>0</v>
      </c>
      <c r="M347" t="b">
        <f t="shared" ca="1" si="53"/>
        <v>0</v>
      </c>
      <c r="N347">
        <f t="shared" si="54"/>
        <v>0</v>
      </c>
      <c r="O347" t="b">
        <v>1</v>
      </c>
      <c r="P347">
        <f t="shared" ca="1" si="55"/>
        <v>2</v>
      </c>
      <c r="Q347">
        <f t="shared" ca="1" si="56"/>
        <v>1205.28</v>
      </c>
      <c r="R347" t="s">
        <v>26</v>
      </c>
      <c r="S347" t="str">
        <f>CHOOSE(MATCH(G347, {"Maharashtra","Karnataka","Delhi","Telangana"}, 0), "27", "29", "07", "36") &amp; V347 &amp; "1Z5"</f>
        <v>27GDKML7782G1Z5</v>
      </c>
      <c r="T347" t="str">
        <f t="shared" si="57"/>
        <v>IGST</v>
      </c>
      <c r="U347" t="str">
        <f t="shared" ca="1" si="58"/>
        <v>194I</v>
      </c>
      <c r="V347" t="s">
        <v>919</v>
      </c>
      <c r="W347" t="str">
        <f t="shared" si="59"/>
        <v>Normal</v>
      </c>
    </row>
    <row r="348" spans="1:23" x14ac:dyDescent="0.25">
      <c r="A348">
        <v>347</v>
      </c>
      <c r="B348" s="1">
        <v>45755</v>
      </c>
      <c r="C348" s="1" t="str">
        <f t="shared" si="50"/>
        <v>April</v>
      </c>
      <c r="D348" s="1" t="str">
        <f t="shared" si="51"/>
        <v>Q2</v>
      </c>
      <c r="E348" t="s">
        <v>99</v>
      </c>
      <c r="F348" t="s">
        <v>18</v>
      </c>
      <c r="G348" t="s">
        <v>37</v>
      </c>
      <c r="H348">
        <v>5</v>
      </c>
      <c r="I348" t="s">
        <v>920</v>
      </c>
      <c r="J348">
        <v>8760</v>
      </c>
      <c r="K348" s="2">
        <f t="shared" si="52"/>
        <v>43800</v>
      </c>
      <c r="L348" t="b">
        <v>0</v>
      </c>
      <c r="M348" t="b">
        <f t="shared" ca="1" si="53"/>
        <v>0</v>
      </c>
      <c r="N348">
        <f t="shared" si="54"/>
        <v>0</v>
      </c>
      <c r="O348" t="b">
        <v>0</v>
      </c>
      <c r="P348" t="b">
        <f t="shared" ca="1" si="55"/>
        <v>0</v>
      </c>
      <c r="Q348">
        <f t="shared" si="56"/>
        <v>0</v>
      </c>
      <c r="R348" t="s">
        <v>31</v>
      </c>
      <c r="S348" t="str">
        <f>CHOOSE(MATCH(G348, {"Maharashtra","Karnataka","Delhi","Telangana"}, 0), "27", "29", "07", "36") &amp; V348 &amp; "1Z5"</f>
        <v>27XZIRP7384X1Z5</v>
      </c>
      <c r="T348" t="str">
        <f t="shared" si="57"/>
        <v>IGST</v>
      </c>
      <c r="U348" t="str">
        <f t="shared" ca="1" si="58"/>
        <v>194I</v>
      </c>
      <c r="V348" t="s">
        <v>921</v>
      </c>
      <c r="W348" t="str">
        <f t="shared" si="59"/>
        <v>Normal</v>
      </c>
    </row>
    <row r="349" spans="1:23" x14ac:dyDescent="0.25">
      <c r="A349">
        <v>348</v>
      </c>
      <c r="B349" s="1">
        <v>45756</v>
      </c>
      <c r="C349" s="1" t="str">
        <f t="shared" si="50"/>
        <v>April</v>
      </c>
      <c r="D349" s="1" t="str">
        <f t="shared" si="51"/>
        <v>Q2</v>
      </c>
      <c r="E349" t="s">
        <v>922</v>
      </c>
      <c r="F349" t="s">
        <v>18</v>
      </c>
      <c r="G349" t="s">
        <v>45</v>
      </c>
      <c r="H349">
        <v>6</v>
      </c>
      <c r="I349" t="s">
        <v>594</v>
      </c>
      <c r="J349">
        <v>2348</v>
      </c>
      <c r="K349" s="2">
        <f t="shared" si="52"/>
        <v>14088</v>
      </c>
      <c r="L349" t="b">
        <v>0</v>
      </c>
      <c r="M349" t="b">
        <f t="shared" ca="1" si="53"/>
        <v>0</v>
      </c>
      <c r="N349">
        <f t="shared" si="54"/>
        <v>0</v>
      </c>
      <c r="O349" t="b">
        <v>1</v>
      </c>
      <c r="P349">
        <f t="shared" ca="1" si="55"/>
        <v>1</v>
      </c>
      <c r="Q349">
        <f t="shared" ca="1" si="56"/>
        <v>140.88</v>
      </c>
      <c r="R349" t="s">
        <v>31</v>
      </c>
      <c r="S349" t="str">
        <f>CHOOSE(MATCH(G349, {"Maharashtra","Karnataka","Delhi","Telangana"}, 0), "27", "29", "07", "36") &amp; V349 &amp; "1Z5"</f>
        <v>36ICEEI2046A1Z5</v>
      </c>
      <c r="T349" t="str">
        <f t="shared" si="57"/>
        <v>CGST+SGST</v>
      </c>
      <c r="U349" t="str">
        <f t="shared" ca="1" si="58"/>
        <v>No TDS</v>
      </c>
      <c r="V349" t="s">
        <v>923</v>
      </c>
      <c r="W349" t="str">
        <f t="shared" si="59"/>
        <v>Normal</v>
      </c>
    </row>
    <row r="350" spans="1:23" x14ac:dyDescent="0.25">
      <c r="A350">
        <v>349</v>
      </c>
      <c r="B350" s="1">
        <v>45757</v>
      </c>
      <c r="C350" s="1" t="str">
        <f t="shared" si="50"/>
        <v>April</v>
      </c>
      <c r="D350" s="1" t="str">
        <f t="shared" si="51"/>
        <v>Q2</v>
      </c>
      <c r="E350" t="s">
        <v>924</v>
      </c>
      <c r="F350" t="s">
        <v>18</v>
      </c>
      <c r="G350" t="s">
        <v>19</v>
      </c>
      <c r="H350">
        <v>9</v>
      </c>
      <c r="I350" t="s">
        <v>925</v>
      </c>
      <c r="J350">
        <v>1130</v>
      </c>
      <c r="K350" s="2">
        <f t="shared" si="52"/>
        <v>10170</v>
      </c>
      <c r="L350" t="b">
        <v>0</v>
      </c>
      <c r="M350" t="b">
        <f t="shared" ca="1" si="53"/>
        <v>0</v>
      </c>
      <c r="N350">
        <f t="shared" si="54"/>
        <v>0</v>
      </c>
      <c r="O350" t="b">
        <v>1</v>
      </c>
      <c r="P350">
        <f t="shared" ca="1" si="55"/>
        <v>10</v>
      </c>
      <c r="Q350">
        <f t="shared" ca="1" si="56"/>
        <v>1017</v>
      </c>
      <c r="R350" t="s">
        <v>31</v>
      </c>
      <c r="S350" t="str">
        <f>CHOOSE(MATCH(G350, {"Maharashtra","Karnataka","Delhi","Telangana"}, 0), "27", "29", "07", "36") &amp; V350 &amp; "1Z5"</f>
        <v>29KSWWV5531O1Z5</v>
      </c>
      <c r="T350" t="str">
        <f t="shared" si="57"/>
        <v>IGST</v>
      </c>
      <c r="U350" t="str">
        <f t="shared" ca="1" si="58"/>
        <v>194J</v>
      </c>
      <c r="V350" t="s">
        <v>926</v>
      </c>
      <c r="W350" t="str">
        <f t="shared" si="59"/>
        <v>Normal</v>
      </c>
    </row>
    <row r="351" spans="1:23" x14ac:dyDescent="0.25">
      <c r="A351">
        <v>350</v>
      </c>
      <c r="B351" s="1">
        <v>45758</v>
      </c>
      <c r="C351" s="1" t="str">
        <f t="shared" si="50"/>
        <v>April</v>
      </c>
      <c r="D351" s="1" t="str">
        <f t="shared" si="51"/>
        <v>Q2</v>
      </c>
      <c r="E351" t="s">
        <v>613</v>
      </c>
      <c r="F351" t="s">
        <v>18</v>
      </c>
      <c r="G351" t="s">
        <v>37</v>
      </c>
      <c r="H351">
        <v>10</v>
      </c>
      <c r="I351" t="s">
        <v>927</v>
      </c>
      <c r="J351">
        <v>7225</v>
      </c>
      <c r="K351" s="2">
        <f t="shared" si="52"/>
        <v>72250</v>
      </c>
      <c r="L351" t="b">
        <v>1</v>
      </c>
      <c r="M351">
        <f t="shared" ca="1" si="53"/>
        <v>18</v>
      </c>
      <c r="N351">
        <f t="shared" ca="1" si="54"/>
        <v>13005</v>
      </c>
      <c r="O351" t="b">
        <v>1</v>
      </c>
      <c r="P351">
        <f t="shared" ca="1" si="55"/>
        <v>10</v>
      </c>
      <c r="Q351">
        <f t="shared" ca="1" si="56"/>
        <v>7225</v>
      </c>
      <c r="R351" t="s">
        <v>31</v>
      </c>
      <c r="S351" t="str">
        <f>CHOOSE(MATCH(G351, {"Maharashtra","Karnataka","Delhi","Telangana"}, 0), "27", "29", "07", "36") &amp; V351 &amp; "1Z5"</f>
        <v>27QRERZ9044S1Z5</v>
      </c>
      <c r="T351" t="str">
        <f t="shared" si="57"/>
        <v>IGST</v>
      </c>
      <c r="U351" t="str">
        <f t="shared" ca="1" si="58"/>
        <v>194J</v>
      </c>
      <c r="V351" t="s">
        <v>928</v>
      </c>
      <c r="W351" t="str">
        <f t="shared" si="59"/>
        <v>High Risk</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6D1CB-E4C1-4D6C-9DAD-40A3BA93C2B6}">
  <dimension ref="A3:B374"/>
  <sheetViews>
    <sheetView zoomScale="62" zoomScaleNormal="70" workbookViewId="0">
      <selection activeCell="B30" sqref="B30"/>
    </sheetView>
  </sheetViews>
  <sheetFormatPr defaultRowHeight="15" x14ac:dyDescent="0.25"/>
  <cols>
    <col min="1" max="1" width="41.140625" bestFit="1" customWidth="1"/>
    <col min="2" max="2" width="27.28515625" bestFit="1" customWidth="1"/>
  </cols>
  <sheetData>
    <row r="3" spans="1:2" x14ac:dyDescent="0.25">
      <c r="A3" s="5" t="s">
        <v>935</v>
      </c>
      <c r="B3" t="s">
        <v>937</v>
      </c>
    </row>
    <row r="4" spans="1:2" x14ac:dyDescent="0.25">
      <c r="A4" s="6" t="s">
        <v>24</v>
      </c>
      <c r="B4" s="7">
        <v>155836.63999999998</v>
      </c>
    </row>
    <row r="5" spans="1:2" x14ac:dyDescent="0.25">
      <c r="A5" s="6" t="s">
        <v>19</v>
      </c>
      <c r="B5" s="7">
        <v>200147.59000000003</v>
      </c>
    </row>
    <row r="6" spans="1:2" x14ac:dyDescent="0.25">
      <c r="A6" s="6" t="s">
        <v>37</v>
      </c>
      <c r="B6" s="7">
        <v>246024.77999999997</v>
      </c>
    </row>
    <row r="7" spans="1:2" x14ac:dyDescent="0.25">
      <c r="A7" s="6" t="s">
        <v>45</v>
      </c>
      <c r="B7" s="7">
        <v>168575.49</v>
      </c>
    </row>
    <row r="8" spans="1:2" x14ac:dyDescent="0.25">
      <c r="A8" s="6" t="s">
        <v>936</v>
      </c>
      <c r="B8" s="7">
        <v>770584.5</v>
      </c>
    </row>
    <row r="17" spans="1:2" x14ac:dyDescent="0.25">
      <c r="A17" s="5" t="s">
        <v>935</v>
      </c>
      <c r="B17" t="s">
        <v>937</v>
      </c>
    </row>
    <row r="18" spans="1:2" x14ac:dyDescent="0.25">
      <c r="A18" s="6" t="s">
        <v>938</v>
      </c>
      <c r="B18" s="7">
        <v>50550.989999999991</v>
      </c>
    </row>
    <row r="19" spans="1:2" x14ac:dyDescent="0.25">
      <c r="A19" s="6" t="s">
        <v>939</v>
      </c>
      <c r="B19" s="7">
        <v>40521.610000000008</v>
      </c>
    </row>
    <row r="20" spans="1:2" x14ac:dyDescent="0.25">
      <c r="A20" s="6" t="s">
        <v>940</v>
      </c>
      <c r="B20" s="7">
        <v>48949.41</v>
      </c>
    </row>
    <row r="21" spans="1:2" x14ac:dyDescent="0.25">
      <c r="A21" s="6" t="s">
        <v>941</v>
      </c>
      <c r="B21" s="7">
        <v>34248.54</v>
      </c>
    </row>
    <row r="22" spans="1:2" x14ac:dyDescent="0.25">
      <c r="A22" s="6" t="s">
        <v>942</v>
      </c>
      <c r="B22" s="7">
        <v>118227.31999999999</v>
      </c>
    </row>
    <row r="23" spans="1:2" x14ac:dyDescent="0.25">
      <c r="A23" s="6" t="s">
        <v>943</v>
      </c>
      <c r="B23" s="7">
        <v>78572.12</v>
      </c>
    </row>
    <row r="24" spans="1:2" x14ac:dyDescent="0.25">
      <c r="A24" s="6" t="s">
        <v>944</v>
      </c>
      <c r="B24" s="7">
        <v>59306.089999999989</v>
      </c>
    </row>
    <row r="25" spans="1:2" x14ac:dyDescent="0.25">
      <c r="A25" s="6" t="s">
        <v>945</v>
      </c>
      <c r="B25" s="7">
        <v>64730.19000000001</v>
      </c>
    </row>
    <row r="26" spans="1:2" x14ac:dyDescent="0.25">
      <c r="A26" s="6" t="s">
        <v>946</v>
      </c>
      <c r="B26" s="7">
        <v>66249.84</v>
      </c>
    </row>
    <row r="27" spans="1:2" x14ac:dyDescent="0.25">
      <c r="A27" s="6" t="s">
        <v>947</v>
      </c>
      <c r="B27" s="7">
        <v>69135.970000000016</v>
      </c>
    </row>
    <row r="28" spans="1:2" x14ac:dyDescent="0.25">
      <c r="A28" s="6" t="s">
        <v>948</v>
      </c>
      <c r="B28" s="7">
        <v>62652</v>
      </c>
    </row>
    <row r="29" spans="1:2" x14ac:dyDescent="0.25">
      <c r="A29" s="6" t="s">
        <v>949</v>
      </c>
      <c r="B29" s="7">
        <v>77440.42</v>
      </c>
    </row>
    <row r="30" spans="1:2" x14ac:dyDescent="0.25">
      <c r="A30" s="6" t="s">
        <v>936</v>
      </c>
      <c r="B30" s="7">
        <v>770584.5</v>
      </c>
    </row>
    <row r="38" spans="1:2" x14ac:dyDescent="0.25">
      <c r="A38" s="5" t="s">
        <v>935</v>
      </c>
      <c r="B38" t="s">
        <v>937</v>
      </c>
    </row>
    <row r="39" spans="1:2" x14ac:dyDescent="0.25">
      <c r="A39" s="6" t="s">
        <v>18</v>
      </c>
      <c r="B39" s="7">
        <v>413623.49000000017</v>
      </c>
    </row>
    <row r="40" spans="1:2" x14ac:dyDescent="0.25">
      <c r="A40" s="6" t="s">
        <v>29</v>
      </c>
      <c r="B40" s="7">
        <v>356961.00999999989</v>
      </c>
    </row>
    <row r="41" spans="1:2" x14ac:dyDescent="0.25">
      <c r="A41" s="6" t="s">
        <v>936</v>
      </c>
      <c r="B41" s="7">
        <v>770584.5</v>
      </c>
    </row>
    <row r="51" spans="1:2" x14ac:dyDescent="0.25">
      <c r="A51" s="5" t="s">
        <v>935</v>
      </c>
      <c r="B51" t="s">
        <v>937</v>
      </c>
    </row>
    <row r="52" spans="1:2" x14ac:dyDescent="0.25">
      <c r="A52" s="6" t="s">
        <v>297</v>
      </c>
      <c r="B52" s="7">
        <v>0</v>
      </c>
    </row>
    <row r="53" spans="1:2" x14ac:dyDescent="0.25">
      <c r="A53" s="6" t="s">
        <v>799</v>
      </c>
      <c r="B53" s="7">
        <v>0</v>
      </c>
    </row>
    <row r="54" spans="1:2" x14ac:dyDescent="0.25">
      <c r="A54" s="6" t="s">
        <v>822</v>
      </c>
      <c r="B54" s="7">
        <v>358.4</v>
      </c>
    </row>
    <row r="55" spans="1:2" x14ac:dyDescent="0.25">
      <c r="A55" s="6" t="s">
        <v>180</v>
      </c>
      <c r="B55" s="7">
        <v>0</v>
      </c>
    </row>
    <row r="56" spans="1:2" x14ac:dyDescent="0.25">
      <c r="A56" s="6" t="s">
        <v>219</v>
      </c>
      <c r="B56" s="7">
        <v>895.44</v>
      </c>
    </row>
    <row r="57" spans="1:2" x14ac:dyDescent="0.25">
      <c r="A57" s="6" t="s">
        <v>728</v>
      </c>
      <c r="B57" s="7">
        <v>0</v>
      </c>
    </row>
    <row r="58" spans="1:2" x14ac:dyDescent="0.25">
      <c r="A58" s="6" t="s">
        <v>638</v>
      </c>
      <c r="B58" s="7">
        <v>306.18</v>
      </c>
    </row>
    <row r="59" spans="1:2" x14ac:dyDescent="0.25">
      <c r="A59" s="6" t="s">
        <v>381</v>
      </c>
      <c r="B59" s="7">
        <v>0</v>
      </c>
    </row>
    <row r="60" spans="1:2" x14ac:dyDescent="0.25">
      <c r="A60" s="6" t="s">
        <v>280</v>
      </c>
      <c r="B60" s="7">
        <v>0</v>
      </c>
    </row>
    <row r="61" spans="1:2" x14ac:dyDescent="0.25">
      <c r="A61" s="6" t="s">
        <v>197</v>
      </c>
      <c r="B61" s="7">
        <v>2853.2</v>
      </c>
    </row>
    <row r="62" spans="1:2" x14ac:dyDescent="0.25">
      <c r="A62" s="6" t="s">
        <v>189</v>
      </c>
      <c r="B62" s="7">
        <v>2853.3</v>
      </c>
    </row>
    <row r="63" spans="1:2" x14ac:dyDescent="0.25">
      <c r="A63" s="6" t="s">
        <v>741</v>
      </c>
      <c r="B63" s="7">
        <v>0</v>
      </c>
    </row>
    <row r="64" spans="1:2" x14ac:dyDescent="0.25">
      <c r="A64" s="6" t="s">
        <v>139</v>
      </c>
      <c r="B64" s="7">
        <v>7520.4</v>
      </c>
    </row>
    <row r="65" spans="1:2" x14ac:dyDescent="0.25">
      <c r="A65" s="6" t="s">
        <v>118</v>
      </c>
      <c r="B65" s="7">
        <v>4078.8</v>
      </c>
    </row>
    <row r="66" spans="1:2" x14ac:dyDescent="0.25">
      <c r="A66" s="6" t="s">
        <v>130</v>
      </c>
      <c r="B66" s="7">
        <v>696</v>
      </c>
    </row>
    <row r="67" spans="1:2" x14ac:dyDescent="0.25">
      <c r="A67" s="6" t="s">
        <v>496</v>
      </c>
      <c r="B67" s="7">
        <v>1471.86</v>
      </c>
    </row>
    <row r="68" spans="1:2" x14ac:dyDescent="0.25">
      <c r="A68" s="6" t="s">
        <v>898</v>
      </c>
      <c r="B68" s="7">
        <v>627.6</v>
      </c>
    </row>
    <row r="69" spans="1:2" x14ac:dyDescent="0.25">
      <c r="A69" s="6" t="s">
        <v>681</v>
      </c>
      <c r="B69" s="7">
        <v>0</v>
      </c>
    </row>
    <row r="70" spans="1:2" x14ac:dyDescent="0.25">
      <c r="A70" s="6" t="s">
        <v>493</v>
      </c>
      <c r="B70" s="7">
        <v>7908.32</v>
      </c>
    </row>
    <row r="71" spans="1:2" x14ac:dyDescent="0.25">
      <c r="A71" s="6" t="s">
        <v>563</v>
      </c>
      <c r="B71" s="7">
        <v>0</v>
      </c>
    </row>
    <row r="72" spans="1:2" x14ac:dyDescent="0.25">
      <c r="A72" s="6" t="s">
        <v>58</v>
      </c>
      <c r="B72" s="7">
        <v>9457.56</v>
      </c>
    </row>
    <row r="73" spans="1:2" x14ac:dyDescent="0.25">
      <c r="A73" s="6" t="s">
        <v>372</v>
      </c>
      <c r="B73" s="7">
        <v>357.4</v>
      </c>
    </row>
    <row r="74" spans="1:2" x14ac:dyDescent="0.25">
      <c r="A74" s="6" t="s">
        <v>469</v>
      </c>
      <c r="B74" s="7">
        <v>1023.12</v>
      </c>
    </row>
    <row r="75" spans="1:2" x14ac:dyDescent="0.25">
      <c r="A75" s="6" t="s">
        <v>329</v>
      </c>
      <c r="B75" s="7">
        <v>1975.92</v>
      </c>
    </row>
    <row r="76" spans="1:2" x14ac:dyDescent="0.25">
      <c r="A76" s="6" t="s">
        <v>288</v>
      </c>
      <c r="B76" s="7">
        <v>2640.96</v>
      </c>
    </row>
    <row r="77" spans="1:2" x14ac:dyDescent="0.25">
      <c r="A77" s="6" t="s">
        <v>555</v>
      </c>
      <c r="B77" s="7">
        <v>0</v>
      </c>
    </row>
    <row r="78" spans="1:2" x14ac:dyDescent="0.25">
      <c r="A78" s="6" t="s">
        <v>159</v>
      </c>
      <c r="B78" s="7">
        <v>0</v>
      </c>
    </row>
    <row r="79" spans="1:2" x14ac:dyDescent="0.25">
      <c r="A79" s="6" t="s">
        <v>594</v>
      </c>
      <c r="B79" s="7">
        <v>0</v>
      </c>
    </row>
    <row r="80" spans="1:2" x14ac:dyDescent="0.25">
      <c r="A80" s="6" t="s">
        <v>416</v>
      </c>
      <c r="B80" s="7">
        <v>9850.4</v>
      </c>
    </row>
    <row r="81" spans="1:2" x14ac:dyDescent="0.25">
      <c r="A81" s="6" t="s">
        <v>61</v>
      </c>
      <c r="B81" s="7">
        <v>626.94000000000005</v>
      </c>
    </row>
    <row r="82" spans="1:2" x14ac:dyDescent="0.25">
      <c r="A82" s="6" t="s">
        <v>690</v>
      </c>
      <c r="B82" s="7">
        <v>8874.9</v>
      </c>
    </row>
    <row r="83" spans="1:2" x14ac:dyDescent="0.25">
      <c r="A83" s="6" t="s">
        <v>257</v>
      </c>
      <c r="B83" s="7">
        <v>1679.4</v>
      </c>
    </row>
    <row r="84" spans="1:2" x14ac:dyDescent="0.25">
      <c r="A84" s="6" t="s">
        <v>558</v>
      </c>
      <c r="B84" s="7">
        <v>8389.08</v>
      </c>
    </row>
    <row r="85" spans="1:2" x14ac:dyDescent="0.25">
      <c r="A85" s="6" t="s">
        <v>515</v>
      </c>
      <c r="B85" s="7">
        <v>0</v>
      </c>
    </row>
    <row r="86" spans="1:2" x14ac:dyDescent="0.25">
      <c r="A86" s="6" t="s">
        <v>748</v>
      </c>
      <c r="B86" s="7">
        <v>227.75</v>
      </c>
    </row>
    <row r="87" spans="1:2" x14ac:dyDescent="0.25">
      <c r="A87" s="6" t="s">
        <v>890</v>
      </c>
      <c r="B87" s="7">
        <v>12807.2</v>
      </c>
    </row>
    <row r="88" spans="1:2" x14ac:dyDescent="0.25">
      <c r="A88" s="6" t="s">
        <v>530</v>
      </c>
      <c r="B88" s="7">
        <v>0</v>
      </c>
    </row>
    <row r="89" spans="1:2" x14ac:dyDescent="0.25">
      <c r="A89" s="6" t="s">
        <v>862</v>
      </c>
      <c r="B89" s="7">
        <v>4688.5</v>
      </c>
    </row>
    <row r="90" spans="1:2" x14ac:dyDescent="0.25">
      <c r="A90" s="6" t="s">
        <v>909</v>
      </c>
      <c r="B90" s="7">
        <v>0</v>
      </c>
    </row>
    <row r="91" spans="1:2" x14ac:dyDescent="0.25">
      <c r="A91" s="6" t="s">
        <v>55</v>
      </c>
      <c r="B91" s="7">
        <v>3163.44</v>
      </c>
    </row>
    <row r="92" spans="1:2" x14ac:dyDescent="0.25">
      <c r="A92" s="6" t="s">
        <v>92</v>
      </c>
      <c r="B92" s="7">
        <v>3296.3</v>
      </c>
    </row>
    <row r="93" spans="1:2" x14ac:dyDescent="0.25">
      <c r="A93" s="6" t="s">
        <v>100</v>
      </c>
      <c r="B93" s="7">
        <v>3062.16</v>
      </c>
    </row>
    <row r="94" spans="1:2" x14ac:dyDescent="0.25">
      <c r="A94" s="6" t="s">
        <v>319</v>
      </c>
      <c r="B94" s="7">
        <v>0</v>
      </c>
    </row>
    <row r="95" spans="1:2" x14ac:dyDescent="0.25">
      <c r="A95" s="6" t="s">
        <v>209</v>
      </c>
      <c r="B95" s="7">
        <v>27549.200000000001</v>
      </c>
    </row>
    <row r="96" spans="1:2" x14ac:dyDescent="0.25">
      <c r="A96" s="6" t="s">
        <v>677</v>
      </c>
      <c r="B96" s="7">
        <v>4092.75</v>
      </c>
    </row>
    <row r="97" spans="1:2" x14ac:dyDescent="0.25">
      <c r="A97" s="6" t="s">
        <v>461</v>
      </c>
      <c r="B97" s="7">
        <v>0</v>
      </c>
    </row>
    <row r="98" spans="1:2" x14ac:dyDescent="0.25">
      <c r="A98" s="6" t="s">
        <v>124</v>
      </c>
      <c r="B98" s="7">
        <v>6276.06</v>
      </c>
    </row>
    <row r="99" spans="1:2" x14ac:dyDescent="0.25">
      <c r="A99" s="6" t="s">
        <v>718</v>
      </c>
      <c r="B99" s="7">
        <v>0</v>
      </c>
    </row>
    <row r="100" spans="1:2" x14ac:dyDescent="0.25">
      <c r="A100" s="6" t="s">
        <v>453</v>
      </c>
      <c r="B100" s="7">
        <v>1171.8</v>
      </c>
    </row>
    <row r="101" spans="1:2" x14ac:dyDescent="0.25">
      <c r="A101" s="6" t="s">
        <v>89</v>
      </c>
      <c r="B101" s="7">
        <v>0</v>
      </c>
    </row>
    <row r="102" spans="1:2" x14ac:dyDescent="0.25">
      <c r="A102" s="6" t="s">
        <v>448</v>
      </c>
      <c r="B102" s="7">
        <v>9703.68</v>
      </c>
    </row>
    <row r="103" spans="1:2" x14ac:dyDescent="0.25">
      <c r="A103" s="6" t="s">
        <v>441</v>
      </c>
      <c r="B103" s="7">
        <v>1128.8399999999999</v>
      </c>
    </row>
    <row r="104" spans="1:2" x14ac:dyDescent="0.25">
      <c r="A104" s="6" t="s">
        <v>34</v>
      </c>
      <c r="B104" s="7">
        <v>0</v>
      </c>
    </row>
    <row r="105" spans="1:2" x14ac:dyDescent="0.25">
      <c r="A105" s="6" t="s">
        <v>670</v>
      </c>
      <c r="B105" s="7">
        <v>6567.48</v>
      </c>
    </row>
    <row r="106" spans="1:2" x14ac:dyDescent="0.25">
      <c r="A106" s="6" t="s">
        <v>871</v>
      </c>
      <c r="B106" s="7">
        <v>2620.8000000000002</v>
      </c>
    </row>
    <row r="107" spans="1:2" x14ac:dyDescent="0.25">
      <c r="A107" s="6" t="s">
        <v>243</v>
      </c>
      <c r="B107" s="7">
        <v>0</v>
      </c>
    </row>
    <row r="108" spans="1:2" x14ac:dyDescent="0.25">
      <c r="A108" s="6" t="s">
        <v>561</v>
      </c>
      <c r="B108" s="7">
        <v>0</v>
      </c>
    </row>
    <row r="109" spans="1:2" x14ac:dyDescent="0.25">
      <c r="A109" s="6" t="s">
        <v>260</v>
      </c>
      <c r="B109" s="7">
        <v>1999.25</v>
      </c>
    </row>
    <row r="110" spans="1:2" x14ac:dyDescent="0.25">
      <c r="A110" s="6" t="s">
        <v>324</v>
      </c>
      <c r="B110" s="7">
        <v>2448</v>
      </c>
    </row>
    <row r="111" spans="1:2" x14ac:dyDescent="0.25">
      <c r="A111" s="6" t="s">
        <v>549</v>
      </c>
      <c r="B111" s="7">
        <v>856.8</v>
      </c>
    </row>
    <row r="112" spans="1:2" x14ac:dyDescent="0.25">
      <c r="A112" s="6" t="s">
        <v>588</v>
      </c>
      <c r="B112" s="7">
        <v>29</v>
      </c>
    </row>
    <row r="113" spans="1:2" x14ac:dyDescent="0.25">
      <c r="A113" s="6" t="s">
        <v>174</v>
      </c>
      <c r="B113" s="7">
        <v>0</v>
      </c>
    </row>
    <row r="114" spans="1:2" x14ac:dyDescent="0.25">
      <c r="A114" s="6" t="s">
        <v>183</v>
      </c>
      <c r="B114" s="7">
        <v>6913.44</v>
      </c>
    </row>
    <row r="115" spans="1:2" x14ac:dyDescent="0.25">
      <c r="A115" s="6" t="s">
        <v>827</v>
      </c>
      <c r="B115" s="7">
        <v>0</v>
      </c>
    </row>
    <row r="116" spans="1:2" x14ac:dyDescent="0.25">
      <c r="A116" s="6" t="s">
        <v>701</v>
      </c>
      <c r="B116" s="7">
        <v>5057.1000000000004</v>
      </c>
    </row>
    <row r="117" spans="1:2" x14ac:dyDescent="0.25">
      <c r="A117" s="6" t="s">
        <v>451</v>
      </c>
      <c r="B117" s="7">
        <v>0</v>
      </c>
    </row>
    <row r="118" spans="1:2" x14ac:dyDescent="0.25">
      <c r="A118" s="6" t="s">
        <v>480</v>
      </c>
      <c r="B118" s="7">
        <v>0</v>
      </c>
    </row>
    <row r="119" spans="1:2" x14ac:dyDescent="0.25">
      <c r="A119" s="6" t="s">
        <v>402</v>
      </c>
      <c r="B119" s="7">
        <v>0</v>
      </c>
    </row>
    <row r="120" spans="1:2" x14ac:dyDescent="0.25">
      <c r="A120" s="6" t="s">
        <v>413</v>
      </c>
      <c r="B120" s="7">
        <v>176.58</v>
      </c>
    </row>
    <row r="121" spans="1:2" x14ac:dyDescent="0.25">
      <c r="A121" s="6" t="s">
        <v>907</v>
      </c>
      <c r="B121" s="7">
        <v>0</v>
      </c>
    </row>
    <row r="122" spans="1:2" x14ac:dyDescent="0.25">
      <c r="A122" s="6" t="s">
        <v>723</v>
      </c>
      <c r="B122" s="7">
        <v>4495.68</v>
      </c>
    </row>
    <row r="123" spans="1:2" x14ac:dyDescent="0.25">
      <c r="A123" s="6" t="s">
        <v>38</v>
      </c>
      <c r="B123" s="7">
        <v>124.4</v>
      </c>
    </row>
    <row r="124" spans="1:2" x14ac:dyDescent="0.25">
      <c r="A124" s="6" t="s">
        <v>710</v>
      </c>
      <c r="B124" s="7">
        <v>0</v>
      </c>
    </row>
    <row r="125" spans="1:2" x14ac:dyDescent="0.25">
      <c r="A125" s="6" t="s">
        <v>673</v>
      </c>
      <c r="B125" s="7">
        <v>0</v>
      </c>
    </row>
    <row r="126" spans="1:2" x14ac:dyDescent="0.25">
      <c r="A126" s="6" t="s">
        <v>225</v>
      </c>
      <c r="B126" s="7">
        <v>0</v>
      </c>
    </row>
    <row r="127" spans="1:2" x14ac:dyDescent="0.25">
      <c r="A127" s="6" t="s">
        <v>774</v>
      </c>
      <c r="B127" s="7">
        <v>0</v>
      </c>
    </row>
    <row r="128" spans="1:2" x14ac:dyDescent="0.25">
      <c r="A128" s="6" t="s">
        <v>759</v>
      </c>
      <c r="B128" s="7">
        <v>345.9</v>
      </c>
    </row>
    <row r="129" spans="1:2" x14ac:dyDescent="0.25">
      <c r="A129" s="6" t="s">
        <v>534</v>
      </c>
      <c r="B129" s="7">
        <v>15365.28</v>
      </c>
    </row>
    <row r="130" spans="1:2" x14ac:dyDescent="0.25">
      <c r="A130" s="6" t="s">
        <v>335</v>
      </c>
      <c r="B130" s="7">
        <v>17328.599999999999</v>
      </c>
    </row>
    <row r="131" spans="1:2" x14ac:dyDescent="0.25">
      <c r="A131" s="6" t="s">
        <v>222</v>
      </c>
      <c r="B131" s="7">
        <v>1677</v>
      </c>
    </row>
    <row r="132" spans="1:2" x14ac:dyDescent="0.25">
      <c r="A132" s="6" t="s">
        <v>478</v>
      </c>
      <c r="B132" s="7">
        <v>2147.04</v>
      </c>
    </row>
    <row r="133" spans="1:2" x14ac:dyDescent="0.25">
      <c r="A133" s="6" t="s">
        <v>699</v>
      </c>
      <c r="B133" s="7">
        <v>1596</v>
      </c>
    </row>
    <row r="134" spans="1:2" x14ac:dyDescent="0.25">
      <c r="A134" s="6" t="s">
        <v>115</v>
      </c>
      <c r="B134" s="7">
        <v>0</v>
      </c>
    </row>
    <row r="135" spans="1:2" x14ac:dyDescent="0.25">
      <c r="A135" s="6" t="s">
        <v>836</v>
      </c>
      <c r="B135" s="7">
        <v>0</v>
      </c>
    </row>
    <row r="136" spans="1:2" x14ac:dyDescent="0.25">
      <c r="A136" s="6" t="s">
        <v>537</v>
      </c>
      <c r="B136" s="7">
        <v>1297.08</v>
      </c>
    </row>
    <row r="137" spans="1:2" x14ac:dyDescent="0.25">
      <c r="A137" s="6" t="s">
        <v>764</v>
      </c>
      <c r="B137" s="7">
        <v>0</v>
      </c>
    </row>
    <row r="138" spans="1:2" x14ac:dyDescent="0.25">
      <c r="A138" s="6" t="s">
        <v>419</v>
      </c>
      <c r="B138" s="7">
        <v>0</v>
      </c>
    </row>
    <row r="139" spans="1:2" x14ac:dyDescent="0.25">
      <c r="A139" s="6" t="s">
        <v>785</v>
      </c>
      <c r="B139" s="7">
        <v>1921</v>
      </c>
    </row>
    <row r="140" spans="1:2" x14ac:dyDescent="0.25">
      <c r="A140" s="6" t="s">
        <v>83</v>
      </c>
      <c r="B140" s="7">
        <v>13022.24</v>
      </c>
    </row>
    <row r="141" spans="1:2" x14ac:dyDescent="0.25">
      <c r="A141" s="6" t="s">
        <v>684</v>
      </c>
      <c r="B141" s="7">
        <v>0</v>
      </c>
    </row>
    <row r="142" spans="1:2" x14ac:dyDescent="0.25">
      <c r="A142" s="6" t="s">
        <v>625</v>
      </c>
      <c r="B142" s="7">
        <v>1035.8399999999999</v>
      </c>
    </row>
    <row r="143" spans="1:2" x14ac:dyDescent="0.25">
      <c r="A143" s="6" t="s">
        <v>340</v>
      </c>
      <c r="B143" s="7">
        <v>0</v>
      </c>
    </row>
    <row r="144" spans="1:2" x14ac:dyDescent="0.25">
      <c r="A144" s="6" t="s">
        <v>168</v>
      </c>
      <c r="B144" s="7">
        <v>0</v>
      </c>
    </row>
    <row r="145" spans="1:2" x14ac:dyDescent="0.25">
      <c r="A145" s="6" t="s">
        <v>739</v>
      </c>
      <c r="B145" s="7">
        <v>8508.24</v>
      </c>
    </row>
    <row r="146" spans="1:2" x14ac:dyDescent="0.25">
      <c r="A146" s="6" t="s">
        <v>779</v>
      </c>
      <c r="B146" s="7">
        <v>3716.64</v>
      </c>
    </row>
    <row r="147" spans="1:2" x14ac:dyDescent="0.25">
      <c r="A147" s="6" t="s">
        <v>920</v>
      </c>
      <c r="B147" s="7">
        <v>0</v>
      </c>
    </row>
    <row r="148" spans="1:2" x14ac:dyDescent="0.25">
      <c r="A148" s="6" t="s">
        <v>634</v>
      </c>
      <c r="B148" s="7">
        <v>0</v>
      </c>
    </row>
    <row r="149" spans="1:2" x14ac:dyDescent="0.25">
      <c r="A149" s="6" t="s">
        <v>271</v>
      </c>
      <c r="B149" s="7">
        <v>804</v>
      </c>
    </row>
    <row r="150" spans="1:2" x14ac:dyDescent="0.25">
      <c r="A150" s="6" t="s">
        <v>337</v>
      </c>
      <c r="B150" s="7">
        <v>626.76</v>
      </c>
    </row>
    <row r="151" spans="1:2" x14ac:dyDescent="0.25">
      <c r="A151" s="6" t="s">
        <v>408</v>
      </c>
      <c r="B151" s="7">
        <v>0</v>
      </c>
    </row>
    <row r="152" spans="1:2" x14ac:dyDescent="0.25">
      <c r="A152" s="6" t="s">
        <v>366</v>
      </c>
      <c r="B152" s="7">
        <v>0</v>
      </c>
    </row>
    <row r="153" spans="1:2" x14ac:dyDescent="0.25">
      <c r="A153" s="6" t="s">
        <v>592</v>
      </c>
      <c r="B153" s="7">
        <v>0</v>
      </c>
    </row>
    <row r="154" spans="1:2" x14ac:dyDescent="0.25">
      <c r="A154" s="6" t="s">
        <v>855</v>
      </c>
      <c r="B154" s="7">
        <v>0</v>
      </c>
    </row>
    <row r="155" spans="1:2" x14ac:dyDescent="0.25">
      <c r="A155" s="6" t="s">
        <v>369</v>
      </c>
      <c r="B155" s="7">
        <v>0</v>
      </c>
    </row>
    <row r="156" spans="1:2" x14ac:dyDescent="0.25">
      <c r="A156" s="6" t="s">
        <v>80</v>
      </c>
      <c r="B156" s="7">
        <v>0</v>
      </c>
    </row>
    <row r="157" spans="1:2" x14ac:dyDescent="0.25">
      <c r="A157" s="6" t="s">
        <v>429</v>
      </c>
      <c r="B157" s="7">
        <v>0</v>
      </c>
    </row>
    <row r="158" spans="1:2" x14ac:dyDescent="0.25">
      <c r="A158" s="6" t="s">
        <v>725</v>
      </c>
      <c r="B158" s="7">
        <v>601.38</v>
      </c>
    </row>
    <row r="159" spans="1:2" x14ac:dyDescent="0.25">
      <c r="A159" s="6" t="s">
        <v>643</v>
      </c>
      <c r="B159" s="7">
        <v>3805.2</v>
      </c>
    </row>
    <row r="160" spans="1:2" x14ac:dyDescent="0.25">
      <c r="A160" s="6" t="s">
        <v>693</v>
      </c>
      <c r="B160" s="7">
        <v>2356.8000000000002</v>
      </c>
    </row>
    <row r="161" spans="1:2" x14ac:dyDescent="0.25">
      <c r="A161" s="6" t="s">
        <v>597</v>
      </c>
      <c r="B161" s="7">
        <v>2424.6</v>
      </c>
    </row>
    <row r="162" spans="1:2" x14ac:dyDescent="0.25">
      <c r="A162" s="6" t="s">
        <v>52</v>
      </c>
      <c r="B162" s="7">
        <v>0</v>
      </c>
    </row>
    <row r="163" spans="1:2" x14ac:dyDescent="0.25">
      <c r="A163" s="6" t="s">
        <v>696</v>
      </c>
      <c r="B163" s="7">
        <v>4974.4799999999996</v>
      </c>
    </row>
    <row r="164" spans="1:2" x14ac:dyDescent="0.25">
      <c r="A164" s="6" t="s">
        <v>852</v>
      </c>
      <c r="B164" s="7">
        <v>4822.2</v>
      </c>
    </row>
    <row r="165" spans="1:2" x14ac:dyDescent="0.25">
      <c r="A165" s="6" t="s">
        <v>310</v>
      </c>
      <c r="B165" s="7">
        <v>0</v>
      </c>
    </row>
    <row r="166" spans="1:2" x14ac:dyDescent="0.25">
      <c r="A166" s="6" t="s">
        <v>675</v>
      </c>
      <c r="B166" s="7">
        <v>1728.3</v>
      </c>
    </row>
    <row r="167" spans="1:2" x14ac:dyDescent="0.25">
      <c r="A167" s="6" t="s">
        <v>746</v>
      </c>
      <c r="B167" s="7">
        <v>0</v>
      </c>
    </row>
    <row r="168" spans="1:2" x14ac:dyDescent="0.25">
      <c r="A168" s="6" t="s">
        <v>552</v>
      </c>
      <c r="B168" s="7">
        <v>3523.5</v>
      </c>
    </row>
    <row r="169" spans="1:2" x14ac:dyDescent="0.25">
      <c r="A169" s="6" t="s">
        <v>147</v>
      </c>
      <c r="B169" s="7">
        <v>1344.24</v>
      </c>
    </row>
    <row r="170" spans="1:2" x14ac:dyDescent="0.25">
      <c r="A170" s="6" t="s">
        <v>647</v>
      </c>
      <c r="B170" s="7">
        <v>0</v>
      </c>
    </row>
    <row r="171" spans="1:2" x14ac:dyDescent="0.25">
      <c r="A171" s="6" t="s">
        <v>246</v>
      </c>
      <c r="B171" s="7">
        <v>0</v>
      </c>
    </row>
    <row r="172" spans="1:2" x14ac:dyDescent="0.25">
      <c r="A172" s="6" t="s">
        <v>133</v>
      </c>
      <c r="B172" s="7">
        <v>0</v>
      </c>
    </row>
    <row r="173" spans="1:2" x14ac:dyDescent="0.25">
      <c r="A173" s="6" t="s">
        <v>611</v>
      </c>
      <c r="B173" s="7">
        <v>263.5</v>
      </c>
    </row>
    <row r="174" spans="1:2" x14ac:dyDescent="0.25">
      <c r="A174" s="6" t="s">
        <v>212</v>
      </c>
      <c r="B174" s="7">
        <v>1476.9</v>
      </c>
    </row>
    <row r="175" spans="1:2" x14ac:dyDescent="0.25">
      <c r="A175" s="6" t="s">
        <v>721</v>
      </c>
      <c r="B175" s="7">
        <v>1217.7</v>
      </c>
    </row>
    <row r="176" spans="1:2" x14ac:dyDescent="0.25">
      <c r="A176" s="6" t="s">
        <v>743</v>
      </c>
      <c r="B176" s="7">
        <v>0</v>
      </c>
    </row>
    <row r="177" spans="1:2" x14ac:dyDescent="0.25">
      <c r="A177" s="6" t="s">
        <v>791</v>
      </c>
      <c r="B177" s="7">
        <v>0</v>
      </c>
    </row>
    <row r="178" spans="1:2" x14ac:dyDescent="0.25">
      <c r="A178" s="6" t="s">
        <v>652</v>
      </c>
      <c r="B178" s="7">
        <v>15461.28</v>
      </c>
    </row>
    <row r="179" spans="1:2" x14ac:dyDescent="0.25">
      <c r="A179" s="6" t="s">
        <v>391</v>
      </c>
      <c r="B179" s="7">
        <v>3548.88</v>
      </c>
    </row>
    <row r="180" spans="1:2" x14ac:dyDescent="0.25">
      <c r="A180" s="6" t="s">
        <v>892</v>
      </c>
      <c r="B180" s="7">
        <v>1343.04</v>
      </c>
    </row>
    <row r="181" spans="1:2" x14ac:dyDescent="0.25">
      <c r="A181" s="6" t="s">
        <v>274</v>
      </c>
      <c r="B181" s="7">
        <v>0</v>
      </c>
    </row>
    <row r="182" spans="1:2" x14ac:dyDescent="0.25">
      <c r="A182" s="6" t="s">
        <v>804</v>
      </c>
      <c r="B182" s="7">
        <v>0</v>
      </c>
    </row>
    <row r="183" spans="1:2" x14ac:dyDescent="0.25">
      <c r="A183" s="6" t="s">
        <v>546</v>
      </c>
      <c r="B183" s="7">
        <v>5352.48</v>
      </c>
    </row>
    <row r="184" spans="1:2" x14ac:dyDescent="0.25">
      <c r="A184" s="6" t="s">
        <v>645</v>
      </c>
      <c r="B184" s="7">
        <v>0</v>
      </c>
    </row>
    <row r="185" spans="1:2" x14ac:dyDescent="0.25">
      <c r="A185" s="6" t="s">
        <v>857</v>
      </c>
      <c r="B185" s="7">
        <v>363.3</v>
      </c>
    </row>
    <row r="186" spans="1:2" x14ac:dyDescent="0.25">
      <c r="A186" s="6" t="s">
        <v>352</v>
      </c>
      <c r="B186" s="7">
        <v>972.9</v>
      </c>
    </row>
    <row r="187" spans="1:2" x14ac:dyDescent="0.25">
      <c r="A187" s="6" t="s">
        <v>393</v>
      </c>
      <c r="B187" s="7">
        <v>241</v>
      </c>
    </row>
    <row r="188" spans="1:2" x14ac:dyDescent="0.25">
      <c r="A188" s="6" t="s">
        <v>927</v>
      </c>
      <c r="B188" s="7">
        <v>13005</v>
      </c>
    </row>
    <row r="189" spans="1:2" x14ac:dyDescent="0.25">
      <c r="A189" s="6" t="s">
        <v>103</v>
      </c>
      <c r="B189" s="7">
        <v>0</v>
      </c>
    </row>
    <row r="190" spans="1:2" x14ac:dyDescent="0.25">
      <c r="A190" s="6" t="s">
        <v>850</v>
      </c>
      <c r="B190" s="7">
        <v>3298.95</v>
      </c>
    </row>
    <row r="191" spans="1:2" x14ac:dyDescent="0.25">
      <c r="A191" s="6" t="s">
        <v>813</v>
      </c>
      <c r="B191" s="7">
        <v>0</v>
      </c>
    </row>
    <row r="192" spans="1:2" x14ac:dyDescent="0.25">
      <c r="A192" s="6" t="s">
        <v>601</v>
      </c>
      <c r="B192" s="7">
        <v>8751.36</v>
      </c>
    </row>
    <row r="193" spans="1:2" x14ac:dyDescent="0.25">
      <c r="A193" s="6" t="s">
        <v>641</v>
      </c>
      <c r="B193" s="7">
        <v>10127.879999999999</v>
      </c>
    </row>
    <row r="194" spans="1:2" x14ac:dyDescent="0.25">
      <c r="A194" s="6" t="s">
        <v>658</v>
      </c>
      <c r="B194" s="7">
        <v>0</v>
      </c>
    </row>
    <row r="195" spans="1:2" x14ac:dyDescent="0.25">
      <c r="A195" s="6" t="s">
        <v>30</v>
      </c>
      <c r="B195" s="7">
        <v>3951.72</v>
      </c>
    </row>
    <row r="196" spans="1:2" x14ac:dyDescent="0.25">
      <c r="A196" s="6" t="s">
        <v>636</v>
      </c>
      <c r="B196" s="7">
        <v>6641.2800000000007</v>
      </c>
    </row>
    <row r="197" spans="1:2" x14ac:dyDescent="0.25">
      <c r="A197" s="6" t="s">
        <v>443</v>
      </c>
      <c r="B197" s="7">
        <v>0</v>
      </c>
    </row>
    <row r="198" spans="1:2" x14ac:dyDescent="0.25">
      <c r="A198" s="6" t="s">
        <v>665</v>
      </c>
      <c r="B198" s="7">
        <v>3287.2</v>
      </c>
    </row>
    <row r="199" spans="1:2" x14ac:dyDescent="0.25">
      <c r="A199" s="6" t="s">
        <v>206</v>
      </c>
      <c r="B199" s="7">
        <v>7160.64</v>
      </c>
    </row>
    <row r="200" spans="1:2" x14ac:dyDescent="0.25">
      <c r="A200" s="6" t="s">
        <v>916</v>
      </c>
      <c r="B200" s="7">
        <v>5496.3</v>
      </c>
    </row>
    <row r="201" spans="1:2" x14ac:dyDescent="0.25">
      <c r="A201" s="6" t="s">
        <v>72</v>
      </c>
      <c r="B201" s="7">
        <v>7420.68</v>
      </c>
    </row>
    <row r="202" spans="1:2" x14ac:dyDescent="0.25">
      <c r="A202" s="6" t="s">
        <v>542</v>
      </c>
      <c r="B202" s="7">
        <v>0</v>
      </c>
    </row>
    <row r="203" spans="1:2" x14ac:dyDescent="0.25">
      <c r="A203" s="6" t="s">
        <v>356</v>
      </c>
      <c r="B203" s="7">
        <v>1968.75</v>
      </c>
    </row>
    <row r="204" spans="1:2" x14ac:dyDescent="0.25">
      <c r="A204" s="6" t="s">
        <v>438</v>
      </c>
      <c r="B204" s="7">
        <v>6254.28</v>
      </c>
    </row>
    <row r="205" spans="1:2" x14ac:dyDescent="0.25">
      <c r="A205" s="6" t="s">
        <v>832</v>
      </c>
      <c r="B205" s="7">
        <v>0</v>
      </c>
    </row>
    <row r="206" spans="1:2" x14ac:dyDescent="0.25">
      <c r="A206" s="6" t="s">
        <v>216</v>
      </c>
      <c r="B206" s="7">
        <v>7750.4</v>
      </c>
    </row>
    <row r="207" spans="1:2" x14ac:dyDescent="0.25">
      <c r="A207" s="6" t="s">
        <v>343</v>
      </c>
      <c r="B207" s="7">
        <v>1222.5999999999999</v>
      </c>
    </row>
    <row r="208" spans="1:2" x14ac:dyDescent="0.25">
      <c r="A208" s="6" t="s">
        <v>865</v>
      </c>
      <c r="B208" s="7">
        <v>0</v>
      </c>
    </row>
    <row r="209" spans="1:2" x14ac:dyDescent="0.25">
      <c r="A209" s="6" t="s">
        <v>109</v>
      </c>
      <c r="B209" s="7">
        <v>0</v>
      </c>
    </row>
    <row r="210" spans="1:2" x14ac:dyDescent="0.25">
      <c r="A210" s="6" t="s">
        <v>736</v>
      </c>
      <c r="B210" s="7">
        <v>1390.5</v>
      </c>
    </row>
    <row r="211" spans="1:2" x14ac:dyDescent="0.25">
      <c r="A211" s="6" t="s">
        <v>411</v>
      </c>
      <c r="B211" s="7">
        <v>0</v>
      </c>
    </row>
    <row r="212" spans="1:2" x14ac:dyDescent="0.25">
      <c r="A212" s="6" t="s">
        <v>435</v>
      </c>
      <c r="B212" s="7">
        <v>2967.84</v>
      </c>
    </row>
    <row r="213" spans="1:2" x14ac:dyDescent="0.25">
      <c r="A213" s="6" t="s">
        <v>69</v>
      </c>
      <c r="B213" s="7">
        <v>2727.2</v>
      </c>
    </row>
    <row r="214" spans="1:2" x14ac:dyDescent="0.25">
      <c r="A214" s="6" t="s">
        <v>879</v>
      </c>
      <c r="B214" s="7">
        <v>0</v>
      </c>
    </row>
    <row r="215" spans="1:2" x14ac:dyDescent="0.25">
      <c r="A215" s="6" t="s">
        <v>268</v>
      </c>
      <c r="B215" s="7">
        <v>0</v>
      </c>
    </row>
    <row r="216" spans="1:2" x14ac:dyDescent="0.25">
      <c r="A216" s="6" t="s">
        <v>877</v>
      </c>
      <c r="B216" s="7">
        <v>0</v>
      </c>
    </row>
    <row r="217" spans="1:2" x14ac:dyDescent="0.25">
      <c r="A217" s="6" t="s">
        <v>801</v>
      </c>
      <c r="B217" s="7">
        <v>0</v>
      </c>
    </row>
    <row r="218" spans="1:2" x14ac:dyDescent="0.25">
      <c r="A218" s="6" t="s">
        <v>883</v>
      </c>
      <c r="B218" s="7">
        <v>2276.0500000000002</v>
      </c>
    </row>
    <row r="219" spans="1:2" x14ac:dyDescent="0.25">
      <c r="A219" s="6" t="s">
        <v>302</v>
      </c>
      <c r="B219" s="7">
        <v>10364.48</v>
      </c>
    </row>
    <row r="220" spans="1:2" x14ac:dyDescent="0.25">
      <c r="A220" s="6" t="s">
        <v>511</v>
      </c>
      <c r="B220" s="7">
        <v>17917.2</v>
      </c>
    </row>
    <row r="221" spans="1:2" x14ac:dyDescent="0.25">
      <c r="A221" s="6" t="s">
        <v>252</v>
      </c>
      <c r="B221" s="7">
        <v>11647.8</v>
      </c>
    </row>
    <row r="222" spans="1:2" x14ac:dyDescent="0.25">
      <c r="A222" s="6" t="s">
        <v>499</v>
      </c>
      <c r="B222" s="7">
        <v>0</v>
      </c>
    </row>
    <row r="223" spans="1:2" x14ac:dyDescent="0.25">
      <c r="A223" s="6" t="s">
        <v>513</v>
      </c>
      <c r="B223" s="7">
        <v>0</v>
      </c>
    </row>
    <row r="224" spans="1:2" x14ac:dyDescent="0.25">
      <c r="A224" s="6" t="s">
        <v>713</v>
      </c>
      <c r="B224" s="7">
        <v>0</v>
      </c>
    </row>
    <row r="225" spans="1:2" x14ac:dyDescent="0.25">
      <c r="A225" s="6" t="s">
        <v>283</v>
      </c>
      <c r="B225" s="7">
        <v>0</v>
      </c>
    </row>
    <row r="226" spans="1:2" x14ac:dyDescent="0.25">
      <c r="A226" s="6" t="s">
        <v>881</v>
      </c>
      <c r="B226" s="7">
        <v>0</v>
      </c>
    </row>
    <row r="227" spans="1:2" x14ac:dyDescent="0.25">
      <c r="A227" s="6" t="s">
        <v>249</v>
      </c>
      <c r="B227" s="7">
        <v>0</v>
      </c>
    </row>
    <row r="228" spans="1:2" x14ac:dyDescent="0.25">
      <c r="A228" s="6" t="s">
        <v>838</v>
      </c>
      <c r="B228" s="7">
        <v>4996.08</v>
      </c>
    </row>
    <row r="229" spans="1:2" x14ac:dyDescent="0.25">
      <c r="A229" s="6" t="s">
        <v>730</v>
      </c>
      <c r="B229" s="7">
        <v>0</v>
      </c>
    </row>
    <row r="230" spans="1:2" x14ac:dyDescent="0.25">
      <c r="A230" s="6" t="s">
        <v>767</v>
      </c>
      <c r="B230" s="7">
        <v>0</v>
      </c>
    </row>
    <row r="231" spans="1:2" x14ac:dyDescent="0.25">
      <c r="A231" s="6" t="s">
        <v>540</v>
      </c>
      <c r="B231" s="7">
        <v>5701.08</v>
      </c>
    </row>
    <row r="232" spans="1:2" x14ac:dyDescent="0.25">
      <c r="A232" s="6" t="s">
        <v>576</v>
      </c>
      <c r="B232" s="7">
        <v>0</v>
      </c>
    </row>
    <row r="233" spans="1:2" x14ac:dyDescent="0.25">
      <c r="A233" s="6" t="s">
        <v>793</v>
      </c>
      <c r="B233" s="7">
        <v>0</v>
      </c>
    </row>
    <row r="234" spans="1:2" x14ac:dyDescent="0.25">
      <c r="A234" s="6" t="s">
        <v>795</v>
      </c>
      <c r="B234" s="7">
        <v>355.2</v>
      </c>
    </row>
    <row r="235" spans="1:2" x14ac:dyDescent="0.25">
      <c r="A235" s="6" t="s">
        <v>655</v>
      </c>
      <c r="B235" s="7">
        <v>3628.8</v>
      </c>
    </row>
    <row r="236" spans="1:2" x14ac:dyDescent="0.25">
      <c r="A236" s="6" t="s">
        <v>525</v>
      </c>
      <c r="B236" s="7">
        <v>0</v>
      </c>
    </row>
    <row r="237" spans="1:2" x14ac:dyDescent="0.25">
      <c r="A237" s="6" t="s">
        <v>911</v>
      </c>
      <c r="B237" s="7">
        <v>0</v>
      </c>
    </row>
    <row r="238" spans="1:2" x14ac:dyDescent="0.25">
      <c r="A238" s="6" t="s">
        <v>399</v>
      </c>
      <c r="B238" s="7">
        <v>5439</v>
      </c>
    </row>
    <row r="239" spans="1:2" x14ac:dyDescent="0.25">
      <c r="A239" s="6" t="s">
        <v>875</v>
      </c>
      <c r="B239" s="7">
        <v>0</v>
      </c>
    </row>
    <row r="240" spans="1:2" x14ac:dyDescent="0.25">
      <c r="A240" s="6" t="s">
        <v>471</v>
      </c>
      <c r="B240" s="7">
        <v>3190.32</v>
      </c>
    </row>
    <row r="241" spans="1:2" x14ac:dyDescent="0.25">
      <c r="A241" s="6" t="s">
        <v>473</v>
      </c>
      <c r="B241" s="7">
        <v>0</v>
      </c>
    </row>
    <row r="242" spans="1:2" x14ac:dyDescent="0.25">
      <c r="A242" s="6" t="s">
        <v>532</v>
      </c>
      <c r="B242" s="7">
        <v>0</v>
      </c>
    </row>
    <row r="243" spans="1:2" x14ac:dyDescent="0.25">
      <c r="A243" s="6" t="s">
        <v>456</v>
      </c>
      <c r="B243" s="7">
        <v>0</v>
      </c>
    </row>
    <row r="244" spans="1:2" x14ac:dyDescent="0.25">
      <c r="A244" s="6" t="s">
        <v>824</v>
      </c>
      <c r="B244" s="7">
        <v>1334.85</v>
      </c>
    </row>
    <row r="245" spans="1:2" x14ac:dyDescent="0.25">
      <c r="A245" s="6" t="s">
        <v>467</v>
      </c>
      <c r="B245" s="7">
        <v>0</v>
      </c>
    </row>
    <row r="246" spans="1:2" x14ac:dyDescent="0.25">
      <c r="A246" s="6" t="s">
        <v>94</v>
      </c>
      <c r="B246" s="7">
        <v>0</v>
      </c>
    </row>
    <row r="247" spans="1:2" x14ac:dyDescent="0.25">
      <c r="A247" s="6" t="s">
        <v>679</v>
      </c>
      <c r="B247" s="7">
        <v>10329.120000000001</v>
      </c>
    </row>
    <row r="248" spans="1:2" x14ac:dyDescent="0.25">
      <c r="A248" s="6" t="s">
        <v>904</v>
      </c>
      <c r="B248" s="7">
        <v>1492.25</v>
      </c>
    </row>
    <row r="249" spans="1:2" x14ac:dyDescent="0.25">
      <c r="A249" s="6" t="s">
        <v>294</v>
      </c>
      <c r="B249" s="7">
        <v>1830.24</v>
      </c>
    </row>
    <row r="250" spans="1:2" x14ac:dyDescent="0.25">
      <c r="A250" s="6" t="s">
        <v>241</v>
      </c>
      <c r="B250" s="7">
        <v>0</v>
      </c>
    </row>
    <row r="251" spans="1:2" x14ac:dyDescent="0.25">
      <c r="A251" s="6" t="s">
        <v>485</v>
      </c>
      <c r="B251" s="7">
        <v>7096.32</v>
      </c>
    </row>
    <row r="252" spans="1:2" x14ac:dyDescent="0.25">
      <c r="A252" s="6" t="s">
        <v>918</v>
      </c>
      <c r="B252" s="7">
        <v>0</v>
      </c>
    </row>
    <row r="253" spans="1:2" x14ac:dyDescent="0.25">
      <c r="A253" s="6" t="s">
        <v>830</v>
      </c>
      <c r="B253" s="7">
        <v>22688.400000000001</v>
      </c>
    </row>
    <row r="254" spans="1:2" x14ac:dyDescent="0.25">
      <c r="A254" s="6" t="s">
        <v>299</v>
      </c>
      <c r="B254" s="7">
        <v>0</v>
      </c>
    </row>
    <row r="255" spans="1:2" x14ac:dyDescent="0.25">
      <c r="A255" s="6" t="s">
        <v>312</v>
      </c>
      <c r="B255" s="7">
        <v>1930.32</v>
      </c>
    </row>
    <row r="256" spans="1:2" x14ac:dyDescent="0.25">
      <c r="A256" s="6" t="s">
        <v>77</v>
      </c>
      <c r="B256" s="7">
        <v>6748.8</v>
      </c>
    </row>
    <row r="257" spans="1:2" x14ac:dyDescent="0.25">
      <c r="A257" s="6" t="s">
        <v>121</v>
      </c>
      <c r="B257" s="7">
        <v>21109.200000000001</v>
      </c>
    </row>
    <row r="258" spans="1:2" x14ac:dyDescent="0.25">
      <c r="A258" s="6" t="s">
        <v>841</v>
      </c>
      <c r="B258" s="7">
        <v>2502</v>
      </c>
    </row>
    <row r="259" spans="1:2" x14ac:dyDescent="0.25">
      <c r="A259" s="6" t="s">
        <v>578</v>
      </c>
      <c r="B259" s="7">
        <v>3379.68</v>
      </c>
    </row>
    <row r="260" spans="1:2" x14ac:dyDescent="0.25">
      <c r="A260" s="6" t="s">
        <v>706</v>
      </c>
      <c r="B260" s="7">
        <v>5253.6</v>
      </c>
    </row>
    <row r="261" spans="1:2" x14ac:dyDescent="0.25">
      <c r="A261" s="6" t="s">
        <v>405</v>
      </c>
      <c r="B261" s="7">
        <v>2892</v>
      </c>
    </row>
    <row r="262" spans="1:2" x14ac:dyDescent="0.25">
      <c r="A262" s="6" t="s">
        <v>614</v>
      </c>
      <c r="B262" s="7">
        <v>1658.34</v>
      </c>
    </row>
    <row r="263" spans="1:2" x14ac:dyDescent="0.25">
      <c r="A263" s="6" t="s">
        <v>106</v>
      </c>
      <c r="B263" s="7">
        <v>7053.48</v>
      </c>
    </row>
    <row r="264" spans="1:2" x14ac:dyDescent="0.25">
      <c r="A264" s="6" t="s">
        <v>769</v>
      </c>
      <c r="B264" s="7">
        <v>0</v>
      </c>
    </row>
    <row r="265" spans="1:2" x14ac:dyDescent="0.25">
      <c r="A265" s="6" t="s">
        <v>192</v>
      </c>
      <c r="B265" s="7">
        <v>733.32</v>
      </c>
    </row>
    <row r="266" spans="1:2" x14ac:dyDescent="0.25">
      <c r="A266" s="6" t="s">
        <v>761</v>
      </c>
      <c r="B266" s="7">
        <v>0</v>
      </c>
    </row>
    <row r="267" spans="1:2" x14ac:dyDescent="0.25">
      <c r="A267" s="6" t="s">
        <v>446</v>
      </c>
      <c r="B267" s="7">
        <v>7117.44</v>
      </c>
    </row>
    <row r="268" spans="1:2" x14ac:dyDescent="0.25">
      <c r="A268" s="6" t="s">
        <v>326</v>
      </c>
      <c r="B268" s="7">
        <v>0</v>
      </c>
    </row>
    <row r="269" spans="1:2" x14ac:dyDescent="0.25">
      <c r="A269" s="6" t="s">
        <v>136</v>
      </c>
      <c r="B269" s="7">
        <v>0</v>
      </c>
    </row>
    <row r="270" spans="1:2" x14ac:dyDescent="0.25">
      <c r="A270" s="6" t="s">
        <v>254</v>
      </c>
      <c r="B270" s="7">
        <v>0</v>
      </c>
    </row>
    <row r="271" spans="1:2" x14ac:dyDescent="0.25">
      <c r="A271" s="6" t="s">
        <v>332</v>
      </c>
      <c r="B271" s="7">
        <v>0</v>
      </c>
    </row>
    <row r="272" spans="1:2" x14ac:dyDescent="0.25">
      <c r="A272" s="6" t="s">
        <v>609</v>
      </c>
      <c r="B272" s="7">
        <v>0</v>
      </c>
    </row>
    <row r="273" spans="1:2" x14ac:dyDescent="0.25">
      <c r="A273" s="6" t="s">
        <v>265</v>
      </c>
      <c r="B273" s="7">
        <v>0</v>
      </c>
    </row>
    <row r="274" spans="1:2" x14ac:dyDescent="0.25">
      <c r="A274" s="6" t="s">
        <v>649</v>
      </c>
      <c r="B274" s="7">
        <v>0</v>
      </c>
    </row>
    <row r="275" spans="1:2" x14ac:dyDescent="0.25">
      <c r="A275" s="6" t="s">
        <v>387</v>
      </c>
      <c r="B275" s="7">
        <v>0</v>
      </c>
    </row>
    <row r="276" spans="1:2" x14ac:dyDescent="0.25">
      <c r="A276" s="6" t="s">
        <v>97</v>
      </c>
      <c r="B276" s="7">
        <v>0</v>
      </c>
    </row>
    <row r="277" spans="1:2" x14ac:dyDescent="0.25">
      <c r="A277" s="6" t="s">
        <v>819</v>
      </c>
      <c r="B277" s="7">
        <v>1909.6</v>
      </c>
    </row>
    <row r="278" spans="1:2" x14ac:dyDescent="0.25">
      <c r="A278" s="6" t="s">
        <v>590</v>
      </c>
      <c r="B278" s="7">
        <v>0</v>
      </c>
    </row>
    <row r="279" spans="1:2" x14ac:dyDescent="0.25">
      <c r="A279" s="6" t="s">
        <v>632</v>
      </c>
      <c r="B279" s="7">
        <v>0</v>
      </c>
    </row>
    <row r="280" spans="1:2" x14ac:dyDescent="0.25">
      <c r="A280" s="6" t="s">
        <v>375</v>
      </c>
      <c r="B280" s="7">
        <v>933.9</v>
      </c>
    </row>
    <row r="281" spans="1:2" x14ac:dyDescent="0.25">
      <c r="A281" s="6" t="s">
        <v>316</v>
      </c>
      <c r="B281" s="7">
        <v>0</v>
      </c>
    </row>
    <row r="282" spans="1:2" x14ac:dyDescent="0.25">
      <c r="A282" s="6" t="s">
        <v>900</v>
      </c>
      <c r="B282" s="7">
        <v>0</v>
      </c>
    </row>
    <row r="283" spans="1:2" x14ac:dyDescent="0.25">
      <c r="A283" s="6" t="s">
        <v>622</v>
      </c>
      <c r="B283" s="7">
        <v>0</v>
      </c>
    </row>
    <row r="284" spans="1:2" x14ac:dyDescent="0.25">
      <c r="A284" s="6" t="s">
        <v>307</v>
      </c>
      <c r="B284" s="7">
        <v>0</v>
      </c>
    </row>
    <row r="285" spans="1:2" x14ac:dyDescent="0.25">
      <c r="A285" s="6" t="s">
        <v>200</v>
      </c>
      <c r="B285" s="7">
        <v>0</v>
      </c>
    </row>
    <row r="286" spans="1:2" x14ac:dyDescent="0.25">
      <c r="A286" s="6" t="s">
        <v>751</v>
      </c>
      <c r="B286" s="7">
        <v>0</v>
      </c>
    </row>
    <row r="287" spans="1:2" x14ac:dyDescent="0.25">
      <c r="A287" s="6" t="s">
        <v>346</v>
      </c>
      <c r="B287" s="7">
        <v>4482.8</v>
      </c>
    </row>
    <row r="288" spans="1:2" x14ac:dyDescent="0.25">
      <c r="A288" s="6" t="s">
        <v>859</v>
      </c>
      <c r="B288" s="7">
        <v>0</v>
      </c>
    </row>
    <row r="289" spans="1:2" x14ac:dyDescent="0.25">
      <c r="A289" s="6" t="s">
        <v>687</v>
      </c>
      <c r="B289" s="7">
        <v>4226.32</v>
      </c>
    </row>
    <row r="290" spans="1:2" x14ac:dyDescent="0.25">
      <c r="A290" s="6" t="s">
        <v>142</v>
      </c>
      <c r="B290" s="7">
        <v>1848.96</v>
      </c>
    </row>
    <row r="291" spans="1:2" x14ac:dyDescent="0.25">
      <c r="A291" s="6" t="s">
        <v>41</v>
      </c>
      <c r="B291" s="7">
        <v>0</v>
      </c>
    </row>
    <row r="292" spans="1:2" x14ac:dyDescent="0.25">
      <c r="A292" s="6" t="s">
        <v>171</v>
      </c>
      <c r="B292" s="7">
        <v>483.28</v>
      </c>
    </row>
    <row r="293" spans="1:2" x14ac:dyDescent="0.25">
      <c r="A293" s="6" t="s">
        <v>925</v>
      </c>
      <c r="B293" s="7">
        <v>0</v>
      </c>
    </row>
    <row r="294" spans="1:2" x14ac:dyDescent="0.25">
      <c r="A294" s="6" t="s">
        <v>49</v>
      </c>
      <c r="B294" s="7">
        <v>6935.04</v>
      </c>
    </row>
    <row r="295" spans="1:2" x14ac:dyDescent="0.25">
      <c r="A295" s="6" t="s">
        <v>777</v>
      </c>
      <c r="B295" s="7">
        <v>0</v>
      </c>
    </row>
    <row r="296" spans="1:2" x14ac:dyDescent="0.25">
      <c r="A296" s="6" t="s">
        <v>86</v>
      </c>
      <c r="B296" s="7">
        <v>3188.16</v>
      </c>
    </row>
    <row r="297" spans="1:2" x14ac:dyDescent="0.25">
      <c r="A297" s="6" t="s">
        <v>305</v>
      </c>
      <c r="B297" s="7">
        <v>0</v>
      </c>
    </row>
    <row r="298" spans="1:2" x14ac:dyDescent="0.25">
      <c r="A298" s="6" t="s">
        <v>25</v>
      </c>
      <c r="B298" s="7">
        <v>0</v>
      </c>
    </row>
    <row r="299" spans="1:2" x14ac:dyDescent="0.25">
      <c r="A299" s="6" t="s">
        <v>508</v>
      </c>
      <c r="B299" s="7">
        <v>0</v>
      </c>
    </row>
    <row r="300" spans="1:2" x14ac:dyDescent="0.25">
      <c r="A300" s="6" t="s">
        <v>66</v>
      </c>
      <c r="B300" s="7">
        <v>7892.92</v>
      </c>
    </row>
    <row r="301" spans="1:2" x14ac:dyDescent="0.25">
      <c r="A301" s="6" t="s">
        <v>186</v>
      </c>
      <c r="B301" s="7">
        <v>0</v>
      </c>
    </row>
    <row r="302" spans="1:2" x14ac:dyDescent="0.25">
      <c r="A302" s="6" t="s">
        <v>235</v>
      </c>
      <c r="B302" s="7">
        <v>2519.16</v>
      </c>
    </row>
    <row r="303" spans="1:2" x14ac:dyDescent="0.25">
      <c r="A303" s="6" t="s">
        <v>432</v>
      </c>
      <c r="B303" s="7">
        <v>279.60000000000002</v>
      </c>
    </row>
    <row r="304" spans="1:2" x14ac:dyDescent="0.25">
      <c r="A304" s="6" t="s">
        <v>816</v>
      </c>
      <c r="B304" s="7">
        <v>0</v>
      </c>
    </row>
    <row r="305" spans="1:2" x14ac:dyDescent="0.25">
      <c r="A305" s="6" t="s">
        <v>569</v>
      </c>
      <c r="B305" s="7">
        <v>0</v>
      </c>
    </row>
    <row r="306" spans="1:2" x14ac:dyDescent="0.25">
      <c r="A306" s="6" t="s">
        <v>127</v>
      </c>
      <c r="B306" s="7">
        <v>10366.740000000002</v>
      </c>
    </row>
    <row r="307" spans="1:2" x14ac:dyDescent="0.25">
      <c r="A307" s="6" t="s">
        <v>230</v>
      </c>
      <c r="B307" s="7">
        <v>2230.1999999999998</v>
      </c>
    </row>
    <row r="308" spans="1:2" x14ac:dyDescent="0.25">
      <c r="A308" s="6" t="s">
        <v>662</v>
      </c>
      <c r="B308" s="7">
        <v>1849.2</v>
      </c>
    </row>
    <row r="309" spans="1:2" x14ac:dyDescent="0.25">
      <c r="A309" s="6" t="s">
        <v>902</v>
      </c>
      <c r="B309" s="7">
        <v>0</v>
      </c>
    </row>
    <row r="310" spans="1:2" x14ac:dyDescent="0.25">
      <c r="A310" s="6" t="s">
        <v>232</v>
      </c>
      <c r="B310" s="7">
        <v>3215.52</v>
      </c>
    </row>
    <row r="311" spans="1:2" x14ac:dyDescent="0.25">
      <c r="A311" s="6" t="s">
        <v>153</v>
      </c>
      <c r="B311" s="7">
        <v>12668.88</v>
      </c>
    </row>
    <row r="312" spans="1:2" x14ac:dyDescent="0.25">
      <c r="A312" s="6" t="s">
        <v>518</v>
      </c>
      <c r="B312" s="7">
        <v>9924.1200000000008</v>
      </c>
    </row>
    <row r="313" spans="1:2" x14ac:dyDescent="0.25">
      <c r="A313" s="6" t="s">
        <v>505</v>
      </c>
      <c r="B313" s="7">
        <v>0</v>
      </c>
    </row>
    <row r="314" spans="1:2" x14ac:dyDescent="0.25">
      <c r="A314" s="6" t="s">
        <v>584</v>
      </c>
      <c r="B314" s="7">
        <v>3492.72</v>
      </c>
    </row>
    <row r="315" spans="1:2" x14ac:dyDescent="0.25">
      <c r="A315" s="6" t="s">
        <v>620</v>
      </c>
      <c r="B315" s="7">
        <v>7962.3</v>
      </c>
    </row>
    <row r="316" spans="1:2" x14ac:dyDescent="0.25">
      <c r="A316" s="6" t="s">
        <v>523</v>
      </c>
      <c r="B316" s="7">
        <v>0</v>
      </c>
    </row>
    <row r="317" spans="1:2" x14ac:dyDescent="0.25">
      <c r="A317" s="6" t="s">
        <v>847</v>
      </c>
      <c r="B317" s="7">
        <v>0</v>
      </c>
    </row>
    <row r="318" spans="1:2" x14ac:dyDescent="0.25">
      <c r="A318" s="6" t="s">
        <v>733</v>
      </c>
      <c r="B318" s="7">
        <v>0</v>
      </c>
    </row>
    <row r="319" spans="1:2" x14ac:dyDescent="0.25">
      <c r="A319" s="6" t="s">
        <v>75</v>
      </c>
      <c r="B319" s="7">
        <v>1939.84</v>
      </c>
    </row>
    <row r="320" spans="1:2" x14ac:dyDescent="0.25">
      <c r="A320" s="6" t="s">
        <v>458</v>
      </c>
      <c r="B320" s="7">
        <v>4950.8999999999996</v>
      </c>
    </row>
    <row r="321" spans="1:2" x14ac:dyDescent="0.25">
      <c r="A321" s="6" t="s">
        <v>277</v>
      </c>
      <c r="B321" s="7">
        <v>4201.74</v>
      </c>
    </row>
    <row r="322" spans="1:2" x14ac:dyDescent="0.25">
      <c r="A322" s="6" t="s">
        <v>156</v>
      </c>
      <c r="B322" s="7">
        <v>0</v>
      </c>
    </row>
    <row r="323" spans="1:2" x14ac:dyDescent="0.25">
      <c r="A323" s="6" t="s">
        <v>520</v>
      </c>
      <c r="B323" s="7">
        <v>0</v>
      </c>
    </row>
    <row r="324" spans="1:2" x14ac:dyDescent="0.25">
      <c r="A324" s="6" t="s">
        <v>895</v>
      </c>
      <c r="B324" s="7">
        <v>7111.44</v>
      </c>
    </row>
    <row r="325" spans="1:2" x14ac:dyDescent="0.25">
      <c r="A325" s="6" t="s">
        <v>396</v>
      </c>
      <c r="B325" s="7">
        <v>0</v>
      </c>
    </row>
    <row r="326" spans="1:2" x14ac:dyDescent="0.25">
      <c r="A326" s="6" t="s">
        <v>285</v>
      </c>
      <c r="B326" s="7">
        <v>6804</v>
      </c>
    </row>
    <row r="327" spans="1:2" x14ac:dyDescent="0.25">
      <c r="A327" s="6" t="s">
        <v>617</v>
      </c>
      <c r="B327" s="7">
        <v>2622.6</v>
      </c>
    </row>
    <row r="328" spans="1:2" x14ac:dyDescent="0.25">
      <c r="A328" s="6" t="s">
        <v>716</v>
      </c>
      <c r="B328" s="7">
        <v>1424.64</v>
      </c>
    </row>
    <row r="329" spans="1:2" x14ac:dyDescent="0.25">
      <c r="A329" s="6" t="s">
        <v>291</v>
      </c>
      <c r="B329" s="7">
        <v>3980.34</v>
      </c>
    </row>
    <row r="330" spans="1:2" x14ac:dyDescent="0.25">
      <c r="A330" s="6" t="s">
        <v>177</v>
      </c>
      <c r="B330" s="7">
        <v>0</v>
      </c>
    </row>
    <row r="331" spans="1:2" x14ac:dyDescent="0.25">
      <c r="A331" s="6" t="s">
        <v>475</v>
      </c>
      <c r="B331" s="7">
        <v>0</v>
      </c>
    </row>
    <row r="332" spans="1:2" x14ac:dyDescent="0.25">
      <c r="A332" s="6" t="s">
        <v>571</v>
      </c>
      <c r="B332" s="7">
        <v>3008.88</v>
      </c>
    </row>
    <row r="333" spans="1:2" x14ac:dyDescent="0.25">
      <c r="A333" s="6" t="s">
        <v>112</v>
      </c>
      <c r="B333" s="7">
        <v>0</v>
      </c>
    </row>
    <row r="334" spans="1:2" x14ac:dyDescent="0.25">
      <c r="A334" s="6" t="s">
        <v>165</v>
      </c>
      <c r="B334" s="7">
        <v>0</v>
      </c>
    </row>
    <row r="335" spans="1:2" x14ac:dyDescent="0.25">
      <c r="A335" s="6" t="s">
        <v>203</v>
      </c>
      <c r="B335" s="7">
        <v>0</v>
      </c>
    </row>
    <row r="336" spans="1:2" x14ac:dyDescent="0.25">
      <c r="A336" s="6" t="s">
        <v>606</v>
      </c>
      <c r="B336" s="7">
        <v>4397.76</v>
      </c>
    </row>
    <row r="337" spans="1:2" x14ac:dyDescent="0.25">
      <c r="A337" s="6" t="s">
        <v>464</v>
      </c>
      <c r="B337" s="7">
        <v>140.16</v>
      </c>
    </row>
    <row r="338" spans="1:2" x14ac:dyDescent="0.25">
      <c r="A338" s="6" t="s">
        <v>566</v>
      </c>
      <c r="B338" s="7">
        <v>0</v>
      </c>
    </row>
    <row r="339" spans="1:2" x14ac:dyDescent="0.25">
      <c r="A339" s="6" t="s">
        <v>144</v>
      </c>
      <c r="B339" s="7">
        <v>1369.5</v>
      </c>
    </row>
    <row r="340" spans="1:2" x14ac:dyDescent="0.25">
      <c r="A340" s="6" t="s">
        <v>873</v>
      </c>
      <c r="B340" s="7">
        <v>0</v>
      </c>
    </row>
    <row r="341" spans="1:2" x14ac:dyDescent="0.25">
      <c r="A341" s="6" t="s">
        <v>424</v>
      </c>
      <c r="B341" s="7">
        <v>12603.6</v>
      </c>
    </row>
    <row r="342" spans="1:2" x14ac:dyDescent="0.25">
      <c r="A342" s="6" t="s">
        <v>20</v>
      </c>
      <c r="B342" s="7">
        <v>4945.92</v>
      </c>
    </row>
    <row r="343" spans="1:2" x14ac:dyDescent="0.25">
      <c r="A343" s="6" t="s">
        <v>708</v>
      </c>
      <c r="B343" s="7">
        <v>0</v>
      </c>
    </row>
    <row r="344" spans="1:2" x14ac:dyDescent="0.25">
      <c r="A344" s="6" t="s">
        <v>349</v>
      </c>
      <c r="B344" s="7">
        <v>332</v>
      </c>
    </row>
    <row r="345" spans="1:2" x14ac:dyDescent="0.25">
      <c r="A345" s="6" t="s">
        <v>378</v>
      </c>
      <c r="B345" s="7">
        <v>1238.76</v>
      </c>
    </row>
    <row r="346" spans="1:2" x14ac:dyDescent="0.25">
      <c r="A346" s="6" t="s">
        <v>810</v>
      </c>
      <c r="B346" s="7">
        <v>57.6</v>
      </c>
    </row>
    <row r="347" spans="1:2" x14ac:dyDescent="0.25">
      <c r="A347" s="6" t="s">
        <v>528</v>
      </c>
      <c r="B347" s="7">
        <v>0</v>
      </c>
    </row>
    <row r="348" spans="1:2" x14ac:dyDescent="0.25">
      <c r="A348" s="6" t="s">
        <v>868</v>
      </c>
      <c r="B348" s="7">
        <v>0</v>
      </c>
    </row>
    <row r="349" spans="1:2" x14ac:dyDescent="0.25">
      <c r="A349" s="6" t="s">
        <v>628</v>
      </c>
      <c r="B349" s="7">
        <v>0</v>
      </c>
    </row>
    <row r="350" spans="1:2" x14ac:dyDescent="0.25">
      <c r="A350" s="6" t="s">
        <v>488</v>
      </c>
      <c r="B350" s="7">
        <v>311.14999999999998</v>
      </c>
    </row>
    <row r="351" spans="1:2" x14ac:dyDescent="0.25">
      <c r="A351" s="6" t="s">
        <v>263</v>
      </c>
      <c r="B351" s="7">
        <v>10542</v>
      </c>
    </row>
    <row r="352" spans="1:2" x14ac:dyDescent="0.25">
      <c r="A352" s="6" t="s">
        <v>238</v>
      </c>
      <c r="B352" s="7">
        <v>1943.04</v>
      </c>
    </row>
    <row r="353" spans="1:2" x14ac:dyDescent="0.25">
      <c r="A353" s="6" t="s">
        <v>807</v>
      </c>
      <c r="B353" s="7">
        <v>0</v>
      </c>
    </row>
    <row r="354" spans="1:2" x14ac:dyDescent="0.25">
      <c r="A354" s="6" t="s">
        <v>574</v>
      </c>
      <c r="B354" s="7">
        <v>5046.72</v>
      </c>
    </row>
    <row r="355" spans="1:2" x14ac:dyDescent="0.25">
      <c r="A355" s="6" t="s">
        <v>781</v>
      </c>
      <c r="B355" s="7">
        <v>1628.28</v>
      </c>
    </row>
    <row r="356" spans="1:2" x14ac:dyDescent="0.25">
      <c r="A356" s="6" t="s">
        <v>885</v>
      </c>
      <c r="B356" s="7">
        <v>0</v>
      </c>
    </row>
    <row r="357" spans="1:2" x14ac:dyDescent="0.25">
      <c r="A357" s="6" t="s">
        <v>314</v>
      </c>
      <c r="B357" s="7">
        <v>1462.35</v>
      </c>
    </row>
    <row r="358" spans="1:2" x14ac:dyDescent="0.25">
      <c r="A358" s="6" t="s">
        <v>502</v>
      </c>
      <c r="B358" s="7">
        <v>0</v>
      </c>
    </row>
    <row r="359" spans="1:2" x14ac:dyDescent="0.25">
      <c r="A359" s="6" t="s">
        <v>482</v>
      </c>
      <c r="B359" s="7">
        <v>1344</v>
      </c>
    </row>
    <row r="360" spans="1:2" x14ac:dyDescent="0.25">
      <c r="A360" s="6" t="s">
        <v>150</v>
      </c>
      <c r="B360" s="7">
        <v>1787.52</v>
      </c>
    </row>
    <row r="361" spans="1:2" x14ac:dyDescent="0.25">
      <c r="A361" s="6" t="s">
        <v>321</v>
      </c>
      <c r="B361" s="7">
        <v>0</v>
      </c>
    </row>
    <row r="362" spans="1:2" x14ac:dyDescent="0.25">
      <c r="A362" s="6" t="s">
        <v>756</v>
      </c>
      <c r="B362" s="7">
        <v>0</v>
      </c>
    </row>
    <row r="363" spans="1:2" x14ac:dyDescent="0.25">
      <c r="A363" s="6" t="s">
        <v>581</v>
      </c>
      <c r="B363" s="7">
        <v>0</v>
      </c>
    </row>
    <row r="364" spans="1:2" x14ac:dyDescent="0.25">
      <c r="A364" s="6" t="s">
        <v>586</v>
      </c>
      <c r="B364" s="7">
        <v>1830.6</v>
      </c>
    </row>
    <row r="365" spans="1:2" x14ac:dyDescent="0.25">
      <c r="A365" s="6" t="s">
        <v>604</v>
      </c>
      <c r="B365" s="7">
        <v>0</v>
      </c>
    </row>
    <row r="366" spans="1:2" x14ac:dyDescent="0.25">
      <c r="A366" s="6" t="s">
        <v>384</v>
      </c>
      <c r="B366" s="7">
        <v>0</v>
      </c>
    </row>
    <row r="367" spans="1:2" x14ac:dyDescent="0.25">
      <c r="A367" s="6" t="s">
        <v>162</v>
      </c>
      <c r="B367" s="7">
        <v>367.74</v>
      </c>
    </row>
    <row r="368" spans="1:2" x14ac:dyDescent="0.25">
      <c r="A368" s="6" t="s">
        <v>63</v>
      </c>
      <c r="B368" s="7">
        <v>0</v>
      </c>
    </row>
    <row r="369" spans="1:2" x14ac:dyDescent="0.25">
      <c r="A369" s="6" t="s">
        <v>544</v>
      </c>
      <c r="B369" s="7">
        <v>6204.24</v>
      </c>
    </row>
    <row r="370" spans="1:2" x14ac:dyDescent="0.25">
      <c r="A370" s="6" t="s">
        <v>194</v>
      </c>
      <c r="B370" s="7">
        <v>1641.6</v>
      </c>
    </row>
    <row r="371" spans="1:2" x14ac:dyDescent="0.25">
      <c r="A371" s="6" t="s">
        <v>361</v>
      </c>
      <c r="B371" s="7">
        <v>10672.2</v>
      </c>
    </row>
    <row r="372" spans="1:2" x14ac:dyDescent="0.25">
      <c r="A372" s="6" t="s">
        <v>788</v>
      </c>
      <c r="B372" s="7">
        <v>1425.96</v>
      </c>
    </row>
    <row r="373" spans="1:2" x14ac:dyDescent="0.25">
      <c r="A373" s="6" t="s">
        <v>46</v>
      </c>
      <c r="B373" s="7">
        <v>4635.3599999999997</v>
      </c>
    </row>
    <row r="374" spans="1:2" x14ac:dyDescent="0.25">
      <c r="A374" s="6" t="s">
        <v>936</v>
      </c>
      <c r="B374" s="7">
        <v>770584.49999999977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C1A2-1283-4C2B-A83C-279982FC745C}">
  <dimension ref="A3:B40"/>
  <sheetViews>
    <sheetView zoomScale="52" workbookViewId="0">
      <selection activeCell="D15" sqref="D15"/>
    </sheetView>
  </sheetViews>
  <sheetFormatPr defaultRowHeight="15" x14ac:dyDescent="0.25"/>
  <cols>
    <col min="1" max="1" width="21" bestFit="1" customWidth="1"/>
    <col min="2" max="2" width="28.42578125" bestFit="1" customWidth="1"/>
  </cols>
  <sheetData>
    <row r="3" spans="1:2" x14ac:dyDescent="0.25">
      <c r="A3" s="5" t="s">
        <v>935</v>
      </c>
      <c r="B3" t="s">
        <v>955</v>
      </c>
    </row>
    <row r="4" spans="1:2" x14ac:dyDescent="0.25">
      <c r="A4" s="6" t="s">
        <v>950</v>
      </c>
      <c r="B4" s="7">
        <v>63247.16</v>
      </c>
    </row>
    <row r="5" spans="1:2" x14ac:dyDescent="0.25">
      <c r="A5" s="6" t="s">
        <v>951</v>
      </c>
      <c r="B5" s="7">
        <v>42083.140000000007</v>
      </c>
    </row>
    <row r="6" spans="1:2" x14ac:dyDescent="0.25">
      <c r="A6" s="6" t="s">
        <v>952</v>
      </c>
      <c r="B6" s="7">
        <v>27499.72</v>
      </c>
    </row>
    <row r="7" spans="1:2" x14ac:dyDescent="0.25">
      <c r="A7" s="6" t="s">
        <v>953</v>
      </c>
      <c r="B7" s="7">
        <v>38518.019999999997</v>
      </c>
    </row>
    <row r="8" spans="1:2" x14ac:dyDescent="0.25">
      <c r="A8" s="6" t="s">
        <v>954</v>
      </c>
      <c r="B8" s="7">
        <v>61061.169999999984</v>
      </c>
    </row>
    <row r="9" spans="1:2" x14ac:dyDescent="0.25">
      <c r="A9" s="6" t="s">
        <v>936</v>
      </c>
      <c r="B9" s="7">
        <v>232409.21</v>
      </c>
    </row>
    <row r="22" spans="1:2" x14ac:dyDescent="0.25">
      <c r="A22" s="5" t="s">
        <v>935</v>
      </c>
      <c r="B22" t="s">
        <v>955</v>
      </c>
    </row>
    <row r="23" spans="1:2" x14ac:dyDescent="0.25">
      <c r="A23" s="6" t="s">
        <v>18</v>
      </c>
      <c r="B23" s="7">
        <v>119051.43999999997</v>
      </c>
    </row>
    <row r="24" spans="1:2" x14ac:dyDescent="0.25">
      <c r="A24" s="6" t="s">
        <v>29</v>
      </c>
      <c r="B24" s="7">
        <v>113357.76999999999</v>
      </c>
    </row>
    <row r="25" spans="1:2" x14ac:dyDescent="0.25">
      <c r="A25" s="6" t="s">
        <v>936</v>
      </c>
      <c r="B25" s="7">
        <v>232409.20999999996</v>
      </c>
    </row>
    <row r="35" spans="1:2" x14ac:dyDescent="0.25">
      <c r="A35" s="5" t="s">
        <v>935</v>
      </c>
      <c r="B35" t="s">
        <v>955</v>
      </c>
    </row>
    <row r="36" spans="1:2" x14ac:dyDescent="0.25">
      <c r="A36" s="6" t="s">
        <v>42</v>
      </c>
      <c r="B36" s="7">
        <v>62955.529999999992</v>
      </c>
    </row>
    <row r="37" spans="1:2" x14ac:dyDescent="0.25">
      <c r="A37" s="6" t="s">
        <v>31</v>
      </c>
      <c r="B37" s="7">
        <v>50509.479999999996</v>
      </c>
    </row>
    <row r="38" spans="1:2" x14ac:dyDescent="0.25">
      <c r="A38" s="6" t="s">
        <v>21</v>
      </c>
      <c r="B38" s="7">
        <v>62861.039999999994</v>
      </c>
    </row>
    <row r="39" spans="1:2" x14ac:dyDescent="0.25">
      <c r="A39" s="6" t="s">
        <v>26</v>
      </c>
      <c r="B39" s="7">
        <v>56083.16</v>
      </c>
    </row>
    <row r="40" spans="1:2" x14ac:dyDescent="0.25">
      <c r="A40" s="6" t="s">
        <v>936</v>
      </c>
      <c r="B40" s="7">
        <v>232409.21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37F04-BE87-4B1E-91C4-8386EF34EDB0}">
  <dimension ref="A3:C51"/>
  <sheetViews>
    <sheetView zoomScale="52" workbookViewId="0">
      <selection activeCell="M89" sqref="M89"/>
    </sheetView>
  </sheetViews>
  <sheetFormatPr defaultRowHeight="15" x14ac:dyDescent="0.25"/>
  <cols>
    <col min="1" max="1" width="21" bestFit="1" customWidth="1"/>
    <col min="2" max="3" width="28.42578125" bestFit="1" customWidth="1"/>
  </cols>
  <sheetData>
    <row r="3" spans="1:2" x14ac:dyDescent="0.25">
      <c r="A3" s="5" t="s">
        <v>935</v>
      </c>
      <c r="B3" t="s">
        <v>956</v>
      </c>
    </row>
    <row r="4" spans="1:2" x14ac:dyDescent="0.25">
      <c r="A4" s="6" t="s">
        <v>957</v>
      </c>
      <c r="B4" s="2">
        <v>1365701</v>
      </c>
    </row>
    <row r="5" spans="1:2" x14ac:dyDescent="0.25">
      <c r="A5" s="6" t="s">
        <v>958</v>
      </c>
      <c r="B5" s="2">
        <v>9178150</v>
      </c>
    </row>
    <row r="6" spans="1:2" x14ac:dyDescent="0.25">
      <c r="A6" s="6" t="s">
        <v>936</v>
      </c>
      <c r="B6" s="2">
        <v>10543851</v>
      </c>
    </row>
    <row r="20" spans="1:3" x14ac:dyDescent="0.25">
      <c r="A20" s="5" t="s">
        <v>935</v>
      </c>
      <c r="B20" t="s">
        <v>937</v>
      </c>
      <c r="C20" t="s">
        <v>955</v>
      </c>
    </row>
    <row r="21" spans="1:3" x14ac:dyDescent="0.25">
      <c r="A21" s="6" t="s">
        <v>957</v>
      </c>
      <c r="B21" s="7">
        <v>204270.09999999995</v>
      </c>
      <c r="C21" s="7">
        <v>35499.550000000003</v>
      </c>
    </row>
    <row r="22" spans="1:3" x14ac:dyDescent="0.25">
      <c r="A22" s="6" t="s">
        <v>958</v>
      </c>
      <c r="B22" s="7">
        <v>566314.39999999991</v>
      </c>
      <c r="C22" s="7">
        <v>196909.66000000003</v>
      </c>
    </row>
    <row r="23" spans="1:3" x14ac:dyDescent="0.25">
      <c r="A23" s="6" t="s">
        <v>936</v>
      </c>
      <c r="B23" s="7">
        <v>770584.49999999988</v>
      </c>
      <c r="C23" s="7">
        <v>232409.21000000002</v>
      </c>
    </row>
    <row r="40" spans="1:2" x14ac:dyDescent="0.25">
      <c r="A40" s="5" t="s">
        <v>935</v>
      </c>
      <c r="B40" t="s">
        <v>956</v>
      </c>
    </row>
    <row r="41" spans="1:2" x14ac:dyDescent="0.25">
      <c r="A41" s="6" t="s">
        <v>517</v>
      </c>
      <c r="B41" s="2">
        <v>148304</v>
      </c>
    </row>
    <row r="42" spans="1:2" x14ac:dyDescent="0.25">
      <c r="A42" s="6" t="s">
        <v>188</v>
      </c>
      <c r="B42" s="2">
        <v>137085</v>
      </c>
    </row>
    <row r="43" spans="1:2" x14ac:dyDescent="0.25">
      <c r="A43" s="6" t="s">
        <v>386</v>
      </c>
      <c r="B43" s="2">
        <v>132822</v>
      </c>
    </row>
    <row r="44" spans="1:2" x14ac:dyDescent="0.25">
      <c r="A44" s="6" t="s">
        <v>389</v>
      </c>
      <c r="B44" s="2">
        <v>128440</v>
      </c>
    </row>
    <row r="45" spans="1:2" x14ac:dyDescent="0.25">
      <c r="A45" s="6" t="s">
        <v>669</v>
      </c>
      <c r="B45" s="2">
        <v>136584</v>
      </c>
    </row>
    <row r="46" spans="1:2" x14ac:dyDescent="0.25">
      <c r="A46" s="6" t="s">
        <v>68</v>
      </c>
      <c r="B46" s="2">
        <v>150160</v>
      </c>
    </row>
    <row r="47" spans="1:2" x14ac:dyDescent="0.25">
      <c r="A47" s="6" t="s">
        <v>36</v>
      </c>
      <c r="B47" s="2">
        <v>155728</v>
      </c>
    </row>
    <row r="48" spans="1:2" x14ac:dyDescent="0.25">
      <c r="A48" s="6" t="s">
        <v>99</v>
      </c>
      <c r="B48" s="2">
        <v>116198</v>
      </c>
    </row>
    <row r="49" spans="1:2" x14ac:dyDescent="0.25">
      <c r="A49" s="6" t="s">
        <v>334</v>
      </c>
      <c r="B49" s="2">
        <v>110886</v>
      </c>
    </row>
    <row r="50" spans="1:2" x14ac:dyDescent="0.25">
      <c r="A50" s="6" t="s">
        <v>158</v>
      </c>
      <c r="B50" s="2">
        <v>140801</v>
      </c>
    </row>
    <row r="51" spans="1:2" x14ac:dyDescent="0.25">
      <c r="A51" s="6" t="s">
        <v>936</v>
      </c>
      <c r="B51" s="2">
        <v>1357008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E635C-0946-4D16-9CB7-720DDFE1482E}">
  <dimension ref="A3:C79"/>
  <sheetViews>
    <sheetView topLeftCell="A57" zoomScale="42" workbookViewId="0">
      <selection activeCell="M89" sqref="M89"/>
    </sheetView>
  </sheetViews>
  <sheetFormatPr defaultRowHeight="15" x14ac:dyDescent="0.25"/>
  <cols>
    <col min="1" max="1" width="21.28515625" bestFit="1" customWidth="1"/>
    <col min="2" max="2" width="24.5703125" bestFit="1" customWidth="1"/>
    <col min="3" max="3" width="28.42578125" bestFit="1" customWidth="1"/>
  </cols>
  <sheetData>
    <row r="3" spans="1:2" x14ac:dyDescent="0.25">
      <c r="A3" s="5" t="s">
        <v>935</v>
      </c>
      <c r="B3" t="s">
        <v>956</v>
      </c>
    </row>
    <row r="4" spans="1:2" x14ac:dyDescent="0.25">
      <c r="A4" s="6" t="s">
        <v>24</v>
      </c>
      <c r="B4" s="2">
        <v>2516875</v>
      </c>
    </row>
    <row r="5" spans="1:2" x14ac:dyDescent="0.25">
      <c r="A5" s="6" t="s">
        <v>19</v>
      </c>
      <c r="B5" s="2">
        <v>2856722</v>
      </c>
    </row>
    <row r="6" spans="1:2" x14ac:dyDescent="0.25">
      <c r="A6" s="6" t="s">
        <v>37</v>
      </c>
      <c r="B6" s="2">
        <v>2562229</v>
      </c>
    </row>
    <row r="7" spans="1:2" x14ac:dyDescent="0.25">
      <c r="A7" s="6" t="s">
        <v>45</v>
      </c>
      <c r="B7" s="2">
        <v>2608025</v>
      </c>
    </row>
    <row r="8" spans="1:2" x14ac:dyDescent="0.25">
      <c r="A8" s="6" t="s">
        <v>936</v>
      </c>
      <c r="B8" s="2">
        <v>10543851</v>
      </c>
    </row>
    <row r="22" spans="1:2" x14ac:dyDescent="0.25">
      <c r="A22" s="5" t="s">
        <v>935</v>
      </c>
      <c r="B22" t="s">
        <v>956</v>
      </c>
    </row>
    <row r="23" spans="1:2" x14ac:dyDescent="0.25">
      <c r="A23" s="6" t="s">
        <v>938</v>
      </c>
      <c r="B23" s="2">
        <v>873046</v>
      </c>
    </row>
    <row r="24" spans="1:2" x14ac:dyDescent="0.25">
      <c r="A24" s="6" t="s">
        <v>939</v>
      </c>
      <c r="B24" s="2">
        <v>719358</v>
      </c>
    </row>
    <row r="25" spans="1:2" x14ac:dyDescent="0.25">
      <c r="A25" s="6" t="s">
        <v>940</v>
      </c>
      <c r="B25" s="2">
        <v>1050132</v>
      </c>
    </row>
    <row r="26" spans="1:2" x14ac:dyDescent="0.25">
      <c r="A26" s="6" t="s">
        <v>941</v>
      </c>
      <c r="B26" s="2">
        <v>421174</v>
      </c>
    </row>
    <row r="27" spans="1:2" x14ac:dyDescent="0.25">
      <c r="A27" s="6" t="s">
        <v>942</v>
      </c>
      <c r="B27" s="2">
        <v>1110811</v>
      </c>
    </row>
    <row r="28" spans="1:2" x14ac:dyDescent="0.25">
      <c r="A28" s="6" t="s">
        <v>943</v>
      </c>
      <c r="B28" s="2">
        <v>1051357</v>
      </c>
    </row>
    <row r="29" spans="1:2" x14ac:dyDescent="0.25">
      <c r="A29" s="6" t="s">
        <v>944</v>
      </c>
      <c r="B29" s="2">
        <v>688981</v>
      </c>
    </row>
    <row r="30" spans="1:2" x14ac:dyDescent="0.25">
      <c r="A30" s="6" t="s">
        <v>945</v>
      </c>
      <c r="B30" s="2">
        <v>703140</v>
      </c>
    </row>
    <row r="31" spans="1:2" x14ac:dyDescent="0.25">
      <c r="A31" s="6" t="s">
        <v>946</v>
      </c>
      <c r="B31" s="2">
        <v>976058</v>
      </c>
    </row>
    <row r="32" spans="1:2" x14ac:dyDescent="0.25">
      <c r="A32" s="6" t="s">
        <v>947</v>
      </c>
      <c r="B32" s="2">
        <v>1016016</v>
      </c>
    </row>
    <row r="33" spans="1:2" x14ac:dyDescent="0.25">
      <c r="A33" s="6" t="s">
        <v>948</v>
      </c>
      <c r="B33" s="2">
        <v>933181</v>
      </c>
    </row>
    <row r="34" spans="1:2" x14ac:dyDescent="0.25">
      <c r="A34" s="6" t="s">
        <v>949</v>
      </c>
      <c r="B34" s="2">
        <v>1000597</v>
      </c>
    </row>
    <row r="35" spans="1:2" x14ac:dyDescent="0.25">
      <c r="A35" s="6" t="s">
        <v>936</v>
      </c>
      <c r="B35" s="2">
        <v>10543851</v>
      </c>
    </row>
    <row r="43" spans="1:2" x14ac:dyDescent="0.25">
      <c r="A43" s="5" t="s">
        <v>935</v>
      </c>
      <c r="B43" t="s">
        <v>956</v>
      </c>
    </row>
    <row r="44" spans="1:2" x14ac:dyDescent="0.25">
      <c r="A44" s="6" t="s">
        <v>517</v>
      </c>
      <c r="B44" s="2">
        <v>148304</v>
      </c>
    </row>
    <row r="45" spans="1:2" x14ac:dyDescent="0.25">
      <c r="A45" s="6" t="s">
        <v>188</v>
      </c>
      <c r="B45" s="2">
        <v>137085</v>
      </c>
    </row>
    <row r="46" spans="1:2" x14ac:dyDescent="0.25">
      <c r="A46" s="6" t="s">
        <v>68</v>
      </c>
      <c r="B46" s="2">
        <v>150160</v>
      </c>
    </row>
    <row r="47" spans="1:2" x14ac:dyDescent="0.25">
      <c r="A47" s="6" t="s">
        <v>36</v>
      </c>
      <c r="B47" s="2">
        <v>155728</v>
      </c>
    </row>
    <row r="48" spans="1:2" x14ac:dyDescent="0.25">
      <c r="A48" s="6" t="s">
        <v>158</v>
      </c>
      <c r="B48" s="2">
        <v>140801</v>
      </c>
    </row>
    <row r="49" spans="1:2" x14ac:dyDescent="0.25">
      <c r="A49" s="6" t="s">
        <v>936</v>
      </c>
      <c r="B49" s="2">
        <v>732078</v>
      </c>
    </row>
    <row r="58" spans="1:2" x14ac:dyDescent="0.25">
      <c r="A58" s="5" t="s">
        <v>935</v>
      </c>
      <c r="B58" t="s">
        <v>956</v>
      </c>
    </row>
    <row r="59" spans="1:2" x14ac:dyDescent="0.25">
      <c r="A59" s="6" t="s">
        <v>18</v>
      </c>
      <c r="B59" s="2">
        <v>5675787</v>
      </c>
    </row>
    <row r="60" spans="1:2" x14ac:dyDescent="0.25">
      <c r="A60" s="6" t="s">
        <v>29</v>
      </c>
      <c r="B60" s="2">
        <v>4868064</v>
      </c>
    </row>
    <row r="61" spans="1:2" x14ac:dyDescent="0.25">
      <c r="A61" s="6" t="s">
        <v>936</v>
      </c>
      <c r="B61" s="2">
        <v>10543851</v>
      </c>
    </row>
    <row r="76" spans="1:3" x14ac:dyDescent="0.25">
      <c r="A76" s="5" t="s">
        <v>935</v>
      </c>
      <c r="B76" t="s">
        <v>973</v>
      </c>
      <c r="C76" t="s">
        <v>956</v>
      </c>
    </row>
    <row r="77" spans="1:3" x14ac:dyDescent="0.25">
      <c r="A77" s="6" t="s">
        <v>957</v>
      </c>
      <c r="B77" s="7">
        <v>7923</v>
      </c>
      <c r="C77" s="2">
        <v>1365701</v>
      </c>
    </row>
    <row r="78" spans="1:3" x14ac:dyDescent="0.25">
      <c r="A78" s="6" t="s">
        <v>958</v>
      </c>
      <c r="B78" s="19">
        <v>53502</v>
      </c>
      <c r="C78" s="2">
        <v>9178150</v>
      </c>
    </row>
    <row r="79" spans="1:3" x14ac:dyDescent="0.25">
      <c r="A79" s="6" t="s">
        <v>936</v>
      </c>
      <c r="B79" s="7">
        <v>61425</v>
      </c>
      <c r="C79" s="2">
        <v>10543851</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788AC-6BA7-4148-BE54-EB406FEF8B04}">
  <dimension ref="F2:Q66"/>
  <sheetViews>
    <sheetView tabSelected="1" topLeftCell="D65" zoomScale="60" zoomScaleNormal="87" workbookViewId="0">
      <selection activeCell="N83" sqref="N83"/>
    </sheetView>
  </sheetViews>
  <sheetFormatPr defaultRowHeight="15" x14ac:dyDescent="0.25"/>
  <cols>
    <col min="6" max="6" width="18.140625" bestFit="1" customWidth="1"/>
    <col min="8" max="8" width="15.5703125" bestFit="1" customWidth="1"/>
    <col min="9" max="9" width="23.140625" bestFit="1" customWidth="1"/>
    <col min="10" max="10" width="43.7109375" bestFit="1" customWidth="1"/>
    <col min="11" max="11" width="13.85546875" bestFit="1" customWidth="1"/>
    <col min="13" max="13" width="29" bestFit="1" customWidth="1"/>
    <col min="14" max="14" width="13.42578125" bestFit="1" customWidth="1"/>
    <col min="16" max="16" width="15.140625" bestFit="1" customWidth="1"/>
    <col min="17" max="17" width="33.28515625" bestFit="1" customWidth="1"/>
  </cols>
  <sheetData>
    <row r="2" spans="6:16" ht="18.75" x14ac:dyDescent="0.4">
      <c r="F2" s="8" t="s">
        <v>964</v>
      </c>
      <c r="J2" t="s">
        <v>968</v>
      </c>
    </row>
    <row r="4" spans="6:16" ht="15.75" x14ac:dyDescent="0.25">
      <c r="F4" s="9" t="s">
        <v>965</v>
      </c>
      <c r="J4" s="12" t="s">
        <v>959</v>
      </c>
    </row>
    <row r="6" spans="6:16" ht="15.75" x14ac:dyDescent="0.25">
      <c r="F6" s="3"/>
      <c r="H6" s="3"/>
      <c r="I6" s="12" t="s">
        <v>960</v>
      </c>
      <c r="J6" s="12" t="s">
        <v>961</v>
      </c>
      <c r="K6" s="12" t="s">
        <v>962</v>
      </c>
      <c r="N6" s="3"/>
    </row>
    <row r="7" spans="6:16" x14ac:dyDescent="0.25">
      <c r="F7" s="2"/>
      <c r="H7" s="2"/>
      <c r="I7" s="11">
        <v>10543851</v>
      </c>
      <c r="J7" s="11">
        <v>770584.5</v>
      </c>
      <c r="K7" s="11">
        <v>232409.21</v>
      </c>
      <c r="N7" s="2"/>
      <c r="P7" s="2"/>
    </row>
    <row r="10" spans="6:16" ht="18.75" x14ac:dyDescent="0.4">
      <c r="F10" s="10"/>
      <c r="H10" s="17"/>
      <c r="I10" s="16" t="s">
        <v>967</v>
      </c>
      <c r="L10" s="14" t="s">
        <v>969</v>
      </c>
      <c r="M10" s="16" t="s">
        <v>966</v>
      </c>
      <c r="N10" s="14"/>
    </row>
    <row r="22" spans="8:17" x14ac:dyDescent="0.25">
      <c r="K22" t="s">
        <v>963</v>
      </c>
    </row>
    <row r="29" spans="8:17" ht="18.75" x14ac:dyDescent="0.4">
      <c r="H29" s="15" t="s">
        <v>970</v>
      </c>
      <c r="I29" s="15"/>
      <c r="Q29" s="16" t="s">
        <v>971</v>
      </c>
    </row>
    <row r="47" spans="8:9" x14ac:dyDescent="0.25">
      <c r="H47" s="13" t="s">
        <v>972</v>
      </c>
      <c r="I47" s="13"/>
    </row>
    <row r="66" spans="9:9" ht="18.75" x14ac:dyDescent="0.4">
      <c r="I66" s="18" t="s">
        <v>974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MOCK_DATA</vt:lpstr>
      <vt:lpstr>GST DASHBOARD</vt:lpstr>
      <vt:lpstr>TDS_DASHBOARD</vt:lpstr>
      <vt:lpstr>Audit_DASHBOARD</vt:lpstr>
      <vt:lpstr>Sheet7</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ayesha farha</dc:creator>
  <cp:lastModifiedBy>Syed Ayesha Farha</cp:lastModifiedBy>
  <dcterms:created xsi:type="dcterms:W3CDTF">2025-06-26T14:04:03Z</dcterms:created>
  <dcterms:modified xsi:type="dcterms:W3CDTF">2025-06-26T15:59:29Z</dcterms:modified>
</cp:coreProperties>
</file>