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mc:AlternateContent xmlns:mc="http://schemas.openxmlformats.org/markup-compatibility/2006">
    <mc:Choice Requires="x15">
      <x15ac:absPath xmlns:x15ac="http://schemas.microsoft.com/office/spreadsheetml/2010/11/ac" url="C:\Users\Admin\Downloads\"/>
    </mc:Choice>
  </mc:AlternateContent>
  <xr:revisionPtr revIDLastSave="0" documentId="13_ncr:1_{EA0CE330-745E-495D-8203-2BA47B8D5E6B}" xr6:coauthVersionLast="47" xr6:coauthVersionMax="47" xr10:uidLastSave="{00000000-0000-0000-0000-000000000000}"/>
  <bookViews>
    <workbookView xWindow="-108" yWindow="-108" windowWidth="23256" windowHeight="12576" activeTab="2" xr2:uid="{00000000-000D-0000-FFFF-FFFF00000000}"/>
  </bookViews>
  <sheets>
    <sheet name="pivot table" sheetId="2" r:id="rId1"/>
    <sheet name="SalesData" sheetId="1" r:id="rId2"/>
    <sheet name="dashboard" sheetId="4" r:id="rId3"/>
  </sheets>
  <definedNames>
    <definedName name="Slicer_Product">#N/A</definedName>
    <definedName name="Slicer_Region">#N/A</definedName>
    <definedName name="Slicer_Sales_Pers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4" i="1" l="1"/>
  <c r="L6" i="1"/>
  <c r="L8" i="1"/>
  <c r="L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2" i="1"/>
  <c r="H51" i="1"/>
  <c r="G51" i="1"/>
  <c r="F51" i="1"/>
  <c r="G50" i="1"/>
  <c r="F50" i="1"/>
  <c r="H50" i="1" s="1"/>
  <c r="H49" i="1"/>
  <c r="G49" i="1"/>
  <c r="F49" i="1"/>
  <c r="H48" i="1"/>
  <c r="G48" i="1"/>
  <c r="F48" i="1"/>
  <c r="G47" i="1"/>
  <c r="F47" i="1"/>
  <c r="H47" i="1" s="1"/>
  <c r="G46" i="1"/>
  <c r="F46" i="1"/>
  <c r="H46" i="1" s="1"/>
  <c r="H45" i="1"/>
  <c r="G45" i="1"/>
  <c r="F45" i="1"/>
  <c r="H44" i="1"/>
  <c r="G44" i="1"/>
  <c r="F44" i="1"/>
  <c r="G43" i="1"/>
  <c r="F43" i="1"/>
  <c r="H43" i="1" s="1"/>
  <c r="G42" i="1"/>
  <c r="F42" i="1"/>
  <c r="H42" i="1" s="1"/>
  <c r="H41" i="1"/>
  <c r="G41" i="1"/>
  <c r="F41" i="1"/>
  <c r="H40" i="1"/>
  <c r="G40" i="1"/>
  <c r="F40" i="1"/>
  <c r="G39" i="1"/>
  <c r="F39" i="1"/>
  <c r="H39" i="1" s="1"/>
  <c r="G38" i="1"/>
  <c r="F38" i="1"/>
  <c r="H38" i="1" s="1"/>
  <c r="H37" i="1"/>
  <c r="G37" i="1"/>
  <c r="F37" i="1"/>
  <c r="H36" i="1"/>
  <c r="G36" i="1"/>
  <c r="F36" i="1"/>
  <c r="G35" i="1"/>
  <c r="F35" i="1"/>
  <c r="H35" i="1" s="1"/>
  <c r="G34" i="1"/>
  <c r="F34" i="1"/>
  <c r="H34" i="1" s="1"/>
  <c r="H33" i="1"/>
  <c r="G33" i="1"/>
  <c r="F33" i="1"/>
  <c r="H32" i="1"/>
  <c r="G32" i="1"/>
  <c r="F32" i="1"/>
  <c r="G31" i="1"/>
  <c r="F31" i="1"/>
  <c r="H31" i="1" s="1"/>
  <c r="G30" i="1"/>
  <c r="F30" i="1"/>
  <c r="H30" i="1" s="1"/>
  <c r="H29" i="1"/>
  <c r="G29" i="1"/>
  <c r="F29" i="1"/>
  <c r="H28" i="1"/>
  <c r="G28" i="1"/>
  <c r="F28" i="1"/>
  <c r="G27" i="1"/>
  <c r="F27" i="1"/>
  <c r="H27" i="1" s="1"/>
  <c r="G26" i="1"/>
  <c r="F26" i="1"/>
  <c r="H26" i="1" s="1"/>
  <c r="H25" i="1"/>
  <c r="G25" i="1"/>
  <c r="F25" i="1"/>
  <c r="H24" i="1"/>
  <c r="G24" i="1"/>
  <c r="F24" i="1"/>
  <c r="G23" i="1"/>
  <c r="F23" i="1"/>
  <c r="H23" i="1" s="1"/>
  <c r="G22" i="1"/>
  <c r="F22" i="1"/>
  <c r="H22" i="1" s="1"/>
  <c r="H21" i="1"/>
  <c r="G21" i="1"/>
  <c r="F21" i="1"/>
  <c r="H20" i="1"/>
  <c r="G20" i="1"/>
  <c r="F20" i="1"/>
  <c r="G19" i="1"/>
  <c r="F19" i="1"/>
  <c r="H19" i="1" s="1"/>
  <c r="G18" i="1"/>
  <c r="F18" i="1"/>
  <c r="H18" i="1" s="1"/>
  <c r="H17" i="1"/>
  <c r="G17" i="1"/>
  <c r="F17" i="1"/>
  <c r="H16" i="1"/>
  <c r="G16" i="1"/>
  <c r="F16" i="1"/>
  <c r="G15" i="1"/>
  <c r="F15" i="1"/>
  <c r="H15" i="1" s="1"/>
  <c r="G14" i="1"/>
  <c r="F14" i="1"/>
  <c r="H14" i="1" s="1"/>
  <c r="H13" i="1"/>
  <c r="G13" i="1"/>
  <c r="F13" i="1"/>
  <c r="H12" i="1"/>
  <c r="G12" i="1"/>
  <c r="F12" i="1"/>
  <c r="G11" i="1"/>
  <c r="F11" i="1"/>
  <c r="H11" i="1" s="1"/>
  <c r="G10" i="1"/>
  <c r="F10" i="1"/>
  <c r="H10" i="1" s="1"/>
  <c r="H9" i="1"/>
  <c r="G9" i="1"/>
  <c r="F9" i="1"/>
  <c r="H8" i="1"/>
  <c r="G8" i="1"/>
  <c r="F8" i="1"/>
  <c r="G7" i="1"/>
  <c r="F7" i="1"/>
  <c r="H7" i="1" s="1"/>
  <c r="G6" i="1"/>
  <c r="F6" i="1"/>
  <c r="H6" i="1" s="1"/>
  <c r="H5" i="1"/>
  <c r="G5" i="1"/>
  <c r="F5" i="1"/>
  <c r="H4" i="1"/>
  <c r="G4" i="1"/>
  <c r="F4" i="1"/>
  <c r="G3" i="1"/>
  <c r="F3" i="1"/>
  <c r="H3" i="1" s="1"/>
  <c r="G2" i="1"/>
  <c r="F2" i="1"/>
  <c r="H2" i="1" s="1"/>
</calcChain>
</file>

<file path=xl/sharedStrings.xml><?xml version="1.0" encoding="utf-8"?>
<sst xmlns="http://schemas.openxmlformats.org/spreadsheetml/2006/main" count="203" uniqueCount="38">
  <si>
    <t>Date</t>
  </si>
  <si>
    <t>Sales Person</t>
  </si>
  <si>
    <t>Region</t>
  </si>
  <si>
    <t>Product</t>
  </si>
  <si>
    <t>Units Sold</t>
  </si>
  <si>
    <t>Unit Price</t>
  </si>
  <si>
    <t>Cost of Goods</t>
  </si>
  <si>
    <t>Total Sales</t>
  </si>
  <si>
    <t>Andrew</t>
  </si>
  <si>
    <t>West</t>
  </si>
  <si>
    <t>Tent</t>
  </si>
  <si>
    <t>Grace</t>
  </si>
  <si>
    <t>East</t>
  </si>
  <si>
    <t>Blender</t>
  </si>
  <si>
    <t>Ella</t>
  </si>
  <si>
    <t>South</t>
  </si>
  <si>
    <t>Action Figure</t>
  </si>
  <si>
    <t>Cameron</t>
  </si>
  <si>
    <t>North</t>
  </si>
  <si>
    <t>Novel</t>
  </si>
  <si>
    <t>Megan</t>
  </si>
  <si>
    <t>Sneakers</t>
  </si>
  <si>
    <t>Carolyn</t>
  </si>
  <si>
    <t>Virginia</t>
  </si>
  <si>
    <t>Connor</t>
  </si>
  <si>
    <t>Anna</t>
  </si>
  <si>
    <t>Moisturizer</t>
  </si>
  <si>
    <t>Nicholas</t>
  </si>
  <si>
    <t>Smartphone</t>
  </si>
  <si>
    <t>profit</t>
  </si>
  <si>
    <t>grand total</t>
  </si>
  <si>
    <t>units sold</t>
  </si>
  <si>
    <t>total profit</t>
  </si>
  <si>
    <t>average sales</t>
  </si>
  <si>
    <t>Row Labels</t>
  </si>
  <si>
    <t>Grand Total</t>
  </si>
  <si>
    <t>Sum of Total Sales</t>
  </si>
  <si>
    <t>Sum of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</si>
</sst>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_(* \(#,##0\);_(* &quot;-&quot;_);_(@_)"/>
    <numFmt numFmtId="44" formatCode="_(&quot;$&quot;* #,##0.00_);_(&quot;$&quot;* \(#,##0.00\);_(&quot;$&quot;* &quot;-&quot;??_);_(@_)"/>
    <numFmt numFmtId="164" formatCode="_ &quot;Rs.&quot;\ * #,##0_ ;_ &quot;Rs.&quot;\ * \-#,##0_ ;_ &quot;Rs.&quot;\ * &quot;-&quot;_ ;_ @_ "/>
  </numFmts>
  <fonts count="5" x14ac:knownFonts="1">
    <font>
      <sz val="11"/>
      <color theme="1"/>
      <name val="aptos narrow"/>
      <scheme val="minor"/>
    </font>
    <font>
      <sz val="11"/>
      <color theme="0"/>
      <name val="Aptos narrow"/>
    </font>
    <font>
      <sz val="11"/>
      <color theme="1"/>
      <name val="Aptos narrow"/>
    </font>
    <font>
      <sz val="11"/>
      <color theme="1"/>
      <name val="aptos narrow"/>
      <scheme val="minor"/>
    </font>
    <font>
      <b/>
      <sz val="11"/>
      <color theme="1"/>
      <name val="aptos narrow"/>
      <family val="2"/>
      <scheme val="minor"/>
    </font>
  </fonts>
  <fills count="3">
    <fill>
      <patternFill patternType="none"/>
    </fill>
    <fill>
      <patternFill patternType="gray125"/>
    </fill>
    <fill>
      <patternFill patternType="solid">
        <fgColor rgb="FF002060"/>
        <bgColor rgb="FF002060"/>
      </patternFill>
    </fill>
  </fills>
  <borders count="2">
    <border>
      <left/>
      <right/>
      <top/>
      <bottom/>
      <diagonal/>
    </border>
    <border>
      <left/>
      <right/>
      <top/>
      <bottom style="thick">
        <color rgb="FFFFC000"/>
      </bottom>
      <diagonal/>
    </border>
  </borders>
  <cellStyleXfs count="2">
    <xf numFmtId="0" fontId="0" fillId="0" borderId="0"/>
    <xf numFmtId="44" fontId="3" fillId="0" borderId="0" applyFont="0" applyFill="0" applyBorder="0" applyAlignment="0" applyProtection="0"/>
  </cellStyleXfs>
  <cellXfs count="13">
    <xf numFmtId="0" fontId="0" fillId="0" borderId="0" xfId="0" applyFont="1" applyAlignment="1"/>
    <xf numFmtId="0" fontId="1" fillId="2" borderId="1" xfId="0" applyFont="1" applyFill="1" applyBorder="1" applyAlignment="1">
      <alignment horizontal="center" vertical="center"/>
    </xf>
    <xf numFmtId="14" fontId="2" fillId="0" borderId="0" xfId="0" applyNumberFormat="1" applyFont="1" applyAlignment="1">
      <alignment horizontal="center"/>
    </xf>
    <xf numFmtId="0" fontId="3" fillId="0" borderId="0" xfId="0" applyFont="1"/>
    <xf numFmtId="0" fontId="2" fillId="0" borderId="0" xfId="0" applyFont="1" applyAlignment="1">
      <alignment horizontal="left"/>
    </xf>
    <xf numFmtId="164" fontId="2" fillId="0" borderId="0" xfId="0" applyNumberFormat="1" applyFont="1"/>
    <xf numFmtId="164" fontId="0" fillId="0" borderId="0" xfId="0" applyNumberFormat="1" applyFont="1" applyAlignment="1"/>
    <xf numFmtId="41" fontId="1" fillId="2" borderId="1" xfId="1" applyNumberFormat="1" applyFont="1" applyFill="1" applyBorder="1" applyAlignment="1">
      <alignment horizontal="center"/>
    </xf>
    <xf numFmtId="41" fontId="0" fillId="0" borderId="0" xfId="1" applyNumberFormat="1" applyFont="1" applyAlignment="1">
      <alignment horizontal="center"/>
    </xf>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4" fillId="0" borderId="0" xfId="0" applyFont="1" applyAlignment="1"/>
  </cellXfs>
  <cellStyles count="2">
    <cellStyle name="Currency" xfId="1" builtinId="4"/>
    <cellStyle name="Normal" xfId="0" builtinId="0"/>
  </cellStyles>
  <dxfs count="12">
    <dxf>
      <font>
        <b val="0"/>
        <i val="0"/>
        <strike val="0"/>
        <condense val="0"/>
        <extend val="0"/>
        <outline val="0"/>
        <shadow val="0"/>
        <u val="none"/>
        <vertAlign val="baseline"/>
        <sz val="11"/>
        <color theme="1"/>
        <name val="aptos narrow"/>
        <scheme val="minor"/>
      </font>
      <numFmt numFmtId="164" formatCode="_ &quot;Rs.&quot;\ * #,##0_ ;_ &quot;Rs.&quot;\ * \-#,##0_ ;_ &quot;Rs.&quot;\ * &quot;-&quot;_ ;_ @_ "/>
      <alignment horizontal="general" vertical="bottom" textRotation="0" wrapText="0" indent="0" justifyLastLine="0" shrinkToFit="0" readingOrder="0"/>
    </dxf>
    <dxf>
      <font>
        <b val="0"/>
        <i val="0"/>
        <strike val="0"/>
        <condense val="0"/>
        <extend val="0"/>
        <outline val="0"/>
        <shadow val="0"/>
        <u val="none"/>
        <vertAlign val="baseline"/>
        <sz val="11"/>
        <color theme="1"/>
        <name val="Aptos narrow"/>
        <scheme val="none"/>
      </font>
      <numFmt numFmtId="164" formatCode="_ &quot;Rs.&quot;\ * #,##0_ ;_ &quot;Rs.&quot;\ * \-#,##0_ ;_ &quot;Rs.&quot;\ * &quot;-&quot;_ ;_ @_ "/>
    </dxf>
    <dxf>
      <font>
        <b val="0"/>
        <i val="0"/>
        <strike val="0"/>
        <condense val="0"/>
        <extend val="0"/>
        <outline val="0"/>
        <shadow val="0"/>
        <u val="none"/>
        <vertAlign val="baseline"/>
        <sz val="11"/>
        <color theme="1"/>
        <name val="Aptos narrow"/>
        <scheme val="none"/>
      </font>
      <numFmt numFmtId="164" formatCode="_ &quot;Rs.&quot;\ * #,##0_ ;_ &quot;Rs.&quot;\ * \-#,##0_ ;_ &quot;Rs.&quot;\ * &quot;-&quot;_ ;_ @_ "/>
    </dxf>
    <dxf>
      <font>
        <b val="0"/>
        <i val="0"/>
        <strike val="0"/>
        <condense val="0"/>
        <extend val="0"/>
        <outline val="0"/>
        <shadow val="0"/>
        <u val="none"/>
        <vertAlign val="baseline"/>
        <sz val="11"/>
        <color theme="1"/>
        <name val="Aptos narrow"/>
        <scheme val="none"/>
      </font>
      <numFmt numFmtId="164" formatCode="_ &quot;Rs.&quot;\ * #,##0_ ;_ &quot;Rs.&quot;\ * \-#,##0_ ;_ &quot;Rs.&quot;\ * &quot;-&quot;_ ;_ @_ "/>
    </dxf>
    <dxf>
      <font>
        <b val="0"/>
        <i val="0"/>
        <strike val="0"/>
        <condense val="0"/>
        <extend val="0"/>
        <outline val="0"/>
        <shadow val="0"/>
        <u val="none"/>
        <vertAlign val="baseline"/>
        <sz val="11"/>
        <color theme="1"/>
        <name val="Aptos narrow"/>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none"/>
      </font>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1"/>
        <color theme="1"/>
        <name val="Aptos narrow"/>
        <scheme val="none"/>
      </font>
    </dxf>
    <dxf>
      <border outline="0">
        <bottom style="thick">
          <color rgb="FFFFC000"/>
        </bottom>
      </border>
    </dxf>
    <dxf>
      <font>
        <b val="0"/>
        <i val="0"/>
        <strike val="0"/>
        <condense val="0"/>
        <extend val="0"/>
        <outline val="0"/>
        <shadow val="0"/>
        <u val="none"/>
        <vertAlign val="baseline"/>
        <sz val="11"/>
        <color theme="0"/>
        <name val="Aptos narrow"/>
        <scheme val="none"/>
      </font>
      <fill>
        <patternFill patternType="solid">
          <fgColor rgb="FF002060"/>
          <bgColor rgb="FF002060"/>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sales</a:t>
            </a:r>
          </a:p>
        </c:rich>
      </c:tx>
      <c:layout>
        <c:manualLayout>
          <c:xMode val="edge"/>
          <c:yMode val="edge"/>
          <c:x val="0.36691031545585101"/>
          <c:y val="0.11131056804427944"/>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dLbl>
          <c:idx val="0"/>
          <c:layout>
            <c:manualLayout>
              <c:x val="0.1111111111111111"/>
              <c:y val="-3.6469730123997082E-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dLbl>
          <c:idx val="0"/>
          <c:layout>
            <c:manualLayout>
              <c:x val="0.11944444444444434"/>
              <c:y val="3.646973012399695E-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dLbl>
          <c:idx val="0"/>
          <c:layout>
            <c:manualLayout>
              <c:x val="-9.166666666666666E-2"/>
              <c:y val="8.0233406272793587E-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dLbl>
          <c:idx val="0"/>
          <c:layout>
            <c:manualLayout>
              <c:x val="-0.11944444444444445"/>
              <c:y val="-5.1057622173595912E-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352055993000873"/>
          <c:y val="0.27191256453993573"/>
          <c:w val="0.34962554680664915"/>
          <c:h val="0.58270924467774865"/>
        </c:manualLayout>
      </c:layout>
      <c:doughnutChart>
        <c:varyColors val="1"/>
        <c:ser>
          <c:idx val="0"/>
          <c:order val="0"/>
          <c:tx>
            <c:strRef>
              <c:f>'pivot table'!$B$3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85B3-402E-9E64-6286619DABC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5B3-402E-9E64-6286619DABC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85B3-402E-9E64-6286619DABC0}"/>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85B3-402E-9E64-6286619DABC0}"/>
              </c:ext>
            </c:extLst>
          </c:dPt>
          <c:dLbls>
            <c:dLbl>
              <c:idx val="0"/>
              <c:layout>
                <c:manualLayout>
                  <c:x val="0.1111111111111111"/>
                  <c:y val="-3.6469730123997082E-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5B3-402E-9E64-6286619DABC0}"/>
                </c:ext>
              </c:extLst>
            </c:dLbl>
            <c:dLbl>
              <c:idx val="1"/>
              <c:layout>
                <c:manualLayout>
                  <c:x val="0.11944444444444434"/>
                  <c:y val="3.646973012399695E-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5B3-402E-9E64-6286619DABC0}"/>
                </c:ext>
              </c:extLst>
            </c:dLbl>
            <c:dLbl>
              <c:idx val="2"/>
              <c:layout>
                <c:manualLayout>
                  <c:x val="-9.166666666666666E-2"/>
                  <c:y val="8.0233406272793587E-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5B3-402E-9E64-6286619DABC0}"/>
                </c:ext>
              </c:extLst>
            </c:dLbl>
            <c:dLbl>
              <c:idx val="3"/>
              <c:layout>
                <c:manualLayout>
                  <c:x val="-0.11944444444444445"/>
                  <c:y val="-5.1057622173595912E-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5B3-402E-9E64-6286619DABC0}"/>
                </c:ext>
              </c:extLst>
            </c:dLbl>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table'!$A$4:$A$8</c:f>
              <c:strCache>
                <c:ptCount val="4"/>
                <c:pt idx="0">
                  <c:v>East</c:v>
                </c:pt>
                <c:pt idx="1">
                  <c:v>North</c:v>
                </c:pt>
                <c:pt idx="2">
                  <c:v>South</c:v>
                </c:pt>
                <c:pt idx="3">
                  <c:v>West</c:v>
                </c:pt>
              </c:strCache>
            </c:strRef>
          </c:cat>
          <c:val>
            <c:numRef>
              <c:f>'pivot table'!$B$4:$B$8</c:f>
              <c:numCache>
                <c:formatCode>General</c:formatCode>
                <c:ptCount val="4"/>
                <c:pt idx="0">
                  <c:v>3534400</c:v>
                </c:pt>
                <c:pt idx="1">
                  <c:v>2661400</c:v>
                </c:pt>
                <c:pt idx="2">
                  <c:v>2870600</c:v>
                </c:pt>
                <c:pt idx="3">
                  <c:v>3878100</c:v>
                </c:pt>
              </c:numCache>
            </c:numRef>
          </c:val>
          <c:extLst>
            <c:ext xmlns:c16="http://schemas.microsoft.com/office/drawing/2014/chart" uri="{C3380CC4-5D6E-409C-BE32-E72D297353CC}">
              <c16:uniqueId val="{00000000-85B3-402E-9E64-6286619DABC0}"/>
            </c:ext>
          </c:extLst>
        </c:ser>
        <c:dLbls>
          <c:showLegendKey val="0"/>
          <c:showVal val="1"/>
          <c:showCatName val="0"/>
          <c:showSerName val="0"/>
          <c:showPercent val="0"/>
          <c:showBubbleSize val="0"/>
          <c:showLeaderLines val="1"/>
        </c:dLbls>
        <c:firstSliceAng val="0"/>
        <c:holeSize val="70"/>
      </c:doughnutChart>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table!PivotTable3</c:name>
    <c:fmtId val="3"/>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117891513560803"/>
          <c:y val="0.23087744240303296"/>
          <c:w val="0.5025662729658793"/>
          <c:h val="0.62968613298337706"/>
        </c:manualLayout>
      </c:layout>
      <c:barChart>
        <c:barDir val="bar"/>
        <c:grouping val="clustered"/>
        <c:varyColors val="0"/>
        <c:ser>
          <c:idx val="0"/>
          <c:order val="0"/>
          <c:tx>
            <c:strRef>
              <c:f>'pivot table'!$G$3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table'!$F$4:$F$11</c:f>
              <c:strCache>
                <c:ptCount val="7"/>
                <c:pt idx="0">
                  <c:v>Action Figure</c:v>
                </c:pt>
                <c:pt idx="1">
                  <c:v>Blender</c:v>
                </c:pt>
                <c:pt idx="2">
                  <c:v>Moisturizer</c:v>
                </c:pt>
                <c:pt idx="3">
                  <c:v>Novel</c:v>
                </c:pt>
                <c:pt idx="4">
                  <c:v>Smartphone</c:v>
                </c:pt>
                <c:pt idx="5">
                  <c:v>Sneakers</c:v>
                </c:pt>
                <c:pt idx="6">
                  <c:v>Tent</c:v>
                </c:pt>
              </c:strCache>
            </c:strRef>
          </c:cat>
          <c:val>
            <c:numRef>
              <c:f>'pivot table'!$G$4:$G$11</c:f>
              <c:numCache>
                <c:formatCode>General</c:formatCode>
                <c:ptCount val="7"/>
                <c:pt idx="0">
                  <c:v>547200</c:v>
                </c:pt>
                <c:pt idx="1">
                  <c:v>2222500</c:v>
                </c:pt>
                <c:pt idx="2">
                  <c:v>706800</c:v>
                </c:pt>
                <c:pt idx="3">
                  <c:v>898000</c:v>
                </c:pt>
                <c:pt idx="4">
                  <c:v>2350000</c:v>
                </c:pt>
                <c:pt idx="5">
                  <c:v>3196000</c:v>
                </c:pt>
                <c:pt idx="6">
                  <c:v>3024000</c:v>
                </c:pt>
              </c:numCache>
            </c:numRef>
          </c:val>
          <c:extLst>
            <c:ext xmlns:c16="http://schemas.microsoft.com/office/drawing/2014/chart" uri="{C3380CC4-5D6E-409C-BE32-E72D297353CC}">
              <c16:uniqueId val="{00000000-C741-493A-B939-051B6DB79D0C}"/>
            </c:ext>
          </c:extLst>
        </c:ser>
        <c:dLbls>
          <c:showLegendKey val="0"/>
          <c:showVal val="0"/>
          <c:showCatName val="0"/>
          <c:showSerName val="0"/>
          <c:showPercent val="0"/>
          <c:showBubbleSize val="0"/>
        </c:dLbls>
        <c:gapWidth val="115"/>
        <c:overlap val="-20"/>
        <c:axId val="1608092463"/>
        <c:axId val="1608090063"/>
      </c:barChart>
      <c:catAx>
        <c:axId val="160809246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8090063"/>
        <c:crosses val="autoZero"/>
        <c:auto val="1"/>
        <c:lblAlgn val="ctr"/>
        <c:lblOffset val="100"/>
        <c:noMultiLvlLbl val="0"/>
      </c:catAx>
      <c:valAx>
        <c:axId val="1608090063"/>
        <c:scaling>
          <c:orientation val="minMax"/>
        </c:scaling>
        <c:delete val="1"/>
        <c:axPos val="b"/>
        <c:numFmt formatCode="General" sourceLinked="1"/>
        <c:majorTickMark val="none"/>
        <c:minorTickMark val="none"/>
        <c:tickLblPos val="nextTo"/>
        <c:crossAx val="1608092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80314960629921"/>
          <c:y val="0.25865522018081066"/>
          <c:w val="0.72549759405074365"/>
          <c:h val="0.44368620589093027"/>
        </c:manualLayout>
      </c:layout>
      <c:barChart>
        <c:barDir val="col"/>
        <c:grouping val="clustered"/>
        <c:varyColors val="0"/>
        <c:ser>
          <c:idx val="0"/>
          <c:order val="0"/>
          <c:tx>
            <c:strRef>
              <c:f>'pivot table'!$K$3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table'!$J$4:$J$14</c:f>
              <c:strCache>
                <c:ptCount val="10"/>
                <c:pt idx="0">
                  <c:v>Andrew</c:v>
                </c:pt>
                <c:pt idx="1">
                  <c:v>Anna</c:v>
                </c:pt>
                <c:pt idx="2">
                  <c:v>Cameron</c:v>
                </c:pt>
                <c:pt idx="3">
                  <c:v>Carolyn</c:v>
                </c:pt>
                <c:pt idx="4">
                  <c:v>Connor</c:v>
                </c:pt>
                <c:pt idx="5">
                  <c:v>Ella</c:v>
                </c:pt>
                <c:pt idx="6">
                  <c:v>Grace</c:v>
                </c:pt>
                <c:pt idx="7">
                  <c:v>Megan</c:v>
                </c:pt>
                <c:pt idx="8">
                  <c:v>Nicholas</c:v>
                </c:pt>
                <c:pt idx="9">
                  <c:v>Virginia</c:v>
                </c:pt>
              </c:strCache>
            </c:strRef>
          </c:cat>
          <c:val>
            <c:numRef>
              <c:f>'pivot table'!$K$4:$K$14</c:f>
              <c:numCache>
                <c:formatCode>General</c:formatCode>
                <c:ptCount val="10"/>
                <c:pt idx="0">
                  <c:v>1591600</c:v>
                </c:pt>
                <c:pt idx="1">
                  <c:v>677600</c:v>
                </c:pt>
                <c:pt idx="2">
                  <c:v>1957000</c:v>
                </c:pt>
                <c:pt idx="3">
                  <c:v>1661400</c:v>
                </c:pt>
                <c:pt idx="4">
                  <c:v>1741200</c:v>
                </c:pt>
                <c:pt idx="5">
                  <c:v>1110000</c:v>
                </c:pt>
                <c:pt idx="6">
                  <c:v>1777400</c:v>
                </c:pt>
                <c:pt idx="7">
                  <c:v>1065400</c:v>
                </c:pt>
                <c:pt idx="8">
                  <c:v>784400</c:v>
                </c:pt>
                <c:pt idx="9">
                  <c:v>578500</c:v>
                </c:pt>
              </c:numCache>
            </c:numRef>
          </c:val>
          <c:extLst>
            <c:ext xmlns:c16="http://schemas.microsoft.com/office/drawing/2014/chart" uri="{C3380CC4-5D6E-409C-BE32-E72D297353CC}">
              <c16:uniqueId val="{00000000-603E-43D0-BB11-44BE136F352B}"/>
            </c:ext>
          </c:extLst>
        </c:ser>
        <c:dLbls>
          <c:dLblPos val="outEnd"/>
          <c:showLegendKey val="0"/>
          <c:showVal val="1"/>
          <c:showCatName val="0"/>
          <c:showSerName val="0"/>
          <c:showPercent val="0"/>
          <c:showBubbleSize val="0"/>
        </c:dLbls>
        <c:gapWidth val="49"/>
        <c:overlap val="-27"/>
        <c:axId val="1608095823"/>
        <c:axId val="1608091023"/>
      </c:barChart>
      <c:catAx>
        <c:axId val="1608095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091023"/>
        <c:crosses val="autoZero"/>
        <c:auto val="1"/>
        <c:lblAlgn val="ctr"/>
        <c:lblOffset val="100"/>
        <c:noMultiLvlLbl val="0"/>
      </c:catAx>
      <c:valAx>
        <c:axId val="1608091023"/>
        <c:scaling>
          <c:orientation val="minMax"/>
        </c:scaling>
        <c:delete val="1"/>
        <c:axPos val="l"/>
        <c:numFmt formatCode="General" sourceLinked="1"/>
        <c:majorTickMark val="none"/>
        <c:minorTickMark val="none"/>
        <c:tickLblPos val="nextTo"/>
        <c:crossAx val="1608095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dashboard.xlsx]pivot table!PivotTable5</c:name>
    <c:fmtId val="1"/>
  </c:pivotSource>
  <c:chart>
    <c:autoTitleDeleted val="1"/>
    <c:pivotFmts>
      <c:pivotFmt>
        <c:idx val="0"/>
        <c:spPr>
          <a:ln w="34925" cap="rnd">
            <a:solidFill>
              <a:schemeClr val="lt1"/>
            </a:solidFill>
            <a:round/>
          </a:ln>
          <a:effectLst>
            <a:outerShdw dist="25400" dir="2700000" algn="tl" rotWithShape="0">
              <a:schemeClr val="accent1"/>
            </a:outerShdw>
          </a:effectLst>
        </c:spPr>
        <c:marker>
          <c:symbol val="circle"/>
          <c:size val="5"/>
          <c:spPr>
            <a:solidFill>
              <a:srgbClr val="000000">
                <a:lumMod val="75000"/>
                <a:lumOff val="25000"/>
              </a:srgbClr>
            </a:solidFill>
            <a:ln w="2222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687247864996273E-2"/>
          <c:y val="0.14938520371843156"/>
          <c:w val="0.93888888888888888"/>
          <c:h val="0.65890128317293672"/>
        </c:manualLayout>
      </c:layout>
      <c:lineChart>
        <c:grouping val="standard"/>
        <c:varyColors val="0"/>
        <c:ser>
          <c:idx val="0"/>
          <c:order val="0"/>
          <c:tx>
            <c:strRef>
              <c:f>'pivot table'!$N$3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rgbClr val="000000">
                  <a:lumMod val="75000"/>
                  <a:lumOff val="25000"/>
                </a:srgbClr>
              </a:solidFill>
              <a:ln w="22225">
                <a:solidFill>
                  <a:schemeClr val="accent3"/>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table'!$M$4:$M$11</c:f>
              <c:strCache>
                <c:ptCount val="7"/>
                <c:pt idx="0">
                  <c:v>Action Figure</c:v>
                </c:pt>
                <c:pt idx="1">
                  <c:v>Blender</c:v>
                </c:pt>
                <c:pt idx="2">
                  <c:v>Moisturizer</c:v>
                </c:pt>
                <c:pt idx="3">
                  <c:v>Novel</c:v>
                </c:pt>
                <c:pt idx="4">
                  <c:v>Smartphone</c:v>
                </c:pt>
                <c:pt idx="5">
                  <c:v>Sneakers</c:v>
                </c:pt>
                <c:pt idx="6">
                  <c:v>Tent</c:v>
                </c:pt>
              </c:strCache>
            </c:strRef>
          </c:cat>
          <c:val>
            <c:numRef>
              <c:f>'pivot table'!$N$4:$N$11</c:f>
              <c:numCache>
                <c:formatCode>General</c:formatCode>
                <c:ptCount val="7"/>
                <c:pt idx="0">
                  <c:v>456</c:v>
                </c:pt>
                <c:pt idx="1">
                  <c:v>635</c:v>
                </c:pt>
                <c:pt idx="2">
                  <c:v>1178</c:v>
                </c:pt>
                <c:pt idx="3">
                  <c:v>898</c:v>
                </c:pt>
                <c:pt idx="4">
                  <c:v>235</c:v>
                </c:pt>
                <c:pt idx="5">
                  <c:v>799</c:v>
                </c:pt>
                <c:pt idx="6">
                  <c:v>504</c:v>
                </c:pt>
              </c:numCache>
            </c:numRef>
          </c:val>
          <c:smooth val="0"/>
          <c:extLst>
            <c:ext xmlns:c16="http://schemas.microsoft.com/office/drawing/2014/chart" uri="{C3380CC4-5D6E-409C-BE32-E72D297353CC}">
              <c16:uniqueId val="{00000000-251C-4A6C-A9D6-960398755650}"/>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382602943"/>
        <c:axId val="1382603903"/>
      </c:lineChart>
      <c:catAx>
        <c:axId val="1382602943"/>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382603903"/>
        <c:crosses val="autoZero"/>
        <c:auto val="1"/>
        <c:lblAlgn val="ctr"/>
        <c:lblOffset val="100"/>
        <c:noMultiLvlLbl val="0"/>
      </c:catAx>
      <c:valAx>
        <c:axId val="1382603903"/>
        <c:scaling>
          <c:orientation val="minMax"/>
        </c:scaling>
        <c:delete val="1"/>
        <c:axPos val="l"/>
        <c:numFmt formatCode="General" sourceLinked="1"/>
        <c:majorTickMark val="none"/>
        <c:minorTickMark val="none"/>
        <c:tickLblPos val="nextTo"/>
        <c:crossAx val="1382602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0000">
        <a:lumMod val="75000"/>
        <a:lumOff val="25000"/>
      </a:srgb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dashboard.xlsx]pivot table!PivotTable5</c:name>
    <c:fmtId val="9"/>
  </c:pivotSource>
  <c:chart>
    <c:autoTitleDeleted val="1"/>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pivotFmt>
    </c:pivotFmts>
    <c:plotArea>
      <c:layout>
        <c:manualLayout>
          <c:layoutTarget val="inner"/>
          <c:xMode val="edge"/>
          <c:yMode val="edge"/>
          <c:x val="2.7777777777777776E-2"/>
          <c:y val="0.13786818314377369"/>
          <c:w val="0.93888888888888888"/>
          <c:h val="0.65890128317293672"/>
        </c:manualLayout>
      </c:layout>
      <c:lineChart>
        <c:grouping val="standard"/>
        <c:varyColors val="0"/>
        <c:ser>
          <c:idx val="0"/>
          <c:order val="0"/>
          <c:tx>
            <c:strRef>
              <c:f>'pivot table'!$N$3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'pivot table'!$M$4:$M$11</c:f>
              <c:strCache>
                <c:ptCount val="7"/>
                <c:pt idx="0">
                  <c:v>Action Figure</c:v>
                </c:pt>
                <c:pt idx="1">
                  <c:v>Blender</c:v>
                </c:pt>
                <c:pt idx="2">
                  <c:v>Moisturizer</c:v>
                </c:pt>
                <c:pt idx="3">
                  <c:v>Novel</c:v>
                </c:pt>
                <c:pt idx="4">
                  <c:v>Smartphone</c:v>
                </c:pt>
                <c:pt idx="5">
                  <c:v>Sneakers</c:v>
                </c:pt>
                <c:pt idx="6">
                  <c:v>Tent</c:v>
                </c:pt>
              </c:strCache>
            </c:strRef>
          </c:cat>
          <c:val>
            <c:numRef>
              <c:f>'pivot table'!$N$4:$N$11</c:f>
              <c:numCache>
                <c:formatCode>General</c:formatCode>
                <c:ptCount val="7"/>
                <c:pt idx="0">
                  <c:v>456</c:v>
                </c:pt>
                <c:pt idx="1">
                  <c:v>635</c:v>
                </c:pt>
                <c:pt idx="2">
                  <c:v>1178</c:v>
                </c:pt>
                <c:pt idx="3">
                  <c:v>898</c:v>
                </c:pt>
                <c:pt idx="4">
                  <c:v>235</c:v>
                </c:pt>
                <c:pt idx="5">
                  <c:v>799</c:v>
                </c:pt>
                <c:pt idx="6">
                  <c:v>504</c:v>
                </c:pt>
              </c:numCache>
            </c:numRef>
          </c:val>
          <c:smooth val="0"/>
          <c:extLst>
            <c:ext xmlns:c16="http://schemas.microsoft.com/office/drawing/2014/chart" uri="{C3380CC4-5D6E-409C-BE32-E72D297353CC}">
              <c16:uniqueId val="{00000000-BA6A-4B33-9D7E-5B5B297F3E2E}"/>
            </c:ext>
          </c:extLst>
        </c:ser>
        <c:dLbls>
          <c:showLegendKey val="0"/>
          <c:showVal val="0"/>
          <c:showCatName val="0"/>
          <c:showSerName val="0"/>
          <c:showPercent val="0"/>
          <c:showBubbleSize val="0"/>
        </c:dLbls>
        <c:dropLines>
          <c:spPr>
            <a:ln w="9525" cap="flat" cmpd="sng" algn="ctr">
              <a:solidFill>
                <a:schemeClr val="accent6">
                  <a:alpha val="60000"/>
                </a:schemeClr>
              </a:solidFill>
              <a:round/>
            </a:ln>
            <a:effectLst/>
          </c:spPr>
        </c:dropLines>
        <c:marker val="1"/>
        <c:smooth val="0"/>
        <c:axId val="1382602943"/>
        <c:axId val="1382603903"/>
      </c:lineChart>
      <c:catAx>
        <c:axId val="1382602943"/>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accent6"/>
                </a:solidFill>
                <a:latin typeface="+mn-lt"/>
                <a:ea typeface="+mn-ea"/>
                <a:cs typeface="+mn-cs"/>
              </a:defRPr>
            </a:pPr>
            <a:endParaRPr lang="en-US"/>
          </a:p>
        </c:txPr>
        <c:crossAx val="1382603903"/>
        <c:crosses val="autoZero"/>
        <c:auto val="1"/>
        <c:lblAlgn val="ctr"/>
        <c:lblOffset val="100"/>
        <c:noMultiLvlLbl val="0"/>
      </c:catAx>
      <c:valAx>
        <c:axId val="13826039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382602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table!PivotTable1</c:name>
    <c:fmtId val="7"/>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dLbl>
          <c:idx val="0"/>
          <c:layout>
            <c:manualLayout>
              <c:x val="0.1111111111111111"/>
              <c:y val="-3.6469730123997082E-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254000" sx="102000" sy="102000" algn="ctr" rotWithShape="0">
              <a:prstClr val="black">
                <a:alpha val="20000"/>
              </a:prstClr>
            </a:outerShdw>
          </a:effectLst>
        </c:spPr>
        <c:dLbl>
          <c:idx val="0"/>
          <c:layout>
            <c:manualLayout>
              <c:x val="0.11944444444444434"/>
              <c:y val="3.646973012399695E-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a:outerShdw blurRad="254000" sx="102000" sy="102000" algn="ctr" rotWithShape="0">
              <a:prstClr val="black">
                <a:alpha val="20000"/>
              </a:prstClr>
            </a:outerShdw>
          </a:effectLst>
        </c:spPr>
        <c:dLbl>
          <c:idx val="0"/>
          <c:layout>
            <c:manualLayout>
              <c:x val="-9.166666666666666E-2"/>
              <c:y val="8.0233406272793587E-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a:outerShdw blurRad="254000" sx="102000" sy="102000" algn="ctr" rotWithShape="0">
              <a:prstClr val="black">
                <a:alpha val="20000"/>
              </a:prstClr>
            </a:outerShdw>
          </a:effectLst>
        </c:spPr>
        <c:dLbl>
          <c:idx val="0"/>
          <c:layout>
            <c:manualLayout>
              <c:x val="-0.11944444444444445"/>
              <c:y val="-5.1057622173595912E-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dLbl>
          <c:idx val="0"/>
          <c:layout>
            <c:manualLayout>
              <c:x val="0.1111111111111111"/>
              <c:y val="-3.6469730123997082E-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dLbl>
          <c:idx val="0"/>
          <c:layout>
            <c:manualLayout>
              <c:x val="0.11944444444444434"/>
              <c:y val="3.646973012399695E-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dLbl>
          <c:idx val="0"/>
          <c:layout>
            <c:manualLayout>
              <c:x val="-9.166666666666666E-2"/>
              <c:y val="8.0233406272793587E-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dLbl>
          <c:idx val="0"/>
          <c:layout>
            <c:manualLayout>
              <c:x val="-0.11944444444444445"/>
              <c:y val="-5.1057622173595912E-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c:spPr>
        <c:dLbl>
          <c:idx val="0"/>
          <c:layout>
            <c:manualLayout>
              <c:x val="0.1111111111111111"/>
              <c:y val="-3.6469730123997082E-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c:spPr>
        <c:dLbl>
          <c:idx val="0"/>
          <c:layout>
            <c:manualLayout>
              <c:x val="-0.11981215762663813"/>
              <c:y val="5.2222213953211312E-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outerShdw blurRad="254000" sx="102000" sy="102000" algn="ctr" rotWithShape="0">
              <a:prstClr val="black">
                <a:alpha val="20000"/>
              </a:prstClr>
            </a:outerShdw>
          </a:effectLst>
        </c:spPr>
        <c:dLbl>
          <c:idx val="0"/>
          <c:layout>
            <c:manualLayout>
              <c:x val="-9.166666666666666E-2"/>
              <c:y val="8.0233406272793587E-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outerShdw blurRad="254000" sx="102000" sy="102000" algn="ctr" rotWithShape="0">
              <a:prstClr val="black">
                <a:alpha val="20000"/>
              </a:prstClr>
            </a:outerShdw>
          </a:effectLst>
        </c:spPr>
        <c:dLbl>
          <c:idx val="0"/>
          <c:layout>
            <c:manualLayout>
              <c:x val="-0.16357924771598673"/>
              <c:y val="-9.0438687559149272E-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764986693736452"/>
          <c:y val="5.7831394043583761E-4"/>
          <c:w val="0.51764694047390414"/>
          <c:h val="0.84343295720694345"/>
        </c:manualLayout>
      </c:layout>
      <c:doughnutChart>
        <c:varyColors val="1"/>
        <c:ser>
          <c:idx val="0"/>
          <c:order val="0"/>
          <c:tx>
            <c:strRef>
              <c:f>'pivot table'!$B$3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248-4597-93BB-EF81FF45873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248-4597-93BB-EF81FF458737}"/>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8248-4597-93BB-EF81FF458737}"/>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8248-4597-93BB-EF81FF458737}"/>
              </c:ext>
            </c:extLst>
          </c:dPt>
          <c:dLbls>
            <c:dLbl>
              <c:idx val="0"/>
              <c:layout>
                <c:manualLayout>
                  <c:x val="0.1111111111111111"/>
                  <c:y val="-3.6469730123997082E-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248-4597-93BB-EF81FF458737}"/>
                </c:ext>
              </c:extLst>
            </c:dLbl>
            <c:dLbl>
              <c:idx val="1"/>
              <c:layout>
                <c:manualLayout>
                  <c:x val="-0.11981215762663813"/>
                  <c:y val="5.2222213953211312E-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248-4597-93BB-EF81FF458737}"/>
                </c:ext>
              </c:extLst>
            </c:dLbl>
            <c:dLbl>
              <c:idx val="2"/>
              <c:layout>
                <c:manualLayout>
                  <c:x val="-9.166666666666666E-2"/>
                  <c:y val="8.0233406272793587E-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248-4597-93BB-EF81FF458737}"/>
                </c:ext>
              </c:extLst>
            </c:dLbl>
            <c:dLbl>
              <c:idx val="3"/>
              <c:layout>
                <c:manualLayout>
                  <c:x val="-0.16357924771598673"/>
                  <c:y val="-9.0438687559149272E-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248-4597-93BB-EF81FF458737}"/>
                </c:ext>
              </c:extLst>
            </c:dLbl>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accent1">
                      <a:shade val="15000"/>
                    </a:schemeClr>
                  </a:solidFill>
                </a:ln>
                <a:effectLst/>
              </c:spPr>
            </c:leaderLines>
            <c:extLst>
              <c:ext xmlns:c15="http://schemas.microsoft.com/office/drawing/2012/chart" uri="{CE6537A1-D6FC-4f65-9D91-7224C49458BB}"/>
            </c:extLst>
          </c:dLbls>
          <c:cat>
            <c:strRef>
              <c:f>'pivot table'!$A$4:$A$8</c:f>
              <c:strCache>
                <c:ptCount val="4"/>
                <c:pt idx="0">
                  <c:v>East</c:v>
                </c:pt>
                <c:pt idx="1">
                  <c:v>North</c:v>
                </c:pt>
                <c:pt idx="2">
                  <c:v>South</c:v>
                </c:pt>
                <c:pt idx="3">
                  <c:v>West</c:v>
                </c:pt>
              </c:strCache>
            </c:strRef>
          </c:cat>
          <c:val>
            <c:numRef>
              <c:f>'pivot table'!$B$4:$B$8</c:f>
              <c:numCache>
                <c:formatCode>General</c:formatCode>
                <c:ptCount val="4"/>
                <c:pt idx="0">
                  <c:v>3534400</c:v>
                </c:pt>
                <c:pt idx="1">
                  <c:v>2661400</c:v>
                </c:pt>
                <c:pt idx="2">
                  <c:v>2870600</c:v>
                </c:pt>
                <c:pt idx="3">
                  <c:v>3878100</c:v>
                </c:pt>
              </c:numCache>
            </c:numRef>
          </c:val>
          <c:extLst>
            <c:ext xmlns:c16="http://schemas.microsoft.com/office/drawing/2014/chart" uri="{C3380CC4-5D6E-409C-BE32-E72D297353CC}">
              <c16:uniqueId val="{00000008-8248-4597-93BB-EF81FF458737}"/>
            </c:ext>
          </c:extLst>
        </c:ser>
        <c:dLbls>
          <c:showLegendKey val="0"/>
          <c:showVal val="1"/>
          <c:showCatName val="0"/>
          <c:showSerName val="0"/>
          <c:showPercent val="0"/>
          <c:showBubbleSize val="0"/>
          <c:showLeaderLines val="1"/>
        </c:dLbls>
        <c:firstSliceAng val="60"/>
        <c:holeSize val="70"/>
      </c:doughnutChart>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table!PivotTable3</c:name>
    <c:fmtId val="8"/>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117891513560803"/>
          <c:y val="0.23087744240303296"/>
          <c:w val="0.5025662729658793"/>
          <c:h val="0.62968613298337706"/>
        </c:manualLayout>
      </c:layout>
      <c:barChart>
        <c:barDir val="bar"/>
        <c:grouping val="clustered"/>
        <c:varyColors val="0"/>
        <c:ser>
          <c:idx val="0"/>
          <c:order val="0"/>
          <c:tx>
            <c:strRef>
              <c:f>'pivot table'!$G$3</c:f>
              <c:strCache>
                <c:ptCount val="1"/>
                <c:pt idx="0">
                  <c:v>Total</c:v>
                </c:pt>
              </c:strCache>
            </c:strRef>
          </c:tx>
          <c:spPr>
            <a:solidFill>
              <a:schemeClr val="accent6"/>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table'!$F$4:$F$11</c:f>
              <c:strCache>
                <c:ptCount val="7"/>
                <c:pt idx="0">
                  <c:v>Action Figure</c:v>
                </c:pt>
                <c:pt idx="1">
                  <c:v>Blender</c:v>
                </c:pt>
                <c:pt idx="2">
                  <c:v>Moisturizer</c:v>
                </c:pt>
                <c:pt idx="3">
                  <c:v>Novel</c:v>
                </c:pt>
                <c:pt idx="4">
                  <c:v>Smartphone</c:v>
                </c:pt>
                <c:pt idx="5">
                  <c:v>Sneakers</c:v>
                </c:pt>
                <c:pt idx="6">
                  <c:v>Tent</c:v>
                </c:pt>
              </c:strCache>
            </c:strRef>
          </c:cat>
          <c:val>
            <c:numRef>
              <c:f>'pivot table'!$G$4:$G$11</c:f>
              <c:numCache>
                <c:formatCode>General</c:formatCode>
                <c:ptCount val="7"/>
                <c:pt idx="0">
                  <c:v>547200</c:v>
                </c:pt>
                <c:pt idx="1">
                  <c:v>2222500</c:v>
                </c:pt>
                <c:pt idx="2">
                  <c:v>706800</c:v>
                </c:pt>
                <c:pt idx="3">
                  <c:v>898000</c:v>
                </c:pt>
                <c:pt idx="4">
                  <c:v>2350000</c:v>
                </c:pt>
                <c:pt idx="5">
                  <c:v>3196000</c:v>
                </c:pt>
                <c:pt idx="6">
                  <c:v>3024000</c:v>
                </c:pt>
              </c:numCache>
            </c:numRef>
          </c:val>
          <c:extLst>
            <c:ext xmlns:c16="http://schemas.microsoft.com/office/drawing/2014/chart" uri="{C3380CC4-5D6E-409C-BE32-E72D297353CC}">
              <c16:uniqueId val="{00000000-FD4E-4EC9-9EA6-E2F70D33DBF4}"/>
            </c:ext>
          </c:extLst>
        </c:ser>
        <c:dLbls>
          <c:showLegendKey val="0"/>
          <c:showVal val="0"/>
          <c:showCatName val="0"/>
          <c:showSerName val="0"/>
          <c:showPercent val="0"/>
          <c:showBubbleSize val="0"/>
        </c:dLbls>
        <c:gapWidth val="115"/>
        <c:overlap val="-20"/>
        <c:axId val="1608092463"/>
        <c:axId val="1608090063"/>
      </c:barChart>
      <c:catAx>
        <c:axId val="1608092463"/>
        <c:scaling>
          <c:orientation val="minMax"/>
        </c:scaling>
        <c:delete val="0"/>
        <c:axPos val="l"/>
        <c:numFmt formatCode="General" sourceLinked="1"/>
        <c:majorTickMark val="none"/>
        <c:minorTickMark val="none"/>
        <c:tickLblPos val="nextTo"/>
        <c:spPr>
          <a:solidFill>
            <a:schemeClr val="bg1"/>
          </a:solid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1" i="1" u="none" strike="noStrike" kern="1200" baseline="0">
                <a:solidFill>
                  <a:schemeClr val="accent6"/>
                </a:solidFill>
                <a:latin typeface="+mn-lt"/>
                <a:ea typeface="+mn-ea"/>
                <a:cs typeface="+mn-cs"/>
              </a:defRPr>
            </a:pPr>
            <a:endParaRPr lang="en-US"/>
          </a:p>
        </c:txPr>
        <c:crossAx val="1608090063"/>
        <c:crosses val="autoZero"/>
        <c:auto val="1"/>
        <c:lblAlgn val="ctr"/>
        <c:lblOffset val="100"/>
        <c:noMultiLvlLbl val="0"/>
      </c:catAx>
      <c:valAx>
        <c:axId val="1608090063"/>
        <c:scaling>
          <c:orientation val="minMax"/>
        </c:scaling>
        <c:delete val="1"/>
        <c:axPos val="b"/>
        <c:numFmt formatCode="General" sourceLinked="1"/>
        <c:majorTickMark val="none"/>
        <c:minorTickMark val="none"/>
        <c:tickLblPos val="nextTo"/>
        <c:crossAx val="1608092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table!PivotTable4</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80314960629921"/>
          <c:y val="0.25865522018081066"/>
          <c:w val="0.72549759405074365"/>
          <c:h val="0.44368620589093027"/>
        </c:manualLayout>
      </c:layout>
      <c:barChart>
        <c:barDir val="col"/>
        <c:grouping val="clustered"/>
        <c:varyColors val="0"/>
        <c:ser>
          <c:idx val="0"/>
          <c:order val="0"/>
          <c:tx>
            <c:strRef>
              <c:f>'pivot table'!$K$3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table'!$J$4:$J$14</c:f>
              <c:strCache>
                <c:ptCount val="10"/>
                <c:pt idx="0">
                  <c:v>Andrew</c:v>
                </c:pt>
                <c:pt idx="1">
                  <c:v>Anna</c:v>
                </c:pt>
                <c:pt idx="2">
                  <c:v>Cameron</c:v>
                </c:pt>
                <c:pt idx="3">
                  <c:v>Carolyn</c:v>
                </c:pt>
                <c:pt idx="4">
                  <c:v>Connor</c:v>
                </c:pt>
                <c:pt idx="5">
                  <c:v>Ella</c:v>
                </c:pt>
                <c:pt idx="6">
                  <c:v>Grace</c:v>
                </c:pt>
                <c:pt idx="7">
                  <c:v>Megan</c:v>
                </c:pt>
                <c:pt idx="8">
                  <c:v>Nicholas</c:v>
                </c:pt>
                <c:pt idx="9">
                  <c:v>Virginia</c:v>
                </c:pt>
              </c:strCache>
            </c:strRef>
          </c:cat>
          <c:val>
            <c:numRef>
              <c:f>'pivot table'!$K$4:$K$14</c:f>
              <c:numCache>
                <c:formatCode>General</c:formatCode>
                <c:ptCount val="10"/>
                <c:pt idx="0">
                  <c:v>1591600</c:v>
                </c:pt>
                <c:pt idx="1">
                  <c:v>677600</c:v>
                </c:pt>
                <c:pt idx="2">
                  <c:v>1957000</c:v>
                </c:pt>
                <c:pt idx="3">
                  <c:v>1661400</c:v>
                </c:pt>
                <c:pt idx="4">
                  <c:v>1741200</c:v>
                </c:pt>
                <c:pt idx="5">
                  <c:v>1110000</c:v>
                </c:pt>
                <c:pt idx="6">
                  <c:v>1777400</c:v>
                </c:pt>
                <c:pt idx="7">
                  <c:v>1065400</c:v>
                </c:pt>
                <c:pt idx="8">
                  <c:v>784400</c:v>
                </c:pt>
                <c:pt idx="9">
                  <c:v>578500</c:v>
                </c:pt>
              </c:numCache>
            </c:numRef>
          </c:val>
          <c:extLst>
            <c:ext xmlns:c16="http://schemas.microsoft.com/office/drawing/2014/chart" uri="{C3380CC4-5D6E-409C-BE32-E72D297353CC}">
              <c16:uniqueId val="{00000000-981F-41EA-A1B1-B5595DCCFF2D}"/>
            </c:ext>
          </c:extLst>
        </c:ser>
        <c:dLbls>
          <c:dLblPos val="outEnd"/>
          <c:showLegendKey val="0"/>
          <c:showVal val="1"/>
          <c:showCatName val="0"/>
          <c:showSerName val="0"/>
          <c:showPercent val="0"/>
          <c:showBubbleSize val="0"/>
        </c:dLbls>
        <c:gapWidth val="77"/>
        <c:overlap val="-27"/>
        <c:axId val="1608095823"/>
        <c:axId val="1608091023"/>
      </c:barChart>
      <c:catAx>
        <c:axId val="1608095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1" u="none" strike="noStrike" kern="1200" baseline="0">
                <a:solidFill>
                  <a:schemeClr val="accent6"/>
                </a:solidFill>
                <a:latin typeface="+mn-lt"/>
                <a:ea typeface="+mn-ea"/>
                <a:cs typeface="+mn-cs"/>
              </a:defRPr>
            </a:pPr>
            <a:endParaRPr lang="en-US"/>
          </a:p>
        </c:txPr>
        <c:crossAx val="1608091023"/>
        <c:crosses val="autoZero"/>
        <c:auto val="1"/>
        <c:lblAlgn val="ctr"/>
        <c:lblOffset val="100"/>
        <c:noMultiLvlLbl val="0"/>
      </c:catAx>
      <c:valAx>
        <c:axId val="1608091023"/>
        <c:scaling>
          <c:orientation val="minMax"/>
        </c:scaling>
        <c:delete val="1"/>
        <c:axPos val="l"/>
        <c:numFmt formatCode="General" sourceLinked="1"/>
        <c:majorTickMark val="none"/>
        <c:minorTickMark val="none"/>
        <c:tickLblPos val="nextTo"/>
        <c:crossAx val="1608095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1">
  <a:schemeClr val="accent1"/>
</cs:colorStyle>
</file>

<file path=xl/charts/colors5.xml><?xml version="1.0" encoding="utf-8"?>
<cs:colorStyle xmlns:cs="http://schemas.microsoft.com/office/drawing/2012/chartStyle" xmlns:a="http://schemas.openxmlformats.org/drawingml/2006/main" meth="withinLinearReversed" id="21">
  <a:schemeClr val="accent1"/>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8.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7.xml"/><Relationship Id="rId5" Type="http://schemas.openxmlformats.org/officeDocument/2006/relationships/image" Target="../media/image5.png"/><Relationship Id="rId10" Type="http://schemas.openxmlformats.org/officeDocument/2006/relationships/chart" Target="../charts/chart6.xml"/><Relationship Id="rId4" Type="http://schemas.openxmlformats.org/officeDocument/2006/relationships/image" Target="../media/image4.svg"/><Relationship Id="rId9"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0</xdr:colOff>
      <xdr:row>15</xdr:row>
      <xdr:rowOff>140427</xdr:rowOff>
    </xdr:from>
    <xdr:to>
      <xdr:col>5</xdr:col>
      <xdr:colOff>251460</xdr:colOff>
      <xdr:row>30</xdr:row>
      <xdr:rowOff>97973</xdr:rowOff>
    </xdr:to>
    <xdr:graphicFrame macro="">
      <xdr:nvGraphicFramePr>
        <xdr:cNvPr id="2" name="Chart 1">
          <a:extLst>
            <a:ext uri="{FF2B5EF4-FFF2-40B4-BE49-F238E27FC236}">
              <a16:creationId xmlns:a16="http://schemas.microsoft.com/office/drawing/2014/main" id="{65F3B788-AB97-83AA-4D6B-0F56431B0C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539931</xdr:colOff>
      <xdr:row>17</xdr:row>
      <xdr:rowOff>167640</xdr:rowOff>
    </xdr:from>
    <xdr:to>
      <xdr:col>10</xdr:col>
      <xdr:colOff>772885</xdr:colOff>
      <xdr:row>32</xdr:row>
      <xdr:rowOff>167639</xdr:rowOff>
    </xdr:to>
    <xdr:graphicFrame macro="">
      <xdr:nvGraphicFramePr>
        <xdr:cNvPr id="3" name="Chart 2">
          <a:extLst>
            <a:ext uri="{FF2B5EF4-FFF2-40B4-BE49-F238E27FC236}">
              <a16:creationId xmlns:a16="http://schemas.microsoft.com/office/drawing/2014/main" id="{3195C906-7AC6-19EF-C6CF-EFE1222A4A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15240</xdr:colOff>
      <xdr:row>20</xdr:row>
      <xdr:rowOff>129541</xdr:rowOff>
    </xdr:from>
    <xdr:to>
      <xdr:col>17</xdr:col>
      <xdr:colOff>275046</xdr:colOff>
      <xdr:row>35</xdr:row>
      <xdr:rowOff>129541</xdr:rowOff>
    </xdr:to>
    <xdr:graphicFrame macro="">
      <xdr:nvGraphicFramePr>
        <xdr:cNvPr id="4" name="Chart 3">
          <a:extLst>
            <a:ext uri="{FF2B5EF4-FFF2-40B4-BE49-F238E27FC236}">
              <a16:creationId xmlns:a16="http://schemas.microsoft.com/office/drawing/2014/main" id="{7040C5D0-8D13-80C5-8A54-7928D38B16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484052</xdr:colOff>
      <xdr:row>21</xdr:row>
      <xdr:rowOff>73299</xdr:rowOff>
    </xdr:from>
    <xdr:to>
      <xdr:col>23</xdr:col>
      <xdr:colOff>502558</xdr:colOff>
      <xdr:row>33</xdr:row>
      <xdr:rowOff>145145</xdr:rowOff>
    </xdr:to>
    <xdr:graphicFrame macro="">
      <xdr:nvGraphicFramePr>
        <xdr:cNvPr id="5" name="Chart 4">
          <a:extLst>
            <a:ext uri="{FF2B5EF4-FFF2-40B4-BE49-F238E27FC236}">
              <a16:creationId xmlns:a16="http://schemas.microsoft.com/office/drawing/2014/main" id="{A4F94769-1FFA-DD9C-28F0-64C411878E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19</xdr:col>
      <xdr:colOff>115389</xdr:colOff>
      <xdr:row>0</xdr:row>
      <xdr:rowOff>0</xdr:rowOff>
    </xdr:from>
    <xdr:to>
      <xdr:col>22</xdr:col>
      <xdr:colOff>115389</xdr:colOff>
      <xdr:row>17</xdr:row>
      <xdr:rowOff>76200</xdr:rowOff>
    </xdr:to>
    <mc:AlternateContent xmlns:mc="http://schemas.openxmlformats.org/markup-compatibility/2006" xmlns:a14="http://schemas.microsoft.com/office/drawing/2010/main">
      <mc:Choice Requires="a14">
        <xdr:graphicFrame macro="">
          <xdr:nvGraphicFramePr>
            <xdr:cNvPr id="6" name="Sales Person">
              <a:extLst>
                <a:ext uri="{FF2B5EF4-FFF2-40B4-BE49-F238E27FC236}">
                  <a16:creationId xmlns:a16="http://schemas.microsoft.com/office/drawing/2014/main" id="{DC927AC6-098A-F746-7A01-FF48478B6119}"/>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15224760" y="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247105</xdr:colOff>
      <xdr:row>2</xdr:row>
      <xdr:rowOff>39190</xdr:rowOff>
    </xdr:from>
    <xdr:to>
      <xdr:col>18</xdr:col>
      <xdr:colOff>446314</xdr:colOff>
      <xdr:row>6</xdr:row>
      <xdr:rowOff>76200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471C9E4F-B3C7-C3EE-D13C-C201B2AC069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918076" y="409304"/>
              <a:ext cx="2028009" cy="7772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407126</xdr:colOff>
      <xdr:row>7</xdr:row>
      <xdr:rowOff>68580</xdr:rowOff>
    </xdr:from>
    <xdr:to>
      <xdr:col>18</xdr:col>
      <xdr:colOff>407126</xdr:colOff>
      <xdr:row>20</xdr:row>
      <xdr:rowOff>6530</xdr:rowOff>
    </xdr:to>
    <mc:AlternateContent xmlns:mc="http://schemas.openxmlformats.org/markup-compatibility/2006" xmlns:a14="http://schemas.microsoft.com/office/drawing/2010/main">
      <mc:Choice Requires="a14">
        <xdr:graphicFrame macro="">
          <xdr:nvGraphicFramePr>
            <xdr:cNvPr id="8" name="Product">
              <a:extLst>
                <a:ext uri="{FF2B5EF4-FFF2-40B4-BE49-F238E27FC236}">
                  <a16:creationId xmlns:a16="http://schemas.microsoft.com/office/drawing/2014/main" id="{AACEB8D0-EDC9-C0A9-4ED1-B04ABCF262BF}"/>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6470086" y="1348740"/>
              <a:ext cx="1828800" cy="23153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22860</xdr:rowOff>
    </xdr:from>
    <xdr:to>
      <xdr:col>24</xdr:col>
      <xdr:colOff>571500</xdr:colOff>
      <xdr:row>5</xdr:row>
      <xdr:rowOff>152400</xdr:rowOff>
    </xdr:to>
    <xdr:sp macro="" textlink="">
      <xdr:nvSpPr>
        <xdr:cNvPr id="2" name="Rectangle: Rounded Corners 1">
          <a:extLst>
            <a:ext uri="{FF2B5EF4-FFF2-40B4-BE49-F238E27FC236}">
              <a16:creationId xmlns:a16="http://schemas.microsoft.com/office/drawing/2014/main" id="{210BFD13-1FE1-6181-1BFF-ED0C1932EDFE}"/>
            </a:ext>
          </a:extLst>
        </xdr:cNvPr>
        <xdr:cNvSpPr/>
      </xdr:nvSpPr>
      <xdr:spPr>
        <a:xfrm>
          <a:off x="0" y="22860"/>
          <a:ext cx="15267214" cy="1014004"/>
        </a:xfrm>
        <a:prstGeom prst="roundRect">
          <a:avLst/>
        </a:prstGeom>
        <a:solidFill>
          <a:schemeClr val="bg1"/>
        </a:solidFill>
        <a:ln>
          <a:no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totals saleto</a:t>
          </a:r>
        </a:p>
      </xdr:txBody>
    </xdr:sp>
    <xdr:clientData/>
  </xdr:twoCellAnchor>
  <xdr:twoCellAnchor>
    <xdr:from>
      <xdr:col>0</xdr:col>
      <xdr:colOff>68580</xdr:colOff>
      <xdr:row>6</xdr:row>
      <xdr:rowOff>121920</xdr:rowOff>
    </xdr:from>
    <xdr:to>
      <xdr:col>4</xdr:col>
      <xdr:colOff>388620</xdr:colOff>
      <xdr:row>12</xdr:row>
      <xdr:rowOff>68580</xdr:rowOff>
    </xdr:to>
    <xdr:grpSp>
      <xdr:nvGrpSpPr>
        <xdr:cNvPr id="7" name="Group 6">
          <a:extLst>
            <a:ext uri="{FF2B5EF4-FFF2-40B4-BE49-F238E27FC236}">
              <a16:creationId xmlns:a16="http://schemas.microsoft.com/office/drawing/2014/main" id="{D7168E4A-FD7C-B4E9-A020-C6AEE201D998}"/>
            </a:ext>
          </a:extLst>
        </xdr:cNvPr>
        <xdr:cNvGrpSpPr/>
      </xdr:nvGrpSpPr>
      <xdr:grpSpPr>
        <a:xfrm>
          <a:off x="68580" y="1237042"/>
          <a:ext cx="2773308" cy="1061782"/>
          <a:chOff x="68580" y="1219200"/>
          <a:chExt cx="2758440" cy="1043940"/>
        </a:xfrm>
      </xdr:grpSpPr>
      <xdr:sp macro="" textlink="">
        <xdr:nvSpPr>
          <xdr:cNvPr id="3" name="Rectangle: Rounded Corners 2">
            <a:extLst>
              <a:ext uri="{FF2B5EF4-FFF2-40B4-BE49-F238E27FC236}">
                <a16:creationId xmlns:a16="http://schemas.microsoft.com/office/drawing/2014/main" id="{CF0189BF-B342-74E6-CB26-85F339F5D669}"/>
              </a:ext>
            </a:extLst>
          </xdr:cNvPr>
          <xdr:cNvSpPr/>
        </xdr:nvSpPr>
        <xdr:spPr>
          <a:xfrm>
            <a:off x="68580" y="1219200"/>
            <a:ext cx="2758440" cy="1043940"/>
          </a:xfrm>
          <a:prstGeom prst="roundRect">
            <a:avLst/>
          </a:prstGeom>
          <a:solidFill>
            <a:schemeClr val="bg1"/>
          </a:solidFill>
          <a:ln>
            <a:no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Rectangle: Rounded Corners 3">
            <a:extLst>
              <a:ext uri="{FF2B5EF4-FFF2-40B4-BE49-F238E27FC236}">
                <a16:creationId xmlns:a16="http://schemas.microsoft.com/office/drawing/2014/main" id="{E6830B31-DCA0-C708-B9DF-5281302FBAD0}"/>
              </a:ext>
            </a:extLst>
          </xdr:cNvPr>
          <xdr:cNvSpPr/>
        </xdr:nvSpPr>
        <xdr:spPr>
          <a:xfrm>
            <a:off x="91440" y="1234440"/>
            <a:ext cx="723900" cy="1028700"/>
          </a:xfrm>
          <a:prstGeom prst="roundRect">
            <a:avLst/>
          </a:prstGeom>
          <a:solidFill>
            <a:schemeClr val="accent6"/>
          </a:solidFill>
          <a:ln>
            <a:solidFill>
              <a:schemeClr val="accent6"/>
            </a:solid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Rectangle 4">
            <a:extLst>
              <a:ext uri="{FF2B5EF4-FFF2-40B4-BE49-F238E27FC236}">
                <a16:creationId xmlns:a16="http://schemas.microsoft.com/office/drawing/2014/main" id="{985F8E4C-D63F-2910-86C6-7795D839315A}"/>
              </a:ext>
            </a:extLst>
          </xdr:cNvPr>
          <xdr:cNvSpPr/>
        </xdr:nvSpPr>
        <xdr:spPr>
          <a:xfrm>
            <a:off x="1135380" y="1287780"/>
            <a:ext cx="1386840" cy="388620"/>
          </a:xfrm>
          <a:prstGeom prst="rect">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2000" b="1">
                <a:solidFill>
                  <a:schemeClr val="accent6"/>
                </a:solidFill>
              </a:rPr>
              <a:t>Total</a:t>
            </a:r>
            <a:r>
              <a:rPr lang="en-US" sz="2000" b="1" baseline="0">
                <a:solidFill>
                  <a:schemeClr val="accent6"/>
                </a:solidFill>
              </a:rPr>
              <a:t> sales</a:t>
            </a:r>
            <a:endParaRPr lang="en-US" sz="2000" b="1">
              <a:solidFill>
                <a:schemeClr val="accent6"/>
              </a:solidFill>
            </a:endParaRPr>
          </a:p>
        </xdr:txBody>
      </xdr:sp>
      <xdr:sp macro="" textlink="SalesData!L2">
        <xdr:nvSpPr>
          <xdr:cNvPr id="6" name="Rectangle 5">
            <a:extLst>
              <a:ext uri="{FF2B5EF4-FFF2-40B4-BE49-F238E27FC236}">
                <a16:creationId xmlns:a16="http://schemas.microsoft.com/office/drawing/2014/main" id="{1BB60683-87ED-44FC-AC6A-FA51EDDE5EAF}"/>
              </a:ext>
            </a:extLst>
          </xdr:cNvPr>
          <xdr:cNvSpPr/>
        </xdr:nvSpPr>
        <xdr:spPr>
          <a:xfrm>
            <a:off x="1120140" y="1729740"/>
            <a:ext cx="1424940" cy="350520"/>
          </a:xfrm>
          <a:prstGeom prst="rect">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fld id="{24564B76-31C3-4A7F-BBBE-386766707B9A}" type="TxLink">
              <a:rPr lang="en-US" sz="1600" b="1" i="0" u="none" strike="noStrike">
                <a:solidFill>
                  <a:schemeClr val="accent6"/>
                </a:solidFill>
                <a:latin typeface="aptos narrow"/>
              </a:rPr>
              <a:pPr algn="l"/>
              <a:t> 12,944,500 </a:t>
            </a:fld>
            <a:endParaRPr lang="en-US" sz="1600" b="1">
              <a:solidFill>
                <a:schemeClr val="accent6"/>
              </a:solidFill>
            </a:endParaRPr>
          </a:p>
        </xdr:txBody>
      </xdr:sp>
    </xdr:grpSp>
    <xdr:clientData/>
  </xdr:twoCellAnchor>
  <xdr:twoCellAnchor>
    <xdr:from>
      <xdr:col>5</xdr:col>
      <xdr:colOff>190500</xdr:colOff>
      <xdr:row>6</xdr:row>
      <xdr:rowOff>121920</xdr:rowOff>
    </xdr:from>
    <xdr:to>
      <xdr:col>9</xdr:col>
      <xdr:colOff>510540</xdr:colOff>
      <xdr:row>12</xdr:row>
      <xdr:rowOff>68580</xdr:rowOff>
    </xdr:to>
    <xdr:grpSp>
      <xdr:nvGrpSpPr>
        <xdr:cNvPr id="23" name="Group 22">
          <a:extLst>
            <a:ext uri="{FF2B5EF4-FFF2-40B4-BE49-F238E27FC236}">
              <a16:creationId xmlns:a16="http://schemas.microsoft.com/office/drawing/2014/main" id="{8E10FA0E-3A53-4043-8673-88C5F08D240D}"/>
            </a:ext>
          </a:extLst>
        </xdr:cNvPr>
        <xdr:cNvGrpSpPr/>
      </xdr:nvGrpSpPr>
      <xdr:grpSpPr>
        <a:xfrm>
          <a:off x="3257085" y="1237042"/>
          <a:ext cx="2773309" cy="1061782"/>
          <a:chOff x="68580" y="1219200"/>
          <a:chExt cx="2758440" cy="1043940"/>
        </a:xfrm>
      </xdr:grpSpPr>
      <xdr:sp macro="" textlink="">
        <xdr:nvSpPr>
          <xdr:cNvPr id="24" name="Rectangle: Rounded Corners 23">
            <a:extLst>
              <a:ext uri="{FF2B5EF4-FFF2-40B4-BE49-F238E27FC236}">
                <a16:creationId xmlns:a16="http://schemas.microsoft.com/office/drawing/2014/main" id="{EDE49133-27A3-C30A-1631-D94342512291}"/>
              </a:ext>
            </a:extLst>
          </xdr:cNvPr>
          <xdr:cNvSpPr/>
        </xdr:nvSpPr>
        <xdr:spPr>
          <a:xfrm>
            <a:off x="68580" y="1219200"/>
            <a:ext cx="2758440" cy="1043940"/>
          </a:xfrm>
          <a:prstGeom prst="roundRect">
            <a:avLst/>
          </a:prstGeom>
          <a:solidFill>
            <a:schemeClr val="bg1"/>
          </a:solidFill>
          <a:ln>
            <a:no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5" name="Rectangle: Rounded Corners 24">
            <a:extLst>
              <a:ext uri="{FF2B5EF4-FFF2-40B4-BE49-F238E27FC236}">
                <a16:creationId xmlns:a16="http://schemas.microsoft.com/office/drawing/2014/main" id="{DC006278-DD8D-9868-A82F-4096DF3A50F2}"/>
              </a:ext>
            </a:extLst>
          </xdr:cNvPr>
          <xdr:cNvSpPr/>
        </xdr:nvSpPr>
        <xdr:spPr>
          <a:xfrm>
            <a:off x="91440" y="1234440"/>
            <a:ext cx="723900" cy="1028700"/>
          </a:xfrm>
          <a:prstGeom prst="roundRect">
            <a:avLst/>
          </a:prstGeom>
          <a:solidFill>
            <a:schemeClr val="accent6"/>
          </a:solidFill>
          <a:ln>
            <a:solidFill>
              <a:schemeClr val="accent6"/>
            </a:solid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6" name="Rectangle 25">
            <a:extLst>
              <a:ext uri="{FF2B5EF4-FFF2-40B4-BE49-F238E27FC236}">
                <a16:creationId xmlns:a16="http://schemas.microsoft.com/office/drawing/2014/main" id="{13C9F228-4A4C-CD26-D2A9-DD7098D862D2}"/>
              </a:ext>
            </a:extLst>
          </xdr:cNvPr>
          <xdr:cNvSpPr/>
        </xdr:nvSpPr>
        <xdr:spPr>
          <a:xfrm>
            <a:off x="1135380" y="1287780"/>
            <a:ext cx="1386840" cy="388620"/>
          </a:xfrm>
          <a:prstGeom prst="rect">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600" b="1" baseline="0">
                <a:solidFill>
                  <a:schemeClr val="accent6"/>
                </a:solidFill>
              </a:rPr>
              <a:t> UNITS SOLD</a:t>
            </a:r>
            <a:endParaRPr lang="en-US" sz="1600" b="1">
              <a:solidFill>
                <a:schemeClr val="accent6"/>
              </a:solidFill>
            </a:endParaRPr>
          </a:p>
        </xdr:txBody>
      </xdr:sp>
      <xdr:sp macro="" textlink="SalesData!L4">
        <xdr:nvSpPr>
          <xdr:cNvPr id="27" name="Rectangle 26">
            <a:extLst>
              <a:ext uri="{FF2B5EF4-FFF2-40B4-BE49-F238E27FC236}">
                <a16:creationId xmlns:a16="http://schemas.microsoft.com/office/drawing/2014/main" id="{3CD21F86-755D-D227-E08A-73FF55753BB1}"/>
              </a:ext>
            </a:extLst>
          </xdr:cNvPr>
          <xdr:cNvSpPr/>
        </xdr:nvSpPr>
        <xdr:spPr>
          <a:xfrm>
            <a:off x="1226820" y="1691640"/>
            <a:ext cx="1424940" cy="350520"/>
          </a:xfrm>
          <a:prstGeom prst="rect">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fld id="{73A63D78-337D-4D94-B356-8DB802E28B2E}" type="TxLink">
              <a:rPr lang="en-US" sz="1800" b="1" i="0" u="none" strike="noStrike">
                <a:solidFill>
                  <a:schemeClr val="accent6"/>
                </a:solidFill>
                <a:latin typeface="aptos narrow"/>
              </a:rPr>
              <a:pPr algn="l"/>
              <a:t> 4,705 </a:t>
            </a:fld>
            <a:endParaRPr lang="en-US" sz="1800" b="1">
              <a:solidFill>
                <a:schemeClr val="accent6"/>
              </a:solidFill>
            </a:endParaRPr>
          </a:p>
        </xdr:txBody>
      </xdr:sp>
    </xdr:grpSp>
    <xdr:clientData/>
  </xdr:twoCellAnchor>
  <xdr:twoCellAnchor>
    <xdr:from>
      <xdr:col>10</xdr:col>
      <xdr:colOff>190500</xdr:colOff>
      <xdr:row>6</xdr:row>
      <xdr:rowOff>121920</xdr:rowOff>
    </xdr:from>
    <xdr:to>
      <xdr:col>14</xdr:col>
      <xdr:colOff>510540</xdr:colOff>
      <xdr:row>12</xdr:row>
      <xdr:rowOff>30480</xdr:rowOff>
    </xdr:to>
    <xdr:grpSp>
      <xdr:nvGrpSpPr>
        <xdr:cNvPr id="28" name="Group 27">
          <a:extLst>
            <a:ext uri="{FF2B5EF4-FFF2-40B4-BE49-F238E27FC236}">
              <a16:creationId xmlns:a16="http://schemas.microsoft.com/office/drawing/2014/main" id="{E5886909-D66D-C5EF-486A-7D75B8F8E3A4}"/>
            </a:ext>
          </a:extLst>
        </xdr:cNvPr>
        <xdr:cNvGrpSpPr/>
      </xdr:nvGrpSpPr>
      <xdr:grpSpPr>
        <a:xfrm>
          <a:off x="6323671" y="1237042"/>
          <a:ext cx="2773308" cy="1023682"/>
          <a:chOff x="68580" y="1219200"/>
          <a:chExt cx="2758440" cy="1043940"/>
        </a:xfrm>
      </xdr:grpSpPr>
      <xdr:sp macro="" textlink="">
        <xdr:nvSpPr>
          <xdr:cNvPr id="29" name="Rectangle: Rounded Corners 28">
            <a:extLst>
              <a:ext uri="{FF2B5EF4-FFF2-40B4-BE49-F238E27FC236}">
                <a16:creationId xmlns:a16="http://schemas.microsoft.com/office/drawing/2014/main" id="{87140062-ED8D-2306-E0EE-BEB9DD58868B}"/>
              </a:ext>
            </a:extLst>
          </xdr:cNvPr>
          <xdr:cNvSpPr/>
        </xdr:nvSpPr>
        <xdr:spPr>
          <a:xfrm>
            <a:off x="68580" y="1219200"/>
            <a:ext cx="2758440" cy="1043940"/>
          </a:xfrm>
          <a:prstGeom prst="roundRect">
            <a:avLst/>
          </a:prstGeom>
          <a:solidFill>
            <a:schemeClr val="bg1"/>
          </a:solidFill>
          <a:ln>
            <a:no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0" name="Rectangle: Rounded Corners 29">
            <a:extLst>
              <a:ext uri="{FF2B5EF4-FFF2-40B4-BE49-F238E27FC236}">
                <a16:creationId xmlns:a16="http://schemas.microsoft.com/office/drawing/2014/main" id="{A143F8A8-BD11-A1B7-1298-0C18DBC7B85B}"/>
              </a:ext>
            </a:extLst>
          </xdr:cNvPr>
          <xdr:cNvSpPr/>
        </xdr:nvSpPr>
        <xdr:spPr>
          <a:xfrm>
            <a:off x="91440" y="1234440"/>
            <a:ext cx="723900" cy="1028700"/>
          </a:xfrm>
          <a:prstGeom prst="roundRect">
            <a:avLst/>
          </a:prstGeom>
          <a:solidFill>
            <a:schemeClr val="accent6"/>
          </a:solidFill>
          <a:ln>
            <a:solidFill>
              <a:schemeClr val="accent6"/>
            </a:solid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Rectangle 30">
            <a:extLst>
              <a:ext uri="{FF2B5EF4-FFF2-40B4-BE49-F238E27FC236}">
                <a16:creationId xmlns:a16="http://schemas.microsoft.com/office/drawing/2014/main" id="{DC14607C-090D-4B9B-BB59-66870974A720}"/>
              </a:ext>
            </a:extLst>
          </xdr:cNvPr>
          <xdr:cNvSpPr/>
        </xdr:nvSpPr>
        <xdr:spPr>
          <a:xfrm>
            <a:off x="1028700" y="1249680"/>
            <a:ext cx="1577340" cy="388620"/>
          </a:xfrm>
          <a:prstGeom prst="rect">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800" b="1">
                <a:solidFill>
                  <a:schemeClr val="accent6"/>
                </a:solidFill>
              </a:rPr>
              <a:t>TOTAL</a:t>
            </a:r>
            <a:r>
              <a:rPr lang="en-US" sz="1800" b="1" baseline="0">
                <a:solidFill>
                  <a:schemeClr val="accent6"/>
                </a:solidFill>
              </a:rPr>
              <a:t> PROFIT</a:t>
            </a:r>
            <a:endParaRPr lang="en-US" sz="1800" b="1">
              <a:solidFill>
                <a:schemeClr val="accent6"/>
              </a:solidFill>
            </a:endParaRPr>
          </a:p>
        </xdr:txBody>
      </xdr:sp>
      <xdr:sp macro="" textlink="SalesData!L6">
        <xdr:nvSpPr>
          <xdr:cNvPr id="32" name="Rectangle 31">
            <a:extLst>
              <a:ext uri="{FF2B5EF4-FFF2-40B4-BE49-F238E27FC236}">
                <a16:creationId xmlns:a16="http://schemas.microsoft.com/office/drawing/2014/main" id="{1FAE216A-CFC5-13CF-AC7D-BE4691CE6827}"/>
              </a:ext>
            </a:extLst>
          </xdr:cNvPr>
          <xdr:cNvSpPr/>
        </xdr:nvSpPr>
        <xdr:spPr>
          <a:xfrm>
            <a:off x="1120140" y="1729740"/>
            <a:ext cx="1424940" cy="350520"/>
          </a:xfrm>
          <a:prstGeom prst="rect">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fld id="{CC794AD1-5D47-4996-985F-4D2259274AB4}" type="TxLink">
              <a:rPr lang="en-US" sz="1800" b="1" i="0" u="none" strike="noStrike">
                <a:solidFill>
                  <a:schemeClr val="accent6"/>
                </a:solidFill>
                <a:latin typeface="aptos narrow"/>
              </a:rPr>
              <a:pPr algn="l"/>
              <a:t> 3,834,400 </a:t>
            </a:fld>
            <a:endParaRPr lang="en-US" sz="1800" b="1">
              <a:solidFill>
                <a:schemeClr val="accent6"/>
              </a:solidFill>
            </a:endParaRPr>
          </a:p>
        </xdr:txBody>
      </xdr:sp>
    </xdr:grpSp>
    <xdr:clientData/>
  </xdr:twoCellAnchor>
  <xdr:twoCellAnchor>
    <xdr:from>
      <xdr:col>15</xdr:col>
      <xdr:colOff>312420</xdr:colOff>
      <xdr:row>6</xdr:row>
      <xdr:rowOff>121920</xdr:rowOff>
    </xdr:from>
    <xdr:to>
      <xdr:col>20</xdr:col>
      <xdr:colOff>22860</xdr:colOff>
      <xdr:row>12</xdr:row>
      <xdr:rowOff>60960</xdr:rowOff>
    </xdr:to>
    <xdr:grpSp>
      <xdr:nvGrpSpPr>
        <xdr:cNvPr id="33" name="Group 32">
          <a:extLst>
            <a:ext uri="{FF2B5EF4-FFF2-40B4-BE49-F238E27FC236}">
              <a16:creationId xmlns:a16="http://schemas.microsoft.com/office/drawing/2014/main" id="{9F0EFFC0-D8F1-CD3E-69D2-0876846D2045}"/>
            </a:ext>
          </a:extLst>
        </xdr:cNvPr>
        <xdr:cNvGrpSpPr/>
      </xdr:nvGrpSpPr>
      <xdr:grpSpPr>
        <a:xfrm>
          <a:off x="9512176" y="1237042"/>
          <a:ext cx="2777025" cy="1054162"/>
          <a:chOff x="68580" y="1219200"/>
          <a:chExt cx="2758440" cy="1043940"/>
        </a:xfrm>
      </xdr:grpSpPr>
      <xdr:sp macro="" textlink="">
        <xdr:nvSpPr>
          <xdr:cNvPr id="34" name="Rectangle: Rounded Corners 33">
            <a:extLst>
              <a:ext uri="{FF2B5EF4-FFF2-40B4-BE49-F238E27FC236}">
                <a16:creationId xmlns:a16="http://schemas.microsoft.com/office/drawing/2014/main" id="{50B4E49B-F8FE-3D64-1A96-7E7AE8ECC33E}"/>
              </a:ext>
            </a:extLst>
          </xdr:cNvPr>
          <xdr:cNvSpPr/>
        </xdr:nvSpPr>
        <xdr:spPr>
          <a:xfrm>
            <a:off x="68580" y="1219200"/>
            <a:ext cx="2758440" cy="1043940"/>
          </a:xfrm>
          <a:prstGeom prst="roundRect">
            <a:avLst/>
          </a:prstGeom>
          <a:solidFill>
            <a:schemeClr val="bg1"/>
          </a:solidFill>
          <a:ln>
            <a:no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5" name="Rectangle: Rounded Corners 34">
            <a:extLst>
              <a:ext uri="{FF2B5EF4-FFF2-40B4-BE49-F238E27FC236}">
                <a16:creationId xmlns:a16="http://schemas.microsoft.com/office/drawing/2014/main" id="{3FBA4379-1F57-16F2-7027-369B14F674E6}"/>
              </a:ext>
            </a:extLst>
          </xdr:cNvPr>
          <xdr:cNvSpPr/>
        </xdr:nvSpPr>
        <xdr:spPr>
          <a:xfrm>
            <a:off x="91440" y="1234440"/>
            <a:ext cx="723900" cy="1028700"/>
          </a:xfrm>
          <a:prstGeom prst="roundRect">
            <a:avLst/>
          </a:prstGeom>
          <a:solidFill>
            <a:schemeClr val="accent6"/>
          </a:solidFill>
          <a:ln>
            <a:solidFill>
              <a:schemeClr val="accent6"/>
            </a:solid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6" name="Rectangle 35">
            <a:extLst>
              <a:ext uri="{FF2B5EF4-FFF2-40B4-BE49-F238E27FC236}">
                <a16:creationId xmlns:a16="http://schemas.microsoft.com/office/drawing/2014/main" id="{41143936-4A24-DD33-8CA8-4705119C3F21}"/>
              </a:ext>
            </a:extLst>
          </xdr:cNvPr>
          <xdr:cNvSpPr/>
        </xdr:nvSpPr>
        <xdr:spPr>
          <a:xfrm>
            <a:off x="1135380" y="1287780"/>
            <a:ext cx="1386840" cy="388620"/>
          </a:xfrm>
          <a:prstGeom prst="rect">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2000" b="1">
                <a:solidFill>
                  <a:schemeClr val="accent6"/>
                </a:solidFill>
              </a:rPr>
              <a:t>AVG</a:t>
            </a:r>
            <a:r>
              <a:rPr lang="en-US" sz="2000" b="1" baseline="0">
                <a:solidFill>
                  <a:schemeClr val="accent6"/>
                </a:solidFill>
              </a:rPr>
              <a:t> SALES</a:t>
            </a:r>
            <a:endParaRPr lang="en-US" sz="2000" b="1">
              <a:solidFill>
                <a:schemeClr val="accent6"/>
              </a:solidFill>
            </a:endParaRPr>
          </a:p>
        </xdr:txBody>
      </xdr:sp>
      <xdr:sp macro="" textlink="SalesData!L8">
        <xdr:nvSpPr>
          <xdr:cNvPr id="37" name="Rectangle 36">
            <a:extLst>
              <a:ext uri="{FF2B5EF4-FFF2-40B4-BE49-F238E27FC236}">
                <a16:creationId xmlns:a16="http://schemas.microsoft.com/office/drawing/2014/main" id="{844F15E1-77B2-4307-96AB-5E343E017D77}"/>
              </a:ext>
            </a:extLst>
          </xdr:cNvPr>
          <xdr:cNvSpPr/>
        </xdr:nvSpPr>
        <xdr:spPr>
          <a:xfrm>
            <a:off x="1120140" y="1729740"/>
            <a:ext cx="1424940" cy="350520"/>
          </a:xfrm>
          <a:prstGeom prst="rect">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fld id="{040CB43C-E481-46F7-B011-3C93F29D65CC}" type="TxLink">
              <a:rPr lang="en-US" sz="1800" b="1" i="0" u="none" strike="noStrike">
                <a:solidFill>
                  <a:schemeClr val="accent6"/>
                </a:solidFill>
                <a:latin typeface="aptos narrow"/>
              </a:rPr>
              <a:pPr algn="l"/>
              <a:t> 258,890 </a:t>
            </a:fld>
            <a:endParaRPr lang="en-US" sz="1800" b="1">
              <a:solidFill>
                <a:schemeClr val="accent6"/>
              </a:solidFill>
            </a:endParaRPr>
          </a:p>
        </xdr:txBody>
      </xdr:sp>
    </xdr:grpSp>
    <xdr:clientData/>
  </xdr:twoCellAnchor>
  <xdr:twoCellAnchor editAs="oneCell">
    <xdr:from>
      <xdr:col>10</xdr:col>
      <xdr:colOff>175260</xdr:colOff>
      <xdr:row>7</xdr:row>
      <xdr:rowOff>45720</xdr:rowOff>
    </xdr:from>
    <xdr:to>
      <xdr:col>11</xdr:col>
      <xdr:colOff>388620</xdr:colOff>
      <xdr:row>11</xdr:row>
      <xdr:rowOff>137160</xdr:rowOff>
    </xdr:to>
    <xdr:pic>
      <xdr:nvPicPr>
        <xdr:cNvPr id="39" name="Graphic 38" descr="Dollar with solid fill">
          <a:extLst>
            <a:ext uri="{FF2B5EF4-FFF2-40B4-BE49-F238E27FC236}">
              <a16:creationId xmlns:a16="http://schemas.microsoft.com/office/drawing/2014/main" id="{372F7E3A-ACB7-6FA9-DE97-C50A5C80BDB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271260" y="1325880"/>
          <a:ext cx="822960" cy="822960"/>
        </a:xfrm>
        <a:prstGeom prst="rect">
          <a:avLst/>
        </a:prstGeom>
      </xdr:spPr>
    </xdr:pic>
    <xdr:clientData/>
  </xdr:twoCellAnchor>
  <xdr:twoCellAnchor editAs="oneCell">
    <xdr:from>
      <xdr:col>0</xdr:col>
      <xdr:colOff>35700</xdr:colOff>
      <xdr:row>7</xdr:row>
      <xdr:rowOff>28080</xdr:rowOff>
    </xdr:from>
    <xdr:to>
      <xdr:col>1</xdr:col>
      <xdr:colOff>249060</xdr:colOff>
      <xdr:row>11</xdr:row>
      <xdr:rowOff>119520</xdr:rowOff>
    </xdr:to>
    <xdr:pic>
      <xdr:nvPicPr>
        <xdr:cNvPr id="41" name="Graphic 40" descr="Coins with solid fill">
          <a:extLst>
            <a:ext uri="{FF2B5EF4-FFF2-40B4-BE49-F238E27FC236}">
              <a16:creationId xmlns:a16="http://schemas.microsoft.com/office/drawing/2014/main" id="{08777CFB-118E-9656-8C2D-98ADA91BAED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5700" y="1308240"/>
          <a:ext cx="822960" cy="822960"/>
        </a:xfrm>
        <a:prstGeom prst="rect">
          <a:avLst/>
        </a:prstGeom>
        <a:scene3d>
          <a:camera prst="perspectiveRight"/>
          <a:lightRig rig="threePt" dir="t"/>
        </a:scene3d>
      </xdr:spPr>
    </xdr:pic>
    <xdr:clientData/>
  </xdr:twoCellAnchor>
  <xdr:twoCellAnchor editAs="oneCell">
    <xdr:from>
      <xdr:col>5</xdr:col>
      <xdr:colOff>198120</xdr:colOff>
      <xdr:row>7</xdr:row>
      <xdr:rowOff>7620</xdr:rowOff>
    </xdr:from>
    <xdr:to>
      <xdr:col>6</xdr:col>
      <xdr:colOff>411480</xdr:colOff>
      <xdr:row>11</xdr:row>
      <xdr:rowOff>99060</xdr:rowOff>
    </xdr:to>
    <xdr:pic>
      <xdr:nvPicPr>
        <xdr:cNvPr id="43" name="Graphic 42" descr="Bullseye with solid fill">
          <a:extLst>
            <a:ext uri="{FF2B5EF4-FFF2-40B4-BE49-F238E27FC236}">
              <a16:creationId xmlns:a16="http://schemas.microsoft.com/office/drawing/2014/main" id="{05E22709-0EC1-8A65-86A2-95CBA0F37D67}"/>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246120" y="1287780"/>
          <a:ext cx="822960" cy="822960"/>
        </a:xfrm>
        <a:prstGeom prst="rect">
          <a:avLst/>
        </a:prstGeom>
      </xdr:spPr>
    </xdr:pic>
    <xdr:clientData/>
  </xdr:twoCellAnchor>
  <xdr:twoCellAnchor editAs="oneCell">
    <xdr:from>
      <xdr:col>15</xdr:col>
      <xdr:colOff>297180</xdr:colOff>
      <xdr:row>7</xdr:row>
      <xdr:rowOff>60960</xdr:rowOff>
    </xdr:from>
    <xdr:to>
      <xdr:col>16</xdr:col>
      <xdr:colOff>510540</xdr:colOff>
      <xdr:row>11</xdr:row>
      <xdr:rowOff>152400</xdr:rowOff>
    </xdr:to>
    <xdr:pic>
      <xdr:nvPicPr>
        <xdr:cNvPr id="45" name="Graphic 44" descr="Bar graph with upward trend with solid fill">
          <a:extLst>
            <a:ext uri="{FF2B5EF4-FFF2-40B4-BE49-F238E27FC236}">
              <a16:creationId xmlns:a16="http://schemas.microsoft.com/office/drawing/2014/main" id="{B6DA4136-C488-6886-F677-ADAF97F541B8}"/>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9441180" y="1341120"/>
          <a:ext cx="822960" cy="822960"/>
        </a:xfrm>
        <a:prstGeom prst="rect">
          <a:avLst/>
        </a:prstGeom>
      </xdr:spPr>
    </xdr:pic>
    <xdr:clientData/>
  </xdr:twoCellAnchor>
  <xdr:twoCellAnchor>
    <xdr:from>
      <xdr:col>6</xdr:col>
      <xdr:colOff>167640</xdr:colOff>
      <xdr:row>1</xdr:row>
      <xdr:rowOff>0</xdr:rowOff>
    </xdr:from>
    <xdr:to>
      <xdr:col>15</xdr:col>
      <xdr:colOff>468086</xdr:colOff>
      <xdr:row>5</xdr:row>
      <xdr:rowOff>15240</xdr:rowOff>
    </xdr:to>
    <xdr:sp macro="" textlink="">
      <xdr:nvSpPr>
        <xdr:cNvPr id="46" name="Rectangle 45">
          <a:extLst>
            <a:ext uri="{FF2B5EF4-FFF2-40B4-BE49-F238E27FC236}">
              <a16:creationId xmlns:a16="http://schemas.microsoft.com/office/drawing/2014/main" id="{11343F96-E790-C8BC-C320-22FA5391D911}"/>
            </a:ext>
          </a:extLst>
        </xdr:cNvPr>
        <xdr:cNvSpPr/>
      </xdr:nvSpPr>
      <xdr:spPr>
        <a:xfrm>
          <a:off x="3825240" y="185057"/>
          <a:ext cx="5786846" cy="755469"/>
        </a:xfrm>
        <a:prstGeom prst="rect">
          <a:avLst/>
        </a:prstGeom>
        <a:solidFill>
          <a:schemeClr val="bg1"/>
        </a:solidFill>
        <a:ln>
          <a:solidFill>
            <a:schemeClr val="accent1">
              <a:lumMod val="40000"/>
              <a:lumOff val="6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4000" b="1" i="1">
              <a:solidFill>
                <a:schemeClr val="tx2"/>
              </a:solidFill>
            </a:rPr>
            <a:t>SALES</a:t>
          </a:r>
          <a:r>
            <a:rPr lang="en-US" sz="4000" b="1" i="1" baseline="0">
              <a:solidFill>
                <a:schemeClr val="tx2"/>
              </a:solidFill>
            </a:rPr>
            <a:t> DASHBOARD- 2024</a:t>
          </a:r>
          <a:endParaRPr lang="en-US" sz="4000" b="1" i="1">
            <a:solidFill>
              <a:schemeClr val="tx2"/>
            </a:solidFill>
          </a:endParaRPr>
        </a:p>
      </xdr:txBody>
    </xdr:sp>
    <xdr:clientData/>
  </xdr:twoCellAnchor>
  <xdr:twoCellAnchor editAs="oneCell">
    <xdr:from>
      <xdr:col>20</xdr:col>
      <xdr:colOff>195942</xdr:colOff>
      <xdr:row>6</xdr:row>
      <xdr:rowOff>76201</xdr:rowOff>
    </xdr:from>
    <xdr:to>
      <xdr:col>24</xdr:col>
      <xdr:colOff>555171</xdr:colOff>
      <xdr:row>12</xdr:row>
      <xdr:rowOff>28575</xdr:rowOff>
    </xdr:to>
    <mc:AlternateContent xmlns:mc="http://schemas.openxmlformats.org/markup-compatibility/2006" xmlns:a14="http://schemas.microsoft.com/office/drawing/2010/main">
      <mc:Choice Requires="a14">
        <xdr:graphicFrame macro="">
          <xdr:nvGraphicFramePr>
            <xdr:cNvPr id="47" name="Region 1">
              <a:extLst>
                <a:ext uri="{FF2B5EF4-FFF2-40B4-BE49-F238E27FC236}">
                  <a16:creationId xmlns:a16="http://schemas.microsoft.com/office/drawing/2014/main" id="{6A6929E3-5703-497B-8218-FD52FA030751}"/>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2387942" y="1143001"/>
              <a:ext cx="2797629" cy="10191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228601</xdr:colOff>
      <xdr:row>27</xdr:row>
      <xdr:rowOff>119744</xdr:rowOff>
    </xdr:from>
    <xdr:to>
      <xdr:col>4</xdr:col>
      <xdr:colOff>21772</xdr:colOff>
      <xdr:row>45</xdr:row>
      <xdr:rowOff>76202</xdr:rowOff>
    </xdr:to>
    <mc:AlternateContent xmlns:mc="http://schemas.openxmlformats.org/markup-compatibility/2006" xmlns:a14="http://schemas.microsoft.com/office/drawing/2010/main">
      <mc:Choice Requires="a14">
        <xdr:graphicFrame macro="">
          <xdr:nvGraphicFramePr>
            <xdr:cNvPr id="49" name="Sales Person 1">
              <a:extLst>
                <a:ext uri="{FF2B5EF4-FFF2-40B4-BE49-F238E27FC236}">
                  <a16:creationId xmlns:a16="http://schemas.microsoft.com/office/drawing/2014/main" id="{9C278CE3-B49A-4203-BB4A-ED04B757E91D}"/>
                </a:ext>
              </a:extLst>
            </xdr:cNvPr>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mlns="">
        <xdr:sp macro="" textlink="">
          <xdr:nvSpPr>
            <xdr:cNvPr id="0" name=""/>
            <xdr:cNvSpPr>
              <a:spLocks noTextEdit="1"/>
            </xdr:cNvSpPr>
          </xdr:nvSpPr>
          <xdr:spPr>
            <a:xfrm>
              <a:off x="228601" y="4920344"/>
              <a:ext cx="2231571" cy="31568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206829</xdr:colOff>
      <xdr:row>13</xdr:row>
      <xdr:rowOff>119744</xdr:rowOff>
    </xdr:from>
    <xdr:to>
      <xdr:col>4</xdr:col>
      <xdr:colOff>0</xdr:colOff>
      <xdr:row>27</xdr:row>
      <xdr:rowOff>97971</xdr:rowOff>
    </xdr:to>
    <mc:AlternateContent xmlns:mc="http://schemas.openxmlformats.org/markup-compatibility/2006" xmlns:a14="http://schemas.microsoft.com/office/drawing/2010/main">
      <mc:Choice Requires="a14">
        <xdr:graphicFrame macro="">
          <xdr:nvGraphicFramePr>
            <xdr:cNvPr id="50" name="Product 1">
              <a:extLst>
                <a:ext uri="{FF2B5EF4-FFF2-40B4-BE49-F238E27FC236}">
                  <a16:creationId xmlns:a16="http://schemas.microsoft.com/office/drawing/2014/main" id="{FD09ECD2-FF2A-4E15-A546-77E110F4BE39}"/>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206829" y="2431144"/>
              <a:ext cx="2231571" cy="24674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54429</xdr:colOff>
      <xdr:row>15</xdr:row>
      <xdr:rowOff>43543</xdr:rowOff>
    </xdr:from>
    <xdr:to>
      <xdr:col>16</xdr:col>
      <xdr:colOff>87086</xdr:colOff>
      <xdr:row>42</xdr:row>
      <xdr:rowOff>108857</xdr:rowOff>
    </xdr:to>
    <xdr:sp macro="" textlink="">
      <xdr:nvSpPr>
        <xdr:cNvPr id="51" name="Rectangle: Rounded Corners 50">
          <a:extLst>
            <a:ext uri="{FF2B5EF4-FFF2-40B4-BE49-F238E27FC236}">
              <a16:creationId xmlns:a16="http://schemas.microsoft.com/office/drawing/2014/main" id="{96FA496A-64D1-D38B-AFF5-39707E172FC9}"/>
            </a:ext>
          </a:extLst>
        </xdr:cNvPr>
        <xdr:cNvSpPr/>
      </xdr:nvSpPr>
      <xdr:spPr>
        <a:xfrm>
          <a:off x="3102429" y="2819400"/>
          <a:ext cx="6738257" cy="5061857"/>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i="1">
              <a:solidFill>
                <a:schemeClr val="accent6"/>
              </a:solidFill>
            </a:rPr>
            <a:t>Units sold by products</a:t>
          </a:r>
        </a:p>
      </xdr:txBody>
    </xdr:sp>
    <xdr:clientData/>
  </xdr:twoCellAnchor>
  <xdr:twoCellAnchor>
    <xdr:from>
      <xdr:col>5</xdr:col>
      <xdr:colOff>539931</xdr:colOff>
      <xdr:row>18</xdr:row>
      <xdr:rowOff>134982</xdr:rowOff>
    </xdr:from>
    <xdr:to>
      <xdr:col>15</xdr:col>
      <xdr:colOff>409303</xdr:colOff>
      <xdr:row>38</xdr:row>
      <xdr:rowOff>167640</xdr:rowOff>
    </xdr:to>
    <xdr:graphicFrame macro="">
      <xdr:nvGraphicFramePr>
        <xdr:cNvPr id="52" name="Chart 51">
          <a:extLst>
            <a:ext uri="{FF2B5EF4-FFF2-40B4-BE49-F238E27FC236}">
              <a16:creationId xmlns:a16="http://schemas.microsoft.com/office/drawing/2014/main" id="{82B009C4-83F7-42AF-A10B-D37ADAE72F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402771</xdr:colOff>
      <xdr:row>16</xdr:row>
      <xdr:rowOff>76200</xdr:rowOff>
    </xdr:from>
    <xdr:to>
      <xdr:col>27</xdr:col>
      <xdr:colOff>598715</xdr:colOff>
      <xdr:row>41</xdr:row>
      <xdr:rowOff>32656</xdr:rowOff>
    </xdr:to>
    <xdr:sp macro="" textlink="">
      <xdr:nvSpPr>
        <xdr:cNvPr id="53" name="Rectangle: Rounded Corners 52">
          <a:extLst>
            <a:ext uri="{FF2B5EF4-FFF2-40B4-BE49-F238E27FC236}">
              <a16:creationId xmlns:a16="http://schemas.microsoft.com/office/drawing/2014/main" id="{9C48D82C-5B27-B122-37D0-B9B6EFD8CF2A}"/>
            </a:ext>
          </a:extLst>
        </xdr:cNvPr>
        <xdr:cNvSpPr/>
      </xdr:nvSpPr>
      <xdr:spPr>
        <a:xfrm>
          <a:off x="10765971" y="2921000"/>
          <a:ext cx="6291944" cy="4401456"/>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i="1">
              <a:solidFill>
                <a:schemeClr val="accent6"/>
              </a:solidFill>
            </a:rPr>
            <a:t>Total sales by region</a:t>
          </a:r>
        </a:p>
      </xdr:txBody>
    </xdr:sp>
    <xdr:clientData/>
  </xdr:twoCellAnchor>
  <xdr:twoCellAnchor>
    <xdr:from>
      <xdr:col>5</xdr:col>
      <xdr:colOff>244021</xdr:colOff>
      <xdr:row>45</xdr:row>
      <xdr:rowOff>84364</xdr:rowOff>
    </xdr:from>
    <xdr:to>
      <xdr:col>15</xdr:col>
      <xdr:colOff>439965</xdr:colOff>
      <xdr:row>70</xdr:row>
      <xdr:rowOff>40820</xdr:rowOff>
    </xdr:to>
    <xdr:sp macro="" textlink="">
      <xdr:nvSpPr>
        <xdr:cNvPr id="57" name="Rectangle: Rounded Corners 56">
          <a:extLst>
            <a:ext uri="{FF2B5EF4-FFF2-40B4-BE49-F238E27FC236}">
              <a16:creationId xmlns:a16="http://schemas.microsoft.com/office/drawing/2014/main" id="{A261EBEA-44AE-A25D-AC28-A570DA506107}"/>
            </a:ext>
          </a:extLst>
        </xdr:cNvPr>
        <xdr:cNvSpPr/>
      </xdr:nvSpPr>
      <xdr:spPr>
        <a:xfrm>
          <a:off x="3292021" y="8085364"/>
          <a:ext cx="6291944" cy="4401456"/>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i="1">
              <a:solidFill>
                <a:schemeClr val="accent6"/>
              </a:solidFill>
            </a:rPr>
            <a:t>Total sales by product</a:t>
          </a:r>
        </a:p>
      </xdr:txBody>
    </xdr:sp>
    <xdr:clientData/>
  </xdr:twoCellAnchor>
  <xdr:twoCellAnchor>
    <xdr:from>
      <xdr:col>17</xdr:col>
      <xdr:colOff>459921</xdr:colOff>
      <xdr:row>44</xdr:row>
      <xdr:rowOff>120650</xdr:rowOff>
    </xdr:from>
    <xdr:to>
      <xdr:col>28</xdr:col>
      <xdr:colOff>46265</xdr:colOff>
      <xdr:row>69</xdr:row>
      <xdr:rowOff>77106</xdr:rowOff>
    </xdr:to>
    <xdr:sp macro="" textlink="">
      <xdr:nvSpPr>
        <xdr:cNvPr id="58" name="Rectangle: Rounded Corners 57">
          <a:extLst>
            <a:ext uri="{FF2B5EF4-FFF2-40B4-BE49-F238E27FC236}">
              <a16:creationId xmlns:a16="http://schemas.microsoft.com/office/drawing/2014/main" id="{50CB3A5E-0CEF-FF48-7A22-EC47D0E81B62}"/>
            </a:ext>
          </a:extLst>
        </xdr:cNvPr>
        <xdr:cNvSpPr/>
      </xdr:nvSpPr>
      <xdr:spPr>
        <a:xfrm>
          <a:off x="10823121" y="7943850"/>
          <a:ext cx="6291944" cy="4401456"/>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accent6"/>
              </a:solidFill>
            </a:rPr>
            <a:t>Total</a:t>
          </a:r>
          <a:r>
            <a:rPr lang="en-US" sz="1800" b="1" baseline="0">
              <a:solidFill>
                <a:schemeClr val="accent6"/>
              </a:solidFill>
            </a:rPr>
            <a:t> sales by sales person</a:t>
          </a:r>
          <a:endParaRPr lang="en-US" sz="1800" b="1">
            <a:solidFill>
              <a:schemeClr val="accent6"/>
            </a:solidFill>
          </a:endParaRPr>
        </a:p>
      </xdr:txBody>
    </xdr:sp>
    <xdr:clientData/>
  </xdr:twoCellAnchor>
  <xdr:twoCellAnchor>
    <xdr:from>
      <xdr:col>18</xdr:col>
      <xdr:colOff>76201</xdr:colOff>
      <xdr:row>21</xdr:row>
      <xdr:rowOff>19050</xdr:rowOff>
    </xdr:from>
    <xdr:to>
      <xdr:col>27</xdr:col>
      <xdr:colOff>57151</xdr:colOff>
      <xdr:row>39</xdr:row>
      <xdr:rowOff>43542</xdr:rowOff>
    </xdr:to>
    <xdr:graphicFrame macro="">
      <xdr:nvGraphicFramePr>
        <xdr:cNvPr id="59" name="Chart 58">
          <a:extLst>
            <a:ext uri="{FF2B5EF4-FFF2-40B4-BE49-F238E27FC236}">
              <a16:creationId xmlns:a16="http://schemas.microsoft.com/office/drawing/2014/main" id="{A8170C52-B0EB-4F85-934C-AA1DA48E23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50800</xdr:colOff>
      <xdr:row>49</xdr:row>
      <xdr:rowOff>114300</xdr:rowOff>
    </xdr:from>
    <xdr:to>
      <xdr:col>15</xdr:col>
      <xdr:colOff>63499</xdr:colOff>
      <xdr:row>69</xdr:row>
      <xdr:rowOff>63500</xdr:rowOff>
    </xdr:to>
    <xdr:graphicFrame macro="">
      <xdr:nvGraphicFramePr>
        <xdr:cNvPr id="60" name="Chart 59">
          <a:extLst>
            <a:ext uri="{FF2B5EF4-FFF2-40B4-BE49-F238E27FC236}">
              <a16:creationId xmlns:a16="http://schemas.microsoft.com/office/drawing/2014/main" id="{2F128C33-9EEB-453F-A8BC-D500B59D22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18</xdr:col>
      <xdr:colOff>152400</xdr:colOff>
      <xdr:row>48</xdr:row>
      <xdr:rowOff>50800</xdr:rowOff>
    </xdr:from>
    <xdr:to>
      <xdr:col>27</xdr:col>
      <xdr:colOff>228599</xdr:colOff>
      <xdr:row>67</xdr:row>
      <xdr:rowOff>12700</xdr:rowOff>
    </xdr:to>
    <xdr:graphicFrame macro="">
      <xdr:nvGraphicFramePr>
        <xdr:cNvPr id="61" name="Chart 60">
          <a:extLst>
            <a:ext uri="{FF2B5EF4-FFF2-40B4-BE49-F238E27FC236}">
              <a16:creationId xmlns:a16="http://schemas.microsoft.com/office/drawing/2014/main" id="{F7EDF2FD-1A2D-401F-9830-5F4117D5BA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78.477629745372" createdVersion="8" refreshedVersion="8" minRefreshableVersion="3" recordCount="50" xr:uid="{E686C2D7-0687-4BAA-87D1-0950FBD6A40B}">
  <cacheSource type="worksheet">
    <worksheetSource name="Table1"/>
  </cacheSource>
  <cacheFields count="9">
    <cacheField name="Date" numFmtId="14">
      <sharedItems containsSemiMixedTypes="0" containsNonDate="0" containsDate="1" containsString="0" minDate="2020-05-07T00:00:00" maxDate="2021-12-22T00:00:00"/>
    </cacheField>
    <cacheField name="Sales Person" numFmtId="0">
      <sharedItems count="10">
        <s v="Andrew"/>
        <s v="Grace"/>
        <s v="Ella"/>
        <s v="Cameron"/>
        <s v="Megan"/>
        <s v="Carolyn"/>
        <s v="Virginia"/>
        <s v="Connor"/>
        <s v="Anna"/>
        <s v="Nicholas"/>
      </sharedItems>
    </cacheField>
    <cacheField name="Region" numFmtId="0">
      <sharedItems count="4">
        <s v="West"/>
        <s v="East"/>
        <s v="South"/>
        <s v="North"/>
      </sharedItems>
    </cacheField>
    <cacheField name="Product" numFmtId="0">
      <sharedItems count="7">
        <s v="Tent"/>
        <s v="Blender"/>
        <s v="Action Figure"/>
        <s v="Novel"/>
        <s v="Sneakers"/>
        <s v="Moisturizer"/>
        <s v="Smartphone"/>
      </sharedItems>
    </cacheField>
    <cacheField name="Units Sold" numFmtId="0">
      <sharedItems containsSemiMixedTypes="0" containsString="0" containsNumber="1" containsInteger="1" minValue="51" maxValue="149" count="40">
        <n v="84"/>
        <n v="128"/>
        <n v="136"/>
        <n v="91"/>
        <n v="110"/>
        <n v="51"/>
        <n v="78"/>
        <n v="146"/>
        <n v="101"/>
        <n v="52"/>
        <n v="55"/>
        <n v="137"/>
        <n v="96"/>
        <n v="76"/>
        <n v="145"/>
        <n v="83"/>
        <n v="108"/>
        <n v="144"/>
        <n v="92"/>
        <n v="71"/>
        <n v="103"/>
        <n v="93"/>
        <n v="143"/>
        <n v="99"/>
        <n v="120"/>
        <n v="66"/>
        <n v="88"/>
        <n v="127"/>
        <n v="67"/>
        <n v="149"/>
        <n v="104"/>
        <n v="57"/>
        <n v="90"/>
        <n v="69"/>
        <n v="59"/>
        <n v="109"/>
        <n v="61"/>
        <n v="130"/>
        <n v="60"/>
        <n v="73"/>
      </sharedItems>
    </cacheField>
    <cacheField name="Unit Price" numFmtId="164">
      <sharedItems containsSemiMixedTypes="0" containsString="0" containsNumber="1" containsInteger="1" minValue="600" maxValue="10000"/>
    </cacheField>
    <cacheField name="Cost of Goods" numFmtId="164">
      <sharedItems containsSemiMixedTypes="0" containsString="0" containsNumber="1" containsInteger="1" minValue="400" maxValue="7000"/>
    </cacheField>
    <cacheField name="Total Sales" numFmtId="164">
      <sharedItems containsSemiMixedTypes="0" containsString="0" containsNumber="1" containsInteger="1" minValue="34200" maxValue="1270000"/>
    </cacheField>
    <cacheField name="profit" numFmtId="164">
      <sharedItems containsSemiMixedTypes="0" containsString="0" containsNumber="1" containsInteger="1" minValue="11400" maxValue="381000"/>
    </cacheField>
  </cacheFields>
  <extLst>
    <ext xmlns:x14="http://schemas.microsoft.com/office/spreadsheetml/2009/9/main" uri="{725AE2AE-9491-48be-B2B4-4EB974FC3084}">
      <x14:pivotCacheDefinition pivotCacheId="5686315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d v="2021-02-19T00:00:00"/>
    <x v="0"/>
    <x v="0"/>
    <x v="0"/>
    <x v="0"/>
    <n v="6000"/>
    <n v="4000"/>
    <n v="504000"/>
    <n v="168000"/>
  </r>
  <r>
    <d v="2021-09-07T00:00:00"/>
    <x v="1"/>
    <x v="1"/>
    <x v="1"/>
    <x v="1"/>
    <n v="3500"/>
    <n v="2500"/>
    <n v="448000"/>
    <n v="128000"/>
  </r>
  <r>
    <d v="2021-02-03T00:00:00"/>
    <x v="2"/>
    <x v="2"/>
    <x v="2"/>
    <x v="2"/>
    <n v="1200"/>
    <n v="800"/>
    <n v="163200"/>
    <n v="54400"/>
  </r>
  <r>
    <d v="2020-09-11T00:00:00"/>
    <x v="3"/>
    <x v="3"/>
    <x v="3"/>
    <x v="3"/>
    <n v="1000"/>
    <n v="700"/>
    <n v="91000"/>
    <n v="27300"/>
  </r>
  <r>
    <d v="2021-09-23T00:00:00"/>
    <x v="4"/>
    <x v="0"/>
    <x v="4"/>
    <x v="4"/>
    <n v="4000"/>
    <n v="3000"/>
    <n v="440000"/>
    <n v="110000"/>
  </r>
  <r>
    <d v="2020-10-01T00:00:00"/>
    <x v="5"/>
    <x v="1"/>
    <x v="2"/>
    <x v="5"/>
    <n v="1200"/>
    <n v="800"/>
    <n v="61200"/>
    <n v="20400"/>
  </r>
  <r>
    <d v="2021-08-05T00:00:00"/>
    <x v="6"/>
    <x v="3"/>
    <x v="3"/>
    <x v="6"/>
    <n v="1000"/>
    <n v="700"/>
    <n v="78000"/>
    <n v="23400"/>
  </r>
  <r>
    <d v="2020-11-06T00:00:00"/>
    <x v="7"/>
    <x v="2"/>
    <x v="0"/>
    <x v="7"/>
    <n v="6000"/>
    <n v="4000"/>
    <n v="876000"/>
    <n v="292000"/>
  </r>
  <r>
    <d v="2021-01-27T00:00:00"/>
    <x v="8"/>
    <x v="0"/>
    <x v="5"/>
    <x v="8"/>
    <n v="600"/>
    <n v="400"/>
    <n v="60600"/>
    <n v="20200"/>
  </r>
  <r>
    <d v="2021-09-03T00:00:00"/>
    <x v="9"/>
    <x v="2"/>
    <x v="0"/>
    <x v="9"/>
    <n v="6000"/>
    <n v="4000"/>
    <n v="312000"/>
    <n v="104000"/>
  </r>
  <r>
    <d v="2021-09-30T00:00:00"/>
    <x v="9"/>
    <x v="1"/>
    <x v="2"/>
    <x v="10"/>
    <n v="1200"/>
    <n v="800"/>
    <n v="66000"/>
    <n v="22000"/>
  </r>
  <r>
    <d v="2020-09-10T00:00:00"/>
    <x v="9"/>
    <x v="2"/>
    <x v="3"/>
    <x v="11"/>
    <n v="1000"/>
    <n v="700"/>
    <n v="137000"/>
    <n v="41100"/>
  </r>
  <r>
    <d v="2021-07-27T00:00:00"/>
    <x v="7"/>
    <x v="2"/>
    <x v="1"/>
    <x v="12"/>
    <n v="3500"/>
    <n v="2500"/>
    <n v="336000"/>
    <n v="96000"/>
  </r>
  <r>
    <d v="2020-10-09T00:00:00"/>
    <x v="8"/>
    <x v="1"/>
    <x v="4"/>
    <x v="9"/>
    <n v="4000"/>
    <n v="3000"/>
    <n v="208000"/>
    <n v="52000"/>
  </r>
  <r>
    <d v="2021-04-06T00:00:00"/>
    <x v="3"/>
    <x v="0"/>
    <x v="1"/>
    <x v="13"/>
    <n v="3500"/>
    <n v="2500"/>
    <n v="266000"/>
    <n v="76000"/>
  </r>
  <r>
    <d v="2021-06-15T00:00:00"/>
    <x v="1"/>
    <x v="3"/>
    <x v="4"/>
    <x v="14"/>
    <n v="4000"/>
    <n v="3000"/>
    <n v="580000"/>
    <n v="145000"/>
  </r>
  <r>
    <d v="2020-09-09T00:00:00"/>
    <x v="0"/>
    <x v="2"/>
    <x v="5"/>
    <x v="15"/>
    <n v="600"/>
    <n v="400"/>
    <n v="49800"/>
    <n v="16600"/>
  </r>
  <r>
    <d v="2021-08-13T00:00:00"/>
    <x v="4"/>
    <x v="2"/>
    <x v="3"/>
    <x v="3"/>
    <n v="1000"/>
    <n v="700"/>
    <n v="91000"/>
    <n v="27300"/>
  </r>
  <r>
    <d v="2020-08-27T00:00:00"/>
    <x v="5"/>
    <x v="0"/>
    <x v="6"/>
    <x v="16"/>
    <n v="10000"/>
    <n v="7000"/>
    <n v="1080000"/>
    <n v="324000"/>
  </r>
  <r>
    <d v="2021-04-07T00:00:00"/>
    <x v="2"/>
    <x v="3"/>
    <x v="4"/>
    <x v="17"/>
    <n v="4000"/>
    <n v="3000"/>
    <n v="576000"/>
    <n v="144000"/>
  </r>
  <r>
    <d v="2020-06-08T00:00:00"/>
    <x v="4"/>
    <x v="2"/>
    <x v="5"/>
    <x v="18"/>
    <n v="600"/>
    <n v="400"/>
    <n v="55200"/>
    <n v="18400"/>
  </r>
  <r>
    <d v="2021-12-21T00:00:00"/>
    <x v="7"/>
    <x v="0"/>
    <x v="0"/>
    <x v="19"/>
    <n v="6000"/>
    <n v="4000"/>
    <n v="426000"/>
    <n v="142000"/>
  </r>
  <r>
    <d v="2021-08-10T00:00:00"/>
    <x v="0"/>
    <x v="1"/>
    <x v="5"/>
    <x v="20"/>
    <n v="600"/>
    <n v="400"/>
    <n v="61800"/>
    <n v="20600"/>
  </r>
  <r>
    <d v="2021-12-02T00:00:00"/>
    <x v="9"/>
    <x v="3"/>
    <x v="3"/>
    <x v="10"/>
    <n v="1000"/>
    <n v="700"/>
    <n v="55000"/>
    <n v="16500"/>
  </r>
  <r>
    <d v="2021-08-30T00:00:00"/>
    <x v="5"/>
    <x v="1"/>
    <x v="4"/>
    <x v="21"/>
    <n v="4000"/>
    <n v="3000"/>
    <n v="372000"/>
    <n v="93000"/>
  </r>
  <r>
    <d v="2020-05-20T00:00:00"/>
    <x v="2"/>
    <x v="2"/>
    <x v="5"/>
    <x v="22"/>
    <n v="600"/>
    <n v="400"/>
    <n v="85800"/>
    <n v="28600"/>
  </r>
  <r>
    <d v="2021-09-13T00:00:00"/>
    <x v="6"/>
    <x v="0"/>
    <x v="1"/>
    <x v="22"/>
    <n v="3500"/>
    <n v="2500"/>
    <n v="500500"/>
    <n v="143000"/>
  </r>
  <r>
    <d v="2021-10-27T00:00:00"/>
    <x v="8"/>
    <x v="3"/>
    <x v="5"/>
    <x v="23"/>
    <n v="600"/>
    <n v="400"/>
    <n v="59400"/>
    <n v="19800"/>
  </r>
  <r>
    <d v="2020-12-22T00:00:00"/>
    <x v="3"/>
    <x v="0"/>
    <x v="3"/>
    <x v="24"/>
    <n v="1000"/>
    <n v="700"/>
    <n v="120000"/>
    <n v="36000"/>
  </r>
  <r>
    <d v="2021-07-28T00:00:00"/>
    <x v="1"/>
    <x v="2"/>
    <x v="1"/>
    <x v="25"/>
    <n v="3500"/>
    <n v="2500"/>
    <n v="231000"/>
    <n v="66000"/>
  </r>
  <r>
    <d v="2020-09-29T00:00:00"/>
    <x v="8"/>
    <x v="3"/>
    <x v="2"/>
    <x v="26"/>
    <n v="1200"/>
    <n v="800"/>
    <n v="105600"/>
    <n v="35200"/>
  </r>
  <r>
    <d v="2020-10-22T00:00:00"/>
    <x v="3"/>
    <x v="1"/>
    <x v="6"/>
    <x v="27"/>
    <n v="10000"/>
    <n v="7000"/>
    <n v="1270000"/>
    <n v="381000"/>
  </r>
  <r>
    <d v="2020-05-19T00:00:00"/>
    <x v="4"/>
    <x v="0"/>
    <x v="4"/>
    <x v="28"/>
    <n v="4000"/>
    <n v="3000"/>
    <n v="268000"/>
    <n v="67000"/>
  </r>
  <r>
    <d v="2021-12-06T00:00:00"/>
    <x v="1"/>
    <x v="1"/>
    <x v="2"/>
    <x v="28"/>
    <n v="1200"/>
    <n v="800"/>
    <n v="80400"/>
    <n v="26800"/>
  </r>
  <r>
    <d v="2020-08-26T00:00:00"/>
    <x v="9"/>
    <x v="2"/>
    <x v="3"/>
    <x v="29"/>
    <n v="1000"/>
    <n v="700"/>
    <n v="149000"/>
    <n v="44700"/>
  </r>
  <r>
    <d v="2021-07-01T00:00:00"/>
    <x v="4"/>
    <x v="3"/>
    <x v="5"/>
    <x v="30"/>
    <n v="600"/>
    <n v="400"/>
    <n v="62400"/>
    <n v="20800"/>
  </r>
  <r>
    <d v="2021-07-27T00:00:00"/>
    <x v="7"/>
    <x v="0"/>
    <x v="5"/>
    <x v="31"/>
    <n v="600"/>
    <n v="400"/>
    <n v="34200"/>
    <n v="11400"/>
  </r>
  <r>
    <d v="2020-10-05T00:00:00"/>
    <x v="2"/>
    <x v="1"/>
    <x v="5"/>
    <x v="32"/>
    <n v="600"/>
    <n v="400"/>
    <n v="54000"/>
    <n v="18000"/>
  </r>
  <r>
    <d v="2020-09-02T00:00:00"/>
    <x v="5"/>
    <x v="2"/>
    <x v="5"/>
    <x v="28"/>
    <n v="600"/>
    <n v="400"/>
    <n v="40200"/>
    <n v="13400"/>
  </r>
  <r>
    <d v="2021-09-02T00:00:00"/>
    <x v="0"/>
    <x v="3"/>
    <x v="4"/>
    <x v="27"/>
    <n v="4000"/>
    <n v="3000"/>
    <n v="508000"/>
    <n v="127000"/>
  </r>
  <r>
    <d v="2021-04-13T00:00:00"/>
    <x v="5"/>
    <x v="0"/>
    <x v="3"/>
    <x v="16"/>
    <n v="1000"/>
    <n v="700"/>
    <n v="108000"/>
    <n v="32400"/>
  </r>
  <r>
    <d v="2021-05-06T00:00:00"/>
    <x v="2"/>
    <x v="1"/>
    <x v="1"/>
    <x v="25"/>
    <n v="3500"/>
    <n v="2500"/>
    <n v="231000"/>
    <n v="66000"/>
  </r>
  <r>
    <d v="2021-01-15T00:00:00"/>
    <x v="0"/>
    <x v="3"/>
    <x v="0"/>
    <x v="6"/>
    <n v="6000"/>
    <n v="4000"/>
    <n v="468000"/>
    <n v="156000"/>
  </r>
  <r>
    <d v="2020-08-27T00:00:00"/>
    <x v="7"/>
    <x v="2"/>
    <x v="3"/>
    <x v="33"/>
    <n v="1000"/>
    <n v="700"/>
    <n v="69000"/>
    <n v="20700"/>
  </r>
  <r>
    <d v="2021-02-05T00:00:00"/>
    <x v="4"/>
    <x v="0"/>
    <x v="2"/>
    <x v="34"/>
    <n v="1200"/>
    <n v="800"/>
    <n v="70800"/>
    <n v="23600"/>
  </r>
  <r>
    <d v="2021-11-17T00:00:00"/>
    <x v="9"/>
    <x v="2"/>
    <x v="5"/>
    <x v="35"/>
    <n v="600"/>
    <n v="400"/>
    <n v="65400"/>
    <n v="21800"/>
  </r>
  <r>
    <d v="2020-12-28T00:00:00"/>
    <x v="8"/>
    <x v="1"/>
    <x v="4"/>
    <x v="36"/>
    <n v="4000"/>
    <n v="3000"/>
    <n v="244000"/>
    <n v="61000"/>
  </r>
  <r>
    <d v="2021-10-27T00:00:00"/>
    <x v="4"/>
    <x v="3"/>
    <x v="5"/>
    <x v="37"/>
    <n v="600"/>
    <n v="400"/>
    <n v="78000"/>
    <n v="26000"/>
  </r>
  <r>
    <d v="2021-11-02T00:00:00"/>
    <x v="3"/>
    <x v="2"/>
    <x v="1"/>
    <x v="38"/>
    <n v="3500"/>
    <n v="2500"/>
    <n v="210000"/>
    <n v="60000"/>
  </r>
  <r>
    <d v="2020-05-07T00:00:00"/>
    <x v="1"/>
    <x v="1"/>
    <x v="0"/>
    <x v="39"/>
    <n v="6000"/>
    <n v="4000"/>
    <n v="438000"/>
    <n v="146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68B221-37D4-4E38-8194-589E14B3214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8" firstHeaderRow="1" firstDataRow="1" firstDataCol="1"/>
  <pivotFields count="9">
    <pivotField numFmtId="14" showAll="0"/>
    <pivotField showAll="0">
      <items count="11">
        <item x="0"/>
        <item x="8"/>
        <item x="3"/>
        <item x="5"/>
        <item x="7"/>
        <item x="2"/>
        <item x="1"/>
        <item x="4"/>
        <item x="9"/>
        <item x="6"/>
        <item t="default"/>
      </items>
    </pivotField>
    <pivotField axis="axisRow" showAll="0">
      <items count="5">
        <item x="1"/>
        <item x="3"/>
        <item x="2"/>
        <item x="0"/>
        <item t="default"/>
      </items>
    </pivotField>
    <pivotField showAll="0">
      <items count="8">
        <item x="2"/>
        <item x="1"/>
        <item x="5"/>
        <item x="3"/>
        <item x="6"/>
        <item x="4"/>
        <item x="0"/>
        <item t="default"/>
      </items>
    </pivotField>
    <pivotField showAll="0">
      <items count="41">
        <item x="5"/>
        <item x="9"/>
        <item x="10"/>
        <item x="31"/>
        <item x="34"/>
        <item x="38"/>
        <item x="36"/>
        <item x="25"/>
        <item x="28"/>
        <item x="33"/>
        <item x="19"/>
        <item x="39"/>
        <item x="13"/>
        <item x="6"/>
        <item x="15"/>
        <item x="0"/>
        <item x="26"/>
        <item x="32"/>
        <item x="3"/>
        <item x="18"/>
        <item x="21"/>
        <item x="12"/>
        <item x="23"/>
        <item x="8"/>
        <item x="20"/>
        <item x="30"/>
        <item x="16"/>
        <item x="35"/>
        <item x="4"/>
        <item x="24"/>
        <item x="27"/>
        <item x="1"/>
        <item x="37"/>
        <item x="2"/>
        <item x="11"/>
        <item x="22"/>
        <item x="17"/>
        <item x="14"/>
        <item x="7"/>
        <item x="29"/>
        <item t="default"/>
      </items>
    </pivotField>
    <pivotField numFmtId="164" showAll="0"/>
    <pivotField numFmtId="164" showAll="0"/>
    <pivotField dataField="1" numFmtId="164" showAll="0"/>
    <pivotField numFmtId="164" showAll="0"/>
  </pivotFields>
  <rowFields count="1">
    <field x="2"/>
  </rowFields>
  <rowItems count="5">
    <i>
      <x/>
    </i>
    <i>
      <x v="1"/>
    </i>
    <i>
      <x v="2"/>
    </i>
    <i>
      <x v="3"/>
    </i>
    <i t="grand">
      <x/>
    </i>
  </rowItems>
  <colItems count="1">
    <i/>
  </colItems>
  <dataFields count="1">
    <dataField name="Sum of Total Sales" fld="7"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 chart="7" format="10" series="1">
      <pivotArea type="data" outline="0" fieldPosition="0">
        <references count="1">
          <reference field="4294967294" count="1" selected="0">
            <x v="0"/>
          </reference>
        </references>
      </pivotArea>
    </chartFormat>
    <chartFormat chart="7" format="11">
      <pivotArea type="data" outline="0" fieldPosition="0">
        <references count="2">
          <reference field="4294967294" count="1" selected="0">
            <x v="0"/>
          </reference>
          <reference field="2" count="1" selected="0">
            <x v="0"/>
          </reference>
        </references>
      </pivotArea>
    </chartFormat>
    <chartFormat chart="7" format="12">
      <pivotArea type="data" outline="0" fieldPosition="0">
        <references count="2">
          <reference field="4294967294" count="1" selected="0">
            <x v="0"/>
          </reference>
          <reference field="2" count="1" selected="0">
            <x v="1"/>
          </reference>
        </references>
      </pivotArea>
    </chartFormat>
    <chartFormat chart="7" format="13">
      <pivotArea type="data" outline="0" fieldPosition="0">
        <references count="2">
          <reference field="4294967294" count="1" selected="0">
            <x v="0"/>
          </reference>
          <reference field="2" count="1" selected="0">
            <x v="2"/>
          </reference>
        </references>
      </pivotArea>
    </chartFormat>
    <chartFormat chart="7" format="1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317CF01-07B3-4FFD-A381-EBA73BA1691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M3:N11" firstHeaderRow="1" firstDataRow="1" firstDataCol="1"/>
  <pivotFields count="9">
    <pivotField numFmtId="14" showAll="0"/>
    <pivotField showAll="0">
      <items count="11">
        <item x="0"/>
        <item x="8"/>
        <item x="3"/>
        <item x="5"/>
        <item x="7"/>
        <item x="2"/>
        <item x="1"/>
        <item x="4"/>
        <item x="9"/>
        <item x="6"/>
        <item t="default"/>
      </items>
    </pivotField>
    <pivotField showAll="0">
      <items count="5">
        <item x="1"/>
        <item x="3"/>
        <item x="2"/>
        <item x="0"/>
        <item t="default"/>
      </items>
    </pivotField>
    <pivotField axis="axisRow" showAll="0">
      <items count="8">
        <item x="2"/>
        <item x="1"/>
        <item x="5"/>
        <item x="3"/>
        <item x="6"/>
        <item x="4"/>
        <item x="0"/>
        <item t="default"/>
      </items>
    </pivotField>
    <pivotField dataField="1" showAll="0"/>
    <pivotField numFmtId="164" showAll="0"/>
    <pivotField numFmtId="164" showAll="0"/>
    <pivotField numFmtId="164" showAll="0"/>
    <pivotField numFmtId="164" showAll="0"/>
  </pivotFields>
  <rowFields count="1">
    <field x="3"/>
  </rowFields>
  <rowItems count="8">
    <i>
      <x/>
    </i>
    <i>
      <x v="1"/>
    </i>
    <i>
      <x v="2"/>
    </i>
    <i>
      <x v="3"/>
    </i>
    <i>
      <x v="4"/>
    </i>
    <i>
      <x v="5"/>
    </i>
    <i>
      <x v="6"/>
    </i>
    <i t="grand">
      <x/>
    </i>
  </rowItems>
  <colItems count="1">
    <i/>
  </colItems>
  <dataFields count="1">
    <dataField name="Sum of Units Sold" fld="4" baseField="0" baseItem="0"/>
  </dataFields>
  <chartFormats count="3">
    <chartFormat chart="1"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9" format="3">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E602EA-C879-4B4F-ABC3-74FAFD575BA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J3:K14" firstHeaderRow="1" firstDataRow="1" firstDataCol="1"/>
  <pivotFields count="9">
    <pivotField numFmtId="14" showAll="0"/>
    <pivotField axis="axisRow" showAll="0">
      <items count="11">
        <item x="0"/>
        <item x="8"/>
        <item x="3"/>
        <item x="5"/>
        <item x="7"/>
        <item x="2"/>
        <item x="1"/>
        <item x="4"/>
        <item x="9"/>
        <item x="6"/>
        <item t="default"/>
      </items>
    </pivotField>
    <pivotField showAll="0">
      <items count="5">
        <item x="1"/>
        <item x="3"/>
        <item x="2"/>
        <item x="0"/>
        <item t="default"/>
      </items>
    </pivotField>
    <pivotField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1"/>
  </rowFields>
  <rowItems count="11">
    <i>
      <x/>
    </i>
    <i>
      <x v="1"/>
    </i>
    <i>
      <x v="2"/>
    </i>
    <i>
      <x v="3"/>
    </i>
    <i>
      <x v="4"/>
    </i>
    <i>
      <x v="5"/>
    </i>
    <i>
      <x v="6"/>
    </i>
    <i>
      <x v="7"/>
    </i>
    <i>
      <x v="8"/>
    </i>
    <i>
      <x v="9"/>
    </i>
    <i t="grand">
      <x/>
    </i>
  </rowItems>
  <colItems count="1">
    <i/>
  </colItems>
  <dataFields count="1">
    <dataField name="Sum of Total Sales" fld="7"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A2FE6AB-28AD-4C85-9C4F-C2D834D6010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F3:G11" firstHeaderRow="1" firstDataRow="1" firstDataCol="1"/>
  <pivotFields count="9">
    <pivotField numFmtId="14" showAll="0"/>
    <pivotField showAll="0">
      <items count="11">
        <item x="0"/>
        <item x="8"/>
        <item x="3"/>
        <item x="5"/>
        <item x="7"/>
        <item x="2"/>
        <item x="1"/>
        <item x="4"/>
        <item x="9"/>
        <item x="6"/>
        <item t="default"/>
      </items>
    </pivotField>
    <pivotField showAll="0">
      <items count="5">
        <item x="1"/>
        <item x="3"/>
        <item x="2"/>
        <item x="0"/>
        <item t="default"/>
      </items>
    </pivotField>
    <pivotField axis="axisRow"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3"/>
  </rowFields>
  <rowItems count="8">
    <i>
      <x/>
    </i>
    <i>
      <x v="1"/>
    </i>
    <i>
      <x v="2"/>
    </i>
    <i>
      <x v="3"/>
    </i>
    <i>
      <x v="4"/>
    </i>
    <i>
      <x v="5"/>
    </i>
    <i>
      <x v="6"/>
    </i>
    <i t="grand">
      <x/>
    </i>
  </rowItems>
  <colItems count="1">
    <i/>
  </colItems>
  <dataFields count="1">
    <dataField name="Sum of Total Sales" fld="7" baseField="0" baseItem="0"/>
  </dataFields>
  <chartFormats count="2">
    <chartFormat chart="3"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4C911401-4C91-4CEF-A773-F949EEAE3BBE}" sourceName="Sales Person">
  <pivotTables>
    <pivotTable tabId="2" name="PivotTable1"/>
    <pivotTable tabId="2" name="PivotTable3"/>
    <pivotTable tabId="2" name="PivotTable4"/>
    <pivotTable tabId="2" name="PivotTable5"/>
  </pivotTables>
  <data>
    <tabular pivotCacheId="568631522">
      <items count="10">
        <i x="0" s="1"/>
        <i x="8" s="1"/>
        <i x="3" s="1"/>
        <i x="5" s="1"/>
        <i x="7" s="1"/>
        <i x="2" s="1"/>
        <i x="1" s="1"/>
        <i x="4" s="1"/>
        <i x="9"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32D2F43-BEBA-4468-AB51-08A11476A3DF}" sourceName="Region">
  <pivotTables>
    <pivotTable tabId="2" name="PivotTable1"/>
    <pivotTable tabId="2" name="PivotTable3"/>
    <pivotTable tabId="2" name="PivotTable4"/>
    <pivotTable tabId="2" name="PivotTable5"/>
  </pivotTables>
  <data>
    <tabular pivotCacheId="568631522">
      <items count="4">
        <i x="1"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2253442E-DCB3-46F4-B1CD-794A6015B644}" sourceName="Product">
  <pivotTables>
    <pivotTable tabId="2" name="PivotTable1"/>
    <pivotTable tabId="2" name="PivotTable3"/>
    <pivotTable tabId="2" name="PivotTable4"/>
    <pivotTable tabId="2" name="PivotTable5"/>
  </pivotTables>
  <data>
    <tabular pivotCacheId="568631522">
      <items count="7">
        <i x="2" s="1"/>
        <i x="1" s="1"/>
        <i x="5" s="1"/>
        <i x="3" s="1"/>
        <i x="6" s="1"/>
        <i x="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DD8DB2DC-6148-48DF-B3D8-A2BBBE5A9904}" cache="Slicer_Sales_Person" caption="Sales Person" rowHeight="247650"/>
  <slicer name="Region" xr10:uid="{D058C959-ADE7-47A4-B7E3-017C6AE304AD}" cache="Slicer_Region" caption="Region" columnCount="2" showCaption="0" rowHeight="247650"/>
  <slicer name="Product" xr10:uid="{2444D26F-B60F-478D-B80F-664C3F6C8BA1}" cache="Slicer_Product" caption="Product"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1" xr10:uid="{F110C8F9-7F5E-42DC-B842-B716BB2884D6}" cache="Slicer_Sales_Person" caption="Sales Person" rowHeight="247650"/>
  <slicer name="Region 1" xr10:uid="{A2C26848-4119-436F-9FE9-42F481B23756}" cache="Slicer_Region" caption="Region" columnCount="2" showCaption="0" rowHeight="365760"/>
  <slicer name="Product 1" xr10:uid="{5284A054-C142-4641-9905-3BE157AE93FE}" cache="Slicer_Product" caption="Product" rowHeight="2743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D1E0278-E03C-41B0-8369-BE25B2FA9E5D}" name="Table1" displayName="Table1" ref="A1:I51" totalsRowShown="0" headerRowDxfId="11" dataDxfId="9" headerRowBorderDxfId="10">
  <autoFilter ref="A1:I51" xr:uid="{8D1E0278-E03C-41B0-8369-BE25B2FA9E5D}"/>
  <tableColumns count="9">
    <tableColumn id="1" xr3:uid="{558FC2DA-D7D4-405E-93BE-FE142DA88BE7}" name="Date" dataDxfId="8"/>
    <tableColumn id="2" xr3:uid="{CA9E1A3F-C4CC-485B-AAED-22FD050AA871}" name="Sales Person" dataDxfId="7"/>
    <tableColumn id="3" xr3:uid="{30FB09ED-1644-4445-8B52-319F757B7253}" name="Region" dataDxfId="6"/>
    <tableColumn id="4" xr3:uid="{12D34E68-3FA8-4331-8D07-586DAD1F24F4}" name="Product" dataDxfId="5"/>
    <tableColumn id="5" xr3:uid="{67CE2A67-3E5C-4CEC-936D-82B9F88A7B5A}" name="Units Sold" dataDxfId="4"/>
    <tableColumn id="6" xr3:uid="{FB685762-22EE-490D-A046-0F136BA2A026}" name="Unit Price" dataDxfId="3">
      <calculatedColumnFormula>IF(D2="Tent",6000,IF(D2="Blender",3500,IF(D2="Action Figure",1200,IF(D2="Novel",1000,IF(D2="Sneakers",4000,IF(D2="Smartphone",10000,IF(D2="moisturizer",600,"No Product Found")))))))</calculatedColumnFormula>
    </tableColumn>
    <tableColumn id="7" xr3:uid="{FDCE72FD-DBF7-49E2-A39B-5272880EB113}" name="Cost of Goods" dataDxfId="2">
      <calculatedColumnFormula>IF(D2="Tent",4000,IF(D2="Blender",2500,IF(D2="Action Figure",800,IF(D2="Novel",700,IF(D2="Sneakers",3000,IF(D2="Smartphone",7000,IF(D2="moisturizer",400,"No Product Found")))))))</calculatedColumnFormula>
    </tableColumn>
    <tableColumn id="8" xr3:uid="{BFAA2C47-D4B2-4A9F-9DDE-1863F25C0F23}" name="Total Sales" dataDxfId="1">
      <calculatedColumnFormula>F2*E2</calculatedColumnFormula>
    </tableColumn>
    <tableColumn id="9" xr3:uid="{57D187CF-C2C1-482E-86B4-734D93E0D786}" name="profit" dataDxfId="0">
      <calculatedColumnFormula>H2-(G2*E2)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A3AB7-766E-4094-95E4-7BAC29D4AC1B}">
  <dimension ref="A3:N18"/>
  <sheetViews>
    <sheetView zoomScale="50" zoomScaleNormal="50" workbookViewId="0">
      <selection activeCell="B4" sqref="B4"/>
    </sheetView>
  </sheetViews>
  <sheetFormatPr defaultRowHeight="14.4" x14ac:dyDescent="0.3"/>
  <cols>
    <col min="1" max="1" width="19.21875" bestFit="1" customWidth="1"/>
    <col min="2" max="2" width="23.88671875" bestFit="1" customWidth="1"/>
    <col min="6" max="6" width="19.21875" bestFit="1" customWidth="1"/>
    <col min="7" max="7" width="23.88671875" bestFit="1" customWidth="1"/>
    <col min="8" max="8" width="8.88671875" customWidth="1"/>
    <col min="10" max="10" width="19.21875" bestFit="1" customWidth="1"/>
    <col min="11" max="11" width="23.88671875" bestFit="1" customWidth="1"/>
    <col min="13" max="13" width="19.21875" bestFit="1" customWidth="1"/>
    <col min="14" max="14" width="22.5546875" bestFit="1" customWidth="1"/>
  </cols>
  <sheetData>
    <row r="3" spans="1:14" x14ac:dyDescent="0.3">
      <c r="A3" s="9" t="s">
        <v>34</v>
      </c>
      <c r="B3" t="s">
        <v>36</v>
      </c>
      <c r="F3" s="9" t="s">
        <v>34</v>
      </c>
      <c r="G3" t="s">
        <v>36</v>
      </c>
      <c r="J3" s="9" t="s">
        <v>34</v>
      </c>
      <c r="K3" t="s">
        <v>36</v>
      </c>
      <c r="M3" s="9" t="s">
        <v>34</v>
      </c>
      <c r="N3" t="s">
        <v>37</v>
      </c>
    </row>
    <row r="4" spans="1:14" x14ac:dyDescent="0.3">
      <c r="A4" s="10" t="s">
        <v>12</v>
      </c>
      <c r="B4" s="11">
        <v>3534400</v>
      </c>
      <c r="F4" s="10" t="s">
        <v>16</v>
      </c>
      <c r="G4" s="11">
        <v>547200</v>
      </c>
      <c r="H4" s="12"/>
      <c r="J4" s="10" t="s">
        <v>8</v>
      </c>
      <c r="K4" s="11">
        <v>1591600</v>
      </c>
      <c r="M4" s="10" t="s">
        <v>16</v>
      </c>
      <c r="N4" s="11">
        <v>456</v>
      </c>
    </row>
    <row r="5" spans="1:14" x14ac:dyDescent="0.3">
      <c r="A5" s="10" t="s">
        <v>18</v>
      </c>
      <c r="B5" s="11">
        <v>2661400</v>
      </c>
      <c r="F5" s="10" t="s">
        <v>13</v>
      </c>
      <c r="G5" s="11">
        <v>2222500</v>
      </c>
      <c r="H5" s="12"/>
      <c r="J5" s="10" t="s">
        <v>25</v>
      </c>
      <c r="K5" s="11">
        <v>677600</v>
      </c>
      <c r="M5" s="10" t="s">
        <v>13</v>
      </c>
      <c r="N5" s="11">
        <v>635</v>
      </c>
    </row>
    <row r="6" spans="1:14" x14ac:dyDescent="0.3">
      <c r="A6" s="10" t="s">
        <v>15</v>
      </c>
      <c r="B6" s="11">
        <v>2870600</v>
      </c>
      <c r="F6" s="10" t="s">
        <v>26</v>
      </c>
      <c r="G6" s="11">
        <v>706800</v>
      </c>
      <c r="H6" s="12"/>
      <c r="J6" s="10" t="s">
        <v>17</v>
      </c>
      <c r="K6" s="11">
        <v>1957000</v>
      </c>
      <c r="M6" s="10" t="s">
        <v>26</v>
      </c>
      <c r="N6" s="11">
        <v>1178</v>
      </c>
    </row>
    <row r="7" spans="1:14" x14ac:dyDescent="0.3">
      <c r="A7" s="10" t="s">
        <v>9</v>
      </c>
      <c r="B7" s="11">
        <v>3878100</v>
      </c>
      <c r="F7" s="10" t="s">
        <v>19</v>
      </c>
      <c r="G7" s="11">
        <v>898000</v>
      </c>
      <c r="H7" s="12"/>
      <c r="J7" s="10" t="s">
        <v>22</v>
      </c>
      <c r="K7" s="11">
        <v>1661400</v>
      </c>
      <c r="M7" s="10" t="s">
        <v>19</v>
      </c>
      <c r="N7" s="11">
        <v>898</v>
      </c>
    </row>
    <row r="8" spans="1:14" x14ac:dyDescent="0.3">
      <c r="A8" s="10" t="s">
        <v>35</v>
      </c>
      <c r="B8" s="11">
        <v>12944500</v>
      </c>
      <c r="F8" s="10" t="s">
        <v>28</v>
      </c>
      <c r="G8" s="11">
        <v>2350000</v>
      </c>
      <c r="H8" s="12"/>
      <c r="J8" s="10" t="s">
        <v>24</v>
      </c>
      <c r="K8" s="11">
        <v>1741200</v>
      </c>
      <c r="M8" s="10" t="s">
        <v>28</v>
      </c>
      <c r="N8" s="11">
        <v>235</v>
      </c>
    </row>
    <row r="9" spans="1:14" x14ac:dyDescent="0.3">
      <c r="F9" s="10" t="s">
        <v>21</v>
      </c>
      <c r="G9" s="11">
        <v>3196000</v>
      </c>
      <c r="H9" s="12"/>
      <c r="J9" s="10" t="s">
        <v>14</v>
      </c>
      <c r="K9" s="11">
        <v>1110000</v>
      </c>
      <c r="M9" s="10" t="s">
        <v>21</v>
      </c>
      <c r="N9" s="11">
        <v>799</v>
      </c>
    </row>
    <row r="10" spans="1:14" x14ac:dyDescent="0.3">
      <c r="F10" s="10" t="s">
        <v>10</v>
      </c>
      <c r="G10" s="11">
        <v>3024000</v>
      </c>
      <c r="J10" s="10" t="s">
        <v>11</v>
      </c>
      <c r="K10" s="11">
        <v>1777400</v>
      </c>
      <c r="M10" s="10" t="s">
        <v>10</v>
      </c>
      <c r="N10" s="11">
        <v>504</v>
      </c>
    </row>
    <row r="11" spans="1:14" x14ac:dyDescent="0.3">
      <c r="F11" s="10" t="s">
        <v>35</v>
      </c>
      <c r="G11" s="11">
        <v>12944500</v>
      </c>
      <c r="J11" s="10" t="s">
        <v>20</v>
      </c>
      <c r="K11" s="11">
        <v>1065400</v>
      </c>
      <c r="M11" s="10" t="s">
        <v>35</v>
      </c>
      <c r="N11" s="11">
        <v>4705</v>
      </c>
    </row>
    <row r="12" spans="1:14" x14ac:dyDescent="0.3">
      <c r="J12" s="10" t="s">
        <v>27</v>
      </c>
      <c r="K12" s="11">
        <v>784400</v>
      </c>
    </row>
    <row r="13" spans="1:14" x14ac:dyDescent="0.3">
      <c r="G13" s="12"/>
      <c r="H13" s="12"/>
      <c r="J13" s="10" t="s">
        <v>23</v>
      </c>
      <c r="K13" s="11">
        <v>578500</v>
      </c>
    </row>
    <row r="14" spans="1:14" x14ac:dyDescent="0.3">
      <c r="G14" s="12"/>
      <c r="H14" s="12"/>
      <c r="J14" s="10" t="s">
        <v>35</v>
      </c>
      <c r="K14" s="11">
        <v>12944500</v>
      </c>
    </row>
    <row r="15" spans="1:14" x14ac:dyDescent="0.3">
      <c r="G15" s="12"/>
      <c r="H15" s="12"/>
    </row>
    <row r="16" spans="1:14" x14ac:dyDescent="0.3">
      <c r="G16" s="12"/>
      <c r="H16" s="12"/>
    </row>
    <row r="17" spans="7:8" x14ac:dyDescent="0.3">
      <c r="G17" s="12"/>
      <c r="H17" s="12"/>
    </row>
    <row r="18" spans="7:8" x14ac:dyDescent="0.3">
      <c r="G18" s="12"/>
      <c r="H18" s="12"/>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00"/>
  <sheetViews>
    <sheetView workbookViewId="0">
      <selection activeCell="B30" sqref="B30"/>
    </sheetView>
  </sheetViews>
  <sheetFormatPr defaultColWidth="12.6640625" defaultRowHeight="15" customHeight="1" x14ac:dyDescent="0.3"/>
  <cols>
    <col min="1" max="1" width="12.88671875" customWidth="1"/>
    <col min="2" max="2" width="13.44140625" customWidth="1"/>
    <col min="3" max="3" width="8.6640625" customWidth="1"/>
    <col min="4" max="4" width="15.6640625" customWidth="1"/>
    <col min="5" max="5" width="11.33203125" customWidth="1"/>
    <col min="6" max="6" width="11" customWidth="1"/>
    <col min="7" max="7" width="14.21875" customWidth="1"/>
    <col min="8" max="8" width="13.44140625" customWidth="1"/>
    <col min="9" max="9" width="13.109375" customWidth="1"/>
    <col min="10" max="11" width="8.6640625" customWidth="1"/>
    <col min="12" max="12" width="16.33203125" style="8" customWidth="1"/>
    <col min="13" max="26" width="8.6640625" customWidth="1"/>
  </cols>
  <sheetData>
    <row r="1" spans="1:12" ht="19.5" customHeight="1" thickBot="1" x14ac:dyDescent="0.35">
      <c r="A1" s="1" t="s">
        <v>0</v>
      </c>
      <c r="B1" s="1" t="s">
        <v>1</v>
      </c>
      <c r="C1" s="1" t="s">
        <v>2</v>
      </c>
      <c r="D1" s="1" t="s">
        <v>3</v>
      </c>
      <c r="E1" s="1" t="s">
        <v>4</v>
      </c>
      <c r="F1" s="1" t="s">
        <v>5</v>
      </c>
      <c r="G1" s="1" t="s">
        <v>6</v>
      </c>
      <c r="H1" s="1" t="s">
        <v>7</v>
      </c>
      <c r="I1" s="1" t="s">
        <v>29</v>
      </c>
      <c r="L1" s="7" t="s">
        <v>30</v>
      </c>
    </row>
    <row r="2" spans="1:12" ht="14.25" customHeight="1" thickTop="1" x14ac:dyDescent="0.3">
      <c r="A2" s="2">
        <v>44246</v>
      </c>
      <c r="B2" s="3" t="s">
        <v>8</v>
      </c>
      <c r="C2" s="3" t="s">
        <v>9</v>
      </c>
      <c r="D2" s="3" t="s">
        <v>10</v>
      </c>
      <c r="E2" s="4">
        <v>84</v>
      </c>
      <c r="F2" s="5">
        <f t="shared" ref="F2:F51" si="0">IF(D2="Tent",6000,IF(D2="Blender",3500,IF(D2="Action Figure",1200,IF(D2="Novel",1000,IF(D2="Sneakers",4000,IF(D2="Smartphone",10000,IF(D2="moisturizer",600,"No Product Found")))))))</f>
        <v>6000</v>
      </c>
      <c r="G2" s="5">
        <f t="shared" ref="G2:G51" si="1">IF(D2="Tent",4000,IF(D2="Blender",2500,IF(D2="Action Figure",800,IF(D2="Novel",700,IF(D2="Sneakers",3000,IF(D2="Smartphone",7000,IF(D2="moisturizer",400,"No Product Found")))))))</f>
        <v>4000</v>
      </c>
      <c r="H2" s="5">
        <f t="shared" ref="H2:H51" si="2">F2*E2</f>
        <v>504000</v>
      </c>
      <c r="I2" s="6">
        <f>H2-(G2*E2)</f>
        <v>168000</v>
      </c>
      <c r="L2" s="8">
        <f>SUM(H:H)</f>
        <v>12944500</v>
      </c>
    </row>
    <row r="3" spans="1:12" ht="14.25" customHeight="1" thickBot="1" x14ac:dyDescent="0.35">
      <c r="A3" s="2">
        <v>44446</v>
      </c>
      <c r="B3" s="3" t="s">
        <v>11</v>
      </c>
      <c r="C3" s="3" t="s">
        <v>12</v>
      </c>
      <c r="D3" s="3" t="s">
        <v>13</v>
      </c>
      <c r="E3" s="4">
        <v>128</v>
      </c>
      <c r="F3" s="5">
        <f t="shared" si="0"/>
        <v>3500</v>
      </c>
      <c r="G3" s="5">
        <f t="shared" si="1"/>
        <v>2500</v>
      </c>
      <c r="H3" s="5">
        <f t="shared" si="2"/>
        <v>448000</v>
      </c>
      <c r="I3" s="6">
        <f t="shared" ref="I3:I51" si="3">H3-(G3*E3)</f>
        <v>128000</v>
      </c>
      <c r="L3" s="7" t="s">
        <v>31</v>
      </c>
    </row>
    <row r="4" spans="1:12" ht="14.25" customHeight="1" thickTop="1" x14ac:dyDescent="0.3">
      <c r="A4" s="2">
        <v>44230</v>
      </c>
      <c r="B4" s="3" t="s">
        <v>14</v>
      </c>
      <c r="C4" s="3" t="s">
        <v>15</v>
      </c>
      <c r="D4" s="3" t="s">
        <v>16</v>
      </c>
      <c r="E4" s="4">
        <v>136</v>
      </c>
      <c r="F4" s="5">
        <f t="shared" si="0"/>
        <v>1200</v>
      </c>
      <c r="G4" s="5">
        <f t="shared" si="1"/>
        <v>800</v>
      </c>
      <c r="H4" s="5">
        <f t="shared" si="2"/>
        <v>163200</v>
      </c>
      <c r="I4" s="6">
        <f t="shared" si="3"/>
        <v>54400</v>
      </c>
      <c r="L4" s="8">
        <f>SUM(E:E)</f>
        <v>4705</v>
      </c>
    </row>
    <row r="5" spans="1:12" ht="14.25" customHeight="1" thickBot="1" x14ac:dyDescent="0.35">
      <c r="A5" s="2">
        <v>44085</v>
      </c>
      <c r="B5" s="3" t="s">
        <v>17</v>
      </c>
      <c r="C5" s="3" t="s">
        <v>18</v>
      </c>
      <c r="D5" s="3" t="s">
        <v>19</v>
      </c>
      <c r="E5" s="4">
        <v>91</v>
      </c>
      <c r="F5" s="5">
        <f t="shared" si="0"/>
        <v>1000</v>
      </c>
      <c r="G5" s="5">
        <f t="shared" si="1"/>
        <v>700</v>
      </c>
      <c r="H5" s="5">
        <f t="shared" si="2"/>
        <v>91000</v>
      </c>
      <c r="I5" s="6">
        <f t="shared" si="3"/>
        <v>27300</v>
      </c>
      <c r="L5" s="7" t="s">
        <v>32</v>
      </c>
    </row>
    <row r="6" spans="1:12" ht="14.25" customHeight="1" thickTop="1" x14ac:dyDescent="0.3">
      <c r="A6" s="2">
        <v>44462</v>
      </c>
      <c r="B6" s="3" t="s">
        <v>20</v>
      </c>
      <c r="C6" s="3" t="s">
        <v>9</v>
      </c>
      <c r="D6" s="3" t="s">
        <v>21</v>
      </c>
      <c r="E6" s="4">
        <v>110</v>
      </c>
      <c r="F6" s="5">
        <f t="shared" si="0"/>
        <v>4000</v>
      </c>
      <c r="G6" s="5">
        <f t="shared" si="1"/>
        <v>3000</v>
      </c>
      <c r="H6" s="5">
        <f t="shared" si="2"/>
        <v>440000</v>
      </c>
      <c r="I6" s="6">
        <f t="shared" si="3"/>
        <v>110000</v>
      </c>
      <c r="L6" s="8">
        <f>SUM(I:I)</f>
        <v>3834400</v>
      </c>
    </row>
    <row r="7" spans="1:12" ht="14.25" customHeight="1" thickBot="1" x14ac:dyDescent="0.35">
      <c r="A7" s="2">
        <v>44105</v>
      </c>
      <c r="B7" s="3" t="s">
        <v>22</v>
      </c>
      <c r="C7" s="3" t="s">
        <v>12</v>
      </c>
      <c r="D7" s="3" t="s">
        <v>16</v>
      </c>
      <c r="E7" s="4">
        <v>51</v>
      </c>
      <c r="F7" s="5">
        <f t="shared" si="0"/>
        <v>1200</v>
      </c>
      <c r="G7" s="5">
        <f t="shared" si="1"/>
        <v>800</v>
      </c>
      <c r="H7" s="5">
        <f t="shared" si="2"/>
        <v>61200</v>
      </c>
      <c r="I7" s="6">
        <f t="shared" si="3"/>
        <v>20400</v>
      </c>
      <c r="L7" s="7" t="s">
        <v>33</v>
      </c>
    </row>
    <row r="8" spans="1:12" ht="14.25" customHeight="1" thickTop="1" x14ac:dyDescent="0.3">
      <c r="A8" s="2">
        <v>44413</v>
      </c>
      <c r="B8" s="3" t="s">
        <v>23</v>
      </c>
      <c r="C8" s="3" t="s">
        <v>18</v>
      </c>
      <c r="D8" s="3" t="s">
        <v>19</v>
      </c>
      <c r="E8" s="4">
        <v>78</v>
      </c>
      <c r="F8" s="5">
        <f t="shared" si="0"/>
        <v>1000</v>
      </c>
      <c r="G8" s="5">
        <f t="shared" si="1"/>
        <v>700</v>
      </c>
      <c r="H8" s="5">
        <f t="shared" si="2"/>
        <v>78000</v>
      </c>
      <c r="I8" s="6">
        <f t="shared" si="3"/>
        <v>23400</v>
      </c>
      <c r="L8" s="8">
        <f>AVERAGE(H:H)</f>
        <v>258890</v>
      </c>
    </row>
    <row r="9" spans="1:12" ht="14.25" customHeight="1" x14ac:dyDescent="0.3">
      <c r="A9" s="2">
        <v>44141</v>
      </c>
      <c r="B9" s="3" t="s">
        <v>24</v>
      </c>
      <c r="C9" s="3" t="s">
        <v>15</v>
      </c>
      <c r="D9" s="3" t="s">
        <v>10</v>
      </c>
      <c r="E9" s="4">
        <v>146</v>
      </c>
      <c r="F9" s="5">
        <f t="shared" si="0"/>
        <v>6000</v>
      </c>
      <c r="G9" s="5">
        <f t="shared" si="1"/>
        <v>4000</v>
      </c>
      <c r="H9" s="5">
        <f t="shared" si="2"/>
        <v>876000</v>
      </c>
      <c r="I9" s="6">
        <f t="shared" si="3"/>
        <v>292000</v>
      </c>
    </row>
    <row r="10" spans="1:12" ht="14.25" customHeight="1" x14ac:dyDescent="0.3">
      <c r="A10" s="2">
        <v>44223</v>
      </c>
      <c r="B10" s="3" t="s">
        <v>25</v>
      </c>
      <c r="C10" s="3" t="s">
        <v>9</v>
      </c>
      <c r="D10" s="3" t="s">
        <v>26</v>
      </c>
      <c r="E10" s="4">
        <v>101</v>
      </c>
      <c r="F10" s="5">
        <f t="shared" si="0"/>
        <v>600</v>
      </c>
      <c r="G10" s="5">
        <f t="shared" si="1"/>
        <v>400</v>
      </c>
      <c r="H10" s="5">
        <f t="shared" si="2"/>
        <v>60600</v>
      </c>
      <c r="I10" s="6">
        <f t="shared" si="3"/>
        <v>20200</v>
      </c>
    </row>
    <row r="11" spans="1:12" ht="14.25" customHeight="1" x14ac:dyDescent="0.3">
      <c r="A11" s="2">
        <v>44442</v>
      </c>
      <c r="B11" s="3" t="s">
        <v>27</v>
      </c>
      <c r="C11" s="3" t="s">
        <v>15</v>
      </c>
      <c r="D11" s="3" t="s">
        <v>10</v>
      </c>
      <c r="E11" s="4">
        <v>52</v>
      </c>
      <c r="F11" s="5">
        <f t="shared" si="0"/>
        <v>6000</v>
      </c>
      <c r="G11" s="5">
        <f t="shared" si="1"/>
        <v>4000</v>
      </c>
      <c r="H11" s="5">
        <f t="shared" si="2"/>
        <v>312000</v>
      </c>
      <c r="I11" s="6">
        <f t="shared" si="3"/>
        <v>104000</v>
      </c>
    </row>
    <row r="12" spans="1:12" ht="14.25" customHeight="1" x14ac:dyDescent="0.3">
      <c r="A12" s="2">
        <v>44469</v>
      </c>
      <c r="B12" s="3" t="s">
        <v>27</v>
      </c>
      <c r="C12" s="3" t="s">
        <v>12</v>
      </c>
      <c r="D12" s="3" t="s">
        <v>16</v>
      </c>
      <c r="E12" s="4">
        <v>55</v>
      </c>
      <c r="F12" s="5">
        <f t="shared" si="0"/>
        <v>1200</v>
      </c>
      <c r="G12" s="5">
        <f t="shared" si="1"/>
        <v>800</v>
      </c>
      <c r="H12" s="5">
        <f t="shared" si="2"/>
        <v>66000</v>
      </c>
      <c r="I12" s="6">
        <f t="shared" si="3"/>
        <v>22000</v>
      </c>
    </row>
    <row r="13" spans="1:12" ht="14.25" customHeight="1" x14ac:dyDescent="0.3">
      <c r="A13" s="2">
        <v>44084</v>
      </c>
      <c r="B13" s="3" t="s">
        <v>27</v>
      </c>
      <c r="C13" s="3" t="s">
        <v>15</v>
      </c>
      <c r="D13" s="3" t="s">
        <v>19</v>
      </c>
      <c r="E13" s="4">
        <v>137</v>
      </c>
      <c r="F13" s="5">
        <f t="shared" si="0"/>
        <v>1000</v>
      </c>
      <c r="G13" s="5">
        <f t="shared" si="1"/>
        <v>700</v>
      </c>
      <c r="H13" s="5">
        <f t="shared" si="2"/>
        <v>137000</v>
      </c>
      <c r="I13" s="6">
        <f t="shared" si="3"/>
        <v>41100</v>
      </c>
    </row>
    <row r="14" spans="1:12" ht="14.25" customHeight="1" x14ac:dyDescent="0.3">
      <c r="A14" s="2">
        <v>44404</v>
      </c>
      <c r="B14" s="3" t="s">
        <v>24</v>
      </c>
      <c r="C14" s="3" t="s">
        <v>15</v>
      </c>
      <c r="D14" s="3" t="s">
        <v>13</v>
      </c>
      <c r="E14" s="4">
        <v>96</v>
      </c>
      <c r="F14" s="5">
        <f t="shared" si="0"/>
        <v>3500</v>
      </c>
      <c r="G14" s="5">
        <f t="shared" si="1"/>
        <v>2500</v>
      </c>
      <c r="H14" s="5">
        <f t="shared" si="2"/>
        <v>336000</v>
      </c>
      <c r="I14" s="6">
        <f t="shared" si="3"/>
        <v>96000</v>
      </c>
    </row>
    <row r="15" spans="1:12" ht="14.25" customHeight="1" x14ac:dyDescent="0.3">
      <c r="A15" s="2">
        <v>44113</v>
      </c>
      <c r="B15" s="3" t="s">
        <v>25</v>
      </c>
      <c r="C15" s="3" t="s">
        <v>12</v>
      </c>
      <c r="D15" s="3" t="s">
        <v>21</v>
      </c>
      <c r="E15" s="4">
        <v>52</v>
      </c>
      <c r="F15" s="5">
        <f t="shared" si="0"/>
        <v>4000</v>
      </c>
      <c r="G15" s="5">
        <f t="shared" si="1"/>
        <v>3000</v>
      </c>
      <c r="H15" s="5">
        <f t="shared" si="2"/>
        <v>208000</v>
      </c>
      <c r="I15" s="6">
        <f t="shared" si="3"/>
        <v>52000</v>
      </c>
    </row>
    <row r="16" spans="1:12" ht="14.25" customHeight="1" x14ac:dyDescent="0.3">
      <c r="A16" s="2">
        <v>44292</v>
      </c>
      <c r="B16" s="3" t="s">
        <v>17</v>
      </c>
      <c r="C16" s="3" t="s">
        <v>9</v>
      </c>
      <c r="D16" s="3" t="s">
        <v>13</v>
      </c>
      <c r="E16" s="4">
        <v>76</v>
      </c>
      <c r="F16" s="5">
        <f t="shared" si="0"/>
        <v>3500</v>
      </c>
      <c r="G16" s="5">
        <f t="shared" si="1"/>
        <v>2500</v>
      </c>
      <c r="H16" s="5">
        <f t="shared" si="2"/>
        <v>266000</v>
      </c>
      <c r="I16" s="6">
        <f t="shared" si="3"/>
        <v>76000</v>
      </c>
    </row>
    <row r="17" spans="1:9" ht="14.25" customHeight="1" x14ac:dyDescent="0.3">
      <c r="A17" s="2">
        <v>44362</v>
      </c>
      <c r="B17" s="3" t="s">
        <v>11</v>
      </c>
      <c r="C17" s="3" t="s">
        <v>18</v>
      </c>
      <c r="D17" s="3" t="s">
        <v>21</v>
      </c>
      <c r="E17" s="4">
        <v>145</v>
      </c>
      <c r="F17" s="5">
        <f t="shared" si="0"/>
        <v>4000</v>
      </c>
      <c r="G17" s="5">
        <f t="shared" si="1"/>
        <v>3000</v>
      </c>
      <c r="H17" s="5">
        <f t="shared" si="2"/>
        <v>580000</v>
      </c>
      <c r="I17" s="6">
        <f t="shared" si="3"/>
        <v>145000</v>
      </c>
    </row>
    <row r="18" spans="1:9" ht="14.25" customHeight="1" x14ac:dyDescent="0.3">
      <c r="A18" s="2">
        <v>44083</v>
      </c>
      <c r="B18" s="3" t="s">
        <v>8</v>
      </c>
      <c r="C18" s="3" t="s">
        <v>15</v>
      </c>
      <c r="D18" s="3" t="s">
        <v>26</v>
      </c>
      <c r="E18" s="4">
        <v>83</v>
      </c>
      <c r="F18" s="5">
        <f t="shared" si="0"/>
        <v>600</v>
      </c>
      <c r="G18" s="5">
        <f t="shared" si="1"/>
        <v>400</v>
      </c>
      <c r="H18" s="5">
        <f t="shared" si="2"/>
        <v>49800</v>
      </c>
      <c r="I18" s="6">
        <f t="shared" si="3"/>
        <v>16600</v>
      </c>
    </row>
    <row r="19" spans="1:9" ht="14.25" customHeight="1" x14ac:dyDescent="0.3">
      <c r="A19" s="2">
        <v>44421</v>
      </c>
      <c r="B19" s="3" t="s">
        <v>20</v>
      </c>
      <c r="C19" s="3" t="s">
        <v>15</v>
      </c>
      <c r="D19" s="3" t="s">
        <v>19</v>
      </c>
      <c r="E19" s="4">
        <v>91</v>
      </c>
      <c r="F19" s="5">
        <f t="shared" si="0"/>
        <v>1000</v>
      </c>
      <c r="G19" s="5">
        <f t="shared" si="1"/>
        <v>700</v>
      </c>
      <c r="H19" s="5">
        <f t="shared" si="2"/>
        <v>91000</v>
      </c>
      <c r="I19" s="6">
        <f t="shared" si="3"/>
        <v>27300</v>
      </c>
    </row>
    <row r="20" spans="1:9" ht="14.25" customHeight="1" x14ac:dyDescent="0.3">
      <c r="A20" s="2">
        <v>44070</v>
      </c>
      <c r="B20" s="3" t="s">
        <v>22</v>
      </c>
      <c r="C20" s="3" t="s">
        <v>9</v>
      </c>
      <c r="D20" s="3" t="s">
        <v>28</v>
      </c>
      <c r="E20" s="4">
        <v>108</v>
      </c>
      <c r="F20" s="5">
        <f t="shared" si="0"/>
        <v>10000</v>
      </c>
      <c r="G20" s="5">
        <f t="shared" si="1"/>
        <v>7000</v>
      </c>
      <c r="H20" s="5">
        <f t="shared" si="2"/>
        <v>1080000</v>
      </c>
      <c r="I20" s="6">
        <f t="shared" si="3"/>
        <v>324000</v>
      </c>
    </row>
    <row r="21" spans="1:9" ht="14.25" customHeight="1" x14ac:dyDescent="0.3">
      <c r="A21" s="2">
        <v>44293</v>
      </c>
      <c r="B21" s="3" t="s">
        <v>14</v>
      </c>
      <c r="C21" s="3" t="s">
        <v>18</v>
      </c>
      <c r="D21" s="3" t="s">
        <v>21</v>
      </c>
      <c r="E21" s="4">
        <v>144</v>
      </c>
      <c r="F21" s="5">
        <f t="shared" si="0"/>
        <v>4000</v>
      </c>
      <c r="G21" s="5">
        <f t="shared" si="1"/>
        <v>3000</v>
      </c>
      <c r="H21" s="5">
        <f t="shared" si="2"/>
        <v>576000</v>
      </c>
      <c r="I21" s="6">
        <f t="shared" si="3"/>
        <v>144000</v>
      </c>
    </row>
    <row r="22" spans="1:9" ht="14.25" customHeight="1" x14ac:dyDescent="0.3">
      <c r="A22" s="2">
        <v>43990</v>
      </c>
      <c r="B22" s="3" t="s">
        <v>20</v>
      </c>
      <c r="C22" s="3" t="s">
        <v>15</v>
      </c>
      <c r="D22" s="3" t="s">
        <v>26</v>
      </c>
      <c r="E22" s="4">
        <v>92</v>
      </c>
      <c r="F22" s="5">
        <f t="shared" si="0"/>
        <v>600</v>
      </c>
      <c r="G22" s="5">
        <f t="shared" si="1"/>
        <v>400</v>
      </c>
      <c r="H22" s="5">
        <f t="shared" si="2"/>
        <v>55200</v>
      </c>
      <c r="I22" s="6">
        <f t="shared" si="3"/>
        <v>18400</v>
      </c>
    </row>
    <row r="23" spans="1:9" ht="14.25" customHeight="1" x14ac:dyDescent="0.3">
      <c r="A23" s="2">
        <v>44551</v>
      </c>
      <c r="B23" s="3" t="s">
        <v>24</v>
      </c>
      <c r="C23" s="3" t="s">
        <v>9</v>
      </c>
      <c r="D23" s="3" t="s">
        <v>10</v>
      </c>
      <c r="E23" s="4">
        <v>71</v>
      </c>
      <c r="F23" s="5">
        <f t="shared" si="0"/>
        <v>6000</v>
      </c>
      <c r="G23" s="5">
        <f t="shared" si="1"/>
        <v>4000</v>
      </c>
      <c r="H23" s="5">
        <f t="shared" si="2"/>
        <v>426000</v>
      </c>
      <c r="I23" s="6">
        <f t="shared" si="3"/>
        <v>142000</v>
      </c>
    </row>
    <row r="24" spans="1:9" ht="14.25" customHeight="1" x14ac:dyDescent="0.3">
      <c r="A24" s="2">
        <v>44418</v>
      </c>
      <c r="B24" s="3" t="s">
        <v>8</v>
      </c>
      <c r="C24" s="3" t="s">
        <v>12</v>
      </c>
      <c r="D24" s="3" t="s">
        <v>26</v>
      </c>
      <c r="E24" s="4">
        <v>103</v>
      </c>
      <c r="F24" s="5">
        <f t="shared" si="0"/>
        <v>600</v>
      </c>
      <c r="G24" s="5">
        <f t="shared" si="1"/>
        <v>400</v>
      </c>
      <c r="H24" s="5">
        <f t="shared" si="2"/>
        <v>61800</v>
      </c>
      <c r="I24" s="6">
        <f t="shared" si="3"/>
        <v>20600</v>
      </c>
    </row>
    <row r="25" spans="1:9" ht="14.25" customHeight="1" x14ac:dyDescent="0.3">
      <c r="A25" s="2">
        <v>44532</v>
      </c>
      <c r="B25" s="3" t="s">
        <v>27</v>
      </c>
      <c r="C25" s="3" t="s">
        <v>18</v>
      </c>
      <c r="D25" s="3" t="s">
        <v>19</v>
      </c>
      <c r="E25" s="4">
        <v>55</v>
      </c>
      <c r="F25" s="5">
        <f t="shared" si="0"/>
        <v>1000</v>
      </c>
      <c r="G25" s="5">
        <f t="shared" si="1"/>
        <v>700</v>
      </c>
      <c r="H25" s="5">
        <f t="shared" si="2"/>
        <v>55000</v>
      </c>
      <c r="I25" s="6">
        <f t="shared" si="3"/>
        <v>16500</v>
      </c>
    </row>
    <row r="26" spans="1:9" ht="14.25" customHeight="1" x14ac:dyDescent="0.3">
      <c r="A26" s="2">
        <v>44438</v>
      </c>
      <c r="B26" s="3" t="s">
        <v>22</v>
      </c>
      <c r="C26" s="3" t="s">
        <v>12</v>
      </c>
      <c r="D26" s="3" t="s">
        <v>21</v>
      </c>
      <c r="E26" s="4">
        <v>93</v>
      </c>
      <c r="F26" s="5">
        <f t="shared" si="0"/>
        <v>4000</v>
      </c>
      <c r="G26" s="5">
        <f t="shared" si="1"/>
        <v>3000</v>
      </c>
      <c r="H26" s="5">
        <f t="shared" si="2"/>
        <v>372000</v>
      </c>
      <c r="I26" s="6">
        <f t="shared" si="3"/>
        <v>93000</v>
      </c>
    </row>
    <row r="27" spans="1:9" ht="14.25" customHeight="1" x14ac:dyDescent="0.3">
      <c r="A27" s="2">
        <v>43971</v>
      </c>
      <c r="B27" s="3" t="s">
        <v>14</v>
      </c>
      <c r="C27" s="3" t="s">
        <v>15</v>
      </c>
      <c r="D27" s="3" t="s">
        <v>26</v>
      </c>
      <c r="E27" s="4">
        <v>143</v>
      </c>
      <c r="F27" s="5">
        <f t="shared" si="0"/>
        <v>600</v>
      </c>
      <c r="G27" s="5">
        <f t="shared" si="1"/>
        <v>400</v>
      </c>
      <c r="H27" s="5">
        <f t="shared" si="2"/>
        <v>85800</v>
      </c>
      <c r="I27" s="6">
        <f t="shared" si="3"/>
        <v>28600</v>
      </c>
    </row>
    <row r="28" spans="1:9" ht="14.25" customHeight="1" x14ac:dyDescent="0.3">
      <c r="A28" s="2">
        <v>44452</v>
      </c>
      <c r="B28" s="3" t="s">
        <v>23</v>
      </c>
      <c r="C28" s="3" t="s">
        <v>9</v>
      </c>
      <c r="D28" s="3" t="s">
        <v>13</v>
      </c>
      <c r="E28" s="4">
        <v>143</v>
      </c>
      <c r="F28" s="5">
        <f t="shared" si="0"/>
        <v>3500</v>
      </c>
      <c r="G28" s="5">
        <f t="shared" si="1"/>
        <v>2500</v>
      </c>
      <c r="H28" s="5">
        <f t="shared" si="2"/>
        <v>500500</v>
      </c>
      <c r="I28" s="6">
        <f t="shared" si="3"/>
        <v>143000</v>
      </c>
    </row>
    <row r="29" spans="1:9" ht="14.25" customHeight="1" x14ac:dyDescent="0.3">
      <c r="A29" s="2">
        <v>44496</v>
      </c>
      <c r="B29" s="3" t="s">
        <v>25</v>
      </c>
      <c r="C29" s="3" t="s">
        <v>18</v>
      </c>
      <c r="D29" s="3" t="s">
        <v>26</v>
      </c>
      <c r="E29" s="4">
        <v>99</v>
      </c>
      <c r="F29" s="5">
        <f t="shared" si="0"/>
        <v>600</v>
      </c>
      <c r="G29" s="5">
        <f t="shared" si="1"/>
        <v>400</v>
      </c>
      <c r="H29" s="5">
        <f t="shared" si="2"/>
        <v>59400</v>
      </c>
      <c r="I29" s="6">
        <f t="shared" si="3"/>
        <v>19800</v>
      </c>
    </row>
    <row r="30" spans="1:9" ht="14.25" customHeight="1" x14ac:dyDescent="0.3">
      <c r="A30" s="2">
        <v>44187</v>
      </c>
      <c r="B30" s="3" t="s">
        <v>17</v>
      </c>
      <c r="C30" s="3" t="s">
        <v>9</v>
      </c>
      <c r="D30" s="3" t="s">
        <v>19</v>
      </c>
      <c r="E30" s="4">
        <v>120</v>
      </c>
      <c r="F30" s="5">
        <f t="shared" si="0"/>
        <v>1000</v>
      </c>
      <c r="G30" s="5">
        <f t="shared" si="1"/>
        <v>700</v>
      </c>
      <c r="H30" s="5">
        <f t="shared" si="2"/>
        <v>120000</v>
      </c>
      <c r="I30" s="6">
        <f t="shared" si="3"/>
        <v>36000</v>
      </c>
    </row>
    <row r="31" spans="1:9" ht="14.25" customHeight="1" x14ac:dyDescent="0.3">
      <c r="A31" s="2">
        <v>44405</v>
      </c>
      <c r="B31" s="3" t="s">
        <v>11</v>
      </c>
      <c r="C31" s="3" t="s">
        <v>15</v>
      </c>
      <c r="D31" s="3" t="s">
        <v>13</v>
      </c>
      <c r="E31" s="4">
        <v>66</v>
      </c>
      <c r="F31" s="5">
        <f t="shared" si="0"/>
        <v>3500</v>
      </c>
      <c r="G31" s="5">
        <f t="shared" si="1"/>
        <v>2500</v>
      </c>
      <c r="H31" s="5">
        <f t="shared" si="2"/>
        <v>231000</v>
      </c>
      <c r="I31" s="6">
        <f t="shared" si="3"/>
        <v>66000</v>
      </c>
    </row>
    <row r="32" spans="1:9" ht="14.25" customHeight="1" x14ac:dyDescent="0.3">
      <c r="A32" s="2">
        <v>44103</v>
      </c>
      <c r="B32" s="3" t="s">
        <v>25</v>
      </c>
      <c r="C32" s="3" t="s">
        <v>18</v>
      </c>
      <c r="D32" s="3" t="s">
        <v>16</v>
      </c>
      <c r="E32" s="4">
        <v>88</v>
      </c>
      <c r="F32" s="5">
        <f t="shared" si="0"/>
        <v>1200</v>
      </c>
      <c r="G32" s="5">
        <f t="shared" si="1"/>
        <v>800</v>
      </c>
      <c r="H32" s="5">
        <f t="shared" si="2"/>
        <v>105600</v>
      </c>
      <c r="I32" s="6">
        <f t="shared" si="3"/>
        <v>35200</v>
      </c>
    </row>
    <row r="33" spans="1:9" ht="14.25" customHeight="1" x14ac:dyDescent="0.3">
      <c r="A33" s="2">
        <v>44126</v>
      </c>
      <c r="B33" s="3" t="s">
        <v>17</v>
      </c>
      <c r="C33" s="3" t="s">
        <v>12</v>
      </c>
      <c r="D33" s="3" t="s">
        <v>28</v>
      </c>
      <c r="E33" s="4">
        <v>127</v>
      </c>
      <c r="F33" s="5">
        <f t="shared" si="0"/>
        <v>10000</v>
      </c>
      <c r="G33" s="5">
        <f t="shared" si="1"/>
        <v>7000</v>
      </c>
      <c r="H33" s="5">
        <f t="shared" si="2"/>
        <v>1270000</v>
      </c>
      <c r="I33" s="6">
        <f t="shared" si="3"/>
        <v>381000</v>
      </c>
    </row>
    <row r="34" spans="1:9" ht="14.25" customHeight="1" x14ac:dyDescent="0.3">
      <c r="A34" s="2">
        <v>43970</v>
      </c>
      <c r="B34" s="3" t="s">
        <v>20</v>
      </c>
      <c r="C34" s="3" t="s">
        <v>9</v>
      </c>
      <c r="D34" s="3" t="s">
        <v>21</v>
      </c>
      <c r="E34" s="4">
        <v>67</v>
      </c>
      <c r="F34" s="5">
        <f t="shared" si="0"/>
        <v>4000</v>
      </c>
      <c r="G34" s="5">
        <f t="shared" si="1"/>
        <v>3000</v>
      </c>
      <c r="H34" s="5">
        <f t="shared" si="2"/>
        <v>268000</v>
      </c>
      <c r="I34" s="6">
        <f t="shared" si="3"/>
        <v>67000</v>
      </c>
    </row>
    <row r="35" spans="1:9" ht="14.25" customHeight="1" x14ac:dyDescent="0.3">
      <c r="A35" s="2">
        <v>44536</v>
      </c>
      <c r="B35" s="3" t="s">
        <v>11</v>
      </c>
      <c r="C35" s="3" t="s">
        <v>12</v>
      </c>
      <c r="D35" s="3" t="s">
        <v>16</v>
      </c>
      <c r="E35" s="4">
        <v>67</v>
      </c>
      <c r="F35" s="5">
        <f t="shared" si="0"/>
        <v>1200</v>
      </c>
      <c r="G35" s="5">
        <f t="shared" si="1"/>
        <v>800</v>
      </c>
      <c r="H35" s="5">
        <f t="shared" si="2"/>
        <v>80400</v>
      </c>
      <c r="I35" s="6">
        <f t="shared" si="3"/>
        <v>26800</v>
      </c>
    </row>
    <row r="36" spans="1:9" ht="14.25" customHeight="1" x14ac:dyDescent="0.3">
      <c r="A36" s="2">
        <v>44069</v>
      </c>
      <c r="B36" s="3" t="s">
        <v>27</v>
      </c>
      <c r="C36" s="3" t="s">
        <v>15</v>
      </c>
      <c r="D36" s="3" t="s">
        <v>19</v>
      </c>
      <c r="E36" s="4">
        <v>149</v>
      </c>
      <c r="F36" s="5">
        <f t="shared" si="0"/>
        <v>1000</v>
      </c>
      <c r="G36" s="5">
        <f t="shared" si="1"/>
        <v>700</v>
      </c>
      <c r="H36" s="5">
        <f t="shared" si="2"/>
        <v>149000</v>
      </c>
      <c r="I36" s="6">
        <f t="shared" si="3"/>
        <v>44700</v>
      </c>
    </row>
    <row r="37" spans="1:9" ht="14.25" customHeight="1" x14ac:dyDescent="0.3">
      <c r="A37" s="2">
        <v>44378</v>
      </c>
      <c r="B37" s="3" t="s">
        <v>20</v>
      </c>
      <c r="C37" s="3" t="s">
        <v>18</v>
      </c>
      <c r="D37" s="3" t="s">
        <v>26</v>
      </c>
      <c r="E37" s="4">
        <v>104</v>
      </c>
      <c r="F37" s="5">
        <f t="shared" si="0"/>
        <v>600</v>
      </c>
      <c r="G37" s="5">
        <f t="shared" si="1"/>
        <v>400</v>
      </c>
      <c r="H37" s="5">
        <f t="shared" si="2"/>
        <v>62400</v>
      </c>
      <c r="I37" s="6">
        <f t="shared" si="3"/>
        <v>20800</v>
      </c>
    </row>
    <row r="38" spans="1:9" ht="14.25" customHeight="1" x14ac:dyDescent="0.3">
      <c r="A38" s="2">
        <v>44404</v>
      </c>
      <c r="B38" s="3" t="s">
        <v>24</v>
      </c>
      <c r="C38" s="3" t="s">
        <v>9</v>
      </c>
      <c r="D38" s="3" t="s">
        <v>26</v>
      </c>
      <c r="E38" s="4">
        <v>57</v>
      </c>
      <c r="F38" s="5">
        <f t="shared" si="0"/>
        <v>600</v>
      </c>
      <c r="G38" s="5">
        <f t="shared" si="1"/>
        <v>400</v>
      </c>
      <c r="H38" s="5">
        <f t="shared" si="2"/>
        <v>34200</v>
      </c>
      <c r="I38" s="6">
        <f t="shared" si="3"/>
        <v>11400</v>
      </c>
    </row>
    <row r="39" spans="1:9" ht="14.25" customHeight="1" x14ac:dyDescent="0.3">
      <c r="A39" s="2">
        <v>44109</v>
      </c>
      <c r="B39" s="3" t="s">
        <v>14</v>
      </c>
      <c r="C39" s="3" t="s">
        <v>12</v>
      </c>
      <c r="D39" s="3" t="s">
        <v>26</v>
      </c>
      <c r="E39" s="4">
        <v>90</v>
      </c>
      <c r="F39" s="5">
        <f t="shared" si="0"/>
        <v>600</v>
      </c>
      <c r="G39" s="5">
        <f t="shared" si="1"/>
        <v>400</v>
      </c>
      <c r="H39" s="5">
        <f t="shared" si="2"/>
        <v>54000</v>
      </c>
      <c r="I39" s="6">
        <f t="shared" si="3"/>
        <v>18000</v>
      </c>
    </row>
    <row r="40" spans="1:9" ht="14.25" customHeight="1" x14ac:dyDescent="0.3">
      <c r="A40" s="2">
        <v>44076</v>
      </c>
      <c r="B40" s="3" t="s">
        <v>22</v>
      </c>
      <c r="C40" s="3" t="s">
        <v>15</v>
      </c>
      <c r="D40" s="3" t="s">
        <v>26</v>
      </c>
      <c r="E40" s="4">
        <v>67</v>
      </c>
      <c r="F40" s="5">
        <f t="shared" si="0"/>
        <v>600</v>
      </c>
      <c r="G40" s="5">
        <f t="shared" si="1"/>
        <v>400</v>
      </c>
      <c r="H40" s="5">
        <f t="shared" si="2"/>
        <v>40200</v>
      </c>
      <c r="I40" s="6">
        <f t="shared" si="3"/>
        <v>13400</v>
      </c>
    </row>
    <row r="41" spans="1:9" ht="14.25" customHeight="1" x14ac:dyDescent="0.3">
      <c r="A41" s="2">
        <v>44441</v>
      </c>
      <c r="B41" s="3" t="s">
        <v>8</v>
      </c>
      <c r="C41" s="3" t="s">
        <v>18</v>
      </c>
      <c r="D41" s="3" t="s">
        <v>21</v>
      </c>
      <c r="E41" s="4">
        <v>127</v>
      </c>
      <c r="F41" s="5">
        <f t="shared" si="0"/>
        <v>4000</v>
      </c>
      <c r="G41" s="5">
        <f t="shared" si="1"/>
        <v>3000</v>
      </c>
      <c r="H41" s="5">
        <f t="shared" si="2"/>
        <v>508000</v>
      </c>
      <c r="I41" s="6">
        <f t="shared" si="3"/>
        <v>127000</v>
      </c>
    </row>
    <row r="42" spans="1:9" ht="14.25" customHeight="1" x14ac:dyDescent="0.3">
      <c r="A42" s="2">
        <v>44299</v>
      </c>
      <c r="B42" s="3" t="s">
        <v>22</v>
      </c>
      <c r="C42" s="3" t="s">
        <v>9</v>
      </c>
      <c r="D42" s="3" t="s">
        <v>19</v>
      </c>
      <c r="E42" s="4">
        <v>108</v>
      </c>
      <c r="F42" s="5">
        <f t="shared" si="0"/>
        <v>1000</v>
      </c>
      <c r="G42" s="5">
        <f t="shared" si="1"/>
        <v>700</v>
      </c>
      <c r="H42" s="5">
        <f t="shared" si="2"/>
        <v>108000</v>
      </c>
      <c r="I42" s="6">
        <f t="shared" si="3"/>
        <v>32400</v>
      </c>
    </row>
    <row r="43" spans="1:9" ht="14.25" customHeight="1" x14ac:dyDescent="0.3">
      <c r="A43" s="2">
        <v>44322</v>
      </c>
      <c r="B43" s="3" t="s">
        <v>14</v>
      </c>
      <c r="C43" s="3" t="s">
        <v>12</v>
      </c>
      <c r="D43" s="3" t="s">
        <v>13</v>
      </c>
      <c r="E43" s="4">
        <v>66</v>
      </c>
      <c r="F43" s="5">
        <f t="shared" si="0"/>
        <v>3500</v>
      </c>
      <c r="G43" s="5">
        <f t="shared" si="1"/>
        <v>2500</v>
      </c>
      <c r="H43" s="5">
        <f t="shared" si="2"/>
        <v>231000</v>
      </c>
      <c r="I43" s="6">
        <f t="shared" si="3"/>
        <v>66000</v>
      </c>
    </row>
    <row r="44" spans="1:9" ht="14.25" customHeight="1" x14ac:dyDescent="0.3">
      <c r="A44" s="2">
        <v>44211</v>
      </c>
      <c r="B44" s="3" t="s">
        <v>8</v>
      </c>
      <c r="C44" s="3" t="s">
        <v>18</v>
      </c>
      <c r="D44" s="3" t="s">
        <v>10</v>
      </c>
      <c r="E44" s="4">
        <v>78</v>
      </c>
      <c r="F44" s="5">
        <f t="shared" si="0"/>
        <v>6000</v>
      </c>
      <c r="G44" s="5">
        <f t="shared" si="1"/>
        <v>4000</v>
      </c>
      <c r="H44" s="5">
        <f t="shared" si="2"/>
        <v>468000</v>
      </c>
      <c r="I44" s="6">
        <f t="shared" si="3"/>
        <v>156000</v>
      </c>
    </row>
    <row r="45" spans="1:9" ht="14.25" customHeight="1" x14ac:dyDescent="0.3">
      <c r="A45" s="2">
        <v>44070</v>
      </c>
      <c r="B45" s="3" t="s">
        <v>24</v>
      </c>
      <c r="C45" s="3" t="s">
        <v>15</v>
      </c>
      <c r="D45" s="3" t="s">
        <v>19</v>
      </c>
      <c r="E45" s="4">
        <v>69</v>
      </c>
      <c r="F45" s="5">
        <f t="shared" si="0"/>
        <v>1000</v>
      </c>
      <c r="G45" s="5">
        <f t="shared" si="1"/>
        <v>700</v>
      </c>
      <c r="H45" s="5">
        <f t="shared" si="2"/>
        <v>69000</v>
      </c>
      <c r="I45" s="6">
        <f t="shared" si="3"/>
        <v>20700</v>
      </c>
    </row>
    <row r="46" spans="1:9" ht="14.25" customHeight="1" x14ac:dyDescent="0.3">
      <c r="A46" s="2">
        <v>44232</v>
      </c>
      <c r="B46" s="3" t="s">
        <v>20</v>
      </c>
      <c r="C46" s="3" t="s">
        <v>9</v>
      </c>
      <c r="D46" s="3" t="s">
        <v>16</v>
      </c>
      <c r="E46" s="4">
        <v>59</v>
      </c>
      <c r="F46" s="5">
        <f t="shared" si="0"/>
        <v>1200</v>
      </c>
      <c r="G46" s="5">
        <f t="shared" si="1"/>
        <v>800</v>
      </c>
      <c r="H46" s="5">
        <f t="shared" si="2"/>
        <v>70800</v>
      </c>
      <c r="I46" s="6">
        <f t="shared" si="3"/>
        <v>23600</v>
      </c>
    </row>
    <row r="47" spans="1:9" ht="14.25" customHeight="1" x14ac:dyDescent="0.3">
      <c r="A47" s="2">
        <v>44517</v>
      </c>
      <c r="B47" s="3" t="s">
        <v>27</v>
      </c>
      <c r="C47" s="3" t="s">
        <v>15</v>
      </c>
      <c r="D47" s="3" t="s">
        <v>26</v>
      </c>
      <c r="E47" s="4">
        <v>109</v>
      </c>
      <c r="F47" s="5">
        <f t="shared" si="0"/>
        <v>600</v>
      </c>
      <c r="G47" s="5">
        <f t="shared" si="1"/>
        <v>400</v>
      </c>
      <c r="H47" s="5">
        <f t="shared" si="2"/>
        <v>65400</v>
      </c>
      <c r="I47" s="6">
        <f t="shared" si="3"/>
        <v>21800</v>
      </c>
    </row>
    <row r="48" spans="1:9" ht="14.25" customHeight="1" x14ac:dyDescent="0.3">
      <c r="A48" s="2">
        <v>44193</v>
      </c>
      <c r="B48" s="3" t="s">
        <v>25</v>
      </c>
      <c r="C48" s="3" t="s">
        <v>12</v>
      </c>
      <c r="D48" s="3" t="s">
        <v>21</v>
      </c>
      <c r="E48" s="4">
        <v>61</v>
      </c>
      <c r="F48" s="5">
        <f t="shared" si="0"/>
        <v>4000</v>
      </c>
      <c r="G48" s="5">
        <f t="shared" si="1"/>
        <v>3000</v>
      </c>
      <c r="H48" s="5">
        <f t="shared" si="2"/>
        <v>244000</v>
      </c>
      <c r="I48" s="6">
        <f t="shared" si="3"/>
        <v>61000</v>
      </c>
    </row>
    <row r="49" spans="1:9" ht="14.25" customHeight="1" x14ac:dyDescent="0.3">
      <c r="A49" s="2">
        <v>44496</v>
      </c>
      <c r="B49" s="3" t="s">
        <v>20</v>
      </c>
      <c r="C49" s="3" t="s">
        <v>18</v>
      </c>
      <c r="D49" s="3" t="s">
        <v>26</v>
      </c>
      <c r="E49" s="4">
        <v>130</v>
      </c>
      <c r="F49" s="5">
        <f t="shared" si="0"/>
        <v>600</v>
      </c>
      <c r="G49" s="5">
        <f t="shared" si="1"/>
        <v>400</v>
      </c>
      <c r="H49" s="5">
        <f t="shared" si="2"/>
        <v>78000</v>
      </c>
      <c r="I49" s="6">
        <f t="shared" si="3"/>
        <v>26000</v>
      </c>
    </row>
    <row r="50" spans="1:9" ht="14.25" customHeight="1" x14ac:dyDescent="0.3">
      <c r="A50" s="2">
        <v>44502</v>
      </c>
      <c r="B50" s="3" t="s">
        <v>17</v>
      </c>
      <c r="C50" s="3" t="s">
        <v>15</v>
      </c>
      <c r="D50" s="3" t="s">
        <v>13</v>
      </c>
      <c r="E50" s="4">
        <v>60</v>
      </c>
      <c r="F50" s="5">
        <f t="shared" si="0"/>
        <v>3500</v>
      </c>
      <c r="G50" s="5">
        <f t="shared" si="1"/>
        <v>2500</v>
      </c>
      <c r="H50" s="5">
        <f t="shared" si="2"/>
        <v>210000</v>
      </c>
      <c r="I50" s="6">
        <f t="shared" si="3"/>
        <v>60000</v>
      </c>
    </row>
    <row r="51" spans="1:9" ht="14.25" customHeight="1" x14ac:dyDescent="0.3">
      <c r="A51" s="2">
        <v>43958</v>
      </c>
      <c r="B51" s="3" t="s">
        <v>11</v>
      </c>
      <c r="C51" s="3" t="s">
        <v>12</v>
      </c>
      <c r="D51" s="3" t="s">
        <v>10</v>
      </c>
      <c r="E51" s="4">
        <v>73</v>
      </c>
      <c r="F51" s="5">
        <f t="shared" si="0"/>
        <v>6000</v>
      </c>
      <c r="G51" s="5">
        <f t="shared" si="1"/>
        <v>4000</v>
      </c>
      <c r="H51" s="5">
        <f t="shared" si="2"/>
        <v>438000</v>
      </c>
      <c r="I51" s="6">
        <f t="shared" si="3"/>
        <v>146000</v>
      </c>
    </row>
    <row r="52" spans="1:9" ht="14.25" customHeight="1" x14ac:dyDescent="0.3"/>
    <row r="53" spans="1:9" ht="14.25" customHeight="1" x14ac:dyDescent="0.3"/>
    <row r="54" spans="1:9" ht="14.25" customHeight="1" x14ac:dyDescent="0.3"/>
    <row r="55" spans="1:9" ht="14.25" customHeight="1" x14ac:dyDescent="0.3"/>
    <row r="56" spans="1:9" ht="14.25" customHeight="1" x14ac:dyDescent="0.3"/>
    <row r="57" spans="1:9" ht="14.25" customHeight="1" x14ac:dyDescent="0.3"/>
    <row r="58" spans="1:9" ht="14.25" customHeight="1" x14ac:dyDescent="0.3"/>
    <row r="59" spans="1:9" ht="14.25" customHeight="1" x14ac:dyDescent="0.3"/>
    <row r="60" spans="1:9" ht="14.25" customHeight="1" x14ac:dyDescent="0.3"/>
    <row r="61" spans="1:9" ht="14.25" customHeight="1" x14ac:dyDescent="0.3"/>
    <row r="62" spans="1:9" ht="14.25" customHeight="1" x14ac:dyDescent="0.3"/>
    <row r="63" spans="1:9" ht="14.25" customHeight="1" x14ac:dyDescent="0.3"/>
    <row r="64" spans="1:9"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1F900-D677-4B1F-8952-9E55BBDD43D6}">
  <dimension ref="A1"/>
  <sheetViews>
    <sheetView showGridLines="0" showRowColHeaders="0" tabSelected="1" zoomScale="41" zoomScaleNormal="41" workbookViewId="0">
      <selection activeCell="AA5" sqref="AA5"/>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SalesData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syed javeeth hussain</cp:lastModifiedBy>
  <dcterms:created xsi:type="dcterms:W3CDTF">2025-03-20T07:54:02Z</dcterms:created>
  <dcterms:modified xsi:type="dcterms:W3CDTF">2025-03-20T17:13:07Z</dcterms:modified>
</cp:coreProperties>
</file>